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e141f692e6999198/Documents/Excel/"/>
    </mc:Choice>
  </mc:AlternateContent>
  <xr:revisionPtr revIDLastSave="191" documentId="8_{FE221E42-A5FF-4F4F-BA28-EA645D1DBC90}" xr6:coauthVersionLast="47" xr6:coauthVersionMax="47" xr10:uidLastSave="{6F3AAA8E-B4A5-4D98-884A-995D5F7FF1AE}"/>
  <workbookProtection lockStructure="1"/>
  <bookViews>
    <workbookView xWindow="-120" yWindow="-120" windowWidth="29040" windowHeight="15720" tabRatio="839" xr2:uid="{63F83D53-0753-4C1C-9251-8888047346FB}"/>
  </bookViews>
  <sheets>
    <sheet name="Overall Totals" sheetId="3" r:id="rId1"/>
    <sheet name="Outstanding Invoices" sheetId="1" r:id="rId2"/>
    <sheet name="Invoice Statement " sheetId="4" r:id="rId3"/>
    <sheet name="Pivot" sheetId="9" r:id="rId4"/>
    <sheet name="Data Import-Express" sheetId="8" state="hidden" r:id="rId5"/>
    <sheet name="Pymnts - CR" sheetId="7" state="hidden" r:id="rId6"/>
  </sheets>
  <externalReferences>
    <externalReference r:id="rId7"/>
  </externalReferences>
  <definedNames>
    <definedName name="_xlnm._FilterDatabase" localSheetId="4" hidden="1">'Data Import-Express'!$B$1:$G$1884</definedName>
    <definedName name="_xlnm._FilterDatabase" localSheetId="2" hidden="1">'Invoice Statement '!$D$8:$I$91</definedName>
    <definedName name="_xlnm._FilterDatabase" localSheetId="1" hidden="1">'Outstanding Invoices'!$B$7:$G$1977</definedName>
    <definedName name="_xlnm._FilterDatabase" localSheetId="0" hidden="1">'Overall Totals'!$B$5:$J$261</definedName>
    <definedName name="_xlcn.WorksheetConnection_AllTablesMaster.xlsmExpress___All_Open_Invoices1" hidden="1">[1]!Express___All_Open_Invoices[#Data]</definedName>
    <definedName name="_xlcn.WorksheetConnection_CustomerAgingReport1.xlsmOutsanding_Invoices1" hidden="1">Outsanding_Invoices[]</definedName>
    <definedName name="Account" localSheetId="0">'Outstanding Invoices'!$G$8:$G$2769</definedName>
    <definedName name="Account">'Outstanding Invoices'!$G$8:$G$2769</definedName>
    <definedName name="Box">"TextBox 1"</definedName>
    <definedName name="Company" localSheetId="0">'Outstanding Invoices'!$F$8:$F$2769</definedName>
    <definedName name="Company">'Outstanding Invoices'!$F$8:$F$2769</definedName>
    <definedName name="Company_No." localSheetId="0">'Outstanding Invoices'!$B$8:$B$2769</definedName>
    <definedName name="Company_No.">'Outstanding Invoices'!$B$8:$B$2769</definedName>
    <definedName name="Customer_Name" localSheetId="0">'Outstanding Invoices'!$E$8:$E$2769</definedName>
    <definedName name="Customer_Name">'Outstanding Invoices'!$E$8:$E$2769</definedName>
    <definedName name="Dialog">'Outstanding Invoices'!$Q$1</definedName>
    <definedName name="Dynamic_Print">INDIRECT("$A$1:$L$"&amp;MATCH("End", 'Invoice Statement '!$M:$M, ))</definedName>
    <definedName name="_xlnm.Print_Area" localSheetId="2">INDIRECT("$A$1:$L$"&amp;MATCH("End", 'Invoice Statement '!$M:$M, ))</definedName>
    <definedName name="_xlnm.Print_Area">INDIRECT("$A$1:$L$"&amp;MATCH("End", 'Invoice Statement '!$M:$M, ))</definedName>
    <definedName name="_xlnm.Print_Titles" localSheetId="2">'Invoice Statement '!$1:$8</definedName>
    <definedName name="Query___Receivables_Transactions___LDEX" localSheetId="4" hidden="1">'Data Import-Express'!#REF!</definedName>
    <definedName name="Receivables_Transactions___LDEX" localSheetId="4" hidden="1">'Data Import-Express'!#REF!</definedName>
  </definedNames>
  <calcPr calcId="191029"/>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utsanding_Invoices" name="Outsanding_Invoices" connection="WorksheetConnection_Customer Aging Report 1.xlsm!Outsanding_Invoices"/>
          <x15:modelTable id="Express___All_Open_Invoices" name="Express___All_Open_Invoices" connection="WorksheetConnection_All Tables Master.xlsm!Express___All_Open_Invoices"/>
          <x15:modelTable id="Calendar" name="Calendar" connection="Connection"/>
        </x15:modelTables>
        <x15:extLst>
          <ext xmlns:x16="http://schemas.microsoft.com/office/spreadsheetml/2014/11/main" uri="{9835A34E-60A6-4A7C-AAB8-D5F71C897F49}">
            <x16:modelTimeGroupings>
              <x16:modelTimeGrouping tableName="Outsanding_Invoices" columnName="Document Date" columnId="Document Date">
                <x16:calculatedTimeColumn columnName="Document Date (Year)" columnId="Document Date (Year)" contentType="years" isSelected="1"/>
                <x16:calculatedTimeColumn columnName="Document Date (Quarter)" columnId="Document Date (Quarter)" contentType="quarters" isSelected="1"/>
                <x16:calculatedTimeColumn columnName="Document Date (Month Index)" columnId="Document Date (Month Index)" contentType="monthsindex" isSelected="1"/>
                <x16:calculatedTimeColumn columnName="Document Date (Month)" columnId="Document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 i="1" l="1"/>
  <c r="E9" i="1"/>
  <c r="E10" i="1"/>
  <c r="E11" i="1"/>
  <c r="E12" i="1"/>
  <c r="E13" i="1"/>
  <c r="E14" i="1"/>
  <c r="F10" i="3" s="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I1" i="9"/>
  <c r="H1" i="9"/>
  <c r="O4" i="8" l="1"/>
  <c r="O5" i="8"/>
  <c r="O6" i="8"/>
  <c r="O7" i="8"/>
  <c r="O8" i="8"/>
  <c r="O9" i="8"/>
  <c r="O10" i="8"/>
  <c r="O11" i="8"/>
  <c r="O12" i="8"/>
  <c r="O13" i="8"/>
  <c r="O14" i="8"/>
  <c r="O15" i="8"/>
  <c r="O16" i="8"/>
  <c r="O17" i="8"/>
  <c r="O18" i="8"/>
  <c r="O3" i="8"/>
  <c r="O1" i="4"/>
  <c r="Q1" i="1"/>
  <c r="P8" i="1" a="1"/>
  <c r="P8" i="1" s="1"/>
  <c r="U8" i="1" l="1" a="1"/>
  <c r="U8" i="1" s="1"/>
  <c r="T8" i="1" a="1"/>
  <c r="T8" i="1" s="1"/>
  <c r="S8" i="1" a="1"/>
  <c r="S8" i="1" s="1"/>
  <c r="Q8" i="1" a="1"/>
  <c r="Q8" i="1" s="1"/>
  <c r="W4" i="1"/>
  <c r="C74" i="3"/>
  <c r="E74" i="3" s="1"/>
  <c r="C13" i="3"/>
  <c r="E13" i="3" s="1"/>
  <c r="C49" i="3"/>
  <c r="E49" i="3"/>
  <c r="F49" i="3"/>
  <c r="G49" i="3"/>
  <c r="H49" i="3"/>
  <c r="C36" i="3"/>
  <c r="E36" i="3" s="1"/>
  <c r="C32" i="3"/>
  <c r="H32" i="3" s="1"/>
  <c r="C50" i="3"/>
  <c r="E50" i="3" s="1"/>
  <c r="C240" i="3"/>
  <c r="F240" i="3" s="1"/>
  <c r="E240" i="3"/>
  <c r="C37" i="3"/>
  <c r="E37" i="3" s="1"/>
  <c r="F37" i="3"/>
  <c r="H37" i="3"/>
  <c r="C62" i="3"/>
  <c r="H62" i="3" s="1"/>
  <c r="C169" i="3"/>
  <c r="F169" i="3" s="1"/>
  <c r="C241" i="3"/>
  <c r="H241" i="3" s="1"/>
  <c r="E241" i="3"/>
  <c r="F241" i="3"/>
  <c r="C54" i="3"/>
  <c r="E54" i="3" s="1"/>
  <c r="C157" i="3"/>
  <c r="H157" i="3" s="1"/>
  <c r="C19" i="3"/>
  <c r="E19" i="3" s="1"/>
  <c r="C201" i="3"/>
  <c r="H201" i="3" s="1"/>
  <c r="F201" i="3"/>
  <c r="C242" i="3"/>
  <c r="E242" i="3" s="1"/>
  <c r="G242" i="3"/>
  <c r="C215" i="3"/>
  <c r="H215" i="3" s="1"/>
  <c r="C213" i="3"/>
  <c r="E213" i="3" s="1"/>
  <c r="C137" i="3"/>
  <c r="H137" i="3" s="1"/>
  <c r="C200" i="3"/>
  <c r="E200" i="3" s="1"/>
  <c r="F200" i="3"/>
  <c r="G200" i="3"/>
  <c r="C11" i="3"/>
  <c r="H11" i="3" s="1"/>
  <c r="C35" i="3"/>
  <c r="F35" i="3" s="1"/>
  <c r="E35" i="3"/>
  <c r="C225" i="3"/>
  <c r="C79" i="3"/>
  <c r="E79" i="3" s="1"/>
  <c r="H79" i="3"/>
  <c r="C188" i="3"/>
  <c r="H188" i="3"/>
  <c r="C221" i="3"/>
  <c r="E221" i="3" s="1"/>
  <c r="C195" i="3"/>
  <c r="H195" i="3" s="1"/>
  <c r="C91" i="3"/>
  <c r="E91" i="3" s="1"/>
  <c r="F91" i="3"/>
  <c r="H91" i="3"/>
  <c r="C76" i="3"/>
  <c r="C212" i="3"/>
  <c r="F212" i="3" s="1"/>
  <c r="E212" i="3"/>
  <c r="C21" i="3"/>
  <c r="H21" i="3" s="1"/>
  <c r="C96" i="3"/>
  <c r="E96" i="3" s="1"/>
  <c r="C211" i="3"/>
  <c r="H211" i="3" s="1"/>
  <c r="C12" i="3"/>
  <c r="E12" i="3" s="1"/>
  <c r="C125" i="3"/>
  <c r="H125" i="3" s="1"/>
  <c r="C172" i="3"/>
  <c r="E172" i="3" s="1"/>
  <c r="F172" i="3"/>
  <c r="G172" i="3"/>
  <c r="C77" i="3"/>
  <c r="H77" i="3" s="1"/>
  <c r="C170" i="3"/>
  <c r="E170" i="3"/>
  <c r="F170" i="3"/>
  <c r="C23" i="3"/>
  <c r="C148" i="3"/>
  <c r="E148" i="3" s="1"/>
  <c r="F148" i="3"/>
  <c r="H148" i="3"/>
  <c r="C163" i="3"/>
  <c r="H163" i="3" s="1"/>
  <c r="C63" i="3"/>
  <c r="E63" i="3" s="1"/>
  <c r="C164" i="3"/>
  <c r="H164" i="3" s="1"/>
  <c r="E164" i="3"/>
  <c r="C22" i="3"/>
  <c r="E22" i="3" s="1"/>
  <c r="H22" i="3"/>
  <c r="C6" i="3"/>
  <c r="H6" i="3" s="1"/>
  <c r="C120" i="3"/>
  <c r="F120" i="3" s="1"/>
  <c r="C127" i="3"/>
  <c r="H127" i="3" s="1"/>
  <c r="C75" i="3"/>
  <c r="E75" i="3" s="1"/>
  <c r="G75" i="3"/>
  <c r="H75" i="3"/>
  <c r="C72" i="3"/>
  <c r="H72" i="3" s="1"/>
  <c r="C153" i="3"/>
  <c r="E153" i="3" s="1"/>
  <c r="C184" i="3"/>
  <c r="H184" i="3" s="1"/>
  <c r="C18" i="3"/>
  <c r="E18" i="3" s="1"/>
  <c r="C24" i="3"/>
  <c r="H24" i="3" s="1"/>
  <c r="C55" i="3"/>
  <c r="E55" i="3" s="1"/>
  <c r="C16" i="3"/>
  <c r="C243" i="3"/>
  <c r="E243" i="3" s="1"/>
  <c r="G243" i="3"/>
  <c r="C244" i="3"/>
  <c r="H244" i="3" s="1"/>
  <c r="C194" i="3"/>
  <c r="E194" i="3" s="1"/>
  <c r="C56" i="3"/>
  <c r="H56" i="3" s="1"/>
  <c r="C133" i="3"/>
  <c r="E133" i="3" s="1"/>
  <c r="C185" i="3"/>
  <c r="H185" i="3" s="1"/>
  <c r="C134" i="3"/>
  <c r="E134" i="3" s="1"/>
  <c r="C114" i="3"/>
  <c r="H114" i="3" s="1"/>
  <c r="F114" i="3"/>
  <c r="C112" i="3"/>
  <c r="E112" i="3" s="1"/>
  <c r="H112" i="3"/>
  <c r="C58" i="3"/>
  <c r="H58" i="3" s="1"/>
  <c r="C145" i="3"/>
  <c r="E145" i="3" s="1"/>
  <c r="C111" i="3"/>
  <c r="H111" i="3" s="1"/>
  <c r="C245" i="3"/>
  <c r="E245" i="3" s="1"/>
  <c r="G245" i="3"/>
  <c r="H245" i="3"/>
  <c r="C208" i="3"/>
  <c r="H208" i="3" s="1"/>
  <c r="C238" i="3"/>
  <c r="E238" i="3" s="1"/>
  <c r="C102" i="3"/>
  <c r="C109" i="3"/>
  <c r="E109" i="3" s="1"/>
  <c r="C80" i="3"/>
  <c r="H80" i="3" s="1"/>
  <c r="C101" i="3"/>
  <c r="E101" i="3" s="1"/>
  <c r="C162" i="3"/>
  <c r="E162" i="3" s="1"/>
  <c r="C46" i="3"/>
  <c r="E46" i="3" s="1"/>
  <c r="F46" i="3"/>
  <c r="C104" i="3"/>
  <c r="H104" i="3" s="1"/>
  <c r="C180" i="3"/>
  <c r="E180" i="3" s="1"/>
  <c r="C246" i="3"/>
  <c r="H246" i="3" s="1"/>
  <c r="C51" i="3"/>
  <c r="E51" i="3" s="1"/>
  <c r="F51" i="3"/>
  <c r="C87" i="3"/>
  <c r="H87" i="3"/>
  <c r="C106" i="3"/>
  <c r="E106" i="3"/>
  <c r="C247" i="3"/>
  <c r="H247" i="3" s="1"/>
  <c r="C70" i="3"/>
  <c r="E70" i="3" s="1"/>
  <c r="C165" i="3"/>
  <c r="H165" i="3" s="1"/>
  <c r="C78" i="3"/>
  <c r="F78" i="3" s="1"/>
  <c r="E78" i="3"/>
  <c r="C226" i="3"/>
  <c r="C186" i="3"/>
  <c r="E186" i="3" s="1"/>
  <c r="H186" i="3"/>
  <c r="C41" i="3"/>
  <c r="H41" i="3"/>
  <c r="C248" i="3"/>
  <c r="E248" i="3" s="1"/>
  <c r="C73" i="3"/>
  <c r="E73" i="3" s="1"/>
  <c r="C151" i="3"/>
  <c r="E151" i="3" s="1"/>
  <c r="F151" i="3"/>
  <c r="H151" i="3"/>
  <c r="C235" i="3"/>
  <c r="H235" i="3" s="1"/>
  <c r="C31" i="3"/>
  <c r="E31" i="3" s="1"/>
  <c r="C26" i="3"/>
  <c r="H26" i="3" s="1"/>
  <c r="C161" i="3"/>
  <c r="E161" i="3" s="1"/>
  <c r="F161" i="3"/>
  <c r="G161" i="3"/>
  <c r="H161" i="3"/>
  <c r="C239" i="3"/>
  <c r="H239" i="3"/>
  <c r="C129" i="3"/>
  <c r="E129" i="3"/>
  <c r="C142" i="3"/>
  <c r="C249" i="3"/>
  <c r="E249" i="3" s="1"/>
  <c r="C144" i="3"/>
  <c r="H144" i="3" s="1"/>
  <c r="C27" i="3"/>
  <c r="F27" i="3" s="1"/>
  <c r="E27" i="3"/>
  <c r="C71" i="3"/>
  <c r="F71" i="3" s="1"/>
  <c r="C237" i="3"/>
  <c r="E237" i="3" s="1"/>
  <c r="G237" i="3"/>
  <c r="C181" i="3"/>
  <c r="H181" i="3" s="1"/>
  <c r="C140" i="3"/>
  <c r="E140" i="3" s="1"/>
  <c r="C29" i="3"/>
  <c r="E29" i="3" s="1"/>
  <c r="F29" i="3"/>
  <c r="C89" i="3"/>
  <c r="E89" i="3" s="1"/>
  <c r="C190" i="3"/>
  <c r="H190" i="3" s="1"/>
  <c r="C206" i="3"/>
  <c r="E206" i="3"/>
  <c r="F206" i="3"/>
  <c r="C183" i="3"/>
  <c r="H183" i="3" s="1"/>
  <c r="C110" i="3"/>
  <c r="E110" i="3" s="1"/>
  <c r="C124" i="3"/>
  <c r="F124" i="3" s="1"/>
  <c r="C64" i="3"/>
  <c r="F64" i="3" s="1"/>
  <c r="C191" i="3"/>
  <c r="G191" i="3" s="1"/>
  <c r="F191" i="3"/>
  <c r="C86" i="3"/>
  <c r="F86" i="3" s="1"/>
  <c r="C53" i="3"/>
  <c r="H53" i="3" s="1"/>
  <c r="F53" i="3"/>
  <c r="C81" i="3"/>
  <c r="G81" i="3" s="1"/>
  <c r="C122" i="3"/>
  <c r="F122" i="3" s="1"/>
  <c r="E122" i="3"/>
  <c r="G122" i="3"/>
  <c r="H122" i="3"/>
  <c r="C30" i="3"/>
  <c r="E30" i="3" s="1"/>
  <c r="C33" i="3"/>
  <c r="G33" i="3" s="1"/>
  <c r="C220" i="3"/>
  <c r="E220" i="3" s="1"/>
  <c r="C39" i="3"/>
  <c r="G39" i="3" s="1"/>
  <c r="E39" i="3"/>
  <c r="H39" i="3"/>
  <c r="C222" i="3"/>
  <c r="H222" i="3" s="1"/>
  <c r="G222" i="3"/>
  <c r="C52" i="3"/>
  <c r="H52" i="3" s="1"/>
  <c r="F52" i="3"/>
  <c r="C219" i="3"/>
  <c r="G219" i="3" s="1"/>
  <c r="C60" i="3"/>
  <c r="G60" i="3" s="1"/>
  <c r="F60" i="3"/>
  <c r="C176" i="3"/>
  <c r="G176" i="3" s="1"/>
  <c r="C149" i="3"/>
  <c r="E149" i="3" s="1"/>
  <c r="C173" i="3"/>
  <c r="E173" i="3" s="1"/>
  <c r="F173" i="3"/>
  <c r="C229" i="3"/>
  <c r="E229" i="3" s="1"/>
  <c r="C88" i="3"/>
  <c r="H88" i="3" s="1"/>
  <c r="C214" i="3"/>
  <c r="H214" i="3" s="1"/>
  <c r="C67" i="3"/>
  <c r="G67" i="3" s="1"/>
  <c r="E67" i="3"/>
  <c r="C34" i="3"/>
  <c r="E34" i="3" s="1"/>
  <c r="C68" i="3"/>
  <c r="E68" i="3"/>
  <c r="C250" i="3"/>
  <c r="G250" i="3" s="1"/>
  <c r="E250" i="3"/>
  <c r="C178" i="3"/>
  <c r="E178" i="3" s="1"/>
  <c r="F178" i="3"/>
  <c r="C203" i="3"/>
  <c r="E203" i="3" s="1"/>
  <c r="F203" i="3"/>
  <c r="G203" i="3"/>
  <c r="C126" i="3"/>
  <c r="G126" i="3" s="1"/>
  <c r="C251" i="3"/>
  <c r="H251" i="3" s="1"/>
  <c r="F251" i="3"/>
  <c r="G251" i="3"/>
  <c r="C233" i="3"/>
  <c r="G233" i="3" s="1"/>
  <c r="F233" i="3"/>
  <c r="C94" i="3"/>
  <c r="E94" i="3" s="1"/>
  <c r="C116" i="3"/>
  <c r="G116" i="3" s="1"/>
  <c r="C143" i="3"/>
  <c r="E143" i="3" s="1"/>
  <c r="C252" i="3"/>
  <c r="E252" i="3" s="1"/>
  <c r="F252" i="3"/>
  <c r="H252" i="3"/>
  <c r="C150" i="3"/>
  <c r="E150" i="3" s="1"/>
  <c r="C146" i="3"/>
  <c r="G146" i="3"/>
  <c r="H146" i="3"/>
  <c r="C100" i="3"/>
  <c r="H100" i="3" s="1"/>
  <c r="C82" i="3"/>
  <c r="E82" i="3" s="1"/>
  <c r="G82" i="3"/>
  <c r="C115" i="3"/>
  <c r="E115" i="3" s="1"/>
  <c r="C85" i="3"/>
  <c r="G85" i="3" s="1"/>
  <c r="C61" i="3"/>
  <c r="H61" i="3" s="1"/>
  <c r="C253" i="3"/>
  <c r="E253" i="3" s="1"/>
  <c r="F253" i="3"/>
  <c r="C121" i="3"/>
  <c r="G121" i="3" s="1"/>
  <c r="F121" i="3"/>
  <c r="C65" i="3"/>
  <c r="F65" i="3" s="1"/>
  <c r="E65" i="3"/>
  <c r="C166" i="3"/>
  <c r="H166" i="3" s="1"/>
  <c r="C254" i="3"/>
  <c r="G254" i="3" s="1"/>
  <c r="E254" i="3"/>
  <c r="C179" i="3"/>
  <c r="G179" i="3" s="1"/>
  <c r="C138" i="3"/>
  <c r="F138" i="3" s="1"/>
  <c r="H138" i="3"/>
  <c r="C128" i="3"/>
  <c r="E128" i="3"/>
  <c r="G128" i="3"/>
  <c r="C43" i="3"/>
  <c r="G43" i="3" s="1"/>
  <c r="C92" i="3"/>
  <c r="G92" i="3" s="1"/>
  <c r="C207" i="3"/>
  <c r="G207" i="3" s="1"/>
  <c r="H207" i="3"/>
  <c r="C187" i="3"/>
  <c r="H187" i="3" s="1"/>
  <c r="C255" i="3"/>
  <c r="E255" i="3" s="1"/>
  <c r="H255" i="3"/>
  <c r="C28" i="3"/>
  <c r="E28" i="3"/>
  <c r="F28" i="3"/>
  <c r="G28" i="3"/>
  <c r="H28" i="3"/>
  <c r="C160" i="3"/>
  <c r="E160" i="3" s="1"/>
  <c r="G160" i="3"/>
  <c r="C224" i="3"/>
  <c r="H224" i="3" s="1"/>
  <c r="E224" i="3"/>
  <c r="F224" i="3"/>
  <c r="G224" i="3"/>
  <c r="C8" i="3"/>
  <c r="E8" i="3" s="1"/>
  <c r="G8" i="3"/>
  <c r="C236" i="3"/>
  <c r="G236" i="3" s="1"/>
  <c r="C93" i="3"/>
  <c r="F93" i="3" s="1"/>
  <c r="C177" i="3"/>
  <c r="H177" i="3" s="1"/>
  <c r="E177" i="3"/>
  <c r="G177" i="3"/>
  <c r="C83" i="3"/>
  <c r="G83" i="3" s="1"/>
  <c r="C59" i="3"/>
  <c r="H59" i="3" s="1"/>
  <c r="C7" i="3"/>
  <c r="F7" i="3" s="1"/>
  <c r="H7" i="3"/>
  <c r="C45" i="3"/>
  <c r="F45" i="3" s="1"/>
  <c r="G45" i="3"/>
  <c r="C103" i="3"/>
  <c r="H103" i="3" s="1"/>
  <c r="E103" i="3"/>
  <c r="C234" i="3"/>
  <c r="E234" i="3" s="1"/>
  <c r="C38" i="3"/>
  <c r="H38" i="3" s="1"/>
  <c r="E38" i="3"/>
  <c r="C105" i="3"/>
  <c r="F105" i="3" s="1"/>
  <c r="C232" i="3"/>
  <c r="H232" i="3" s="1"/>
  <c r="E232" i="3"/>
  <c r="C154" i="3"/>
  <c r="G154" i="3" s="1"/>
  <c r="C192" i="3"/>
  <c r="E192" i="3" s="1"/>
  <c r="F192" i="3"/>
  <c r="C57" i="3"/>
  <c r="F57" i="3" s="1"/>
  <c r="C66" i="3"/>
  <c r="H66" i="3" s="1"/>
  <c r="C69" i="3"/>
  <c r="E69" i="3" s="1"/>
  <c r="C131" i="3"/>
  <c r="E131" i="3" s="1"/>
  <c r="C14" i="3"/>
  <c r="F14" i="3" s="1"/>
  <c r="C256" i="3"/>
  <c r="H256" i="3" s="1"/>
  <c r="C95" i="3"/>
  <c r="G95" i="3" s="1"/>
  <c r="C90" i="3"/>
  <c r="G90" i="3" s="1"/>
  <c r="C257" i="3"/>
  <c r="F257" i="3" s="1"/>
  <c r="G257" i="3"/>
  <c r="C218" i="3"/>
  <c r="H218" i="3" s="1"/>
  <c r="C258" i="3"/>
  <c r="E258" i="3" s="1"/>
  <c r="C158" i="3"/>
  <c r="E158" i="3" s="1"/>
  <c r="G158" i="3"/>
  <c r="C198" i="3"/>
  <c r="F198" i="3" s="1"/>
  <c r="H198" i="3"/>
  <c r="C130" i="3"/>
  <c r="H130" i="3" s="1"/>
  <c r="F130" i="3"/>
  <c r="C182" i="3"/>
  <c r="G182" i="3" s="1"/>
  <c r="E182" i="3"/>
  <c r="C108" i="3"/>
  <c r="E108" i="3" s="1"/>
  <c r="C136" i="3"/>
  <c r="F136" i="3" s="1"/>
  <c r="E136" i="3"/>
  <c r="C132" i="3"/>
  <c r="H132" i="3" s="1"/>
  <c r="C135" i="3"/>
  <c r="E135" i="3" s="1"/>
  <c r="C117" i="3"/>
  <c r="H117" i="3" s="1"/>
  <c r="G117" i="3"/>
  <c r="C99" i="3"/>
  <c r="F99" i="3" s="1"/>
  <c r="C175" i="3"/>
  <c r="H175" i="3" s="1"/>
  <c r="F175" i="3"/>
  <c r="G175" i="3"/>
  <c r="C231" i="3"/>
  <c r="G231" i="3" s="1"/>
  <c r="E231" i="3"/>
  <c r="F231" i="3"/>
  <c r="H231" i="3"/>
  <c r="C25" i="3"/>
  <c r="E25" i="3" s="1"/>
  <c r="F25" i="3"/>
  <c r="G25" i="3"/>
  <c r="C139" i="3"/>
  <c r="F139" i="3" s="1"/>
  <c r="C107" i="3"/>
  <c r="H107" i="3" s="1"/>
  <c r="C113" i="3"/>
  <c r="E113" i="3" s="1"/>
  <c r="C204" i="3"/>
  <c r="G204" i="3" s="1"/>
  <c r="F204" i="3"/>
  <c r="C10" i="3"/>
  <c r="C141" i="3"/>
  <c r="H141" i="3" s="1"/>
  <c r="G141" i="3"/>
  <c r="C84" i="3"/>
  <c r="G84" i="3" s="1"/>
  <c r="E84" i="3"/>
  <c r="F84" i="3"/>
  <c r="C216" i="3"/>
  <c r="G216" i="3" s="1"/>
  <c r="C15" i="3"/>
  <c r="F15" i="3" s="1"/>
  <c r="G15" i="3"/>
  <c r="C199" i="3"/>
  <c r="H199" i="3" s="1"/>
  <c r="E199" i="3"/>
  <c r="C40" i="3"/>
  <c r="E40" i="3" s="1"/>
  <c r="H40" i="3"/>
  <c r="C228" i="3"/>
  <c r="G228" i="3" s="1"/>
  <c r="E228" i="3"/>
  <c r="H228" i="3"/>
  <c r="C196" i="3"/>
  <c r="F196" i="3" s="1"/>
  <c r="C17" i="3"/>
  <c r="H17" i="3" s="1"/>
  <c r="C217" i="3"/>
  <c r="G217" i="3" s="1"/>
  <c r="H217" i="3"/>
  <c r="C223" i="3"/>
  <c r="F223" i="3" s="1"/>
  <c r="E223" i="3"/>
  <c r="C189" i="3"/>
  <c r="F189" i="3" s="1"/>
  <c r="G189" i="3"/>
  <c r="C47" i="3"/>
  <c r="H47" i="3" s="1"/>
  <c r="E47" i="3"/>
  <c r="C197" i="3"/>
  <c r="E197" i="3" s="1"/>
  <c r="C152" i="3"/>
  <c r="E152" i="3" s="1"/>
  <c r="H152" i="3"/>
  <c r="C147" i="3"/>
  <c r="F147" i="3" s="1"/>
  <c r="H147" i="3"/>
  <c r="C193" i="3"/>
  <c r="H193" i="3" s="1"/>
  <c r="E193" i="3"/>
  <c r="C9" i="3"/>
  <c r="G9" i="3" s="1"/>
  <c r="C42" i="3"/>
  <c r="E42" i="3" s="1"/>
  <c r="C155" i="3"/>
  <c r="F155" i="3" s="1"/>
  <c r="E155" i="3"/>
  <c r="C118" i="3"/>
  <c r="H118" i="3" s="1"/>
  <c r="C209" i="3"/>
  <c r="E209" i="3" s="1"/>
  <c r="C167" i="3"/>
  <c r="G167" i="3" s="1"/>
  <c r="E167" i="3"/>
  <c r="H167" i="3"/>
  <c r="C119" i="3"/>
  <c r="E119" i="3" s="1"/>
  <c r="C205" i="3"/>
  <c r="G205" i="3" s="1"/>
  <c r="C259" i="3"/>
  <c r="E259" i="3" s="1"/>
  <c r="C230" i="3"/>
  <c r="G230" i="3" s="1"/>
  <c r="C260" i="3"/>
  <c r="E260" i="3" s="1"/>
  <c r="C261" i="3"/>
  <c r="G261" i="3" s="1"/>
  <c r="C227" i="3"/>
  <c r="E227" i="3" s="1"/>
  <c r="C156" i="3"/>
  <c r="E156" i="3" s="1"/>
  <c r="C44" i="3"/>
  <c r="F44" i="3" s="1"/>
  <c r="C174" i="3"/>
  <c r="G174" i="3" s="1"/>
  <c r="C171" i="3"/>
  <c r="E171" i="3" s="1"/>
  <c r="G171" i="3"/>
  <c r="C98" i="3"/>
  <c r="E98" i="3" s="1"/>
  <c r="C97" i="3"/>
  <c r="F97" i="3" s="1"/>
  <c r="C202" i="3"/>
  <c r="H202" i="3" s="1"/>
  <c r="E202" i="3"/>
  <c r="C20" i="3"/>
  <c r="G20" i="3" s="1"/>
  <c r="F20" i="3"/>
  <c r="C159" i="3"/>
  <c r="E159" i="3" s="1"/>
  <c r="C210" i="3"/>
  <c r="F210" i="3" s="1"/>
  <c r="C168" i="3"/>
  <c r="H168" i="3" s="1"/>
  <c r="G168" i="3"/>
  <c r="C48" i="3"/>
  <c r="E48" i="3"/>
  <c r="F48" i="3"/>
  <c r="G48" i="3"/>
  <c r="H48" i="3"/>
  <c r="D6" i="4"/>
  <c r="O216" i="7"/>
  <c r="K216" i="7"/>
  <c r="O215" i="7"/>
  <c r="K215" i="7"/>
  <c r="O214" i="7"/>
  <c r="K214" i="7"/>
  <c r="O213" i="7"/>
  <c r="K213" i="7"/>
  <c r="O212" i="7"/>
  <c r="K212" i="7"/>
  <c r="O211" i="7"/>
  <c r="K211" i="7"/>
  <c r="O210" i="7"/>
  <c r="K210" i="7"/>
  <c r="O209" i="7"/>
  <c r="K209" i="7"/>
  <c r="O208" i="7"/>
  <c r="K208" i="7"/>
  <c r="O207" i="7"/>
  <c r="K207" i="7"/>
  <c r="O206" i="7"/>
  <c r="K206" i="7"/>
  <c r="O205" i="7"/>
  <c r="K205" i="7"/>
  <c r="O204" i="7"/>
  <c r="K204" i="7"/>
  <c r="O203" i="7"/>
  <c r="K203" i="7"/>
  <c r="O202" i="7"/>
  <c r="K202" i="7"/>
  <c r="O201" i="7"/>
  <c r="K201" i="7"/>
  <c r="O200" i="7"/>
  <c r="K200" i="7"/>
  <c r="O199" i="7"/>
  <c r="K199" i="7"/>
  <c r="O198" i="7"/>
  <c r="K198" i="7"/>
  <c r="O197" i="7"/>
  <c r="K197" i="7"/>
  <c r="O196" i="7"/>
  <c r="K196" i="7"/>
  <c r="O195" i="7"/>
  <c r="L195" i="7"/>
  <c r="K195" i="7"/>
  <c r="J195" i="7"/>
  <c r="O194" i="7"/>
  <c r="L194" i="7"/>
  <c r="K194" i="7"/>
  <c r="J194" i="7"/>
  <c r="O193" i="7"/>
  <c r="K193" i="7"/>
  <c r="O192" i="7"/>
  <c r="K192" i="7"/>
  <c r="O191" i="7"/>
  <c r="K191" i="7"/>
  <c r="O190" i="7"/>
  <c r="L190" i="7"/>
  <c r="K190" i="7"/>
  <c r="J190" i="7"/>
  <c r="O189" i="7"/>
  <c r="K189" i="7"/>
  <c r="O188" i="7"/>
  <c r="K188" i="7"/>
  <c r="O187" i="7"/>
  <c r="K187" i="7"/>
  <c r="O186" i="7"/>
  <c r="K186" i="7"/>
  <c r="O185" i="7"/>
  <c r="K185" i="7"/>
  <c r="O184" i="7"/>
  <c r="K184" i="7"/>
  <c r="O183" i="7"/>
  <c r="K183" i="7"/>
  <c r="O182" i="7"/>
  <c r="L182" i="7"/>
  <c r="K182" i="7"/>
  <c r="J182" i="7"/>
  <c r="O181" i="7"/>
  <c r="L181" i="7"/>
  <c r="K181" i="7"/>
  <c r="J181" i="7"/>
  <c r="O180" i="7"/>
  <c r="K180" i="7"/>
  <c r="O179" i="7"/>
  <c r="K179" i="7"/>
  <c r="O178" i="7"/>
  <c r="K178" i="7"/>
  <c r="O177" i="7"/>
  <c r="K177" i="7"/>
  <c r="O176" i="7"/>
  <c r="K176" i="7"/>
  <c r="O175" i="7"/>
  <c r="K175" i="7"/>
  <c r="O174" i="7"/>
  <c r="K174" i="7"/>
  <c r="O173" i="7"/>
  <c r="K173" i="7"/>
  <c r="O172" i="7"/>
  <c r="K172" i="7"/>
  <c r="O171" i="7"/>
  <c r="K171" i="7"/>
  <c r="O170" i="7"/>
  <c r="K170" i="7"/>
  <c r="O169" i="7"/>
  <c r="K169" i="7"/>
  <c r="O168" i="7"/>
  <c r="K168" i="7"/>
  <c r="O167" i="7"/>
  <c r="K167" i="7"/>
  <c r="O166" i="7"/>
  <c r="K166" i="7"/>
  <c r="O165" i="7"/>
  <c r="K165" i="7"/>
  <c r="O164" i="7"/>
  <c r="K164" i="7"/>
  <c r="O163" i="7"/>
  <c r="K163" i="7"/>
  <c r="O162" i="7"/>
  <c r="K162" i="7"/>
  <c r="O161" i="7"/>
  <c r="K161" i="7"/>
  <c r="O160" i="7"/>
  <c r="K160" i="7"/>
  <c r="O159" i="7"/>
  <c r="L159" i="7"/>
  <c r="K159" i="7"/>
  <c r="J159" i="7"/>
  <c r="O158" i="7"/>
  <c r="K158" i="7"/>
  <c r="O157" i="7"/>
  <c r="K157" i="7"/>
  <c r="O156" i="7"/>
  <c r="L156" i="7"/>
  <c r="K156" i="7"/>
  <c r="J156" i="7"/>
  <c r="O155" i="7"/>
  <c r="K155" i="7"/>
  <c r="O154" i="7"/>
  <c r="K154" i="7"/>
  <c r="O153" i="7"/>
  <c r="K153" i="7"/>
  <c r="O152" i="7"/>
  <c r="K152" i="7"/>
  <c r="O151" i="7"/>
  <c r="K151" i="7"/>
  <c r="O150" i="7"/>
  <c r="K150" i="7"/>
  <c r="O149" i="7"/>
  <c r="K149" i="7"/>
  <c r="O148" i="7"/>
  <c r="K148" i="7"/>
  <c r="O147" i="7"/>
  <c r="K147" i="7"/>
  <c r="O146" i="7"/>
  <c r="K146" i="7"/>
  <c r="O145" i="7"/>
  <c r="K145" i="7"/>
  <c r="O144" i="7"/>
  <c r="K144" i="7"/>
  <c r="O143" i="7"/>
  <c r="K143" i="7"/>
  <c r="O142" i="7"/>
  <c r="K142" i="7"/>
  <c r="O141" i="7"/>
  <c r="K141" i="7"/>
  <c r="O140" i="7"/>
  <c r="K140" i="7"/>
  <c r="O139" i="7"/>
  <c r="K139" i="7"/>
  <c r="O138" i="7"/>
  <c r="K138" i="7"/>
  <c r="O137" i="7"/>
  <c r="K137" i="7"/>
  <c r="O136" i="7"/>
  <c r="K136" i="7"/>
  <c r="O135" i="7"/>
  <c r="K135" i="7"/>
  <c r="O134" i="7"/>
  <c r="K134" i="7"/>
  <c r="O133" i="7"/>
  <c r="K133" i="7"/>
  <c r="O132" i="7"/>
  <c r="K132" i="7"/>
  <c r="O131" i="7"/>
  <c r="K131" i="7"/>
  <c r="O130" i="7"/>
  <c r="K130" i="7"/>
  <c r="O129" i="7"/>
  <c r="K129" i="7"/>
  <c r="O128" i="7"/>
  <c r="K128" i="7"/>
  <c r="O127" i="7"/>
  <c r="K127" i="7"/>
  <c r="O126" i="7"/>
  <c r="K126" i="7"/>
  <c r="O125" i="7"/>
  <c r="K125" i="7"/>
  <c r="O124" i="7"/>
  <c r="K124" i="7"/>
  <c r="O123" i="7"/>
  <c r="K123" i="7"/>
  <c r="O122" i="7"/>
  <c r="K122" i="7"/>
  <c r="O121" i="7"/>
  <c r="K121" i="7"/>
  <c r="O120" i="7"/>
  <c r="K120" i="7"/>
  <c r="O119" i="7"/>
  <c r="K119" i="7"/>
  <c r="O118" i="7"/>
  <c r="K118" i="7"/>
  <c r="O117" i="7"/>
  <c r="K117" i="7"/>
  <c r="O116" i="7"/>
  <c r="K116" i="7"/>
  <c r="O115" i="7"/>
  <c r="K115" i="7"/>
  <c r="O114" i="7"/>
  <c r="K114" i="7"/>
  <c r="O113" i="7"/>
  <c r="K113" i="7"/>
  <c r="O112" i="7"/>
  <c r="K112" i="7"/>
  <c r="O111" i="7"/>
  <c r="K111" i="7"/>
  <c r="O110" i="7"/>
  <c r="K110" i="7"/>
  <c r="O109" i="7"/>
  <c r="K109" i="7"/>
  <c r="O108" i="7"/>
  <c r="K108" i="7"/>
  <c r="O107" i="7"/>
  <c r="K107" i="7"/>
  <c r="O106" i="7"/>
  <c r="K106" i="7"/>
  <c r="O105" i="7"/>
  <c r="K105" i="7"/>
  <c r="O104" i="7"/>
  <c r="K104" i="7"/>
  <c r="O103" i="7"/>
  <c r="K103" i="7"/>
  <c r="O102" i="7"/>
  <c r="K102" i="7"/>
  <c r="O101" i="7"/>
  <c r="K101" i="7"/>
  <c r="O100" i="7"/>
  <c r="K100" i="7"/>
  <c r="O99" i="7"/>
  <c r="K99" i="7"/>
  <c r="O98" i="7"/>
  <c r="K98" i="7"/>
  <c r="O97" i="7"/>
  <c r="K97" i="7"/>
  <c r="O96" i="7"/>
  <c r="K96" i="7"/>
  <c r="O95" i="7"/>
  <c r="K95" i="7"/>
  <c r="O94" i="7"/>
  <c r="K94" i="7"/>
  <c r="O93" i="7"/>
  <c r="K93" i="7"/>
  <c r="O92" i="7"/>
  <c r="K92" i="7"/>
  <c r="O91" i="7"/>
  <c r="K91" i="7"/>
  <c r="O90" i="7"/>
  <c r="K90" i="7"/>
  <c r="O89" i="7"/>
  <c r="K89" i="7"/>
  <c r="O88" i="7"/>
  <c r="K88" i="7"/>
  <c r="O87" i="7"/>
  <c r="K87" i="7"/>
  <c r="O86" i="7"/>
  <c r="L86" i="7"/>
  <c r="K86" i="7"/>
  <c r="J86" i="7"/>
  <c r="O85" i="7"/>
  <c r="K85" i="7"/>
  <c r="O84" i="7"/>
  <c r="K84" i="7"/>
  <c r="O83" i="7"/>
  <c r="K83" i="7"/>
  <c r="O82" i="7"/>
  <c r="K82" i="7"/>
  <c r="O81" i="7"/>
  <c r="K81" i="7"/>
  <c r="O80" i="7"/>
  <c r="K80" i="7"/>
  <c r="O79" i="7"/>
  <c r="K79" i="7"/>
  <c r="O78" i="7"/>
  <c r="K78" i="7"/>
  <c r="O77" i="7"/>
  <c r="K77" i="7"/>
  <c r="O76" i="7"/>
  <c r="K76" i="7"/>
  <c r="O75" i="7"/>
  <c r="K75" i="7"/>
  <c r="O74" i="7"/>
  <c r="K74" i="7"/>
  <c r="O73" i="7"/>
  <c r="K73" i="7"/>
  <c r="O72" i="7"/>
  <c r="K72" i="7"/>
  <c r="O71" i="7"/>
  <c r="K71" i="7"/>
  <c r="O70" i="7"/>
  <c r="K70" i="7"/>
  <c r="O69" i="7"/>
  <c r="K69" i="7"/>
  <c r="O68" i="7"/>
  <c r="K68" i="7"/>
  <c r="O67" i="7"/>
  <c r="K67" i="7"/>
  <c r="O66" i="7"/>
  <c r="K66" i="7"/>
  <c r="O65" i="7"/>
  <c r="K65" i="7"/>
  <c r="O64" i="7"/>
  <c r="K64" i="7"/>
  <c r="O63" i="7"/>
  <c r="K63" i="7"/>
  <c r="O62" i="7"/>
  <c r="K62" i="7"/>
  <c r="O61" i="7"/>
  <c r="K61" i="7"/>
  <c r="O60" i="7"/>
  <c r="K60" i="7"/>
  <c r="O59" i="7"/>
  <c r="K59" i="7"/>
  <c r="O58" i="7"/>
  <c r="K58" i="7"/>
  <c r="O57" i="7"/>
  <c r="K57" i="7"/>
  <c r="O56" i="7"/>
  <c r="K56" i="7"/>
  <c r="O55" i="7"/>
  <c r="K55" i="7"/>
  <c r="O54" i="7"/>
  <c r="K54" i="7"/>
  <c r="O53" i="7"/>
  <c r="K53" i="7"/>
  <c r="O52" i="7"/>
  <c r="K52" i="7"/>
  <c r="O51" i="7"/>
  <c r="K51" i="7"/>
  <c r="O50" i="7"/>
  <c r="K50" i="7"/>
  <c r="O49" i="7"/>
  <c r="K49" i="7"/>
  <c r="O48" i="7"/>
  <c r="K48" i="7"/>
  <c r="O47" i="7"/>
  <c r="K47" i="7"/>
  <c r="O46" i="7"/>
  <c r="K46" i="7"/>
  <c r="O45" i="7"/>
  <c r="K45" i="7"/>
  <c r="O44" i="7"/>
  <c r="K44" i="7"/>
  <c r="O43" i="7"/>
  <c r="K43" i="7"/>
  <c r="O42" i="7"/>
  <c r="K42" i="7"/>
  <c r="O41" i="7"/>
  <c r="K41" i="7"/>
  <c r="O40" i="7"/>
  <c r="K40" i="7"/>
  <c r="O39" i="7"/>
  <c r="K39" i="7"/>
  <c r="O38" i="7"/>
  <c r="K38" i="7"/>
  <c r="O37" i="7"/>
  <c r="K37" i="7"/>
  <c r="O36" i="7"/>
  <c r="K36" i="7"/>
  <c r="O35" i="7"/>
  <c r="K35" i="7"/>
  <c r="O34" i="7"/>
  <c r="K34" i="7"/>
  <c r="O33" i="7"/>
  <c r="K33" i="7"/>
  <c r="O32" i="7"/>
  <c r="K32" i="7"/>
  <c r="O31" i="7"/>
  <c r="K31" i="7"/>
  <c r="O30" i="7"/>
  <c r="K30" i="7"/>
  <c r="O29" i="7"/>
  <c r="K29" i="7"/>
  <c r="O28" i="7"/>
  <c r="K28" i="7"/>
  <c r="O27" i="7"/>
  <c r="K27" i="7"/>
  <c r="O26" i="7"/>
  <c r="K26" i="7"/>
  <c r="O25" i="7"/>
  <c r="K25" i="7"/>
  <c r="O24" i="7"/>
  <c r="K24" i="7"/>
  <c r="O23" i="7"/>
  <c r="K23" i="7"/>
  <c r="O22" i="7"/>
  <c r="K22" i="7"/>
  <c r="O21" i="7"/>
  <c r="K21" i="7"/>
  <c r="O20" i="7"/>
  <c r="K20" i="7"/>
  <c r="O19" i="7"/>
  <c r="K19" i="7"/>
  <c r="O18" i="7"/>
  <c r="K18" i="7"/>
  <c r="O17" i="7"/>
  <c r="K17" i="7"/>
  <c r="O16" i="7"/>
  <c r="K16" i="7"/>
  <c r="O15" i="7"/>
  <c r="K15" i="7"/>
  <c r="O14" i="7"/>
  <c r="K14" i="7"/>
  <c r="O13" i="7"/>
  <c r="K13" i="7"/>
  <c r="O12" i="7"/>
  <c r="K12" i="7"/>
  <c r="O11" i="7"/>
  <c r="K11" i="7"/>
  <c r="O10" i="7"/>
  <c r="K10" i="7"/>
  <c r="O9" i="7"/>
  <c r="K9" i="7"/>
  <c r="O8" i="7"/>
  <c r="K8" i="7"/>
  <c r="O7" i="7"/>
  <c r="K7" i="7"/>
  <c r="O6" i="7"/>
  <c r="K6" i="7"/>
  <c r="O5" i="7"/>
  <c r="K5" i="7"/>
  <c r="O4" i="7"/>
  <c r="K4" i="7"/>
  <c r="X3" i="7"/>
  <c r="W3" i="7"/>
  <c r="V3" i="7"/>
  <c r="U3" i="7"/>
  <c r="T3" i="7"/>
  <c r="S3" i="7"/>
  <c r="R3" i="7"/>
  <c r="Q3" i="7"/>
  <c r="P3" i="7"/>
  <c r="O3" i="7"/>
  <c r="K3" i="7"/>
  <c r="I8" i="4"/>
  <c r="M9" i="4" s="1"/>
  <c r="H8" i="4"/>
  <c r="G8" i="4"/>
  <c r="F8" i="4"/>
  <c r="E8" i="4"/>
  <c r="D8" i="4"/>
  <c r="G1977" i="1"/>
  <c r="F1977" i="1"/>
  <c r="D1977" i="1"/>
  <c r="C1977" i="1"/>
  <c r="B1977" i="1"/>
  <c r="G1976" i="1"/>
  <c r="F1976" i="1"/>
  <c r="D1976" i="1"/>
  <c r="C1976" i="1"/>
  <c r="B1976" i="1"/>
  <c r="G1975" i="1"/>
  <c r="F1975" i="1"/>
  <c r="D1975" i="1"/>
  <c r="C1975" i="1"/>
  <c r="B1975" i="1"/>
  <c r="G1974" i="1"/>
  <c r="F1974" i="1"/>
  <c r="D1974" i="1"/>
  <c r="C1974" i="1"/>
  <c r="B1974" i="1"/>
  <c r="G1973" i="1"/>
  <c r="F1973" i="1"/>
  <c r="D1973" i="1"/>
  <c r="C1973" i="1"/>
  <c r="B1973" i="1"/>
  <c r="G1972" i="1"/>
  <c r="F1972" i="1"/>
  <c r="D1972" i="1"/>
  <c r="C1972" i="1"/>
  <c r="B1972" i="1"/>
  <c r="G1971" i="1"/>
  <c r="F1971" i="1"/>
  <c r="D1971" i="1"/>
  <c r="C1971" i="1"/>
  <c r="B1971" i="1"/>
  <c r="G1970" i="1"/>
  <c r="F1970" i="1"/>
  <c r="D1970" i="1"/>
  <c r="C1970" i="1"/>
  <c r="B1970" i="1"/>
  <c r="G1969" i="1"/>
  <c r="F1969" i="1"/>
  <c r="D1969" i="1"/>
  <c r="C1969" i="1"/>
  <c r="B1969" i="1"/>
  <c r="G1968" i="1"/>
  <c r="F1968" i="1"/>
  <c r="D1968" i="1"/>
  <c r="C1968" i="1"/>
  <c r="B1968" i="1"/>
  <c r="G1967" i="1"/>
  <c r="F1967" i="1"/>
  <c r="D1967" i="1"/>
  <c r="C1967" i="1"/>
  <c r="B1967" i="1"/>
  <c r="G1966" i="1"/>
  <c r="F1966" i="1"/>
  <c r="D1966" i="1"/>
  <c r="C1966" i="1"/>
  <c r="B1966" i="1"/>
  <c r="G1965" i="1"/>
  <c r="F1965" i="1"/>
  <c r="D1965" i="1"/>
  <c r="C1965" i="1"/>
  <c r="B1965" i="1"/>
  <c r="G1964" i="1"/>
  <c r="F1964" i="1"/>
  <c r="D1964" i="1"/>
  <c r="C1964" i="1"/>
  <c r="B1964" i="1"/>
  <c r="G1963" i="1"/>
  <c r="F1963" i="1"/>
  <c r="D1963" i="1"/>
  <c r="C1963" i="1"/>
  <c r="B1963" i="1"/>
  <c r="G1962" i="1"/>
  <c r="F1962" i="1"/>
  <c r="D1962" i="1"/>
  <c r="C1962" i="1"/>
  <c r="B1962" i="1"/>
  <c r="G1961" i="1"/>
  <c r="F1961" i="1"/>
  <c r="D1961" i="1"/>
  <c r="C1961" i="1"/>
  <c r="B1961" i="1"/>
  <c r="G1960" i="1"/>
  <c r="F1960" i="1"/>
  <c r="D1960" i="1"/>
  <c r="C1960" i="1"/>
  <c r="B1960" i="1"/>
  <c r="G1959" i="1"/>
  <c r="F1959" i="1"/>
  <c r="D1959" i="1"/>
  <c r="C1959" i="1"/>
  <c r="B1959" i="1"/>
  <c r="G1958" i="1"/>
  <c r="F1958" i="1"/>
  <c r="D1958" i="1"/>
  <c r="C1958" i="1"/>
  <c r="B1958" i="1"/>
  <c r="G1957" i="1"/>
  <c r="F1957" i="1"/>
  <c r="D1957" i="1"/>
  <c r="C1957" i="1"/>
  <c r="B1957" i="1"/>
  <c r="G1956" i="1"/>
  <c r="F1956" i="1"/>
  <c r="D1956" i="1"/>
  <c r="C1956" i="1"/>
  <c r="B1956" i="1"/>
  <c r="G1955" i="1"/>
  <c r="F1955" i="1"/>
  <c r="D1955" i="1"/>
  <c r="C1955" i="1"/>
  <c r="B1955" i="1"/>
  <c r="G1954" i="1"/>
  <c r="F1954" i="1"/>
  <c r="D1954" i="1"/>
  <c r="C1954" i="1"/>
  <c r="B1954" i="1"/>
  <c r="G1953" i="1"/>
  <c r="F1953" i="1"/>
  <c r="D1953" i="1"/>
  <c r="C1953" i="1"/>
  <c r="B1953" i="1"/>
  <c r="G1952" i="1"/>
  <c r="F1952" i="1"/>
  <c r="D1952" i="1"/>
  <c r="C1952" i="1"/>
  <c r="B1952" i="1"/>
  <c r="G1951" i="1"/>
  <c r="F1951" i="1"/>
  <c r="D1951" i="1"/>
  <c r="C1951" i="1"/>
  <c r="B1951" i="1"/>
  <c r="G1950" i="1"/>
  <c r="F1950" i="1"/>
  <c r="D1950" i="1"/>
  <c r="C1950" i="1"/>
  <c r="B1950" i="1"/>
  <c r="G1949" i="1"/>
  <c r="F1949" i="1"/>
  <c r="D1949" i="1"/>
  <c r="C1949" i="1"/>
  <c r="B1949" i="1"/>
  <c r="G1948" i="1"/>
  <c r="F1948" i="1"/>
  <c r="D1948" i="1"/>
  <c r="C1948" i="1"/>
  <c r="B1948" i="1"/>
  <c r="G1947" i="1"/>
  <c r="F1947" i="1"/>
  <c r="D1947" i="1"/>
  <c r="C1947" i="1"/>
  <c r="B1947" i="1"/>
  <c r="G1946" i="1"/>
  <c r="F1946" i="1"/>
  <c r="D1946" i="1"/>
  <c r="C1946" i="1"/>
  <c r="B1946" i="1"/>
  <c r="G1945" i="1"/>
  <c r="F1945" i="1"/>
  <c r="D1945" i="1"/>
  <c r="C1945" i="1"/>
  <c r="B1945" i="1"/>
  <c r="G1944" i="1"/>
  <c r="F1944" i="1"/>
  <c r="D1944" i="1"/>
  <c r="C1944" i="1"/>
  <c r="B1944" i="1"/>
  <c r="G1943" i="1"/>
  <c r="F1943" i="1"/>
  <c r="D1943" i="1"/>
  <c r="C1943" i="1"/>
  <c r="B1943" i="1"/>
  <c r="G1942" i="1"/>
  <c r="F1942" i="1"/>
  <c r="D1942" i="1"/>
  <c r="C1942" i="1"/>
  <c r="B1942" i="1"/>
  <c r="G1941" i="1"/>
  <c r="F1941" i="1"/>
  <c r="D1941" i="1"/>
  <c r="C1941" i="1"/>
  <c r="B1941" i="1"/>
  <c r="G1940" i="1"/>
  <c r="F1940" i="1"/>
  <c r="D1940" i="1"/>
  <c r="C1940" i="1"/>
  <c r="B1940" i="1"/>
  <c r="G1939" i="1"/>
  <c r="F1939" i="1"/>
  <c r="D1939" i="1"/>
  <c r="C1939" i="1"/>
  <c r="B1939" i="1"/>
  <c r="G1938" i="1"/>
  <c r="F1938" i="1"/>
  <c r="D1938" i="1"/>
  <c r="C1938" i="1"/>
  <c r="B1938" i="1"/>
  <c r="G1937" i="1"/>
  <c r="F1937" i="1"/>
  <c r="D1937" i="1"/>
  <c r="C1937" i="1"/>
  <c r="B1937" i="1"/>
  <c r="G1936" i="1"/>
  <c r="F1936" i="1"/>
  <c r="D1936" i="1"/>
  <c r="C1936" i="1"/>
  <c r="B1936" i="1"/>
  <c r="G1935" i="1"/>
  <c r="F1935" i="1"/>
  <c r="D1935" i="1"/>
  <c r="C1935" i="1"/>
  <c r="B1935" i="1"/>
  <c r="G1934" i="1"/>
  <c r="F1934" i="1"/>
  <c r="D1934" i="1"/>
  <c r="C1934" i="1"/>
  <c r="B1934" i="1"/>
  <c r="G1933" i="1"/>
  <c r="F1933" i="1"/>
  <c r="D1933" i="1"/>
  <c r="C1933" i="1"/>
  <c r="B1933" i="1"/>
  <c r="G1932" i="1"/>
  <c r="F1932" i="1"/>
  <c r="D1932" i="1"/>
  <c r="C1932" i="1"/>
  <c r="B1932" i="1"/>
  <c r="G1931" i="1"/>
  <c r="F1931" i="1"/>
  <c r="D1931" i="1"/>
  <c r="C1931" i="1"/>
  <c r="B1931" i="1"/>
  <c r="G1930" i="1"/>
  <c r="F1930" i="1"/>
  <c r="D1930" i="1"/>
  <c r="C1930" i="1"/>
  <c r="B1930" i="1"/>
  <c r="G1929" i="1"/>
  <c r="F1929" i="1"/>
  <c r="D1929" i="1"/>
  <c r="C1929" i="1"/>
  <c r="B1929" i="1"/>
  <c r="G1928" i="1"/>
  <c r="F1928" i="1"/>
  <c r="D1928" i="1"/>
  <c r="C1928" i="1"/>
  <c r="B1928" i="1"/>
  <c r="G1927" i="1"/>
  <c r="F1927" i="1"/>
  <c r="D1927" i="1"/>
  <c r="C1927" i="1"/>
  <c r="B1927" i="1"/>
  <c r="G1926" i="1"/>
  <c r="F1926" i="1"/>
  <c r="D1926" i="1"/>
  <c r="C1926" i="1"/>
  <c r="B1926" i="1"/>
  <c r="G1925" i="1"/>
  <c r="F1925" i="1"/>
  <c r="D1925" i="1"/>
  <c r="C1925" i="1"/>
  <c r="B1925" i="1"/>
  <c r="G1924" i="1"/>
  <c r="F1924" i="1"/>
  <c r="D1924" i="1"/>
  <c r="C1924" i="1"/>
  <c r="B1924" i="1"/>
  <c r="G1923" i="1"/>
  <c r="F1923" i="1"/>
  <c r="D1923" i="1"/>
  <c r="C1923" i="1"/>
  <c r="B1923" i="1"/>
  <c r="G1922" i="1"/>
  <c r="F1922" i="1"/>
  <c r="D1922" i="1"/>
  <c r="C1922" i="1"/>
  <c r="B1922" i="1"/>
  <c r="G1921" i="1"/>
  <c r="F1921" i="1"/>
  <c r="D1921" i="1"/>
  <c r="C1921" i="1"/>
  <c r="B1921" i="1"/>
  <c r="G1920" i="1"/>
  <c r="F1920" i="1"/>
  <c r="D1920" i="1"/>
  <c r="C1920" i="1"/>
  <c r="B1920" i="1"/>
  <c r="G1919" i="1"/>
  <c r="F1919" i="1"/>
  <c r="D1919" i="1"/>
  <c r="C1919" i="1"/>
  <c r="B1919" i="1"/>
  <c r="G1918" i="1"/>
  <c r="F1918" i="1"/>
  <c r="D1918" i="1"/>
  <c r="C1918" i="1"/>
  <c r="B1918" i="1"/>
  <c r="G1917" i="1"/>
  <c r="F1917" i="1"/>
  <c r="D1917" i="1"/>
  <c r="C1917" i="1"/>
  <c r="B1917" i="1"/>
  <c r="G1916" i="1"/>
  <c r="F1916" i="1"/>
  <c r="D1916" i="1"/>
  <c r="C1916" i="1"/>
  <c r="B1916" i="1"/>
  <c r="G1915" i="1"/>
  <c r="F1915" i="1"/>
  <c r="D1915" i="1"/>
  <c r="C1915" i="1"/>
  <c r="B1915" i="1"/>
  <c r="G1914" i="1"/>
  <c r="F1914" i="1"/>
  <c r="D1914" i="1"/>
  <c r="C1914" i="1"/>
  <c r="B1914" i="1"/>
  <c r="G1913" i="1"/>
  <c r="F1913" i="1"/>
  <c r="D1913" i="1"/>
  <c r="C1913" i="1"/>
  <c r="B1913" i="1"/>
  <c r="G1912" i="1"/>
  <c r="F1912" i="1"/>
  <c r="D1912" i="1"/>
  <c r="C1912" i="1"/>
  <c r="B1912" i="1"/>
  <c r="G1911" i="1"/>
  <c r="F1911" i="1"/>
  <c r="D1911" i="1"/>
  <c r="C1911" i="1"/>
  <c r="B1911" i="1"/>
  <c r="G1910" i="1"/>
  <c r="F1910" i="1"/>
  <c r="D1910" i="1"/>
  <c r="C1910" i="1"/>
  <c r="B1910" i="1"/>
  <c r="G1909" i="1"/>
  <c r="F1909" i="1"/>
  <c r="D1909" i="1"/>
  <c r="C1909" i="1"/>
  <c r="B1909" i="1"/>
  <c r="G1908" i="1"/>
  <c r="F1908" i="1"/>
  <c r="D1908" i="1"/>
  <c r="C1908" i="1"/>
  <c r="B1908" i="1"/>
  <c r="G1907" i="1"/>
  <c r="F1907" i="1"/>
  <c r="D1907" i="1"/>
  <c r="C1907" i="1"/>
  <c r="B1907" i="1"/>
  <c r="G1906" i="1"/>
  <c r="F1906" i="1"/>
  <c r="D1906" i="1"/>
  <c r="C1906" i="1"/>
  <c r="B1906" i="1"/>
  <c r="G1905" i="1"/>
  <c r="F1905" i="1"/>
  <c r="D1905" i="1"/>
  <c r="C1905" i="1"/>
  <c r="B1905" i="1"/>
  <c r="G1904" i="1"/>
  <c r="F1904" i="1"/>
  <c r="D1904" i="1"/>
  <c r="C1904" i="1"/>
  <c r="B1904" i="1"/>
  <c r="G1903" i="1"/>
  <c r="F1903" i="1"/>
  <c r="D1903" i="1"/>
  <c r="C1903" i="1"/>
  <c r="B1903" i="1"/>
  <c r="G1902" i="1"/>
  <c r="F1902" i="1"/>
  <c r="D1902" i="1"/>
  <c r="C1902" i="1"/>
  <c r="B1902" i="1"/>
  <c r="G1901" i="1"/>
  <c r="F1901" i="1"/>
  <c r="D1901" i="1"/>
  <c r="C1901" i="1"/>
  <c r="B1901" i="1"/>
  <c r="G1900" i="1"/>
  <c r="F1900" i="1"/>
  <c r="D1900" i="1"/>
  <c r="C1900" i="1"/>
  <c r="B1900" i="1"/>
  <c r="G1899" i="1"/>
  <c r="F1899" i="1"/>
  <c r="D1899" i="1"/>
  <c r="C1899" i="1"/>
  <c r="B1899" i="1"/>
  <c r="G1898" i="1"/>
  <c r="F1898" i="1"/>
  <c r="D1898" i="1"/>
  <c r="C1898" i="1"/>
  <c r="B1898" i="1"/>
  <c r="G1897" i="1"/>
  <c r="F1897" i="1"/>
  <c r="D1897" i="1"/>
  <c r="C1897" i="1"/>
  <c r="B1897" i="1"/>
  <c r="G1896" i="1"/>
  <c r="F1896" i="1"/>
  <c r="D1896" i="1"/>
  <c r="C1896" i="1"/>
  <c r="B1896" i="1"/>
  <c r="G1895" i="1"/>
  <c r="F1895" i="1"/>
  <c r="D1895" i="1"/>
  <c r="C1895" i="1"/>
  <c r="B1895" i="1"/>
  <c r="G1894" i="1"/>
  <c r="F1894" i="1"/>
  <c r="D1894" i="1"/>
  <c r="C1894" i="1"/>
  <c r="B1894" i="1"/>
  <c r="G1893" i="1"/>
  <c r="F1893" i="1"/>
  <c r="D1893" i="1"/>
  <c r="C1893" i="1"/>
  <c r="B1893" i="1"/>
  <c r="G1892" i="1"/>
  <c r="F1892" i="1"/>
  <c r="D1892" i="1"/>
  <c r="C1892" i="1"/>
  <c r="B1892" i="1"/>
  <c r="G1891" i="1"/>
  <c r="F1891" i="1"/>
  <c r="D1891" i="1"/>
  <c r="C1891" i="1"/>
  <c r="B1891" i="1"/>
  <c r="G1890" i="1"/>
  <c r="F1890" i="1"/>
  <c r="D1890" i="1"/>
  <c r="C1890" i="1"/>
  <c r="B1890" i="1"/>
  <c r="G1889" i="1"/>
  <c r="F1889" i="1"/>
  <c r="D1889" i="1"/>
  <c r="C1889" i="1"/>
  <c r="B1889" i="1"/>
  <c r="G1888" i="1"/>
  <c r="F1888" i="1"/>
  <c r="D1888" i="1"/>
  <c r="C1888" i="1"/>
  <c r="B1888" i="1"/>
  <c r="G1887" i="1"/>
  <c r="F1887" i="1"/>
  <c r="D1887" i="1"/>
  <c r="C1887" i="1"/>
  <c r="B1887" i="1"/>
  <c r="G1886" i="1"/>
  <c r="F1886" i="1"/>
  <c r="D1886" i="1"/>
  <c r="C1886" i="1"/>
  <c r="B1886" i="1"/>
  <c r="G1885" i="1"/>
  <c r="F1885" i="1"/>
  <c r="D1885" i="1"/>
  <c r="C1885" i="1"/>
  <c r="B1885" i="1"/>
  <c r="G1884" i="1"/>
  <c r="F1884" i="1"/>
  <c r="D1884" i="1"/>
  <c r="C1884" i="1"/>
  <c r="B1884" i="1"/>
  <c r="G1883" i="1"/>
  <c r="F1883" i="1"/>
  <c r="D1883" i="1"/>
  <c r="C1883" i="1"/>
  <c r="B1883" i="1"/>
  <c r="G1882" i="1"/>
  <c r="F1882" i="1"/>
  <c r="D1882" i="1"/>
  <c r="C1882" i="1"/>
  <c r="B1882" i="1"/>
  <c r="G1881" i="1"/>
  <c r="F1881" i="1"/>
  <c r="D1881" i="1"/>
  <c r="C1881" i="1"/>
  <c r="B1881" i="1"/>
  <c r="G1880" i="1"/>
  <c r="F1880" i="1"/>
  <c r="D1880" i="1"/>
  <c r="C1880" i="1"/>
  <c r="B1880" i="1"/>
  <c r="G1879" i="1"/>
  <c r="F1879" i="1"/>
  <c r="D1879" i="1"/>
  <c r="C1879" i="1"/>
  <c r="B1879" i="1"/>
  <c r="G1878" i="1"/>
  <c r="F1878" i="1"/>
  <c r="D1878" i="1"/>
  <c r="C1878" i="1"/>
  <c r="B1878" i="1"/>
  <c r="G1877" i="1"/>
  <c r="F1877" i="1"/>
  <c r="D1877" i="1"/>
  <c r="C1877" i="1"/>
  <c r="B1877" i="1"/>
  <c r="G1876" i="1"/>
  <c r="F1876" i="1"/>
  <c r="D1876" i="1"/>
  <c r="C1876" i="1"/>
  <c r="B1876" i="1"/>
  <c r="G1875" i="1"/>
  <c r="F1875" i="1"/>
  <c r="D1875" i="1"/>
  <c r="C1875" i="1"/>
  <c r="B1875" i="1"/>
  <c r="G1874" i="1"/>
  <c r="F1874" i="1"/>
  <c r="D1874" i="1"/>
  <c r="C1874" i="1"/>
  <c r="B1874" i="1"/>
  <c r="G1873" i="1"/>
  <c r="F1873" i="1"/>
  <c r="D1873" i="1"/>
  <c r="C1873" i="1"/>
  <c r="B1873" i="1"/>
  <c r="G1872" i="1"/>
  <c r="F1872" i="1"/>
  <c r="D1872" i="1"/>
  <c r="C1872" i="1"/>
  <c r="B1872" i="1"/>
  <c r="G1871" i="1"/>
  <c r="F1871" i="1"/>
  <c r="D1871" i="1"/>
  <c r="C1871" i="1"/>
  <c r="B1871" i="1"/>
  <c r="G1870" i="1"/>
  <c r="F1870" i="1"/>
  <c r="D1870" i="1"/>
  <c r="C1870" i="1"/>
  <c r="B1870" i="1"/>
  <c r="G1869" i="1"/>
  <c r="F1869" i="1"/>
  <c r="D1869" i="1"/>
  <c r="C1869" i="1"/>
  <c r="B1869" i="1"/>
  <c r="G1868" i="1"/>
  <c r="F1868" i="1"/>
  <c r="D1868" i="1"/>
  <c r="C1868" i="1"/>
  <c r="B1868" i="1"/>
  <c r="G1867" i="1"/>
  <c r="F1867" i="1"/>
  <c r="D1867" i="1"/>
  <c r="C1867" i="1"/>
  <c r="B1867" i="1"/>
  <c r="G1866" i="1"/>
  <c r="F1866" i="1"/>
  <c r="D1866" i="1"/>
  <c r="C1866" i="1"/>
  <c r="B1866" i="1"/>
  <c r="G1865" i="1"/>
  <c r="F1865" i="1"/>
  <c r="D1865" i="1"/>
  <c r="C1865" i="1"/>
  <c r="B1865" i="1"/>
  <c r="G1864" i="1"/>
  <c r="F1864" i="1"/>
  <c r="D1864" i="1"/>
  <c r="C1864" i="1"/>
  <c r="B1864" i="1"/>
  <c r="G1863" i="1"/>
  <c r="F1863" i="1"/>
  <c r="D1863" i="1"/>
  <c r="C1863" i="1"/>
  <c r="B1863" i="1"/>
  <c r="G1862" i="1"/>
  <c r="F1862" i="1"/>
  <c r="D1862" i="1"/>
  <c r="C1862" i="1"/>
  <c r="B1862" i="1"/>
  <c r="G1861" i="1"/>
  <c r="F1861" i="1"/>
  <c r="D1861" i="1"/>
  <c r="C1861" i="1"/>
  <c r="B1861" i="1"/>
  <c r="G1860" i="1"/>
  <c r="F1860" i="1"/>
  <c r="D1860" i="1"/>
  <c r="C1860" i="1"/>
  <c r="B1860" i="1"/>
  <c r="G1859" i="1"/>
  <c r="F1859" i="1"/>
  <c r="D1859" i="1"/>
  <c r="C1859" i="1"/>
  <c r="B1859" i="1"/>
  <c r="G1858" i="1"/>
  <c r="F1858" i="1"/>
  <c r="D1858" i="1"/>
  <c r="C1858" i="1"/>
  <c r="B1858" i="1"/>
  <c r="G1857" i="1"/>
  <c r="F1857" i="1"/>
  <c r="D1857" i="1"/>
  <c r="C1857" i="1"/>
  <c r="B1857" i="1"/>
  <c r="G1856" i="1"/>
  <c r="F1856" i="1"/>
  <c r="D1856" i="1"/>
  <c r="C1856" i="1"/>
  <c r="B1856" i="1"/>
  <c r="G1855" i="1"/>
  <c r="F1855" i="1"/>
  <c r="D1855" i="1"/>
  <c r="C1855" i="1"/>
  <c r="B1855" i="1"/>
  <c r="G1854" i="1"/>
  <c r="F1854" i="1"/>
  <c r="D1854" i="1"/>
  <c r="C1854" i="1"/>
  <c r="B1854" i="1"/>
  <c r="G1853" i="1"/>
  <c r="F1853" i="1"/>
  <c r="D1853" i="1"/>
  <c r="C1853" i="1"/>
  <c r="B1853" i="1"/>
  <c r="G1852" i="1"/>
  <c r="F1852" i="1"/>
  <c r="D1852" i="1"/>
  <c r="C1852" i="1"/>
  <c r="B1852" i="1"/>
  <c r="G1851" i="1"/>
  <c r="F1851" i="1"/>
  <c r="D1851" i="1"/>
  <c r="C1851" i="1"/>
  <c r="B1851" i="1"/>
  <c r="G1850" i="1"/>
  <c r="F1850" i="1"/>
  <c r="D1850" i="1"/>
  <c r="C1850" i="1"/>
  <c r="B1850" i="1"/>
  <c r="G1849" i="1"/>
  <c r="F1849" i="1"/>
  <c r="D1849" i="1"/>
  <c r="C1849" i="1"/>
  <c r="B1849" i="1"/>
  <c r="G1848" i="1"/>
  <c r="F1848" i="1"/>
  <c r="D1848" i="1"/>
  <c r="C1848" i="1"/>
  <c r="B1848" i="1"/>
  <c r="G1847" i="1"/>
  <c r="F1847" i="1"/>
  <c r="D1847" i="1"/>
  <c r="C1847" i="1"/>
  <c r="B1847" i="1"/>
  <c r="G1846" i="1"/>
  <c r="F1846" i="1"/>
  <c r="D1846" i="1"/>
  <c r="C1846" i="1"/>
  <c r="B1846" i="1"/>
  <c r="G1845" i="1"/>
  <c r="F1845" i="1"/>
  <c r="D1845" i="1"/>
  <c r="C1845" i="1"/>
  <c r="B1845" i="1"/>
  <c r="G1844" i="1"/>
  <c r="F1844" i="1"/>
  <c r="D1844" i="1"/>
  <c r="C1844" i="1"/>
  <c r="B1844" i="1"/>
  <c r="G1843" i="1"/>
  <c r="F1843" i="1"/>
  <c r="D1843" i="1"/>
  <c r="C1843" i="1"/>
  <c r="B1843" i="1"/>
  <c r="G1842" i="1"/>
  <c r="F1842" i="1"/>
  <c r="D1842" i="1"/>
  <c r="C1842" i="1"/>
  <c r="B1842" i="1"/>
  <c r="G1841" i="1"/>
  <c r="F1841" i="1"/>
  <c r="D1841" i="1"/>
  <c r="C1841" i="1"/>
  <c r="B1841" i="1"/>
  <c r="G1840" i="1"/>
  <c r="F1840" i="1"/>
  <c r="D1840" i="1"/>
  <c r="C1840" i="1"/>
  <c r="B1840" i="1"/>
  <c r="G1839" i="1"/>
  <c r="F1839" i="1"/>
  <c r="D1839" i="1"/>
  <c r="C1839" i="1"/>
  <c r="B1839" i="1"/>
  <c r="G1838" i="1"/>
  <c r="F1838" i="1"/>
  <c r="D1838" i="1"/>
  <c r="C1838" i="1"/>
  <c r="B1838" i="1"/>
  <c r="G1837" i="1"/>
  <c r="F1837" i="1"/>
  <c r="D1837" i="1"/>
  <c r="C1837" i="1"/>
  <c r="B1837" i="1"/>
  <c r="G1836" i="1"/>
  <c r="F1836" i="1"/>
  <c r="D1836" i="1"/>
  <c r="C1836" i="1"/>
  <c r="B1836" i="1"/>
  <c r="G1835" i="1"/>
  <c r="F1835" i="1"/>
  <c r="D1835" i="1"/>
  <c r="C1835" i="1"/>
  <c r="B1835" i="1"/>
  <c r="G1834" i="1"/>
  <c r="F1834" i="1"/>
  <c r="D1834" i="1"/>
  <c r="C1834" i="1"/>
  <c r="B1834" i="1"/>
  <c r="G1833" i="1"/>
  <c r="F1833" i="1"/>
  <c r="D1833" i="1"/>
  <c r="C1833" i="1"/>
  <c r="B1833" i="1"/>
  <c r="G1832" i="1"/>
  <c r="F1832" i="1"/>
  <c r="D1832" i="1"/>
  <c r="C1832" i="1"/>
  <c r="B1832" i="1"/>
  <c r="G1831" i="1"/>
  <c r="F1831" i="1"/>
  <c r="D1831" i="1"/>
  <c r="C1831" i="1"/>
  <c r="B1831" i="1"/>
  <c r="G1830" i="1"/>
  <c r="F1830" i="1"/>
  <c r="D1830" i="1"/>
  <c r="C1830" i="1"/>
  <c r="B1830" i="1"/>
  <c r="G1829" i="1"/>
  <c r="F1829" i="1"/>
  <c r="D1829" i="1"/>
  <c r="C1829" i="1"/>
  <c r="B1829" i="1"/>
  <c r="G1828" i="1"/>
  <c r="F1828" i="1"/>
  <c r="D1828" i="1"/>
  <c r="C1828" i="1"/>
  <c r="B1828" i="1"/>
  <c r="G1827" i="1"/>
  <c r="F1827" i="1"/>
  <c r="D1827" i="1"/>
  <c r="C1827" i="1"/>
  <c r="B1827" i="1"/>
  <c r="G1826" i="1"/>
  <c r="F1826" i="1"/>
  <c r="D1826" i="1"/>
  <c r="C1826" i="1"/>
  <c r="B1826" i="1"/>
  <c r="G1825" i="1"/>
  <c r="F1825" i="1"/>
  <c r="D1825" i="1"/>
  <c r="C1825" i="1"/>
  <c r="B1825" i="1"/>
  <c r="G1824" i="1"/>
  <c r="F1824" i="1"/>
  <c r="D1824" i="1"/>
  <c r="C1824" i="1"/>
  <c r="B1824" i="1"/>
  <c r="G1823" i="1"/>
  <c r="F1823" i="1"/>
  <c r="D1823" i="1"/>
  <c r="C1823" i="1"/>
  <c r="B1823" i="1"/>
  <c r="G1822" i="1"/>
  <c r="F1822" i="1"/>
  <c r="D1822" i="1"/>
  <c r="C1822" i="1"/>
  <c r="B1822" i="1"/>
  <c r="G1821" i="1"/>
  <c r="F1821" i="1"/>
  <c r="D1821" i="1"/>
  <c r="C1821" i="1"/>
  <c r="B1821" i="1"/>
  <c r="G1820" i="1"/>
  <c r="F1820" i="1"/>
  <c r="D1820" i="1"/>
  <c r="C1820" i="1"/>
  <c r="B1820" i="1"/>
  <c r="G1819" i="1"/>
  <c r="F1819" i="1"/>
  <c r="D1819" i="1"/>
  <c r="C1819" i="1"/>
  <c r="B1819" i="1"/>
  <c r="G1818" i="1"/>
  <c r="F1818" i="1"/>
  <c r="D1818" i="1"/>
  <c r="C1818" i="1"/>
  <c r="B1818" i="1"/>
  <c r="G1817" i="1"/>
  <c r="F1817" i="1"/>
  <c r="D1817" i="1"/>
  <c r="C1817" i="1"/>
  <c r="B1817" i="1"/>
  <c r="G1816" i="1"/>
  <c r="F1816" i="1"/>
  <c r="D1816" i="1"/>
  <c r="C1816" i="1"/>
  <c r="B1816" i="1"/>
  <c r="G1815" i="1"/>
  <c r="F1815" i="1"/>
  <c r="D1815" i="1"/>
  <c r="C1815" i="1"/>
  <c r="B1815" i="1"/>
  <c r="G1814" i="1"/>
  <c r="F1814" i="1"/>
  <c r="D1814" i="1"/>
  <c r="C1814" i="1"/>
  <c r="B1814" i="1"/>
  <c r="G1813" i="1"/>
  <c r="F1813" i="1"/>
  <c r="D1813" i="1"/>
  <c r="C1813" i="1"/>
  <c r="B1813" i="1"/>
  <c r="G1812" i="1"/>
  <c r="F1812" i="1"/>
  <c r="D1812" i="1"/>
  <c r="C1812" i="1"/>
  <c r="B1812" i="1"/>
  <c r="G1811" i="1"/>
  <c r="F1811" i="1"/>
  <c r="D1811" i="1"/>
  <c r="C1811" i="1"/>
  <c r="B1811" i="1"/>
  <c r="G1810" i="1"/>
  <c r="F1810" i="1"/>
  <c r="D1810" i="1"/>
  <c r="C1810" i="1"/>
  <c r="B1810" i="1"/>
  <c r="G1809" i="1"/>
  <c r="F1809" i="1"/>
  <c r="D1809" i="1"/>
  <c r="C1809" i="1"/>
  <c r="B1809" i="1"/>
  <c r="G1808" i="1"/>
  <c r="F1808" i="1"/>
  <c r="D1808" i="1"/>
  <c r="C1808" i="1"/>
  <c r="B1808" i="1"/>
  <c r="G1807" i="1"/>
  <c r="F1807" i="1"/>
  <c r="D1807" i="1"/>
  <c r="C1807" i="1"/>
  <c r="B1807" i="1"/>
  <c r="G1806" i="1"/>
  <c r="F1806" i="1"/>
  <c r="D1806" i="1"/>
  <c r="C1806" i="1"/>
  <c r="B1806" i="1"/>
  <c r="G1805" i="1"/>
  <c r="F1805" i="1"/>
  <c r="D1805" i="1"/>
  <c r="C1805" i="1"/>
  <c r="B1805" i="1"/>
  <c r="G1804" i="1"/>
  <c r="F1804" i="1"/>
  <c r="D1804" i="1"/>
  <c r="C1804" i="1"/>
  <c r="B1804" i="1"/>
  <c r="G1803" i="1"/>
  <c r="F1803" i="1"/>
  <c r="D1803" i="1"/>
  <c r="C1803" i="1"/>
  <c r="B1803" i="1"/>
  <c r="G1802" i="1"/>
  <c r="F1802" i="1"/>
  <c r="D1802" i="1"/>
  <c r="C1802" i="1"/>
  <c r="B1802" i="1"/>
  <c r="G1801" i="1"/>
  <c r="F1801" i="1"/>
  <c r="D1801" i="1"/>
  <c r="C1801" i="1"/>
  <c r="B1801" i="1"/>
  <c r="G1800" i="1"/>
  <c r="F1800" i="1"/>
  <c r="D1800" i="1"/>
  <c r="C1800" i="1"/>
  <c r="B1800" i="1"/>
  <c r="G1799" i="1"/>
  <c r="F1799" i="1"/>
  <c r="D1799" i="1"/>
  <c r="C1799" i="1"/>
  <c r="B1799" i="1"/>
  <c r="G1798" i="1"/>
  <c r="F1798" i="1"/>
  <c r="D1798" i="1"/>
  <c r="C1798" i="1"/>
  <c r="B1798" i="1"/>
  <c r="G1797" i="1"/>
  <c r="F1797" i="1"/>
  <c r="D1797" i="1"/>
  <c r="C1797" i="1"/>
  <c r="B1797" i="1"/>
  <c r="G1796" i="1"/>
  <c r="F1796" i="1"/>
  <c r="D1796" i="1"/>
  <c r="C1796" i="1"/>
  <c r="B1796" i="1"/>
  <c r="G1795" i="1"/>
  <c r="F1795" i="1"/>
  <c r="D1795" i="1"/>
  <c r="C1795" i="1"/>
  <c r="B1795" i="1"/>
  <c r="G1794" i="1"/>
  <c r="F1794" i="1"/>
  <c r="D1794" i="1"/>
  <c r="C1794" i="1"/>
  <c r="B1794" i="1"/>
  <c r="G1793" i="1"/>
  <c r="F1793" i="1"/>
  <c r="D1793" i="1"/>
  <c r="C1793" i="1"/>
  <c r="B1793" i="1"/>
  <c r="G1792" i="1"/>
  <c r="F1792" i="1"/>
  <c r="D1792" i="1"/>
  <c r="C1792" i="1"/>
  <c r="B1792" i="1"/>
  <c r="G1791" i="1"/>
  <c r="F1791" i="1"/>
  <c r="D1791" i="1"/>
  <c r="C1791" i="1"/>
  <c r="B1791" i="1"/>
  <c r="G1790" i="1"/>
  <c r="F1790" i="1"/>
  <c r="D1790" i="1"/>
  <c r="C1790" i="1"/>
  <c r="B1790" i="1"/>
  <c r="G1789" i="1"/>
  <c r="F1789" i="1"/>
  <c r="D1789" i="1"/>
  <c r="C1789" i="1"/>
  <c r="B1789" i="1"/>
  <c r="G1788" i="1"/>
  <c r="F1788" i="1"/>
  <c r="D1788" i="1"/>
  <c r="C1788" i="1"/>
  <c r="B1788" i="1"/>
  <c r="G1787" i="1"/>
  <c r="F1787" i="1"/>
  <c r="D1787" i="1"/>
  <c r="C1787" i="1"/>
  <c r="B1787" i="1"/>
  <c r="G1786" i="1"/>
  <c r="F1786" i="1"/>
  <c r="D1786" i="1"/>
  <c r="C1786" i="1"/>
  <c r="B1786" i="1"/>
  <c r="G1785" i="1"/>
  <c r="F1785" i="1"/>
  <c r="D1785" i="1"/>
  <c r="C1785" i="1"/>
  <c r="B1785" i="1"/>
  <c r="G1784" i="1"/>
  <c r="F1784" i="1"/>
  <c r="D1784" i="1"/>
  <c r="C1784" i="1"/>
  <c r="B1784" i="1"/>
  <c r="G1783" i="1"/>
  <c r="F1783" i="1"/>
  <c r="D1783" i="1"/>
  <c r="C1783" i="1"/>
  <c r="B1783" i="1"/>
  <c r="G1782" i="1"/>
  <c r="F1782" i="1"/>
  <c r="D1782" i="1"/>
  <c r="C1782" i="1"/>
  <c r="B1782" i="1"/>
  <c r="G1781" i="1"/>
  <c r="F1781" i="1"/>
  <c r="D1781" i="1"/>
  <c r="C1781" i="1"/>
  <c r="B1781" i="1"/>
  <c r="G1780" i="1"/>
  <c r="F1780" i="1"/>
  <c r="D1780" i="1"/>
  <c r="C1780" i="1"/>
  <c r="B1780" i="1"/>
  <c r="G1779" i="1"/>
  <c r="F1779" i="1"/>
  <c r="D1779" i="1"/>
  <c r="C1779" i="1"/>
  <c r="B1779" i="1"/>
  <c r="G1778" i="1"/>
  <c r="F1778" i="1"/>
  <c r="D1778" i="1"/>
  <c r="C1778" i="1"/>
  <c r="B1778" i="1"/>
  <c r="G1777" i="1"/>
  <c r="F1777" i="1"/>
  <c r="D1777" i="1"/>
  <c r="C1777" i="1"/>
  <c r="B1777" i="1"/>
  <c r="G1776" i="1"/>
  <c r="F1776" i="1"/>
  <c r="D1776" i="1"/>
  <c r="C1776" i="1"/>
  <c r="B1776" i="1"/>
  <c r="G1775" i="1"/>
  <c r="F1775" i="1"/>
  <c r="D1775" i="1"/>
  <c r="C1775" i="1"/>
  <c r="B1775" i="1"/>
  <c r="G1774" i="1"/>
  <c r="F1774" i="1"/>
  <c r="D1774" i="1"/>
  <c r="C1774" i="1"/>
  <c r="B1774" i="1"/>
  <c r="G1773" i="1"/>
  <c r="F1773" i="1"/>
  <c r="D1773" i="1"/>
  <c r="C1773" i="1"/>
  <c r="B1773" i="1"/>
  <c r="G1772" i="1"/>
  <c r="F1772" i="1"/>
  <c r="D1772" i="1"/>
  <c r="C1772" i="1"/>
  <c r="B1772" i="1"/>
  <c r="G1771" i="1"/>
  <c r="F1771" i="1"/>
  <c r="D1771" i="1"/>
  <c r="C1771" i="1"/>
  <c r="B1771" i="1"/>
  <c r="G1770" i="1"/>
  <c r="F1770" i="1"/>
  <c r="D1770" i="1"/>
  <c r="C1770" i="1"/>
  <c r="B1770" i="1"/>
  <c r="G1769" i="1"/>
  <c r="F1769" i="1"/>
  <c r="D1769" i="1"/>
  <c r="C1769" i="1"/>
  <c r="B1769" i="1"/>
  <c r="G1768" i="1"/>
  <c r="F1768" i="1"/>
  <c r="D1768" i="1"/>
  <c r="C1768" i="1"/>
  <c r="B1768" i="1"/>
  <c r="G1767" i="1"/>
  <c r="F1767" i="1"/>
  <c r="D1767" i="1"/>
  <c r="C1767" i="1"/>
  <c r="B1767" i="1"/>
  <c r="G1766" i="1"/>
  <c r="F1766" i="1"/>
  <c r="D1766" i="1"/>
  <c r="C1766" i="1"/>
  <c r="B1766" i="1"/>
  <c r="G1765" i="1"/>
  <c r="F1765" i="1"/>
  <c r="D1765" i="1"/>
  <c r="C1765" i="1"/>
  <c r="B1765" i="1"/>
  <c r="G1764" i="1"/>
  <c r="F1764" i="1"/>
  <c r="D1764" i="1"/>
  <c r="C1764" i="1"/>
  <c r="B1764" i="1"/>
  <c r="G1763" i="1"/>
  <c r="F1763" i="1"/>
  <c r="D1763" i="1"/>
  <c r="C1763" i="1"/>
  <c r="B1763" i="1"/>
  <c r="G1762" i="1"/>
  <c r="F1762" i="1"/>
  <c r="D1762" i="1"/>
  <c r="C1762" i="1"/>
  <c r="B1762" i="1"/>
  <c r="G1761" i="1"/>
  <c r="F1761" i="1"/>
  <c r="D1761" i="1"/>
  <c r="C1761" i="1"/>
  <c r="B1761" i="1"/>
  <c r="G1760" i="1"/>
  <c r="F1760" i="1"/>
  <c r="D1760" i="1"/>
  <c r="C1760" i="1"/>
  <c r="B1760" i="1"/>
  <c r="G1759" i="1"/>
  <c r="F1759" i="1"/>
  <c r="D1759" i="1"/>
  <c r="C1759" i="1"/>
  <c r="B1759" i="1"/>
  <c r="G1758" i="1"/>
  <c r="F1758" i="1"/>
  <c r="D1758" i="1"/>
  <c r="C1758" i="1"/>
  <c r="B1758" i="1"/>
  <c r="G1757" i="1"/>
  <c r="F1757" i="1"/>
  <c r="D1757" i="1"/>
  <c r="C1757" i="1"/>
  <c r="B1757" i="1"/>
  <c r="G1756" i="1"/>
  <c r="F1756" i="1"/>
  <c r="D1756" i="1"/>
  <c r="C1756" i="1"/>
  <c r="B1756" i="1"/>
  <c r="G1755" i="1"/>
  <c r="F1755" i="1"/>
  <c r="D1755" i="1"/>
  <c r="C1755" i="1"/>
  <c r="B1755" i="1"/>
  <c r="G1754" i="1"/>
  <c r="F1754" i="1"/>
  <c r="D1754" i="1"/>
  <c r="C1754" i="1"/>
  <c r="B1754" i="1"/>
  <c r="G1753" i="1"/>
  <c r="F1753" i="1"/>
  <c r="D1753" i="1"/>
  <c r="C1753" i="1"/>
  <c r="B1753" i="1"/>
  <c r="G1752" i="1"/>
  <c r="F1752" i="1"/>
  <c r="D1752" i="1"/>
  <c r="C1752" i="1"/>
  <c r="B1752" i="1"/>
  <c r="G1751" i="1"/>
  <c r="F1751" i="1"/>
  <c r="D1751" i="1"/>
  <c r="C1751" i="1"/>
  <c r="B1751" i="1"/>
  <c r="G1750" i="1"/>
  <c r="F1750" i="1"/>
  <c r="D1750" i="1"/>
  <c r="C1750" i="1"/>
  <c r="B1750" i="1"/>
  <c r="G1749" i="1"/>
  <c r="F1749" i="1"/>
  <c r="D1749" i="1"/>
  <c r="C1749" i="1"/>
  <c r="B1749" i="1"/>
  <c r="G1748" i="1"/>
  <c r="F1748" i="1"/>
  <c r="D1748" i="1"/>
  <c r="C1748" i="1"/>
  <c r="B1748" i="1"/>
  <c r="G1747" i="1"/>
  <c r="F1747" i="1"/>
  <c r="D1747" i="1"/>
  <c r="C1747" i="1"/>
  <c r="B1747" i="1"/>
  <c r="G1746" i="1"/>
  <c r="F1746" i="1"/>
  <c r="D1746" i="1"/>
  <c r="C1746" i="1"/>
  <c r="B1746" i="1"/>
  <c r="G1745" i="1"/>
  <c r="F1745" i="1"/>
  <c r="D1745" i="1"/>
  <c r="C1745" i="1"/>
  <c r="B1745" i="1"/>
  <c r="G1744" i="1"/>
  <c r="F1744" i="1"/>
  <c r="D1744" i="1"/>
  <c r="C1744" i="1"/>
  <c r="B1744" i="1"/>
  <c r="G1743" i="1"/>
  <c r="F1743" i="1"/>
  <c r="D1743" i="1"/>
  <c r="C1743" i="1"/>
  <c r="B1743" i="1"/>
  <c r="G1742" i="1"/>
  <c r="F1742" i="1"/>
  <c r="D1742" i="1"/>
  <c r="C1742" i="1"/>
  <c r="B1742" i="1"/>
  <c r="G1741" i="1"/>
  <c r="F1741" i="1"/>
  <c r="D1741" i="1"/>
  <c r="C1741" i="1"/>
  <c r="B1741" i="1"/>
  <c r="G1740" i="1"/>
  <c r="F1740" i="1"/>
  <c r="D1740" i="1"/>
  <c r="C1740" i="1"/>
  <c r="B1740" i="1"/>
  <c r="G1739" i="1"/>
  <c r="F1739" i="1"/>
  <c r="D1739" i="1"/>
  <c r="C1739" i="1"/>
  <c r="B1739" i="1"/>
  <c r="G1738" i="1"/>
  <c r="F1738" i="1"/>
  <c r="D1738" i="1"/>
  <c r="C1738" i="1"/>
  <c r="B1738" i="1"/>
  <c r="G1737" i="1"/>
  <c r="F1737" i="1"/>
  <c r="D1737" i="1"/>
  <c r="C1737" i="1"/>
  <c r="B1737" i="1"/>
  <c r="G1736" i="1"/>
  <c r="F1736" i="1"/>
  <c r="D1736" i="1"/>
  <c r="C1736" i="1"/>
  <c r="B1736" i="1"/>
  <c r="G1735" i="1"/>
  <c r="F1735" i="1"/>
  <c r="D1735" i="1"/>
  <c r="C1735" i="1"/>
  <c r="B1735" i="1"/>
  <c r="G1734" i="1"/>
  <c r="F1734" i="1"/>
  <c r="D1734" i="1"/>
  <c r="C1734" i="1"/>
  <c r="B1734" i="1"/>
  <c r="G1733" i="1"/>
  <c r="F1733" i="1"/>
  <c r="D1733" i="1"/>
  <c r="C1733" i="1"/>
  <c r="B1733" i="1"/>
  <c r="G1732" i="1"/>
  <c r="F1732" i="1"/>
  <c r="D1732" i="1"/>
  <c r="C1732" i="1"/>
  <c r="B1732" i="1"/>
  <c r="G1731" i="1"/>
  <c r="F1731" i="1"/>
  <c r="D1731" i="1"/>
  <c r="C1731" i="1"/>
  <c r="B1731" i="1"/>
  <c r="G1730" i="1"/>
  <c r="F1730" i="1"/>
  <c r="D1730" i="1"/>
  <c r="C1730" i="1"/>
  <c r="B1730" i="1"/>
  <c r="G1729" i="1"/>
  <c r="F1729" i="1"/>
  <c r="D1729" i="1"/>
  <c r="C1729" i="1"/>
  <c r="B1729" i="1"/>
  <c r="G1728" i="1"/>
  <c r="F1728" i="1"/>
  <c r="D1728" i="1"/>
  <c r="C1728" i="1"/>
  <c r="B1728" i="1"/>
  <c r="G1727" i="1"/>
  <c r="F1727" i="1"/>
  <c r="D1727" i="1"/>
  <c r="C1727" i="1"/>
  <c r="B1727" i="1"/>
  <c r="G1726" i="1"/>
  <c r="F1726" i="1"/>
  <c r="D1726" i="1"/>
  <c r="C1726" i="1"/>
  <c r="B1726" i="1"/>
  <c r="G1725" i="1"/>
  <c r="F1725" i="1"/>
  <c r="D1725" i="1"/>
  <c r="C1725" i="1"/>
  <c r="B1725" i="1"/>
  <c r="G1724" i="1"/>
  <c r="F1724" i="1"/>
  <c r="D1724" i="1"/>
  <c r="C1724" i="1"/>
  <c r="B1724" i="1"/>
  <c r="G1723" i="1"/>
  <c r="F1723" i="1"/>
  <c r="D1723" i="1"/>
  <c r="C1723" i="1"/>
  <c r="B1723" i="1"/>
  <c r="G1722" i="1"/>
  <c r="F1722" i="1"/>
  <c r="D1722" i="1"/>
  <c r="C1722" i="1"/>
  <c r="B1722" i="1"/>
  <c r="G1721" i="1"/>
  <c r="F1721" i="1"/>
  <c r="D1721" i="1"/>
  <c r="C1721" i="1"/>
  <c r="B1721" i="1"/>
  <c r="G1720" i="1"/>
  <c r="F1720" i="1"/>
  <c r="D1720" i="1"/>
  <c r="C1720" i="1"/>
  <c r="B1720" i="1"/>
  <c r="G1719" i="1"/>
  <c r="F1719" i="1"/>
  <c r="D1719" i="1"/>
  <c r="C1719" i="1"/>
  <c r="B1719" i="1"/>
  <c r="G1718" i="1"/>
  <c r="F1718" i="1"/>
  <c r="D1718" i="1"/>
  <c r="C1718" i="1"/>
  <c r="B1718" i="1"/>
  <c r="G1717" i="1"/>
  <c r="F1717" i="1"/>
  <c r="D1717" i="1"/>
  <c r="C1717" i="1"/>
  <c r="B1717" i="1"/>
  <c r="G1716" i="1"/>
  <c r="F1716" i="1"/>
  <c r="D1716" i="1"/>
  <c r="C1716" i="1"/>
  <c r="B1716" i="1"/>
  <c r="G1715" i="1"/>
  <c r="F1715" i="1"/>
  <c r="D1715" i="1"/>
  <c r="C1715" i="1"/>
  <c r="B1715" i="1"/>
  <c r="G1714" i="1"/>
  <c r="F1714" i="1"/>
  <c r="D1714" i="1"/>
  <c r="C1714" i="1"/>
  <c r="B1714" i="1"/>
  <c r="G1713" i="1"/>
  <c r="F1713" i="1"/>
  <c r="D1713" i="1"/>
  <c r="C1713" i="1"/>
  <c r="B1713" i="1"/>
  <c r="G1712" i="1"/>
  <c r="F1712" i="1"/>
  <c r="D1712" i="1"/>
  <c r="C1712" i="1"/>
  <c r="B1712" i="1"/>
  <c r="G1711" i="1"/>
  <c r="F1711" i="1"/>
  <c r="D1711" i="1"/>
  <c r="C1711" i="1"/>
  <c r="B1711" i="1"/>
  <c r="G1710" i="1"/>
  <c r="F1710" i="1"/>
  <c r="D1710" i="1"/>
  <c r="C1710" i="1"/>
  <c r="B1710" i="1"/>
  <c r="G1709" i="1"/>
  <c r="F1709" i="1"/>
  <c r="D1709" i="1"/>
  <c r="C1709" i="1"/>
  <c r="B1709" i="1"/>
  <c r="G1708" i="1"/>
  <c r="F1708" i="1"/>
  <c r="D1708" i="1"/>
  <c r="C1708" i="1"/>
  <c r="B1708" i="1"/>
  <c r="G1707" i="1"/>
  <c r="F1707" i="1"/>
  <c r="D1707" i="1"/>
  <c r="C1707" i="1"/>
  <c r="B1707" i="1"/>
  <c r="G1706" i="1"/>
  <c r="F1706" i="1"/>
  <c r="D1706" i="1"/>
  <c r="C1706" i="1"/>
  <c r="B1706" i="1"/>
  <c r="G1705" i="1"/>
  <c r="F1705" i="1"/>
  <c r="D1705" i="1"/>
  <c r="C1705" i="1"/>
  <c r="B1705" i="1"/>
  <c r="G1704" i="1"/>
  <c r="F1704" i="1"/>
  <c r="D1704" i="1"/>
  <c r="C1704" i="1"/>
  <c r="B1704" i="1"/>
  <c r="G1703" i="1"/>
  <c r="F1703" i="1"/>
  <c r="D1703" i="1"/>
  <c r="C1703" i="1"/>
  <c r="B1703" i="1"/>
  <c r="G1702" i="1"/>
  <c r="F1702" i="1"/>
  <c r="D1702" i="1"/>
  <c r="C1702" i="1"/>
  <c r="B1702" i="1"/>
  <c r="G1701" i="1"/>
  <c r="F1701" i="1"/>
  <c r="D1701" i="1"/>
  <c r="C1701" i="1"/>
  <c r="B1701" i="1"/>
  <c r="G1700" i="1"/>
  <c r="F1700" i="1"/>
  <c r="D1700" i="1"/>
  <c r="C1700" i="1"/>
  <c r="B1700" i="1"/>
  <c r="G1699" i="1"/>
  <c r="F1699" i="1"/>
  <c r="D1699" i="1"/>
  <c r="C1699" i="1"/>
  <c r="B1699" i="1"/>
  <c r="G1698" i="1"/>
  <c r="F1698" i="1"/>
  <c r="D1698" i="1"/>
  <c r="C1698" i="1"/>
  <c r="B1698" i="1"/>
  <c r="G1697" i="1"/>
  <c r="F1697" i="1"/>
  <c r="D1697" i="1"/>
  <c r="C1697" i="1"/>
  <c r="B1697" i="1"/>
  <c r="G1696" i="1"/>
  <c r="F1696" i="1"/>
  <c r="D1696" i="1"/>
  <c r="C1696" i="1"/>
  <c r="B1696" i="1"/>
  <c r="G1695" i="1"/>
  <c r="F1695" i="1"/>
  <c r="D1695" i="1"/>
  <c r="C1695" i="1"/>
  <c r="B1695" i="1"/>
  <c r="G1694" i="1"/>
  <c r="F1694" i="1"/>
  <c r="D1694" i="1"/>
  <c r="C1694" i="1"/>
  <c r="B1694" i="1"/>
  <c r="G1693" i="1"/>
  <c r="F1693" i="1"/>
  <c r="D1693" i="1"/>
  <c r="C1693" i="1"/>
  <c r="B1693" i="1"/>
  <c r="G1692" i="1"/>
  <c r="F1692" i="1"/>
  <c r="D1692" i="1"/>
  <c r="C1692" i="1"/>
  <c r="B1692" i="1"/>
  <c r="G1691" i="1"/>
  <c r="F1691" i="1"/>
  <c r="D1691" i="1"/>
  <c r="C1691" i="1"/>
  <c r="B1691" i="1"/>
  <c r="G1690" i="1"/>
  <c r="F1690" i="1"/>
  <c r="D1690" i="1"/>
  <c r="C1690" i="1"/>
  <c r="B1690" i="1"/>
  <c r="G1689" i="1"/>
  <c r="F1689" i="1"/>
  <c r="D1689" i="1"/>
  <c r="C1689" i="1"/>
  <c r="B1689" i="1"/>
  <c r="G1688" i="1"/>
  <c r="F1688" i="1"/>
  <c r="D1688" i="1"/>
  <c r="C1688" i="1"/>
  <c r="B1688" i="1"/>
  <c r="G1687" i="1"/>
  <c r="F1687" i="1"/>
  <c r="D1687" i="1"/>
  <c r="C1687" i="1"/>
  <c r="B1687" i="1"/>
  <c r="G1686" i="1"/>
  <c r="F1686" i="1"/>
  <c r="D1686" i="1"/>
  <c r="C1686" i="1"/>
  <c r="B1686" i="1"/>
  <c r="G1685" i="1"/>
  <c r="F1685" i="1"/>
  <c r="D1685" i="1"/>
  <c r="C1685" i="1"/>
  <c r="B1685" i="1"/>
  <c r="G1684" i="1"/>
  <c r="F1684" i="1"/>
  <c r="D1684" i="1"/>
  <c r="C1684" i="1"/>
  <c r="B1684" i="1"/>
  <c r="G1683" i="1"/>
  <c r="F1683" i="1"/>
  <c r="D1683" i="1"/>
  <c r="C1683" i="1"/>
  <c r="B1683" i="1"/>
  <c r="G1682" i="1"/>
  <c r="F1682" i="1"/>
  <c r="D1682" i="1"/>
  <c r="C1682" i="1"/>
  <c r="B1682" i="1"/>
  <c r="G1681" i="1"/>
  <c r="F1681" i="1"/>
  <c r="D1681" i="1"/>
  <c r="C1681" i="1"/>
  <c r="B1681" i="1"/>
  <c r="G1680" i="1"/>
  <c r="F1680" i="1"/>
  <c r="D1680" i="1"/>
  <c r="C1680" i="1"/>
  <c r="B1680" i="1"/>
  <c r="G1679" i="1"/>
  <c r="F1679" i="1"/>
  <c r="D1679" i="1"/>
  <c r="C1679" i="1"/>
  <c r="B1679" i="1"/>
  <c r="G1678" i="1"/>
  <c r="F1678" i="1"/>
  <c r="D1678" i="1"/>
  <c r="C1678" i="1"/>
  <c r="B1678" i="1"/>
  <c r="G1677" i="1"/>
  <c r="F1677" i="1"/>
  <c r="D1677" i="1"/>
  <c r="C1677" i="1"/>
  <c r="B1677" i="1"/>
  <c r="G1676" i="1"/>
  <c r="F1676" i="1"/>
  <c r="D1676" i="1"/>
  <c r="C1676" i="1"/>
  <c r="B1676" i="1"/>
  <c r="G1675" i="1"/>
  <c r="F1675" i="1"/>
  <c r="D1675" i="1"/>
  <c r="C1675" i="1"/>
  <c r="B1675" i="1"/>
  <c r="G1674" i="1"/>
  <c r="F1674" i="1"/>
  <c r="D1674" i="1"/>
  <c r="C1674" i="1"/>
  <c r="B1674" i="1"/>
  <c r="G1673" i="1"/>
  <c r="F1673" i="1"/>
  <c r="D1673" i="1"/>
  <c r="C1673" i="1"/>
  <c r="B1673" i="1"/>
  <c r="G1672" i="1"/>
  <c r="F1672" i="1"/>
  <c r="D1672" i="1"/>
  <c r="C1672" i="1"/>
  <c r="B1672" i="1"/>
  <c r="G1671" i="1"/>
  <c r="F1671" i="1"/>
  <c r="D1671" i="1"/>
  <c r="C1671" i="1"/>
  <c r="B1671" i="1"/>
  <c r="G1670" i="1"/>
  <c r="F1670" i="1"/>
  <c r="D1670" i="1"/>
  <c r="C1670" i="1"/>
  <c r="B1670" i="1"/>
  <c r="G1669" i="1"/>
  <c r="F1669" i="1"/>
  <c r="D1669" i="1"/>
  <c r="C1669" i="1"/>
  <c r="B1669" i="1"/>
  <c r="G1668" i="1"/>
  <c r="F1668" i="1"/>
  <c r="D1668" i="1"/>
  <c r="C1668" i="1"/>
  <c r="B1668" i="1"/>
  <c r="G1667" i="1"/>
  <c r="F1667" i="1"/>
  <c r="D1667" i="1"/>
  <c r="C1667" i="1"/>
  <c r="B1667" i="1"/>
  <c r="G1666" i="1"/>
  <c r="F1666" i="1"/>
  <c r="D1666" i="1"/>
  <c r="C1666" i="1"/>
  <c r="B1666" i="1"/>
  <c r="G1665" i="1"/>
  <c r="F1665" i="1"/>
  <c r="D1665" i="1"/>
  <c r="C1665" i="1"/>
  <c r="B1665" i="1"/>
  <c r="G1664" i="1"/>
  <c r="F1664" i="1"/>
  <c r="D1664" i="1"/>
  <c r="C1664" i="1"/>
  <c r="B1664" i="1"/>
  <c r="G1663" i="1"/>
  <c r="F1663" i="1"/>
  <c r="D1663" i="1"/>
  <c r="C1663" i="1"/>
  <c r="B1663" i="1"/>
  <c r="G1662" i="1"/>
  <c r="F1662" i="1"/>
  <c r="D1662" i="1"/>
  <c r="C1662" i="1"/>
  <c r="B1662" i="1"/>
  <c r="G1661" i="1"/>
  <c r="F1661" i="1"/>
  <c r="D1661" i="1"/>
  <c r="C1661" i="1"/>
  <c r="B1661" i="1"/>
  <c r="G1660" i="1"/>
  <c r="F1660" i="1"/>
  <c r="D1660" i="1"/>
  <c r="C1660" i="1"/>
  <c r="B1660" i="1"/>
  <c r="G1659" i="1"/>
  <c r="F1659" i="1"/>
  <c r="D1659" i="1"/>
  <c r="C1659" i="1"/>
  <c r="B1659" i="1"/>
  <c r="G1658" i="1"/>
  <c r="F1658" i="1"/>
  <c r="D1658" i="1"/>
  <c r="C1658" i="1"/>
  <c r="B1658" i="1"/>
  <c r="G1657" i="1"/>
  <c r="F1657" i="1"/>
  <c r="D1657" i="1"/>
  <c r="C1657" i="1"/>
  <c r="B1657" i="1"/>
  <c r="G1656" i="1"/>
  <c r="F1656" i="1"/>
  <c r="D1656" i="1"/>
  <c r="C1656" i="1"/>
  <c r="B1656" i="1"/>
  <c r="G1655" i="1"/>
  <c r="F1655" i="1"/>
  <c r="D1655" i="1"/>
  <c r="C1655" i="1"/>
  <c r="B1655" i="1"/>
  <c r="G1654" i="1"/>
  <c r="F1654" i="1"/>
  <c r="D1654" i="1"/>
  <c r="C1654" i="1"/>
  <c r="B1654" i="1"/>
  <c r="G1653" i="1"/>
  <c r="F1653" i="1"/>
  <c r="D1653" i="1"/>
  <c r="C1653" i="1"/>
  <c r="B1653" i="1"/>
  <c r="G1652" i="1"/>
  <c r="F1652" i="1"/>
  <c r="D1652" i="1"/>
  <c r="C1652" i="1"/>
  <c r="B1652" i="1"/>
  <c r="G1651" i="1"/>
  <c r="F1651" i="1"/>
  <c r="D1651" i="1"/>
  <c r="C1651" i="1"/>
  <c r="B1651" i="1"/>
  <c r="G1650" i="1"/>
  <c r="F1650" i="1"/>
  <c r="D1650" i="1"/>
  <c r="C1650" i="1"/>
  <c r="B1650" i="1"/>
  <c r="G1649" i="1"/>
  <c r="F1649" i="1"/>
  <c r="D1649" i="1"/>
  <c r="C1649" i="1"/>
  <c r="B1649" i="1"/>
  <c r="G1648" i="1"/>
  <c r="F1648" i="1"/>
  <c r="D1648" i="1"/>
  <c r="C1648" i="1"/>
  <c r="B1648" i="1"/>
  <c r="G1647" i="1"/>
  <c r="F1647" i="1"/>
  <c r="D1647" i="1"/>
  <c r="C1647" i="1"/>
  <c r="B1647" i="1"/>
  <c r="G1646" i="1"/>
  <c r="F1646" i="1"/>
  <c r="D1646" i="1"/>
  <c r="C1646" i="1"/>
  <c r="B1646" i="1"/>
  <c r="G1645" i="1"/>
  <c r="F1645" i="1"/>
  <c r="D1645" i="1"/>
  <c r="C1645" i="1"/>
  <c r="B1645" i="1"/>
  <c r="G1644" i="1"/>
  <c r="F1644" i="1"/>
  <c r="D1644" i="1"/>
  <c r="C1644" i="1"/>
  <c r="B1644" i="1"/>
  <c r="G1643" i="1"/>
  <c r="F1643" i="1"/>
  <c r="D1643" i="1"/>
  <c r="C1643" i="1"/>
  <c r="B1643" i="1"/>
  <c r="G1642" i="1"/>
  <c r="F1642" i="1"/>
  <c r="D1642" i="1"/>
  <c r="C1642" i="1"/>
  <c r="B1642" i="1"/>
  <c r="G1641" i="1"/>
  <c r="F1641" i="1"/>
  <c r="D1641" i="1"/>
  <c r="C1641" i="1"/>
  <c r="B1641" i="1"/>
  <c r="G1640" i="1"/>
  <c r="F1640" i="1"/>
  <c r="D1640" i="1"/>
  <c r="C1640" i="1"/>
  <c r="B1640" i="1"/>
  <c r="G1639" i="1"/>
  <c r="F1639" i="1"/>
  <c r="D1639" i="1"/>
  <c r="C1639" i="1"/>
  <c r="B1639" i="1"/>
  <c r="G1638" i="1"/>
  <c r="F1638" i="1"/>
  <c r="D1638" i="1"/>
  <c r="C1638" i="1"/>
  <c r="B1638" i="1"/>
  <c r="G1637" i="1"/>
  <c r="F1637" i="1"/>
  <c r="D1637" i="1"/>
  <c r="C1637" i="1"/>
  <c r="B1637" i="1"/>
  <c r="G1636" i="1"/>
  <c r="F1636" i="1"/>
  <c r="D1636" i="1"/>
  <c r="C1636" i="1"/>
  <c r="B1636" i="1"/>
  <c r="G1635" i="1"/>
  <c r="F1635" i="1"/>
  <c r="D1635" i="1"/>
  <c r="C1635" i="1"/>
  <c r="B1635" i="1"/>
  <c r="G1634" i="1"/>
  <c r="F1634" i="1"/>
  <c r="D1634" i="1"/>
  <c r="C1634" i="1"/>
  <c r="B1634" i="1"/>
  <c r="G1633" i="1"/>
  <c r="F1633" i="1"/>
  <c r="D1633" i="1"/>
  <c r="C1633" i="1"/>
  <c r="B1633" i="1"/>
  <c r="G1632" i="1"/>
  <c r="F1632" i="1"/>
  <c r="D1632" i="1"/>
  <c r="C1632" i="1"/>
  <c r="B1632" i="1"/>
  <c r="G1631" i="1"/>
  <c r="F1631" i="1"/>
  <c r="D1631" i="1"/>
  <c r="C1631" i="1"/>
  <c r="B1631" i="1"/>
  <c r="G1630" i="1"/>
  <c r="F1630" i="1"/>
  <c r="D1630" i="1"/>
  <c r="C1630" i="1"/>
  <c r="B1630" i="1"/>
  <c r="G1629" i="1"/>
  <c r="F1629" i="1"/>
  <c r="D1629" i="1"/>
  <c r="C1629" i="1"/>
  <c r="B1629" i="1"/>
  <c r="G1628" i="1"/>
  <c r="F1628" i="1"/>
  <c r="D1628" i="1"/>
  <c r="C1628" i="1"/>
  <c r="B1628" i="1"/>
  <c r="G1627" i="1"/>
  <c r="F1627" i="1"/>
  <c r="D1627" i="1"/>
  <c r="C1627" i="1"/>
  <c r="B1627" i="1"/>
  <c r="G1626" i="1"/>
  <c r="F1626" i="1"/>
  <c r="D1626" i="1"/>
  <c r="C1626" i="1"/>
  <c r="B1626" i="1"/>
  <c r="G1625" i="1"/>
  <c r="F1625" i="1"/>
  <c r="D1625" i="1"/>
  <c r="C1625" i="1"/>
  <c r="B1625" i="1"/>
  <c r="G1624" i="1"/>
  <c r="F1624" i="1"/>
  <c r="D1624" i="1"/>
  <c r="C1624" i="1"/>
  <c r="B1624" i="1"/>
  <c r="G1623" i="1"/>
  <c r="F1623" i="1"/>
  <c r="D1623" i="1"/>
  <c r="C1623" i="1"/>
  <c r="B1623" i="1"/>
  <c r="G1622" i="1"/>
  <c r="F1622" i="1"/>
  <c r="D1622" i="1"/>
  <c r="C1622" i="1"/>
  <c r="B1622" i="1"/>
  <c r="G1621" i="1"/>
  <c r="F1621" i="1"/>
  <c r="D1621" i="1"/>
  <c r="C1621" i="1"/>
  <c r="B1621" i="1"/>
  <c r="G1620" i="1"/>
  <c r="F1620" i="1"/>
  <c r="D1620" i="1"/>
  <c r="C1620" i="1"/>
  <c r="B1620" i="1"/>
  <c r="G1619" i="1"/>
  <c r="F1619" i="1"/>
  <c r="D1619" i="1"/>
  <c r="C1619" i="1"/>
  <c r="B1619" i="1"/>
  <c r="G1618" i="1"/>
  <c r="F1618" i="1"/>
  <c r="D1618" i="1"/>
  <c r="C1618" i="1"/>
  <c r="B1618" i="1"/>
  <c r="G1617" i="1"/>
  <c r="F1617" i="1"/>
  <c r="D1617" i="1"/>
  <c r="C1617" i="1"/>
  <c r="B1617" i="1"/>
  <c r="G1616" i="1"/>
  <c r="F1616" i="1"/>
  <c r="D1616" i="1"/>
  <c r="C1616" i="1"/>
  <c r="B1616" i="1"/>
  <c r="G1615" i="1"/>
  <c r="F1615" i="1"/>
  <c r="D1615" i="1"/>
  <c r="C1615" i="1"/>
  <c r="B1615" i="1"/>
  <c r="G1614" i="1"/>
  <c r="F1614" i="1"/>
  <c r="D1614" i="1"/>
  <c r="C1614" i="1"/>
  <c r="B1614" i="1"/>
  <c r="G1613" i="1"/>
  <c r="F1613" i="1"/>
  <c r="D1613" i="1"/>
  <c r="C1613" i="1"/>
  <c r="B1613" i="1"/>
  <c r="G1612" i="1"/>
  <c r="F1612" i="1"/>
  <c r="D1612" i="1"/>
  <c r="C1612" i="1"/>
  <c r="B1612" i="1"/>
  <c r="G1611" i="1"/>
  <c r="F1611" i="1"/>
  <c r="D1611" i="1"/>
  <c r="C1611" i="1"/>
  <c r="B1611" i="1"/>
  <c r="G1610" i="1"/>
  <c r="F1610" i="1"/>
  <c r="D1610" i="1"/>
  <c r="C1610" i="1"/>
  <c r="B1610" i="1"/>
  <c r="G1609" i="1"/>
  <c r="F1609" i="1"/>
  <c r="D1609" i="1"/>
  <c r="C1609" i="1"/>
  <c r="B1609" i="1"/>
  <c r="G1608" i="1"/>
  <c r="F1608" i="1"/>
  <c r="D1608" i="1"/>
  <c r="C1608" i="1"/>
  <c r="B1608" i="1"/>
  <c r="G1607" i="1"/>
  <c r="F1607" i="1"/>
  <c r="D1607" i="1"/>
  <c r="C1607" i="1"/>
  <c r="B1607" i="1"/>
  <c r="G1606" i="1"/>
  <c r="F1606" i="1"/>
  <c r="D1606" i="1"/>
  <c r="C1606" i="1"/>
  <c r="B1606" i="1"/>
  <c r="G1605" i="1"/>
  <c r="F1605" i="1"/>
  <c r="D1605" i="1"/>
  <c r="C1605" i="1"/>
  <c r="B1605" i="1"/>
  <c r="G1604" i="1"/>
  <c r="F1604" i="1"/>
  <c r="D1604" i="1"/>
  <c r="C1604" i="1"/>
  <c r="B1604" i="1"/>
  <c r="G1603" i="1"/>
  <c r="F1603" i="1"/>
  <c r="D1603" i="1"/>
  <c r="C1603" i="1"/>
  <c r="B1603" i="1"/>
  <c r="G1602" i="1"/>
  <c r="F1602" i="1"/>
  <c r="D1602" i="1"/>
  <c r="C1602" i="1"/>
  <c r="B1602" i="1"/>
  <c r="G1601" i="1"/>
  <c r="F1601" i="1"/>
  <c r="D1601" i="1"/>
  <c r="C1601" i="1"/>
  <c r="B1601" i="1"/>
  <c r="G1600" i="1"/>
  <c r="F1600" i="1"/>
  <c r="D1600" i="1"/>
  <c r="C1600" i="1"/>
  <c r="B1600" i="1"/>
  <c r="G1599" i="1"/>
  <c r="F1599" i="1"/>
  <c r="D1599" i="1"/>
  <c r="C1599" i="1"/>
  <c r="B1599" i="1"/>
  <c r="G1598" i="1"/>
  <c r="F1598" i="1"/>
  <c r="D1598" i="1"/>
  <c r="C1598" i="1"/>
  <c r="B1598" i="1"/>
  <c r="G1597" i="1"/>
  <c r="F1597" i="1"/>
  <c r="D1597" i="1"/>
  <c r="C1597" i="1"/>
  <c r="B1597" i="1"/>
  <c r="G1596" i="1"/>
  <c r="F1596" i="1"/>
  <c r="D1596" i="1"/>
  <c r="C1596" i="1"/>
  <c r="B1596" i="1"/>
  <c r="G1595" i="1"/>
  <c r="F1595" i="1"/>
  <c r="D1595" i="1"/>
  <c r="C1595" i="1"/>
  <c r="B1595" i="1"/>
  <c r="G1594" i="1"/>
  <c r="F1594" i="1"/>
  <c r="D1594" i="1"/>
  <c r="C1594" i="1"/>
  <c r="B1594" i="1"/>
  <c r="G1593" i="1"/>
  <c r="F1593" i="1"/>
  <c r="D1593" i="1"/>
  <c r="C1593" i="1"/>
  <c r="B1593" i="1"/>
  <c r="G1592" i="1"/>
  <c r="F1592" i="1"/>
  <c r="D1592" i="1"/>
  <c r="C1592" i="1"/>
  <c r="B1592" i="1"/>
  <c r="G1591" i="1"/>
  <c r="F1591" i="1"/>
  <c r="D1591" i="1"/>
  <c r="C1591" i="1"/>
  <c r="B1591" i="1"/>
  <c r="G1590" i="1"/>
  <c r="F1590" i="1"/>
  <c r="D1590" i="1"/>
  <c r="C1590" i="1"/>
  <c r="B1590" i="1"/>
  <c r="G1589" i="1"/>
  <c r="F1589" i="1"/>
  <c r="D1589" i="1"/>
  <c r="C1589" i="1"/>
  <c r="B1589" i="1"/>
  <c r="G1588" i="1"/>
  <c r="F1588" i="1"/>
  <c r="D1588" i="1"/>
  <c r="C1588" i="1"/>
  <c r="B1588" i="1"/>
  <c r="G1587" i="1"/>
  <c r="F1587" i="1"/>
  <c r="D1587" i="1"/>
  <c r="C1587" i="1"/>
  <c r="B1587" i="1"/>
  <c r="G1586" i="1"/>
  <c r="F1586" i="1"/>
  <c r="D1586" i="1"/>
  <c r="C1586" i="1"/>
  <c r="B1586" i="1"/>
  <c r="G1585" i="1"/>
  <c r="F1585" i="1"/>
  <c r="D1585" i="1"/>
  <c r="C1585" i="1"/>
  <c r="B1585" i="1"/>
  <c r="G1584" i="1"/>
  <c r="F1584" i="1"/>
  <c r="D1584" i="1"/>
  <c r="C1584" i="1"/>
  <c r="B1584" i="1"/>
  <c r="G1583" i="1"/>
  <c r="F1583" i="1"/>
  <c r="D1583" i="1"/>
  <c r="C1583" i="1"/>
  <c r="B1583" i="1"/>
  <c r="G1582" i="1"/>
  <c r="F1582" i="1"/>
  <c r="D1582" i="1"/>
  <c r="C1582" i="1"/>
  <c r="B1582" i="1"/>
  <c r="G1581" i="1"/>
  <c r="F1581" i="1"/>
  <c r="D1581" i="1"/>
  <c r="C1581" i="1"/>
  <c r="B1581" i="1"/>
  <c r="G1580" i="1"/>
  <c r="F1580" i="1"/>
  <c r="D1580" i="1"/>
  <c r="C1580" i="1"/>
  <c r="B1580" i="1"/>
  <c r="G1579" i="1"/>
  <c r="F1579" i="1"/>
  <c r="D1579" i="1"/>
  <c r="C1579" i="1"/>
  <c r="B1579" i="1"/>
  <c r="G1578" i="1"/>
  <c r="F1578" i="1"/>
  <c r="D1578" i="1"/>
  <c r="C1578" i="1"/>
  <c r="B1578" i="1"/>
  <c r="G1577" i="1"/>
  <c r="F1577" i="1"/>
  <c r="D1577" i="1"/>
  <c r="C1577" i="1"/>
  <c r="B1577" i="1"/>
  <c r="G1576" i="1"/>
  <c r="F1576" i="1"/>
  <c r="D1576" i="1"/>
  <c r="C1576" i="1"/>
  <c r="B1576" i="1"/>
  <c r="G1575" i="1"/>
  <c r="F1575" i="1"/>
  <c r="D1575" i="1"/>
  <c r="C1575" i="1"/>
  <c r="B1575" i="1"/>
  <c r="G1574" i="1"/>
  <c r="F1574" i="1"/>
  <c r="D1574" i="1"/>
  <c r="C1574" i="1"/>
  <c r="B1574" i="1"/>
  <c r="G1573" i="1"/>
  <c r="F1573" i="1"/>
  <c r="D1573" i="1"/>
  <c r="C1573" i="1"/>
  <c r="B1573" i="1"/>
  <c r="G1572" i="1"/>
  <c r="F1572" i="1"/>
  <c r="D1572" i="1"/>
  <c r="C1572" i="1"/>
  <c r="B1572" i="1"/>
  <c r="G1571" i="1"/>
  <c r="F1571" i="1"/>
  <c r="D1571" i="1"/>
  <c r="C1571" i="1"/>
  <c r="B1571" i="1"/>
  <c r="G1570" i="1"/>
  <c r="F1570" i="1"/>
  <c r="D1570" i="1"/>
  <c r="C1570" i="1"/>
  <c r="B1570" i="1"/>
  <c r="G1569" i="1"/>
  <c r="F1569" i="1"/>
  <c r="D1569" i="1"/>
  <c r="C1569" i="1"/>
  <c r="B1569" i="1"/>
  <c r="G1568" i="1"/>
  <c r="F1568" i="1"/>
  <c r="D1568" i="1"/>
  <c r="C1568" i="1"/>
  <c r="B1568" i="1"/>
  <c r="G1567" i="1"/>
  <c r="F1567" i="1"/>
  <c r="D1567" i="1"/>
  <c r="C1567" i="1"/>
  <c r="B1567" i="1"/>
  <c r="G1566" i="1"/>
  <c r="F1566" i="1"/>
  <c r="D1566" i="1"/>
  <c r="C1566" i="1"/>
  <c r="B1566" i="1"/>
  <c r="G1565" i="1"/>
  <c r="F1565" i="1"/>
  <c r="D1565" i="1"/>
  <c r="C1565" i="1"/>
  <c r="B1565" i="1"/>
  <c r="G1564" i="1"/>
  <c r="F1564" i="1"/>
  <c r="D1564" i="1"/>
  <c r="C1564" i="1"/>
  <c r="B1564" i="1"/>
  <c r="G1563" i="1"/>
  <c r="F1563" i="1"/>
  <c r="D1563" i="1"/>
  <c r="C1563" i="1"/>
  <c r="B1563" i="1"/>
  <c r="G1562" i="1"/>
  <c r="F1562" i="1"/>
  <c r="D1562" i="1"/>
  <c r="C1562" i="1"/>
  <c r="B1562" i="1"/>
  <c r="G1561" i="1"/>
  <c r="F1561" i="1"/>
  <c r="D1561" i="1"/>
  <c r="C1561" i="1"/>
  <c r="B1561" i="1"/>
  <c r="G1560" i="1"/>
  <c r="F1560" i="1"/>
  <c r="D1560" i="1"/>
  <c r="C1560" i="1"/>
  <c r="B1560" i="1"/>
  <c r="G1559" i="1"/>
  <c r="F1559" i="1"/>
  <c r="D1559" i="1"/>
  <c r="C1559" i="1"/>
  <c r="B1559" i="1"/>
  <c r="G1558" i="1"/>
  <c r="F1558" i="1"/>
  <c r="D1558" i="1"/>
  <c r="C1558" i="1"/>
  <c r="B1558" i="1"/>
  <c r="G1557" i="1"/>
  <c r="F1557" i="1"/>
  <c r="D1557" i="1"/>
  <c r="C1557" i="1"/>
  <c r="B1557" i="1"/>
  <c r="G1556" i="1"/>
  <c r="F1556" i="1"/>
  <c r="D1556" i="1"/>
  <c r="C1556" i="1"/>
  <c r="B1556" i="1"/>
  <c r="G1555" i="1"/>
  <c r="F1555" i="1"/>
  <c r="D1555" i="1"/>
  <c r="C1555" i="1"/>
  <c r="B1555" i="1"/>
  <c r="G1554" i="1"/>
  <c r="F1554" i="1"/>
  <c r="D1554" i="1"/>
  <c r="C1554" i="1"/>
  <c r="B1554" i="1"/>
  <c r="G1553" i="1"/>
  <c r="F1553" i="1"/>
  <c r="D1553" i="1"/>
  <c r="C1553" i="1"/>
  <c r="B1553" i="1"/>
  <c r="G1552" i="1"/>
  <c r="F1552" i="1"/>
  <c r="D1552" i="1"/>
  <c r="C1552" i="1"/>
  <c r="B1552" i="1"/>
  <c r="G1551" i="1"/>
  <c r="F1551" i="1"/>
  <c r="D1551" i="1"/>
  <c r="C1551" i="1"/>
  <c r="B1551" i="1"/>
  <c r="G1550" i="1"/>
  <c r="F1550" i="1"/>
  <c r="D1550" i="1"/>
  <c r="C1550" i="1"/>
  <c r="B1550" i="1"/>
  <c r="G1549" i="1"/>
  <c r="F1549" i="1"/>
  <c r="D1549" i="1"/>
  <c r="C1549" i="1"/>
  <c r="B1549" i="1"/>
  <c r="G1548" i="1"/>
  <c r="F1548" i="1"/>
  <c r="D1548" i="1"/>
  <c r="C1548" i="1"/>
  <c r="B1548" i="1"/>
  <c r="G1547" i="1"/>
  <c r="F1547" i="1"/>
  <c r="D1547" i="1"/>
  <c r="C1547" i="1"/>
  <c r="B1547" i="1"/>
  <c r="G1546" i="1"/>
  <c r="F1546" i="1"/>
  <c r="D1546" i="1"/>
  <c r="C1546" i="1"/>
  <c r="B1546" i="1"/>
  <c r="G1545" i="1"/>
  <c r="F1545" i="1"/>
  <c r="D1545" i="1"/>
  <c r="C1545" i="1"/>
  <c r="B1545" i="1"/>
  <c r="G1544" i="1"/>
  <c r="F1544" i="1"/>
  <c r="D1544" i="1"/>
  <c r="C1544" i="1"/>
  <c r="B1544" i="1"/>
  <c r="G1543" i="1"/>
  <c r="F1543" i="1"/>
  <c r="D1543" i="1"/>
  <c r="C1543" i="1"/>
  <c r="B1543" i="1"/>
  <c r="G1542" i="1"/>
  <c r="F1542" i="1"/>
  <c r="D1542" i="1"/>
  <c r="C1542" i="1"/>
  <c r="B1542" i="1"/>
  <c r="G1541" i="1"/>
  <c r="F1541" i="1"/>
  <c r="D1541" i="1"/>
  <c r="C1541" i="1"/>
  <c r="B1541" i="1"/>
  <c r="G1540" i="1"/>
  <c r="F1540" i="1"/>
  <c r="D1540" i="1"/>
  <c r="C1540" i="1"/>
  <c r="B1540" i="1"/>
  <c r="G1539" i="1"/>
  <c r="F1539" i="1"/>
  <c r="D1539" i="1"/>
  <c r="C1539" i="1"/>
  <c r="B1539" i="1"/>
  <c r="G1538" i="1"/>
  <c r="F1538" i="1"/>
  <c r="D1538" i="1"/>
  <c r="C1538" i="1"/>
  <c r="B1538" i="1"/>
  <c r="G1537" i="1"/>
  <c r="F1537" i="1"/>
  <c r="D1537" i="1"/>
  <c r="C1537" i="1"/>
  <c r="B1537" i="1"/>
  <c r="G1536" i="1"/>
  <c r="F1536" i="1"/>
  <c r="D1536" i="1"/>
  <c r="C1536" i="1"/>
  <c r="B1536" i="1"/>
  <c r="G1535" i="1"/>
  <c r="F1535" i="1"/>
  <c r="D1535" i="1"/>
  <c r="C1535" i="1"/>
  <c r="B1535" i="1"/>
  <c r="G1534" i="1"/>
  <c r="F1534" i="1"/>
  <c r="D1534" i="1"/>
  <c r="C1534" i="1"/>
  <c r="B1534" i="1"/>
  <c r="G1533" i="1"/>
  <c r="F1533" i="1"/>
  <c r="D1533" i="1"/>
  <c r="C1533" i="1"/>
  <c r="B1533" i="1"/>
  <c r="G1532" i="1"/>
  <c r="F1532" i="1"/>
  <c r="D1532" i="1"/>
  <c r="C1532" i="1"/>
  <c r="B1532" i="1"/>
  <c r="G1531" i="1"/>
  <c r="F1531" i="1"/>
  <c r="D1531" i="1"/>
  <c r="C1531" i="1"/>
  <c r="B1531" i="1"/>
  <c r="G1530" i="1"/>
  <c r="F1530" i="1"/>
  <c r="D1530" i="1"/>
  <c r="C1530" i="1"/>
  <c r="B1530" i="1"/>
  <c r="G1529" i="1"/>
  <c r="F1529" i="1"/>
  <c r="D1529" i="1"/>
  <c r="C1529" i="1"/>
  <c r="B1529" i="1"/>
  <c r="G1528" i="1"/>
  <c r="F1528" i="1"/>
  <c r="D1528" i="1"/>
  <c r="C1528" i="1"/>
  <c r="B1528" i="1"/>
  <c r="G1527" i="1"/>
  <c r="F1527" i="1"/>
  <c r="D1527" i="1"/>
  <c r="C1527" i="1"/>
  <c r="B1527" i="1"/>
  <c r="G1526" i="1"/>
  <c r="F1526" i="1"/>
  <c r="D1526" i="1"/>
  <c r="C1526" i="1"/>
  <c r="B1526" i="1"/>
  <c r="G1525" i="1"/>
  <c r="F1525" i="1"/>
  <c r="D1525" i="1"/>
  <c r="C1525" i="1"/>
  <c r="B1525" i="1"/>
  <c r="G1524" i="1"/>
  <c r="F1524" i="1"/>
  <c r="D1524" i="1"/>
  <c r="C1524" i="1"/>
  <c r="B1524" i="1"/>
  <c r="G1523" i="1"/>
  <c r="F1523" i="1"/>
  <c r="D1523" i="1"/>
  <c r="C1523" i="1"/>
  <c r="B1523" i="1"/>
  <c r="G1522" i="1"/>
  <c r="F1522" i="1"/>
  <c r="D1522" i="1"/>
  <c r="C1522" i="1"/>
  <c r="B1522" i="1"/>
  <c r="G1521" i="1"/>
  <c r="F1521" i="1"/>
  <c r="D1521" i="1"/>
  <c r="C1521" i="1"/>
  <c r="B1521" i="1"/>
  <c r="G1520" i="1"/>
  <c r="F1520" i="1"/>
  <c r="D1520" i="1"/>
  <c r="C1520" i="1"/>
  <c r="B1520" i="1"/>
  <c r="G1519" i="1"/>
  <c r="F1519" i="1"/>
  <c r="D1519" i="1"/>
  <c r="C1519" i="1"/>
  <c r="B1519" i="1"/>
  <c r="G1518" i="1"/>
  <c r="F1518" i="1"/>
  <c r="D1518" i="1"/>
  <c r="C1518" i="1"/>
  <c r="B1518" i="1"/>
  <c r="G1517" i="1"/>
  <c r="F1517" i="1"/>
  <c r="D1517" i="1"/>
  <c r="C1517" i="1"/>
  <c r="B1517" i="1"/>
  <c r="G1516" i="1"/>
  <c r="F1516" i="1"/>
  <c r="D1516" i="1"/>
  <c r="C1516" i="1"/>
  <c r="B1516" i="1"/>
  <c r="G1515" i="1"/>
  <c r="F1515" i="1"/>
  <c r="D1515" i="1"/>
  <c r="C1515" i="1"/>
  <c r="B1515" i="1"/>
  <c r="G1514" i="1"/>
  <c r="F1514" i="1"/>
  <c r="D1514" i="1"/>
  <c r="C1514" i="1"/>
  <c r="B1514" i="1"/>
  <c r="G1513" i="1"/>
  <c r="F1513" i="1"/>
  <c r="D1513" i="1"/>
  <c r="C1513" i="1"/>
  <c r="B1513" i="1"/>
  <c r="G1512" i="1"/>
  <c r="F1512" i="1"/>
  <c r="D1512" i="1"/>
  <c r="C1512" i="1"/>
  <c r="B1512" i="1"/>
  <c r="G1511" i="1"/>
  <c r="F1511" i="1"/>
  <c r="D1511" i="1"/>
  <c r="C1511" i="1"/>
  <c r="B1511" i="1"/>
  <c r="G1510" i="1"/>
  <c r="F1510" i="1"/>
  <c r="D1510" i="1"/>
  <c r="C1510" i="1"/>
  <c r="B1510" i="1"/>
  <c r="G1509" i="1"/>
  <c r="F1509" i="1"/>
  <c r="D1509" i="1"/>
  <c r="C1509" i="1"/>
  <c r="B1509" i="1"/>
  <c r="G1508" i="1"/>
  <c r="F1508" i="1"/>
  <c r="D1508" i="1"/>
  <c r="C1508" i="1"/>
  <c r="B1508" i="1"/>
  <c r="G1507" i="1"/>
  <c r="F1507" i="1"/>
  <c r="D1507" i="1"/>
  <c r="C1507" i="1"/>
  <c r="B1507" i="1"/>
  <c r="G1506" i="1"/>
  <c r="F1506" i="1"/>
  <c r="D1506" i="1"/>
  <c r="C1506" i="1"/>
  <c r="B1506" i="1"/>
  <c r="G1505" i="1"/>
  <c r="F1505" i="1"/>
  <c r="D1505" i="1"/>
  <c r="C1505" i="1"/>
  <c r="B1505" i="1"/>
  <c r="G1504" i="1"/>
  <c r="F1504" i="1"/>
  <c r="D1504" i="1"/>
  <c r="C1504" i="1"/>
  <c r="B1504" i="1"/>
  <c r="G1503" i="1"/>
  <c r="F1503" i="1"/>
  <c r="D1503" i="1"/>
  <c r="C1503" i="1"/>
  <c r="B1503" i="1"/>
  <c r="G1502" i="1"/>
  <c r="F1502" i="1"/>
  <c r="D1502" i="1"/>
  <c r="C1502" i="1"/>
  <c r="B1502" i="1"/>
  <c r="G1501" i="1"/>
  <c r="F1501" i="1"/>
  <c r="D1501" i="1"/>
  <c r="C1501" i="1"/>
  <c r="B1501" i="1"/>
  <c r="G1500" i="1"/>
  <c r="F1500" i="1"/>
  <c r="D1500" i="1"/>
  <c r="C1500" i="1"/>
  <c r="B1500" i="1"/>
  <c r="G1499" i="1"/>
  <c r="F1499" i="1"/>
  <c r="D1499" i="1"/>
  <c r="C1499" i="1"/>
  <c r="B1499" i="1"/>
  <c r="G1498" i="1"/>
  <c r="F1498" i="1"/>
  <c r="D1498" i="1"/>
  <c r="C1498" i="1"/>
  <c r="B1498" i="1"/>
  <c r="G1497" i="1"/>
  <c r="F1497" i="1"/>
  <c r="D1497" i="1"/>
  <c r="C1497" i="1"/>
  <c r="B1497" i="1"/>
  <c r="G1496" i="1"/>
  <c r="F1496" i="1"/>
  <c r="D1496" i="1"/>
  <c r="C1496" i="1"/>
  <c r="B1496" i="1"/>
  <c r="G1495" i="1"/>
  <c r="F1495" i="1"/>
  <c r="D1495" i="1"/>
  <c r="C1495" i="1"/>
  <c r="B1495" i="1"/>
  <c r="G1494" i="1"/>
  <c r="F1494" i="1"/>
  <c r="D1494" i="1"/>
  <c r="C1494" i="1"/>
  <c r="B1494" i="1"/>
  <c r="G1493" i="1"/>
  <c r="F1493" i="1"/>
  <c r="D1493" i="1"/>
  <c r="C1493" i="1"/>
  <c r="B1493" i="1"/>
  <c r="G1492" i="1"/>
  <c r="F1492" i="1"/>
  <c r="D1492" i="1"/>
  <c r="C1492" i="1"/>
  <c r="B1492" i="1"/>
  <c r="G1491" i="1"/>
  <c r="F1491" i="1"/>
  <c r="D1491" i="1"/>
  <c r="C1491" i="1"/>
  <c r="B1491" i="1"/>
  <c r="G1490" i="1"/>
  <c r="F1490" i="1"/>
  <c r="D1490" i="1"/>
  <c r="C1490" i="1"/>
  <c r="B1490" i="1"/>
  <c r="G1489" i="1"/>
  <c r="F1489" i="1"/>
  <c r="D1489" i="1"/>
  <c r="C1489" i="1"/>
  <c r="B1489" i="1"/>
  <c r="G1488" i="1"/>
  <c r="F1488" i="1"/>
  <c r="D1488" i="1"/>
  <c r="C1488" i="1"/>
  <c r="B1488" i="1"/>
  <c r="G1487" i="1"/>
  <c r="F1487" i="1"/>
  <c r="D1487" i="1"/>
  <c r="C1487" i="1"/>
  <c r="B1487" i="1"/>
  <c r="G1486" i="1"/>
  <c r="F1486" i="1"/>
  <c r="D1486" i="1"/>
  <c r="C1486" i="1"/>
  <c r="B1486" i="1"/>
  <c r="G1485" i="1"/>
  <c r="F1485" i="1"/>
  <c r="D1485" i="1"/>
  <c r="C1485" i="1"/>
  <c r="B1485" i="1"/>
  <c r="G1484" i="1"/>
  <c r="F1484" i="1"/>
  <c r="D1484" i="1"/>
  <c r="C1484" i="1"/>
  <c r="B1484" i="1"/>
  <c r="G1483" i="1"/>
  <c r="F1483" i="1"/>
  <c r="D1483" i="1"/>
  <c r="C1483" i="1"/>
  <c r="B1483" i="1"/>
  <c r="G1482" i="1"/>
  <c r="F1482" i="1"/>
  <c r="D1482" i="1"/>
  <c r="C1482" i="1"/>
  <c r="B1482" i="1"/>
  <c r="G1481" i="1"/>
  <c r="F1481" i="1"/>
  <c r="D1481" i="1"/>
  <c r="C1481" i="1"/>
  <c r="B1481" i="1"/>
  <c r="G1480" i="1"/>
  <c r="F1480" i="1"/>
  <c r="D1480" i="1"/>
  <c r="C1480" i="1"/>
  <c r="B1480" i="1"/>
  <c r="G1479" i="1"/>
  <c r="F1479" i="1"/>
  <c r="D1479" i="1"/>
  <c r="C1479" i="1"/>
  <c r="B1479" i="1"/>
  <c r="G1478" i="1"/>
  <c r="F1478" i="1"/>
  <c r="D1478" i="1"/>
  <c r="C1478" i="1"/>
  <c r="B1478" i="1"/>
  <c r="G1477" i="1"/>
  <c r="F1477" i="1"/>
  <c r="D1477" i="1"/>
  <c r="C1477" i="1"/>
  <c r="B1477" i="1"/>
  <c r="G1476" i="1"/>
  <c r="F1476" i="1"/>
  <c r="D1476" i="1"/>
  <c r="C1476" i="1"/>
  <c r="B1476" i="1"/>
  <c r="G1475" i="1"/>
  <c r="F1475" i="1"/>
  <c r="D1475" i="1"/>
  <c r="C1475" i="1"/>
  <c r="B1475" i="1"/>
  <c r="G1474" i="1"/>
  <c r="F1474" i="1"/>
  <c r="D1474" i="1"/>
  <c r="C1474" i="1"/>
  <c r="B1474" i="1"/>
  <c r="G1473" i="1"/>
  <c r="F1473" i="1"/>
  <c r="D1473" i="1"/>
  <c r="C1473" i="1"/>
  <c r="B1473" i="1"/>
  <c r="G1472" i="1"/>
  <c r="F1472" i="1"/>
  <c r="D1472" i="1"/>
  <c r="C1472" i="1"/>
  <c r="B1472" i="1"/>
  <c r="G1471" i="1"/>
  <c r="F1471" i="1"/>
  <c r="D1471" i="1"/>
  <c r="C1471" i="1"/>
  <c r="B1471" i="1"/>
  <c r="G1470" i="1"/>
  <c r="F1470" i="1"/>
  <c r="D1470" i="1"/>
  <c r="C1470" i="1"/>
  <c r="B1470" i="1"/>
  <c r="G1469" i="1"/>
  <c r="F1469" i="1"/>
  <c r="D1469" i="1"/>
  <c r="C1469" i="1"/>
  <c r="B1469" i="1"/>
  <c r="G1468" i="1"/>
  <c r="F1468" i="1"/>
  <c r="D1468" i="1"/>
  <c r="C1468" i="1"/>
  <c r="B1468" i="1"/>
  <c r="G1467" i="1"/>
  <c r="F1467" i="1"/>
  <c r="D1467" i="1"/>
  <c r="C1467" i="1"/>
  <c r="B1467" i="1"/>
  <c r="G1466" i="1"/>
  <c r="F1466" i="1"/>
  <c r="D1466" i="1"/>
  <c r="C1466" i="1"/>
  <c r="B1466" i="1"/>
  <c r="G1465" i="1"/>
  <c r="F1465" i="1"/>
  <c r="D1465" i="1"/>
  <c r="C1465" i="1"/>
  <c r="B1465" i="1"/>
  <c r="G1464" i="1"/>
  <c r="F1464" i="1"/>
  <c r="D1464" i="1"/>
  <c r="C1464" i="1"/>
  <c r="B1464" i="1"/>
  <c r="G1463" i="1"/>
  <c r="F1463" i="1"/>
  <c r="D1463" i="1"/>
  <c r="C1463" i="1"/>
  <c r="B1463" i="1"/>
  <c r="G1462" i="1"/>
  <c r="F1462" i="1"/>
  <c r="D1462" i="1"/>
  <c r="C1462" i="1"/>
  <c r="B1462" i="1"/>
  <c r="G1461" i="1"/>
  <c r="F1461" i="1"/>
  <c r="D1461" i="1"/>
  <c r="C1461" i="1"/>
  <c r="B1461" i="1"/>
  <c r="G1460" i="1"/>
  <c r="F1460" i="1"/>
  <c r="D1460" i="1"/>
  <c r="C1460" i="1"/>
  <c r="B1460" i="1"/>
  <c r="G1459" i="1"/>
  <c r="F1459" i="1"/>
  <c r="D1459" i="1"/>
  <c r="C1459" i="1"/>
  <c r="B1459" i="1"/>
  <c r="G1458" i="1"/>
  <c r="F1458" i="1"/>
  <c r="D1458" i="1"/>
  <c r="C1458" i="1"/>
  <c r="B1458" i="1"/>
  <c r="G1457" i="1"/>
  <c r="F1457" i="1"/>
  <c r="D1457" i="1"/>
  <c r="C1457" i="1"/>
  <c r="B1457" i="1"/>
  <c r="G1456" i="1"/>
  <c r="F1456" i="1"/>
  <c r="D1456" i="1"/>
  <c r="C1456" i="1"/>
  <c r="B1456" i="1"/>
  <c r="G1455" i="1"/>
  <c r="F1455" i="1"/>
  <c r="D1455" i="1"/>
  <c r="C1455" i="1"/>
  <c r="B1455" i="1"/>
  <c r="G1454" i="1"/>
  <c r="F1454" i="1"/>
  <c r="D1454" i="1"/>
  <c r="C1454" i="1"/>
  <c r="B1454" i="1"/>
  <c r="G1453" i="1"/>
  <c r="F1453" i="1"/>
  <c r="D1453" i="1"/>
  <c r="C1453" i="1"/>
  <c r="B1453" i="1"/>
  <c r="G1452" i="1"/>
  <c r="F1452" i="1"/>
  <c r="D1452" i="1"/>
  <c r="C1452" i="1"/>
  <c r="B1452" i="1"/>
  <c r="G1451" i="1"/>
  <c r="F1451" i="1"/>
  <c r="D1451" i="1"/>
  <c r="C1451" i="1"/>
  <c r="B1451" i="1"/>
  <c r="G1450" i="1"/>
  <c r="F1450" i="1"/>
  <c r="D1450" i="1"/>
  <c r="C1450" i="1"/>
  <c r="B1450" i="1"/>
  <c r="G1449" i="1"/>
  <c r="F1449" i="1"/>
  <c r="D1449" i="1"/>
  <c r="C1449" i="1"/>
  <c r="B1449" i="1"/>
  <c r="G1448" i="1"/>
  <c r="F1448" i="1"/>
  <c r="D1448" i="1"/>
  <c r="C1448" i="1"/>
  <c r="B1448" i="1"/>
  <c r="G1447" i="1"/>
  <c r="F1447" i="1"/>
  <c r="D1447" i="1"/>
  <c r="C1447" i="1"/>
  <c r="B1447" i="1"/>
  <c r="G1446" i="1"/>
  <c r="F1446" i="1"/>
  <c r="D1446" i="1"/>
  <c r="C1446" i="1"/>
  <c r="B1446" i="1"/>
  <c r="G1445" i="1"/>
  <c r="F1445" i="1"/>
  <c r="D1445" i="1"/>
  <c r="C1445" i="1"/>
  <c r="B1445" i="1"/>
  <c r="G1444" i="1"/>
  <c r="F1444" i="1"/>
  <c r="D1444" i="1"/>
  <c r="C1444" i="1"/>
  <c r="B1444" i="1"/>
  <c r="G1443" i="1"/>
  <c r="F1443" i="1"/>
  <c r="D1443" i="1"/>
  <c r="C1443" i="1"/>
  <c r="B1443" i="1"/>
  <c r="G1442" i="1"/>
  <c r="F1442" i="1"/>
  <c r="D1442" i="1"/>
  <c r="C1442" i="1"/>
  <c r="B1442" i="1"/>
  <c r="G1441" i="1"/>
  <c r="F1441" i="1"/>
  <c r="D1441" i="1"/>
  <c r="C1441" i="1"/>
  <c r="B1441" i="1"/>
  <c r="G1440" i="1"/>
  <c r="F1440" i="1"/>
  <c r="D1440" i="1"/>
  <c r="C1440" i="1"/>
  <c r="B1440" i="1"/>
  <c r="G1439" i="1"/>
  <c r="F1439" i="1"/>
  <c r="D1439" i="1"/>
  <c r="C1439" i="1"/>
  <c r="B1439" i="1"/>
  <c r="G1438" i="1"/>
  <c r="F1438" i="1"/>
  <c r="D1438" i="1"/>
  <c r="C1438" i="1"/>
  <c r="B1438" i="1"/>
  <c r="G1437" i="1"/>
  <c r="F1437" i="1"/>
  <c r="D1437" i="1"/>
  <c r="C1437" i="1"/>
  <c r="B1437" i="1"/>
  <c r="G1436" i="1"/>
  <c r="F1436" i="1"/>
  <c r="D1436" i="1"/>
  <c r="C1436" i="1"/>
  <c r="B1436" i="1"/>
  <c r="G1435" i="1"/>
  <c r="F1435" i="1"/>
  <c r="D1435" i="1"/>
  <c r="C1435" i="1"/>
  <c r="B1435" i="1"/>
  <c r="G1434" i="1"/>
  <c r="F1434" i="1"/>
  <c r="D1434" i="1"/>
  <c r="C1434" i="1"/>
  <c r="B1434" i="1"/>
  <c r="G1433" i="1"/>
  <c r="F1433" i="1"/>
  <c r="D1433" i="1"/>
  <c r="C1433" i="1"/>
  <c r="B1433" i="1"/>
  <c r="G1432" i="1"/>
  <c r="F1432" i="1"/>
  <c r="D1432" i="1"/>
  <c r="C1432" i="1"/>
  <c r="B1432" i="1"/>
  <c r="G1431" i="1"/>
  <c r="F1431" i="1"/>
  <c r="D1431" i="1"/>
  <c r="C1431" i="1"/>
  <c r="B1431" i="1"/>
  <c r="G1430" i="1"/>
  <c r="F1430" i="1"/>
  <c r="D1430" i="1"/>
  <c r="C1430" i="1"/>
  <c r="B1430" i="1"/>
  <c r="G1429" i="1"/>
  <c r="F1429" i="1"/>
  <c r="D1429" i="1"/>
  <c r="C1429" i="1"/>
  <c r="B1429" i="1"/>
  <c r="G1428" i="1"/>
  <c r="F1428" i="1"/>
  <c r="D1428" i="1"/>
  <c r="C1428" i="1"/>
  <c r="B1428" i="1"/>
  <c r="G1427" i="1"/>
  <c r="F1427" i="1"/>
  <c r="D1427" i="1"/>
  <c r="C1427" i="1"/>
  <c r="B1427" i="1"/>
  <c r="G1426" i="1"/>
  <c r="F1426" i="1"/>
  <c r="D1426" i="1"/>
  <c r="C1426" i="1"/>
  <c r="B1426" i="1"/>
  <c r="G1425" i="1"/>
  <c r="F1425" i="1"/>
  <c r="D1425" i="1"/>
  <c r="C1425" i="1"/>
  <c r="B1425" i="1"/>
  <c r="G1424" i="1"/>
  <c r="F1424" i="1"/>
  <c r="D1424" i="1"/>
  <c r="C1424" i="1"/>
  <c r="B1424" i="1"/>
  <c r="G1423" i="1"/>
  <c r="F1423" i="1"/>
  <c r="D1423" i="1"/>
  <c r="C1423" i="1"/>
  <c r="B1423" i="1"/>
  <c r="G1422" i="1"/>
  <c r="F1422" i="1"/>
  <c r="D1422" i="1"/>
  <c r="C1422" i="1"/>
  <c r="B1422" i="1"/>
  <c r="G1421" i="1"/>
  <c r="F1421" i="1"/>
  <c r="D1421" i="1"/>
  <c r="C1421" i="1"/>
  <c r="B1421" i="1"/>
  <c r="G1420" i="1"/>
  <c r="F1420" i="1"/>
  <c r="D1420" i="1"/>
  <c r="C1420" i="1"/>
  <c r="B1420" i="1"/>
  <c r="G1419" i="1"/>
  <c r="F1419" i="1"/>
  <c r="D1419" i="1"/>
  <c r="C1419" i="1"/>
  <c r="B1419" i="1"/>
  <c r="G1418" i="1"/>
  <c r="F1418" i="1"/>
  <c r="D1418" i="1"/>
  <c r="C1418" i="1"/>
  <c r="B1418" i="1"/>
  <c r="G1417" i="1"/>
  <c r="F1417" i="1"/>
  <c r="D1417" i="1"/>
  <c r="C1417" i="1"/>
  <c r="B1417" i="1"/>
  <c r="G1416" i="1"/>
  <c r="F1416" i="1"/>
  <c r="D1416" i="1"/>
  <c r="C1416" i="1"/>
  <c r="B1416" i="1"/>
  <c r="G1415" i="1"/>
  <c r="F1415" i="1"/>
  <c r="D1415" i="1"/>
  <c r="C1415" i="1"/>
  <c r="B1415" i="1"/>
  <c r="G1414" i="1"/>
  <c r="F1414" i="1"/>
  <c r="D1414" i="1"/>
  <c r="C1414" i="1"/>
  <c r="B1414" i="1"/>
  <c r="G1413" i="1"/>
  <c r="F1413" i="1"/>
  <c r="D1413" i="1"/>
  <c r="C1413" i="1"/>
  <c r="B1413" i="1"/>
  <c r="G1412" i="1"/>
  <c r="F1412" i="1"/>
  <c r="D1412" i="1"/>
  <c r="C1412" i="1"/>
  <c r="B1412" i="1"/>
  <c r="G1411" i="1"/>
  <c r="F1411" i="1"/>
  <c r="D1411" i="1"/>
  <c r="C1411" i="1"/>
  <c r="B1411" i="1"/>
  <c r="G1410" i="1"/>
  <c r="F1410" i="1"/>
  <c r="D1410" i="1"/>
  <c r="C1410" i="1"/>
  <c r="B1410" i="1"/>
  <c r="G1409" i="1"/>
  <c r="F1409" i="1"/>
  <c r="D1409" i="1"/>
  <c r="C1409" i="1"/>
  <c r="B1409" i="1"/>
  <c r="G1408" i="1"/>
  <c r="F1408" i="1"/>
  <c r="D1408" i="1"/>
  <c r="C1408" i="1"/>
  <c r="B1408" i="1"/>
  <c r="G1407" i="1"/>
  <c r="F1407" i="1"/>
  <c r="D1407" i="1"/>
  <c r="C1407" i="1"/>
  <c r="B1407" i="1"/>
  <c r="G1406" i="1"/>
  <c r="F1406" i="1"/>
  <c r="D1406" i="1"/>
  <c r="C1406" i="1"/>
  <c r="B1406" i="1"/>
  <c r="G1405" i="1"/>
  <c r="F1405" i="1"/>
  <c r="D1405" i="1"/>
  <c r="C1405" i="1"/>
  <c r="B1405" i="1"/>
  <c r="G1404" i="1"/>
  <c r="F1404" i="1"/>
  <c r="D1404" i="1"/>
  <c r="C1404" i="1"/>
  <c r="B1404" i="1"/>
  <c r="G1403" i="1"/>
  <c r="F1403" i="1"/>
  <c r="D1403" i="1"/>
  <c r="C1403" i="1"/>
  <c r="B1403" i="1"/>
  <c r="G1402" i="1"/>
  <c r="F1402" i="1"/>
  <c r="D1402" i="1"/>
  <c r="C1402" i="1"/>
  <c r="B1402" i="1"/>
  <c r="G1401" i="1"/>
  <c r="F1401" i="1"/>
  <c r="D1401" i="1"/>
  <c r="C1401" i="1"/>
  <c r="B1401" i="1"/>
  <c r="G1400" i="1"/>
  <c r="F1400" i="1"/>
  <c r="D1400" i="1"/>
  <c r="C1400" i="1"/>
  <c r="B1400" i="1"/>
  <c r="G1399" i="1"/>
  <c r="F1399" i="1"/>
  <c r="D1399" i="1"/>
  <c r="C1399" i="1"/>
  <c r="B1399" i="1"/>
  <c r="G1398" i="1"/>
  <c r="F1398" i="1"/>
  <c r="D1398" i="1"/>
  <c r="C1398" i="1"/>
  <c r="B1398" i="1"/>
  <c r="G1397" i="1"/>
  <c r="F1397" i="1"/>
  <c r="D1397" i="1"/>
  <c r="C1397" i="1"/>
  <c r="B1397" i="1"/>
  <c r="G1396" i="1"/>
  <c r="F1396" i="1"/>
  <c r="D1396" i="1"/>
  <c r="C1396" i="1"/>
  <c r="B1396" i="1"/>
  <c r="G1395" i="1"/>
  <c r="F1395" i="1"/>
  <c r="D1395" i="1"/>
  <c r="C1395" i="1"/>
  <c r="B1395" i="1"/>
  <c r="G1394" i="1"/>
  <c r="F1394" i="1"/>
  <c r="D1394" i="1"/>
  <c r="C1394" i="1"/>
  <c r="B1394" i="1"/>
  <c r="G1393" i="1"/>
  <c r="F1393" i="1"/>
  <c r="D1393" i="1"/>
  <c r="C1393" i="1"/>
  <c r="B1393" i="1"/>
  <c r="G1392" i="1"/>
  <c r="F1392" i="1"/>
  <c r="D1392" i="1"/>
  <c r="C1392" i="1"/>
  <c r="B1392" i="1"/>
  <c r="G1391" i="1"/>
  <c r="F1391" i="1"/>
  <c r="D1391" i="1"/>
  <c r="C1391" i="1"/>
  <c r="B1391" i="1"/>
  <c r="G1390" i="1"/>
  <c r="F1390" i="1"/>
  <c r="D1390" i="1"/>
  <c r="C1390" i="1"/>
  <c r="B1390" i="1"/>
  <c r="G1389" i="1"/>
  <c r="F1389" i="1"/>
  <c r="D1389" i="1"/>
  <c r="C1389" i="1"/>
  <c r="B1389" i="1"/>
  <c r="G1388" i="1"/>
  <c r="F1388" i="1"/>
  <c r="D1388" i="1"/>
  <c r="C1388" i="1"/>
  <c r="B1388" i="1"/>
  <c r="G1387" i="1"/>
  <c r="F1387" i="1"/>
  <c r="D1387" i="1"/>
  <c r="C1387" i="1"/>
  <c r="B1387" i="1"/>
  <c r="G1386" i="1"/>
  <c r="F1386" i="1"/>
  <c r="D1386" i="1"/>
  <c r="C1386" i="1"/>
  <c r="B1386" i="1"/>
  <c r="G1385" i="1"/>
  <c r="F1385" i="1"/>
  <c r="D1385" i="1"/>
  <c r="C1385" i="1"/>
  <c r="B1385" i="1"/>
  <c r="G1384" i="1"/>
  <c r="F1384" i="1"/>
  <c r="D1384" i="1"/>
  <c r="C1384" i="1"/>
  <c r="B1384" i="1"/>
  <c r="G1383" i="1"/>
  <c r="F1383" i="1"/>
  <c r="D1383" i="1"/>
  <c r="C1383" i="1"/>
  <c r="B1383" i="1"/>
  <c r="G1382" i="1"/>
  <c r="F1382" i="1"/>
  <c r="D1382" i="1"/>
  <c r="C1382" i="1"/>
  <c r="B1382" i="1"/>
  <c r="G1381" i="1"/>
  <c r="F1381" i="1"/>
  <c r="D1381" i="1"/>
  <c r="C1381" i="1"/>
  <c r="B1381" i="1"/>
  <c r="G1380" i="1"/>
  <c r="F1380" i="1"/>
  <c r="D1380" i="1"/>
  <c r="C1380" i="1"/>
  <c r="B1380" i="1"/>
  <c r="G1379" i="1"/>
  <c r="F1379" i="1"/>
  <c r="D1379" i="1"/>
  <c r="C1379" i="1"/>
  <c r="B1379" i="1"/>
  <c r="G1378" i="1"/>
  <c r="F1378" i="1"/>
  <c r="D1378" i="1"/>
  <c r="C1378" i="1"/>
  <c r="B1378" i="1"/>
  <c r="G1377" i="1"/>
  <c r="F1377" i="1"/>
  <c r="D1377" i="1"/>
  <c r="C1377" i="1"/>
  <c r="B1377" i="1"/>
  <c r="G1376" i="1"/>
  <c r="F1376" i="1"/>
  <c r="D1376" i="1"/>
  <c r="C1376" i="1"/>
  <c r="B1376" i="1"/>
  <c r="G1375" i="1"/>
  <c r="F1375" i="1"/>
  <c r="D1375" i="1"/>
  <c r="C1375" i="1"/>
  <c r="B1375" i="1"/>
  <c r="G1374" i="1"/>
  <c r="F1374" i="1"/>
  <c r="D1374" i="1"/>
  <c r="C1374" i="1"/>
  <c r="B1374" i="1"/>
  <c r="G1373" i="1"/>
  <c r="F1373" i="1"/>
  <c r="D1373" i="1"/>
  <c r="C1373" i="1"/>
  <c r="B1373" i="1"/>
  <c r="G1372" i="1"/>
  <c r="F1372" i="1"/>
  <c r="D1372" i="1"/>
  <c r="C1372" i="1"/>
  <c r="B1372" i="1"/>
  <c r="G1371" i="1"/>
  <c r="F1371" i="1"/>
  <c r="D1371" i="1"/>
  <c r="C1371" i="1"/>
  <c r="B1371" i="1"/>
  <c r="G1370" i="1"/>
  <c r="F1370" i="1"/>
  <c r="D1370" i="1"/>
  <c r="C1370" i="1"/>
  <c r="B1370" i="1"/>
  <c r="G1369" i="1"/>
  <c r="F1369" i="1"/>
  <c r="D1369" i="1"/>
  <c r="C1369" i="1"/>
  <c r="B1369" i="1"/>
  <c r="G1368" i="1"/>
  <c r="F1368" i="1"/>
  <c r="D1368" i="1"/>
  <c r="C1368" i="1"/>
  <c r="B1368" i="1"/>
  <c r="G1367" i="1"/>
  <c r="F1367" i="1"/>
  <c r="D1367" i="1"/>
  <c r="C1367" i="1"/>
  <c r="B1367" i="1"/>
  <c r="G1366" i="1"/>
  <c r="F1366" i="1"/>
  <c r="D1366" i="1"/>
  <c r="C1366" i="1"/>
  <c r="B1366" i="1"/>
  <c r="G1365" i="1"/>
  <c r="F1365" i="1"/>
  <c r="D1365" i="1"/>
  <c r="C1365" i="1"/>
  <c r="B1365" i="1"/>
  <c r="G1364" i="1"/>
  <c r="F1364" i="1"/>
  <c r="D1364" i="1"/>
  <c r="C1364" i="1"/>
  <c r="B1364" i="1"/>
  <c r="G1363" i="1"/>
  <c r="F1363" i="1"/>
  <c r="D1363" i="1"/>
  <c r="C1363" i="1"/>
  <c r="B1363" i="1"/>
  <c r="G1362" i="1"/>
  <c r="F1362" i="1"/>
  <c r="D1362" i="1"/>
  <c r="C1362" i="1"/>
  <c r="B1362" i="1"/>
  <c r="G1361" i="1"/>
  <c r="F1361" i="1"/>
  <c r="D1361" i="1"/>
  <c r="C1361" i="1"/>
  <c r="B1361" i="1"/>
  <c r="G1360" i="1"/>
  <c r="F1360" i="1"/>
  <c r="D1360" i="1"/>
  <c r="C1360" i="1"/>
  <c r="B1360" i="1"/>
  <c r="G1359" i="1"/>
  <c r="F1359" i="1"/>
  <c r="D1359" i="1"/>
  <c r="C1359" i="1"/>
  <c r="B1359" i="1"/>
  <c r="G1358" i="1"/>
  <c r="F1358" i="1"/>
  <c r="D1358" i="1"/>
  <c r="C1358" i="1"/>
  <c r="B1358" i="1"/>
  <c r="G1357" i="1"/>
  <c r="F1357" i="1"/>
  <c r="D1357" i="1"/>
  <c r="C1357" i="1"/>
  <c r="B1357" i="1"/>
  <c r="G1356" i="1"/>
  <c r="F1356" i="1"/>
  <c r="D1356" i="1"/>
  <c r="C1356" i="1"/>
  <c r="B1356" i="1"/>
  <c r="G1355" i="1"/>
  <c r="F1355" i="1"/>
  <c r="D1355" i="1"/>
  <c r="C1355" i="1"/>
  <c r="B1355" i="1"/>
  <c r="G1354" i="1"/>
  <c r="F1354" i="1"/>
  <c r="D1354" i="1"/>
  <c r="C1354" i="1"/>
  <c r="B1354" i="1"/>
  <c r="G1353" i="1"/>
  <c r="F1353" i="1"/>
  <c r="D1353" i="1"/>
  <c r="C1353" i="1"/>
  <c r="B1353" i="1"/>
  <c r="G1352" i="1"/>
  <c r="F1352" i="1"/>
  <c r="D1352" i="1"/>
  <c r="C1352" i="1"/>
  <c r="B1352" i="1"/>
  <c r="G1351" i="1"/>
  <c r="F1351" i="1"/>
  <c r="D1351" i="1"/>
  <c r="C1351" i="1"/>
  <c r="B1351" i="1"/>
  <c r="G1350" i="1"/>
  <c r="F1350" i="1"/>
  <c r="D1350" i="1"/>
  <c r="C1350" i="1"/>
  <c r="B1350" i="1"/>
  <c r="G1349" i="1"/>
  <c r="F1349" i="1"/>
  <c r="D1349" i="1"/>
  <c r="C1349" i="1"/>
  <c r="B1349" i="1"/>
  <c r="G1348" i="1"/>
  <c r="F1348" i="1"/>
  <c r="D1348" i="1"/>
  <c r="C1348" i="1"/>
  <c r="B1348" i="1"/>
  <c r="G1347" i="1"/>
  <c r="F1347" i="1"/>
  <c r="D1347" i="1"/>
  <c r="C1347" i="1"/>
  <c r="B1347" i="1"/>
  <c r="G1346" i="1"/>
  <c r="F1346" i="1"/>
  <c r="D1346" i="1"/>
  <c r="C1346" i="1"/>
  <c r="B1346" i="1"/>
  <c r="G1345" i="1"/>
  <c r="F1345" i="1"/>
  <c r="D1345" i="1"/>
  <c r="C1345" i="1"/>
  <c r="B1345" i="1"/>
  <c r="G1344" i="1"/>
  <c r="F1344" i="1"/>
  <c r="D1344" i="1"/>
  <c r="C1344" i="1"/>
  <c r="B1344" i="1"/>
  <c r="G1343" i="1"/>
  <c r="F1343" i="1"/>
  <c r="D1343" i="1"/>
  <c r="C1343" i="1"/>
  <c r="B1343" i="1"/>
  <c r="G1342" i="1"/>
  <c r="F1342" i="1"/>
  <c r="D1342" i="1"/>
  <c r="C1342" i="1"/>
  <c r="B1342" i="1"/>
  <c r="G1341" i="1"/>
  <c r="F1341" i="1"/>
  <c r="D1341" i="1"/>
  <c r="C1341" i="1"/>
  <c r="B1341" i="1"/>
  <c r="G1340" i="1"/>
  <c r="F1340" i="1"/>
  <c r="D1340" i="1"/>
  <c r="C1340" i="1"/>
  <c r="B1340" i="1"/>
  <c r="G1339" i="1"/>
  <c r="F1339" i="1"/>
  <c r="D1339" i="1"/>
  <c r="C1339" i="1"/>
  <c r="B1339" i="1"/>
  <c r="G1338" i="1"/>
  <c r="F1338" i="1"/>
  <c r="D1338" i="1"/>
  <c r="C1338" i="1"/>
  <c r="B1338" i="1"/>
  <c r="G1337" i="1"/>
  <c r="F1337" i="1"/>
  <c r="D1337" i="1"/>
  <c r="C1337" i="1"/>
  <c r="B1337" i="1"/>
  <c r="G1336" i="1"/>
  <c r="F1336" i="1"/>
  <c r="D1336" i="1"/>
  <c r="C1336" i="1"/>
  <c r="B1336" i="1"/>
  <c r="G1335" i="1"/>
  <c r="F1335" i="1"/>
  <c r="D1335" i="1"/>
  <c r="C1335" i="1"/>
  <c r="B1335" i="1"/>
  <c r="G1334" i="1"/>
  <c r="F1334" i="1"/>
  <c r="D1334" i="1"/>
  <c r="C1334" i="1"/>
  <c r="B1334" i="1"/>
  <c r="G1333" i="1"/>
  <c r="F1333" i="1"/>
  <c r="D1333" i="1"/>
  <c r="C1333" i="1"/>
  <c r="B1333" i="1"/>
  <c r="G1332" i="1"/>
  <c r="F1332" i="1"/>
  <c r="D1332" i="1"/>
  <c r="C1332" i="1"/>
  <c r="B1332" i="1"/>
  <c r="G1331" i="1"/>
  <c r="F1331" i="1"/>
  <c r="D1331" i="1"/>
  <c r="C1331" i="1"/>
  <c r="B1331" i="1"/>
  <c r="G1330" i="1"/>
  <c r="F1330" i="1"/>
  <c r="D1330" i="1"/>
  <c r="C1330" i="1"/>
  <c r="B1330" i="1"/>
  <c r="G1329" i="1"/>
  <c r="F1329" i="1"/>
  <c r="D1329" i="1"/>
  <c r="C1329" i="1"/>
  <c r="B1329" i="1"/>
  <c r="G1328" i="1"/>
  <c r="F1328" i="1"/>
  <c r="D1328" i="1"/>
  <c r="C1328" i="1"/>
  <c r="B1328" i="1"/>
  <c r="G1327" i="1"/>
  <c r="F1327" i="1"/>
  <c r="D1327" i="1"/>
  <c r="C1327" i="1"/>
  <c r="B1327" i="1"/>
  <c r="G1326" i="1"/>
  <c r="F1326" i="1"/>
  <c r="D1326" i="1"/>
  <c r="C1326" i="1"/>
  <c r="B1326" i="1"/>
  <c r="G1325" i="1"/>
  <c r="F1325" i="1"/>
  <c r="D1325" i="1"/>
  <c r="C1325" i="1"/>
  <c r="B1325" i="1"/>
  <c r="G1324" i="1"/>
  <c r="F1324" i="1"/>
  <c r="D1324" i="1"/>
  <c r="C1324" i="1"/>
  <c r="B1324" i="1"/>
  <c r="G1323" i="1"/>
  <c r="F1323" i="1"/>
  <c r="D1323" i="1"/>
  <c r="C1323" i="1"/>
  <c r="B1323" i="1"/>
  <c r="G1322" i="1"/>
  <c r="F1322" i="1"/>
  <c r="D1322" i="1"/>
  <c r="C1322" i="1"/>
  <c r="B1322" i="1"/>
  <c r="G1321" i="1"/>
  <c r="F1321" i="1"/>
  <c r="D1321" i="1"/>
  <c r="C1321" i="1"/>
  <c r="B1321" i="1"/>
  <c r="G1320" i="1"/>
  <c r="F1320" i="1"/>
  <c r="D1320" i="1"/>
  <c r="C1320" i="1"/>
  <c r="B1320" i="1"/>
  <c r="G1319" i="1"/>
  <c r="F1319" i="1"/>
  <c r="D1319" i="1"/>
  <c r="C1319" i="1"/>
  <c r="B1319" i="1"/>
  <c r="G1318" i="1"/>
  <c r="F1318" i="1"/>
  <c r="D1318" i="1"/>
  <c r="C1318" i="1"/>
  <c r="B1318" i="1"/>
  <c r="G1317" i="1"/>
  <c r="F1317" i="1"/>
  <c r="D1317" i="1"/>
  <c r="C1317" i="1"/>
  <c r="B1317" i="1"/>
  <c r="G1316" i="1"/>
  <c r="F1316" i="1"/>
  <c r="D1316" i="1"/>
  <c r="C1316" i="1"/>
  <c r="B1316" i="1"/>
  <c r="G1315" i="1"/>
  <c r="F1315" i="1"/>
  <c r="D1315" i="1"/>
  <c r="C1315" i="1"/>
  <c r="B1315" i="1"/>
  <c r="G1314" i="1"/>
  <c r="F1314" i="1"/>
  <c r="D1314" i="1"/>
  <c r="C1314" i="1"/>
  <c r="B1314" i="1"/>
  <c r="G1313" i="1"/>
  <c r="F1313" i="1"/>
  <c r="D1313" i="1"/>
  <c r="C1313" i="1"/>
  <c r="B1313" i="1"/>
  <c r="G1312" i="1"/>
  <c r="F1312" i="1"/>
  <c r="D1312" i="1"/>
  <c r="C1312" i="1"/>
  <c r="B1312" i="1"/>
  <c r="G1311" i="1"/>
  <c r="F1311" i="1"/>
  <c r="D1311" i="1"/>
  <c r="C1311" i="1"/>
  <c r="B1311" i="1"/>
  <c r="G1310" i="1"/>
  <c r="F1310" i="1"/>
  <c r="D1310" i="1"/>
  <c r="C1310" i="1"/>
  <c r="B1310" i="1"/>
  <c r="G1309" i="1"/>
  <c r="F1309" i="1"/>
  <c r="D1309" i="1"/>
  <c r="C1309" i="1"/>
  <c r="B1309" i="1"/>
  <c r="G1308" i="1"/>
  <c r="F1308" i="1"/>
  <c r="D1308" i="1"/>
  <c r="C1308" i="1"/>
  <c r="B1308" i="1"/>
  <c r="G1307" i="1"/>
  <c r="F1307" i="1"/>
  <c r="D1307" i="1"/>
  <c r="C1307" i="1"/>
  <c r="B1307" i="1"/>
  <c r="G1306" i="1"/>
  <c r="F1306" i="1"/>
  <c r="D1306" i="1"/>
  <c r="C1306" i="1"/>
  <c r="B1306" i="1"/>
  <c r="G1305" i="1"/>
  <c r="F1305" i="1"/>
  <c r="D1305" i="1"/>
  <c r="C1305" i="1"/>
  <c r="B1305" i="1"/>
  <c r="G1304" i="1"/>
  <c r="F1304" i="1"/>
  <c r="D1304" i="1"/>
  <c r="C1304" i="1"/>
  <c r="B1304" i="1"/>
  <c r="G1303" i="1"/>
  <c r="F1303" i="1"/>
  <c r="D1303" i="1"/>
  <c r="C1303" i="1"/>
  <c r="B1303" i="1"/>
  <c r="G1302" i="1"/>
  <c r="F1302" i="1"/>
  <c r="D1302" i="1"/>
  <c r="C1302" i="1"/>
  <c r="B1302" i="1"/>
  <c r="G1301" i="1"/>
  <c r="F1301" i="1"/>
  <c r="D1301" i="1"/>
  <c r="C1301" i="1"/>
  <c r="B1301" i="1"/>
  <c r="G1300" i="1"/>
  <c r="F1300" i="1"/>
  <c r="D1300" i="1"/>
  <c r="C1300" i="1"/>
  <c r="B1300" i="1"/>
  <c r="G1299" i="1"/>
  <c r="F1299" i="1"/>
  <c r="D1299" i="1"/>
  <c r="C1299" i="1"/>
  <c r="B1299" i="1"/>
  <c r="G1298" i="1"/>
  <c r="F1298" i="1"/>
  <c r="D1298" i="1"/>
  <c r="C1298" i="1"/>
  <c r="B1298" i="1"/>
  <c r="G1297" i="1"/>
  <c r="F1297" i="1"/>
  <c r="D1297" i="1"/>
  <c r="C1297" i="1"/>
  <c r="B1297" i="1"/>
  <c r="G1296" i="1"/>
  <c r="F1296" i="1"/>
  <c r="D1296" i="1"/>
  <c r="C1296" i="1"/>
  <c r="B1296" i="1"/>
  <c r="G1295" i="1"/>
  <c r="F1295" i="1"/>
  <c r="D1295" i="1"/>
  <c r="C1295" i="1"/>
  <c r="B1295" i="1"/>
  <c r="G1294" i="1"/>
  <c r="F1294" i="1"/>
  <c r="D1294" i="1"/>
  <c r="C1294" i="1"/>
  <c r="B1294" i="1"/>
  <c r="G1293" i="1"/>
  <c r="F1293" i="1"/>
  <c r="D1293" i="1"/>
  <c r="C1293" i="1"/>
  <c r="B1293" i="1"/>
  <c r="G1292" i="1"/>
  <c r="F1292" i="1"/>
  <c r="D1292" i="1"/>
  <c r="C1292" i="1"/>
  <c r="B1292" i="1"/>
  <c r="G1291" i="1"/>
  <c r="F1291" i="1"/>
  <c r="D1291" i="1"/>
  <c r="C1291" i="1"/>
  <c r="B1291" i="1"/>
  <c r="G1290" i="1"/>
  <c r="F1290" i="1"/>
  <c r="D1290" i="1"/>
  <c r="C1290" i="1"/>
  <c r="B1290" i="1"/>
  <c r="G1289" i="1"/>
  <c r="F1289" i="1"/>
  <c r="D1289" i="1"/>
  <c r="C1289" i="1"/>
  <c r="B1289" i="1"/>
  <c r="G1288" i="1"/>
  <c r="F1288" i="1"/>
  <c r="D1288" i="1"/>
  <c r="C1288" i="1"/>
  <c r="B1288" i="1"/>
  <c r="G1287" i="1"/>
  <c r="F1287" i="1"/>
  <c r="D1287" i="1"/>
  <c r="C1287" i="1"/>
  <c r="B1287" i="1"/>
  <c r="G1286" i="1"/>
  <c r="F1286" i="1"/>
  <c r="D1286" i="1"/>
  <c r="C1286" i="1"/>
  <c r="B1286" i="1"/>
  <c r="G1285" i="1"/>
  <c r="F1285" i="1"/>
  <c r="D1285" i="1"/>
  <c r="C1285" i="1"/>
  <c r="B1285" i="1"/>
  <c r="G1284" i="1"/>
  <c r="F1284" i="1"/>
  <c r="D1284" i="1"/>
  <c r="C1284" i="1"/>
  <c r="B1284" i="1"/>
  <c r="G1283" i="1"/>
  <c r="F1283" i="1"/>
  <c r="D1283" i="1"/>
  <c r="C1283" i="1"/>
  <c r="B1283" i="1"/>
  <c r="G1282" i="1"/>
  <c r="F1282" i="1"/>
  <c r="D1282" i="1"/>
  <c r="C1282" i="1"/>
  <c r="B1282" i="1"/>
  <c r="G1281" i="1"/>
  <c r="F1281" i="1"/>
  <c r="D1281" i="1"/>
  <c r="C1281" i="1"/>
  <c r="B1281" i="1"/>
  <c r="G1280" i="1"/>
  <c r="F1280" i="1"/>
  <c r="D1280" i="1"/>
  <c r="C1280" i="1"/>
  <c r="B1280" i="1"/>
  <c r="G1279" i="1"/>
  <c r="F1279" i="1"/>
  <c r="D1279" i="1"/>
  <c r="C1279" i="1"/>
  <c r="B1279" i="1"/>
  <c r="G1278" i="1"/>
  <c r="F1278" i="1"/>
  <c r="D1278" i="1"/>
  <c r="C1278" i="1"/>
  <c r="B1278" i="1"/>
  <c r="G1277" i="1"/>
  <c r="F1277" i="1"/>
  <c r="D1277" i="1"/>
  <c r="C1277" i="1"/>
  <c r="B1277" i="1"/>
  <c r="G1276" i="1"/>
  <c r="F1276" i="1"/>
  <c r="D1276" i="1"/>
  <c r="C1276" i="1"/>
  <c r="B1276" i="1"/>
  <c r="G1275" i="1"/>
  <c r="F1275" i="1"/>
  <c r="D1275" i="1"/>
  <c r="C1275" i="1"/>
  <c r="B1275" i="1"/>
  <c r="G1274" i="1"/>
  <c r="F1274" i="1"/>
  <c r="D1274" i="1"/>
  <c r="C1274" i="1"/>
  <c r="B1274" i="1"/>
  <c r="G1273" i="1"/>
  <c r="F1273" i="1"/>
  <c r="D1273" i="1"/>
  <c r="C1273" i="1"/>
  <c r="B1273" i="1"/>
  <c r="G1272" i="1"/>
  <c r="F1272" i="1"/>
  <c r="D1272" i="1"/>
  <c r="C1272" i="1"/>
  <c r="B1272" i="1"/>
  <c r="G1271" i="1"/>
  <c r="F1271" i="1"/>
  <c r="D1271" i="1"/>
  <c r="C1271" i="1"/>
  <c r="B1271" i="1"/>
  <c r="G1270" i="1"/>
  <c r="F1270" i="1"/>
  <c r="D1270" i="1"/>
  <c r="C1270" i="1"/>
  <c r="B1270" i="1"/>
  <c r="G1269" i="1"/>
  <c r="F1269" i="1"/>
  <c r="D1269" i="1"/>
  <c r="C1269" i="1"/>
  <c r="B1269" i="1"/>
  <c r="G1268" i="1"/>
  <c r="F1268" i="1"/>
  <c r="D1268" i="1"/>
  <c r="C1268" i="1"/>
  <c r="B1268" i="1"/>
  <c r="G1267" i="1"/>
  <c r="F1267" i="1"/>
  <c r="D1267" i="1"/>
  <c r="C1267" i="1"/>
  <c r="B1267" i="1"/>
  <c r="G1266" i="1"/>
  <c r="F1266" i="1"/>
  <c r="D1266" i="1"/>
  <c r="C1266" i="1"/>
  <c r="B1266" i="1"/>
  <c r="G1265" i="1"/>
  <c r="F1265" i="1"/>
  <c r="D1265" i="1"/>
  <c r="C1265" i="1"/>
  <c r="B1265" i="1"/>
  <c r="G1264" i="1"/>
  <c r="F1264" i="1"/>
  <c r="D1264" i="1"/>
  <c r="C1264" i="1"/>
  <c r="B1264" i="1"/>
  <c r="G1263" i="1"/>
  <c r="F1263" i="1"/>
  <c r="D1263" i="1"/>
  <c r="C1263" i="1"/>
  <c r="B1263" i="1"/>
  <c r="G1262" i="1"/>
  <c r="F1262" i="1"/>
  <c r="D1262" i="1"/>
  <c r="C1262" i="1"/>
  <c r="B1262" i="1"/>
  <c r="G1261" i="1"/>
  <c r="F1261" i="1"/>
  <c r="D1261" i="1"/>
  <c r="C1261" i="1"/>
  <c r="B1261" i="1"/>
  <c r="G1260" i="1"/>
  <c r="F1260" i="1"/>
  <c r="D1260" i="1"/>
  <c r="C1260" i="1"/>
  <c r="B1260" i="1"/>
  <c r="G1259" i="1"/>
  <c r="F1259" i="1"/>
  <c r="D1259" i="1"/>
  <c r="C1259" i="1"/>
  <c r="B1259" i="1"/>
  <c r="G1258" i="1"/>
  <c r="F1258" i="1"/>
  <c r="D1258" i="1"/>
  <c r="C1258" i="1"/>
  <c r="B1258" i="1"/>
  <c r="G1257" i="1"/>
  <c r="F1257" i="1"/>
  <c r="D1257" i="1"/>
  <c r="C1257" i="1"/>
  <c r="B1257" i="1"/>
  <c r="G1256" i="1"/>
  <c r="F1256" i="1"/>
  <c r="D1256" i="1"/>
  <c r="C1256" i="1"/>
  <c r="B1256" i="1"/>
  <c r="G1255" i="1"/>
  <c r="F1255" i="1"/>
  <c r="D1255" i="1"/>
  <c r="C1255" i="1"/>
  <c r="B1255" i="1"/>
  <c r="G1254" i="1"/>
  <c r="F1254" i="1"/>
  <c r="D1254" i="1"/>
  <c r="C1254" i="1"/>
  <c r="B1254" i="1"/>
  <c r="G1253" i="1"/>
  <c r="F1253" i="1"/>
  <c r="D1253" i="1"/>
  <c r="C1253" i="1"/>
  <c r="B1253" i="1"/>
  <c r="G1252" i="1"/>
  <c r="F1252" i="1"/>
  <c r="D1252" i="1"/>
  <c r="C1252" i="1"/>
  <c r="B1252" i="1"/>
  <c r="G1251" i="1"/>
  <c r="F1251" i="1"/>
  <c r="D1251" i="1"/>
  <c r="C1251" i="1"/>
  <c r="B1251" i="1"/>
  <c r="G1250" i="1"/>
  <c r="F1250" i="1"/>
  <c r="D1250" i="1"/>
  <c r="C1250" i="1"/>
  <c r="B1250" i="1"/>
  <c r="G1249" i="1"/>
  <c r="F1249" i="1"/>
  <c r="D1249" i="1"/>
  <c r="C1249" i="1"/>
  <c r="B1249" i="1"/>
  <c r="G1248" i="1"/>
  <c r="F1248" i="1"/>
  <c r="D1248" i="1"/>
  <c r="C1248" i="1"/>
  <c r="B1248" i="1"/>
  <c r="G1247" i="1"/>
  <c r="F1247" i="1"/>
  <c r="D1247" i="1"/>
  <c r="C1247" i="1"/>
  <c r="B1247" i="1"/>
  <c r="G1246" i="1"/>
  <c r="F1246" i="1"/>
  <c r="D1246" i="1"/>
  <c r="C1246" i="1"/>
  <c r="B1246" i="1"/>
  <c r="G1245" i="1"/>
  <c r="F1245" i="1"/>
  <c r="D1245" i="1"/>
  <c r="C1245" i="1"/>
  <c r="B1245" i="1"/>
  <c r="G1244" i="1"/>
  <c r="F1244" i="1"/>
  <c r="D1244" i="1"/>
  <c r="C1244" i="1"/>
  <c r="B1244" i="1"/>
  <c r="G1243" i="1"/>
  <c r="F1243" i="1"/>
  <c r="D1243" i="1"/>
  <c r="C1243" i="1"/>
  <c r="B1243" i="1"/>
  <c r="G1242" i="1"/>
  <c r="F1242" i="1"/>
  <c r="D1242" i="1"/>
  <c r="C1242" i="1"/>
  <c r="B1242" i="1"/>
  <c r="G1241" i="1"/>
  <c r="F1241" i="1"/>
  <c r="D1241" i="1"/>
  <c r="C1241" i="1"/>
  <c r="B1241" i="1"/>
  <c r="G1240" i="1"/>
  <c r="F1240" i="1"/>
  <c r="D1240" i="1"/>
  <c r="C1240" i="1"/>
  <c r="B1240" i="1"/>
  <c r="G1239" i="1"/>
  <c r="F1239" i="1"/>
  <c r="D1239" i="1"/>
  <c r="C1239" i="1"/>
  <c r="B1239" i="1"/>
  <c r="G1238" i="1"/>
  <c r="F1238" i="1"/>
  <c r="D1238" i="1"/>
  <c r="C1238" i="1"/>
  <c r="B1238" i="1"/>
  <c r="G1237" i="1"/>
  <c r="F1237" i="1"/>
  <c r="D1237" i="1"/>
  <c r="C1237" i="1"/>
  <c r="B1237" i="1"/>
  <c r="G1236" i="1"/>
  <c r="F1236" i="1"/>
  <c r="D1236" i="1"/>
  <c r="C1236" i="1"/>
  <c r="B1236" i="1"/>
  <c r="G1235" i="1"/>
  <c r="F1235" i="1"/>
  <c r="D1235" i="1"/>
  <c r="C1235" i="1"/>
  <c r="B1235" i="1"/>
  <c r="G1234" i="1"/>
  <c r="F1234" i="1"/>
  <c r="D1234" i="1"/>
  <c r="C1234" i="1"/>
  <c r="B1234" i="1"/>
  <c r="G1233" i="1"/>
  <c r="F1233" i="1"/>
  <c r="D1233" i="1"/>
  <c r="C1233" i="1"/>
  <c r="B1233" i="1"/>
  <c r="G1232" i="1"/>
  <c r="F1232" i="1"/>
  <c r="D1232" i="1"/>
  <c r="C1232" i="1"/>
  <c r="B1232" i="1"/>
  <c r="G1231" i="1"/>
  <c r="F1231" i="1"/>
  <c r="D1231" i="1"/>
  <c r="C1231" i="1"/>
  <c r="B1231" i="1"/>
  <c r="G1230" i="1"/>
  <c r="F1230" i="1"/>
  <c r="D1230" i="1"/>
  <c r="C1230" i="1"/>
  <c r="B1230" i="1"/>
  <c r="G1229" i="1"/>
  <c r="F1229" i="1"/>
  <c r="D1229" i="1"/>
  <c r="C1229" i="1"/>
  <c r="B1229" i="1"/>
  <c r="G1228" i="1"/>
  <c r="F1228" i="1"/>
  <c r="D1228" i="1"/>
  <c r="C1228" i="1"/>
  <c r="B1228" i="1"/>
  <c r="G1227" i="1"/>
  <c r="F1227" i="1"/>
  <c r="D1227" i="1"/>
  <c r="C1227" i="1"/>
  <c r="B1227" i="1"/>
  <c r="G1226" i="1"/>
  <c r="F1226" i="1"/>
  <c r="D1226" i="1"/>
  <c r="C1226" i="1"/>
  <c r="B1226" i="1"/>
  <c r="G1225" i="1"/>
  <c r="F1225" i="1"/>
  <c r="D1225" i="1"/>
  <c r="C1225" i="1"/>
  <c r="B1225" i="1"/>
  <c r="G1224" i="1"/>
  <c r="F1224" i="1"/>
  <c r="D1224" i="1"/>
  <c r="C1224" i="1"/>
  <c r="B1224" i="1"/>
  <c r="G1223" i="1"/>
  <c r="F1223" i="1"/>
  <c r="D1223" i="1"/>
  <c r="C1223" i="1"/>
  <c r="B1223" i="1"/>
  <c r="G1222" i="1"/>
  <c r="F1222" i="1"/>
  <c r="D1222" i="1"/>
  <c r="C1222" i="1"/>
  <c r="B1222" i="1"/>
  <c r="G1221" i="1"/>
  <c r="F1221" i="1"/>
  <c r="D1221" i="1"/>
  <c r="C1221" i="1"/>
  <c r="B1221" i="1"/>
  <c r="G1220" i="1"/>
  <c r="F1220" i="1"/>
  <c r="D1220" i="1"/>
  <c r="C1220" i="1"/>
  <c r="B1220" i="1"/>
  <c r="G1219" i="1"/>
  <c r="F1219" i="1"/>
  <c r="D1219" i="1"/>
  <c r="C1219" i="1"/>
  <c r="B1219" i="1"/>
  <c r="G1218" i="1"/>
  <c r="F1218" i="1"/>
  <c r="D1218" i="1"/>
  <c r="C1218" i="1"/>
  <c r="B1218" i="1"/>
  <c r="G1217" i="1"/>
  <c r="F1217" i="1"/>
  <c r="D1217" i="1"/>
  <c r="C1217" i="1"/>
  <c r="B1217" i="1"/>
  <c r="G1216" i="1"/>
  <c r="F1216" i="1"/>
  <c r="D1216" i="1"/>
  <c r="C1216" i="1"/>
  <c r="B1216" i="1"/>
  <c r="G1215" i="1"/>
  <c r="F1215" i="1"/>
  <c r="D1215" i="1"/>
  <c r="C1215" i="1"/>
  <c r="B1215" i="1"/>
  <c r="G1214" i="1"/>
  <c r="F1214" i="1"/>
  <c r="D1214" i="1"/>
  <c r="C1214" i="1"/>
  <c r="B1214" i="1"/>
  <c r="G1213" i="1"/>
  <c r="F1213" i="1"/>
  <c r="D1213" i="1"/>
  <c r="C1213" i="1"/>
  <c r="B1213" i="1"/>
  <c r="G1212" i="1"/>
  <c r="F1212" i="1"/>
  <c r="D1212" i="1"/>
  <c r="C1212" i="1"/>
  <c r="B1212" i="1"/>
  <c r="G1211" i="1"/>
  <c r="F1211" i="1"/>
  <c r="D1211" i="1"/>
  <c r="C1211" i="1"/>
  <c r="B1211" i="1"/>
  <c r="G1210" i="1"/>
  <c r="F1210" i="1"/>
  <c r="D1210" i="1"/>
  <c r="C1210" i="1"/>
  <c r="B1210" i="1"/>
  <c r="G1209" i="1"/>
  <c r="F1209" i="1"/>
  <c r="D1209" i="1"/>
  <c r="C1209" i="1"/>
  <c r="B1209" i="1"/>
  <c r="G1208" i="1"/>
  <c r="F1208" i="1"/>
  <c r="D1208" i="1"/>
  <c r="C1208" i="1"/>
  <c r="B1208" i="1"/>
  <c r="G1207" i="1"/>
  <c r="F1207" i="1"/>
  <c r="D1207" i="1"/>
  <c r="C1207" i="1"/>
  <c r="B1207" i="1"/>
  <c r="G1206" i="1"/>
  <c r="F1206" i="1"/>
  <c r="D1206" i="1"/>
  <c r="C1206" i="1"/>
  <c r="B1206" i="1"/>
  <c r="G1205" i="1"/>
  <c r="F1205" i="1"/>
  <c r="D1205" i="1"/>
  <c r="C1205" i="1"/>
  <c r="B1205" i="1"/>
  <c r="G1204" i="1"/>
  <c r="F1204" i="1"/>
  <c r="D1204" i="1"/>
  <c r="C1204" i="1"/>
  <c r="B1204" i="1"/>
  <c r="G1203" i="1"/>
  <c r="F1203" i="1"/>
  <c r="D1203" i="1"/>
  <c r="C1203" i="1"/>
  <c r="B1203" i="1"/>
  <c r="G1202" i="1"/>
  <c r="F1202" i="1"/>
  <c r="D1202" i="1"/>
  <c r="C1202" i="1"/>
  <c r="B1202" i="1"/>
  <c r="G1201" i="1"/>
  <c r="F1201" i="1"/>
  <c r="D1201" i="1"/>
  <c r="C1201" i="1"/>
  <c r="B1201" i="1"/>
  <c r="G1200" i="1"/>
  <c r="F1200" i="1"/>
  <c r="D1200" i="1"/>
  <c r="C1200" i="1"/>
  <c r="B1200" i="1"/>
  <c r="G1199" i="1"/>
  <c r="F1199" i="1"/>
  <c r="D1199" i="1"/>
  <c r="C1199" i="1"/>
  <c r="B1199" i="1"/>
  <c r="G1198" i="1"/>
  <c r="F1198" i="1"/>
  <c r="D1198" i="1"/>
  <c r="C1198" i="1"/>
  <c r="B1198" i="1"/>
  <c r="G1197" i="1"/>
  <c r="F1197" i="1"/>
  <c r="D1197" i="1"/>
  <c r="C1197" i="1"/>
  <c r="B1197" i="1"/>
  <c r="G1196" i="1"/>
  <c r="F1196" i="1"/>
  <c r="D1196" i="1"/>
  <c r="C1196" i="1"/>
  <c r="B1196" i="1"/>
  <c r="G1195" i="1"/>
  <c r="F1195" i="1"/>
  <c r="D1195" i="1"/>
  <c r="C1195" i="1"/>
  <c r="B1195" i="1"/>
  <c r="G1194" i="1"/>
  <c r="F1194" i="1"/>
  <c r="D1194" i="1"/>
  <c r="C1194" i="1"/>
  <c r="B1194" i="1"/>
  <c r="G1193" i="1"/>
  <c r="F1193" i="1"/>
  <c r="D1193" i="1"/>
  <c r="C1193" i="1"/>
  <c r="B1193" i="1"/>
  <c r="G1192" i="1"/>
  <c r="F1192" i="1"/>
  <c r="D1192" i="1"/>
  <c r="C1192" i="1"/>
  <c r="B1192" i="1"/>
  <c r="G1191" i="1"/>
  <c r="F1191" i="1"/>
  <c r="D1191" i="1"/>
  <c r="C1191" i="1"/>
  <c r="B1191" i="1"/>
  <c r="G1190" i="1"/>
  <c r="F1190" i="1"/>
  <c r="D1190" i="1"/>
  <c r="C1190" i="1"/>
  <c r="B1190" i="1"/>
  <c r="G1189" i="1"/>
  <c r="F1189" i="1"/>
  <c r="D1189" i="1"/>
  <c r="C1189" i="1"/>
  <c r="B1189" i="1"/>
  <c r="G1188" i="1"/>
  <c r="F1188" i="1"/>
  <c r="D1188" i="1"/>
  <c r="C1188" i="1"/>
  <c r="B1188" i="1"/>
  <c r="G1187" i="1"/>
  <c r="F1187" i="1"/>
  <c r="D1187" i="1"/>
  <c r="C1187" i="1"/>
  <c r="B1187" i="1"/>
  <c r="G1186" i="1"/>
  <c r="F1186" i="1"/>
  <c r="D1186" i="1"/>
  <c r="C1186" i="1"/>
  <c r="B1186" i="1"/>
  <c r="G1185" i="1"/>
  <c r="F1185" i="1"/>
  <c r="D1185" i="1"/>
  <c r="C1185" i="1"/>
  <c r="B1185" i="1"/>
  <c r="G1184" i="1"/>
  <c r="F1184" i="1"/>
  <c r="D1184" i="1"/>
  <c r="C1184" i="1"/>
  <c r="B1184" i="1"/>
  <c r="G1183" i="1"/>
  <c r="F1183" i="1"/>
  <c r="D1183" i="1"/>
  <c r="C1183" i="1"/>
  <c r="B1183" i="1"/>
  <c r="G1182" i="1"/>
  <c r="F1182" i="1"/>
  <c r="D1182" i="1"/>
  <c r="C1182" i="1"/>
  <c r="B1182" i="1"/>
  <c r="G1181" i="1"/>
  <c r="F1181" i="1"/>
  <c r="D1181" i="1"/>
  <c r="C1181" i="1"/>
  <c r="B1181" i="1"/>
  <c r="G1180" i="1"/>
  <c r="F1180" i="1"/>
  <c r="D1180" i="1"/>
  <c r="C1180" i="1"/>
  <c r="B1180" i="1"/>
  <c r="G1179" i="1"/>
  <c r="F1179" i="1"/>
  <c r="D1179" i="1"/>
  <c r="C1179" i="1"/>
  <c r="B1179" i="1"/>
  <c r="G1178" i="1"/>
  <c r="F1178" i="1"/>
  <c r="D1178" i="1"/>
  <c r="C1178" i="1"/>
  <c r="B1178" i="1"/>
  <c r="G1177" i="1"/>
  <c r="F1177" i="1"/>
  <c r="D1177" i="1"/>
  <c r="C1177" i="1"/>
  <c r="B1177" i="1"/>
  <c r="G1176" i="1"/>
  <c r="F1176" i="1"/>
  <c r="D1176" i="1"/>
  <c r="C1176" i="1"/>
  <c r="B1176" i="1"/>
  <c r="G1175" i="1"/>
  <c r="F1175" i="1"/>
  <c r="D1175" i="1"/>
  <c r="C1175" i="1"/>
  <c r="B1175" i="1"/>
  <c r="G1174" i="1"/>
  <c r="F1174" i="1"/>
  <c r="D1174" i="1"/>
  <c r="C1174" i="1"/>
  <c r="B1174" i="1"/>
  <c r="G1173" i="1"/>
  <c r="F1173" i="1"/>
  <c r="D1173" i="1"/>
  <c r="C1173" i="1"/>
  <c r="B1173" i="1"/>
  <c r="G1172" i="1"/>
  <c r="F1172" i="1"/>
  <c r="D1172" i="1"/>
  <c r="C1172" i="1"/>
  <c r="B1172" i="1"/>
  <c r="G1171" i="1"/>
  <c r="F1171" i="1"/>
  <c r="D1171" i="1"/>
  <c r="C1171" i="1"/>
  <c r="B1171" i="1"/>
  <c r="G1170" i="1"/>
  <c r="F1170" i="1"/>
  <c r="D1170" i="1"/>
  <c r="C1170" i="1"/>
  <c r="B1170" i="1"/>
  <c r="G1169" i="1"/>
  <c r="F1169" i="1"/>
  <c r="D1169" i="1"/>
  <c r="C1169" i="1"/>
  <c r="B1169" i="1"/>
  <c r="G1168" i="1"/>
  <c r="F1168" i="1"/>
  <c r="D1168" i="1"/>
  <c r="C1168" i="1"/>
  <c r="B1168" i="1"/>
  <c r="G1167" i="1"/>
  <c r="F1167" i="1"/>
  <c r="D1167" i="1"/>
  <c r="C1167" i="1"/>
  <c r="B1167" i="1"/>
  <c r="G1166" i="1"/>
  <c r="F1166" i="1"/>
  <c r="D1166" i="1"/>
  <c r="C1166" i="1"/>
  <c r="B1166" i="1"/>
  <c r="G1165" i="1"/>
  <c r="F1165" i="1"/>
  <c r="D1165" i="1"/>
  <c r="C1165" i="1"/>
  <c r="B1165" i="1"/>
  <c r="G1164" i="1"/>
  <c r="F1164" i="1"/>
  <c r="D1164" i="1"/>
  <c r="C1164" i="1"/>
  <c r="B1164" i="1"/>
  <c r="G1163" i="1"/>
  <c r="F1163" i="1"/>
  <c r="D1163" i="1"/>
  <c r="C1163" i="1"/>
  <c r="B1163" i="1"/>
  <c r="G1162" i="1"/>
  <c r="F1162" i="1"/>
  <c r="D1162" i="1"/>
  <c r="C1162" i="1"/>
  <c r="B1162" i="1"/>
  <c r="G1161" i="1"/>
  <c r="F1161" i="1"/>
  <c r="D1161" i="1"/>
  <c r="C1161" i="1"/>
  <c r="B1161" i="1"/>
  <c r="G1160" i="1"/>
  <c r="F1160" i="1"/>
  <c r="D1160" i="1"/>
  <c r="C1160" i="1"/>
  <c r="B1160" i="1"/>
  <c r="G1159" i="1"/>
  <c r="F1159" i="1"/>
  <c r="D1159" i="1"/>
  <c r="C1159" i="1"/>
  <c r="B1159" i="1"/>
  <c r="G1158" i="1"/>
  <c r="F1158" i="1"/>
  <c r="D1158" i="1"/>
  <c r="C1158" i="1"/>
  <c r="B1158" i="1"/>
  <c r="G1157" i="1"/>
  <c r="F1157" i="1"/>
  <c r="D1157" i="1"/>
  <c r="C1157" i="1"/>
  <c r="B1157" i="1"/>
  <c r="G1156" i="1"/>
  <c r="F1156" i="1"/>
  <c r="D1156" i="1"/>
  <c r="C1156" i="1"/>
  <c r="B1156" i="1"/>
  <c r="G1155" i="1"/>
  <c r="F1155" i="1"/>
  <c r="D1155" i="1"/>
  <c r="C1155" i="1"/>
  <c r="B1155" i="1"/>
  <c r="G1154" i="1"/>
  <c r="F1154" i="1"/>
  <c r="D1154" i="1"/>
  <c r="C1154" i="1"/>
  <c r="B1154" i="1"/>
  <c r="G1153" i="1"/>
  <c r="F1153" i="1"/>
  <c r="D1153" i="1"/>
  <c r="C1153" i="1"/>
  <c r="B1153" i="1"/>
  <c r="G1152" i="1"/>
  <c r="F1152" i="1"/>
  <c r="D1152" i="1"/>
  <c r="C1152" i="1"/>
  <c r="B1152" i="1"/>
  <c r="G1151" i="1"/>
  <c r="F1151" i="1"/>
  <c r="D1151" i="1"/>
  <c r="C1151" i="1"/>
  <c r="B1151" i="1"/>
  <c r="G1150" i="1"/>
  <c r="F1150" i="1"/>
  <c r="D1150" i="1"/>
  <c r="C1150" i="1"/>
  <c r="B1150" i="1"/>
  <c r="G1149" i="1"/>
  <c r="F1149" i="1"/>
  <c r="D1149" i="1"/>
  <c r="C1149" i="1"/>
  <c r="B1149" i="1"/>
  <c r="G1148" i="1"/>
  <c r="F1148" i="1"/>
  <c r="D1148" i="1"/>
  <c r="C1148" i="1"/>
  <c r="B1148" i="1"/>
  <c r="G1147" i="1"/>
  <c r="F1147" i="1"/>
  <c r="D1147" i="1"/>
  <c r="C1147" i="1"/>
  <c r="B1147" i="1"/>
  <c r="G1146" i="1"/>
  <c r="F1146" i="1"/>
  <c r="D1146" i="1"/>
  <c r="C1146" i="1"/>
  <c r="B1146" i="1"/>
  <c r="G1145" i="1"/>
  <c r="F1145" i="1"/>
  <c r="D1145" i="1"/>
  <c r="C1145" i="1"/>
  <c r="B1145" i="1"/>
  <c r="G1144" i="1"/>
  <c r="F1144" i="1"/>
  <c r="D1144" i="1"/>
  <c r="C1144" i="1"/>
  <c r="B1144" i="1"/>
  <c r="G1143" i="1"/>
  <c r="F1143" i="1"/>
  <c r="D1143" i="1"/>
  <c r="C1143" i="1"/>
  <c r="B1143" i="1"/>
  <c r="G1142" i="1"/>
  <c r="F1142" i="1"/>
  <c r="D1142" i="1"/>
  <c r="C1142" i="1"/>
  <c r="B1142" i="1"/>
  <c r="G1141" i="1"/>
  <c r="F1141" i="1"/>
  <c r="D1141" i="1"/>
  <c r="C1141" i="1"/>
  <c r="B1141" i="1"/>
  <c r="G1140" i="1"/>
  <c r="F1140" i="1"/>
  <c r="D1140" i="1"/>
  <c r="C1140" i="1"/>
  <c r="B1140" i="1"/>
  <c r="G1139" i="1"/>
  <c r="F1139" i="1"/>
  <c r="D1139" i="1"/>
  <c r="C1139" i="1"/>
  <c r="B1139" i="1"/>
  <c r="G1138" i="1"/>
  <c r="F1138" i="1"/>
  <c r="D1138" i="1"/>
  <c r="C1138" i="1"/>
  <c r="B1138" i="1"/>
  <c r="G1137" i="1"/>
  <c r="F1137" i="1"/>
  <c r="D1137" i="1"/>
  <c r="C1137" i="1"/>
  <c r="B1137" i="1"/>
  <c r="G1136" i="1"/>
  <c r="F1136" i="1"/>
  <c r="D1136" i="1"/>
  <c r="C1136" i="1"/>
  <c r="B1136" i="1"/>
  <c r="G1135" i="1"/>
  <c r="F1135" i="1"/>
  <c r="D1135" i="1"/>
  <c r="C1135" i="1"/>
  <c r="B1135" i="1"/>
  <c r="G1134" i="1"/>
  <c r="F1134" i="1"/>
  <c r="D1134" i="1"/>
  <c r="C1134" i="1"/>
  <c r="B1134" i="1"/>
  <c r="G1133" i="1"/>
  <c r="F1133" i="1"/>
  <c r="D1133" i="1"/>
  <c r="C1133" i="1"/>
  <c r="B1133" i="1"/>
  <c r="G1132" i="1"/>
  <c r="F1132" i="1"/>
  <c r="D1132" i="1"/>
  <c r="C1132" i="1"/>
  <c r="B1132" i="1"/>
  <c r="G1131" i="1"/>
  <c r="F1131" i="1"/>
  <c r="D1131" i="1"/>
  <c r="C1131" i="1"/>
  <c r="B1131" i="1"/>
  <c r="G1130" i="1"/>
  <c r="F1130" i="1"/>
  <c r="D1130" i="1"/>
  <c r="C1130" i="1"/>
  <c r="B1130" i="1"/>
  <c r="G1129" i="1"/>
  <c r="F1129" i="1"/>
  <c r="D1129" i="1"/>
  <c r="C1129" i="1"/>
  <c r="B1129" i="1"/>
  <c r="G1128" i="1"/>
  <c r="F1128" i="1"/>
  <c r="D1128" i="1"/>
  <c r="C1128" i="1"/>
  <c r="B1128" i="1"/>
  <c r="G1127" i="1"/>
  <c r="F1127" i="1"/>
  <c r="D1127" i="1"/>
  <c r="C1127" i="1"/>
  <c r="B1127" i="1"/>
  <c r="G1126" i="1"/>
  <c r="F1126" i="1"/>
  <c r="D1126" i="1"/>
  <c r="C1126" i="1"/>
  <c r="B1126" i="1"/>
  <c r="G1125" i="1"/>
  <c r="F1125" i="1"/>
  <c r="D1125" i="1"/>
  <c r="C1125" i="1"/>
  <c r="B1125" i="1"/>
  <c r="G1124" i="1"/>
  <c r="F1124" i="1"/>
  <c r="D1124" i="1"/>
  <c r="C1124" i="1"/>
  <c r="B1124" i="1"/>
  <c r="G1123" i="1"/>
  <c r="F1123" i="1"/>
  <c r="D1123" i="1"/>
  <c r="C1123" i="1"/>
  <c r="B1123" i="1"/>
  <c r="G1122" i="1"/>
  <c r="F1122" i="1"/>
  <c r="D1122" i="1"/>
  <c r="C1122" i="1"/>
  <c r="B1122" i="1"/>
  <c r="G1121" i="1"/>
  <c r="F1121" i="1"/>
  <c r="D1121" i="1"/>
  <c r="C1121" i="1"/>
  <c r="B1121" i="1"/>
  <c r="G1120" i="1"/>
  <c r="F1120" i="1"/>
  <c r="D1120" i="1"/>
  <c r="C1120" i="1"/>
  <c r="B1120" i="1"/>
  <c r="G1119" i="1"/>
  <c r="F1119" i="1"/>
  <c r="D1119" i="1"/>
  <c r="C1119" i="1"/>
  <c r="B1119" i="1"/>
  <c r="G1118" i="1"/>
  <c r="F1118" i="1"/>
  <c r="D1118" i="1"/>
  <c r="C1118" i="1"/>
  <c r="B1118" i="1"/>
  <c r="G1117" i="1"/>
  <c r="F1117" i="1"/>
  <c r="D1117" i="1"/>
  <c r="C1117" i="1"/>
  <c r="B1117" i="1"/>
  <c r="G1116" i="1"/>
  <c r="F1116" i="1"/>
  <c r="D1116" i="1"/>
  <c r="C1116" i="1"/>
  <c r="B1116" i="1"/>
  <c r="G1115" i="1"/>
  <c r="F1115" i="1"/>
  <c r="D1115" i="1"/>
  <c r="C1115" i="1"/>
  <c r="B1115" i="1"/>
  <c r="G1114" i="1"/>
  <c r="F1114" i="1"/>
  <c r="D1114" i="1"/>
  <c r="C1114" i="1"/>
  <c r="B1114" i="1"/>
  <c r="G1113" i="1"/>
  <c r="F1113" i="1"/>
  <c r="D1113" i="1"/>
  <c r="C1113" i="1"/>
  <c r="B1113" i="1"/>
  <c r="G1112" i="1"/>
  <c r="F1112" i="1"/>
  <c r="D1112" i="1"/>
  <c r="C1112" i="1"/>
  <c r="B1112" i="1"/>
  <c r="G1111" i="1"/>
  <c r="F1111" i="1"/>
  <c r="D1111" i="1"/>
  <c r="C1111" i="1"/>
  <c r="B1111" i="1"/>
  <c r="G1110" i="1"/>
  <c r="F1110" i="1"/>
  <c r="D1110" i="1"/>
  <c r="C1110" i="1"/>
  <c r="B1110" i="1"/>
  <c r="G1109" i="1"/>
  <c r="F1109" i="1"/>
  <c r="D1109" i="1"/>
  <c r="C1109" i="1"/>
  <c r="B1109" i="1"/>
  <c r="G1108" i="1"/>
  <c r="F1108" i="1"/>
  <c r="D1108" i="1"/>
  <c r="C1108" i="1"/>
  <c r="B1108" i="1"/>
  <c r="G1107" i="1"/>
  <c r="F1107" i="1"/>
  <c r="D1107" i="1"/>
  <c r="C1107" i="1"/>
  <c r="B1107" i="1"/>
  <c r="G1106" i="1"/>
  <c r="F1106" i="1"/>
  <c r="D1106" i="1"/>
  <c r="C1106" i="1"/>
  <c r="B1106" i="1"/>
  <c r="G1105" i="1"/>
  <c r="F1105" i="1"/>
  <c r="D1105" i="1"/>
  <c r="C1105" i="1"/>
  <c r="B1105" i="1"/>
  <c r="G1104" i="1"/>
  <c r="F1104" i="1"/>
  <c r="D1104" i="1"/>
  <c r="C1104" i="1"/>
  <c r="B1104" i="1"/>
  <c r="G1103" i="1"/>
  <c r="F1103" i="1"/>
  <c r="D1103" i="1"/>
  <c r="C1103" i="1"/>
  <c r="B1103" i="1"/>
  <c r="G1102" i="1"/>
  <c r="F1102" i="1"/>
  <c r="D1102" i="1"/>
  <c r="C1102" i="1"/>
  <c r="B1102" i="1"/>
  <c r="G1101" i="1"/>
  <c r="F1101" i="1"/>
  <c r="D1101" i="1"/>
  <c r="C1101" i="1"/>
  <c r="B1101" i="1"/>
  <c r="G1100" i="1"/>
  <c r="F1100" i="1"/>
  <c r="D1100" i="1"/>
  <c r="C1100" i="1"/>
  <c r="B1100" i="1"/>
  <c r="G1099" i="1"/>
  <c r="F1099" i="1"/>
  <c r="D1099" i="1"/>
  <c r="C1099" i="1"/>
  <c r="B1099" i="1"/>
  <c r="G1098" i="1"/>
  <c r="F1098" i="1"/>
  <c r="D1098" i="1"/>
  <c r="C1098" i="1"/>
  <c r="B1098" i="1"/>
  <c r="G1097" i="1"/>
  <c r="F1097" i="1"/>
  <c r="D1097" i="1"/>
  <c r="C1097" i="1"/>
  <c r="B1097" i="1"/>
  <c r="G1096" i="1"/>
  <c r="F1096" i="1"/>
  <c r="D1096" i="1"/>
  <c r="C1096" i="1"/>
  <c r="B1096" i="1"/>
  <c r="G1095" i="1"/>
  <c r="F1095" i="1"/>
  <c r="D1095" i="1"/>
  <c r="C1095" i="1"/>
  <c r="B1095" i="1"/>
  <c r="G1094" i="1"/>
  <c r="F1094" i="1"/>
  <c r="D1094" i="1"/>
  <c r="C1094" i="1"/>
  <c r="B1094" i="1"/>
  <c r="G1093" i="1"/>
  <c r="F1093" i="1"/>
  <c r="D1093" i="1"/>
  <c r="C1093" i="1"/>
  <c r="B1093" i="1"/>
  <c r="G1092" i="1"/>
  <c r="F1092" i="1"/>
  <c r="D1092" i="1"/>
  <c r="C1092" i="1"/>
  <c r="B1092" i="1"/>
  <c r="G1091" i="1"/>
  <c r="F1091" i="1"/>
  <c r="D1091" i="1"/>
  <c r="C1091" i="1"/>
  <c r="B1091" i="1"/>
  <c r="G1090" i="1"/>
  <c r="F1090" i="1"/>
  <c r="D1090" i="1"/>
  <c r="C1090" i="1"/>
  <c r="B1090" i="1"/>
  <c r="G1089" i="1"/>
  <c r="F1089" i="1"/>
  <c r="D1089" i="1"/>
  <c r="C1089" i="1"/>
  <c r="B1089" i="1"/>
  <c r="G1088" i="1"/>
  <c r="F1088" i="1"/>
  <c r="D1088" i="1"/>
  <c r="C1088" i="1"/>
  <c r="B1088" i="1"/>
  <c r="G1087" i="1"/>
  <c r="F1087" i="1"/>
  <c r="D1087" i="1"/>
  <c r="C1087" i="1"/>
  <c r="B1087" i="1"/>
  <c r="G1086" i="1"/>
  <c r="F1086" i="1"/>
  <c r="D1086" i="1"/>
  <c r="C1086" i="1"/>
  <c r="B1086" i="1"/>
  <c r="G1085" i="1"/>
  <c r="F1085" i="1"/>
  <c r="D1085" i="1"/>
  <c r="C1085" i="1"/>
  <c r="B1085" i="1"/>
  <c r="G1084" i="1"/>
  <c r="F1084" i="1"/>
  <c r="D1084" i="1"/>
  <c r="C1084" i="1"/>
  <c r="B1084" i="1"/>
  <c r="G1083" i="1"/>
  <c r="F1083" i="1"/>
  <c r="D1083" i="1"/>
  <c r="C1083" i="1"/>
  <c r="B1083" i="1"/>
  <c r="G1082" i="1"/>
  <c r="F1082" i="1"/>
  <c r="D1082" i="1"/>
  <c r="C1082" i="1"/>
  <c r="B1082" i="1"/>
  <c r="G1081" i="1"/>
  <c r="F1081" i="1"/>
  <c r="D1081" i="1"/>
  <c r="C1081" i="1"/>
  <c r="B1081" i="1"/>
  <c r="G1080" i="1"/>
  <c r="F1080" i="1"/>
  <c r="D1080" i="1"/>
  <c r="C1080" i="1"/>
  <c r="B1080" i="1"/>
  <c r="G1079" i="1"/>
  <c r="F1079" i="1"/>
  <c r="D1079" i="1"/>
  <c r="C1079" i="1"/>
  <c r="B1079" i="1"/>
  <c r="G1078" i="1"/>
  <c r="F1078" i="1"/>
  <c r="D1078" i="1"/>
  <c r="C1078" i="1"/>
  <c r="B1078" i="1"/>
  <c r="G1077" i="1"/>
  <c r="F1077" i="1"/>
  <c r="D1077" i="1"/>
  <c r="C1077" i="1"/>
  <c r="B1077" i="1"/>
  <c r="G1076" i="1"/>
  <c r="F1076" i="1"/>
  <c r="D1076" i="1"/>
  <c r="C1076" i="1"/>
  <c r="B1076" i="1"/>
  <c r="G1075" i="1"/>
  <c r="F1075" i="1"/>
  <c r="D1075" i="1"/>
  <c r="C1075" i="1"/>
  <c r="B1075" i="1"/>
  <c r="G1074" i="1"/>
  <c r="F1074" i="1"/>
  <c r="D1074" i="1"/>
  <c r="C1074" i="1"/>
  <c r="B1074" i="1"/>
  <c r="G1073" i="1"/>
  <c r="F1073" i="1"/>
  <c r="D1073" i="1"/>
  <c r="C1073" i="1"/>
  <c r="B1073" i="1"/>
  <c r="G1072" i="1"/>
  <c r="F1072" i="1"/>
  <c r="D1072" i="1"/>
  <c r="C1072" i="1"/>
  <c r="B1072" i="1"/>
  <c r="G1071" i="1"/>
  <c r="F1071" i="1"/>
  <c r="D1071" i="1"/>
  <c r="C1071" i="1"/>
  <c r="B1071" i="1"/>
  <c r="G1070" i="1"/>
  <c r="F1070" i="1"/>
  <c r="D1070" i="1"/>
  <c r="C1070" i="1"/>
  <c r="B1070" i="1"/>
  <c r="G1069" i="1"/>
  <c r="F1069" i="1"/>
  <c r="D1069" i="1"/>
  <c r="C1069" i="1"/>
  <c r="B1069" i="1"/>
  <c r="G1068" i="1"/>
  <c r="F1068" i="1"/>
  <c r="D1068" i="1"/>
  <c r="C1068" i="1"/>
  <c r="B1068" i="1"/>
  <c r="G1067" i="1"/>
  <c r="F1067" i="1"/>
  <c r="D1067" i="1"/>
  <c r="C1067" i="1"/>
  <c r="B1067" i="1"/>
  <c r="G1066" i="1"/>
  <c r="F1066" i="1"/>
  <c r="D1066" i="1"/>
  <c r="C1066" i="1"/>
  <c r="B1066" i="1"/>
  <c r="G1065" i="1"/>
  <c r="F1065" i="1"/>
  <c r="D1065" i="1"/>
  <c r="C1065" i="1"/>
  <c r="B1065" i="1"/>
  <c r="G1064" i="1"/>
  <c r="F1064" i="1"/>
  <c r="D1064" i="1"/>
  <c r="C1064" i="1"/>
  <c r="B1064" i="1"/>
  <c r="G1063" i="1"/>
  <c r="F1063" i="1"/>
  <c r="D1063" i="1"/>
  <c r="C1063" i="1"/>
  <c r="B1063" i="1"/>
  <c r="G1062" i="1"/>
  <c r="F1062" i="1"/>
  <c r="D1062" i="1"/>
  <c r="C1062" i="1"/>
  <c r="B1062" i="1"/>
  <c r="G1061" i="1"/>
  <c r="F1061" i="1"/>
  <c r="D1061" i="1"/>
  <c r="C1061" i="1"/>
  <c r="B1061" i="1"/>
  <c r="G1060" i="1"/>
  <c r="F1060" i="1"/>
  <c r="D1060" i="1"/>
  <c r="C1060" i="1"/>
  <c r="B1060" i="1"/>
  <c r="G1059" i="1"/>
  <c r="F1059" i="1"/>
  <c r="D1059" i="1"/>
  <c r="C1059" i="1"/>
  <c r="B1059" i="1"/>
  <c r="G1058" i="1"/>
  <c r="F1058" i="1"/>
  <c r="D1058" i="1"/>
  <c r="C1058" i="1"/>
  <c r="B1058" i="1"/>
  <c r="G1057" i="1"/>
  <c r="F1057" i="1"/>
  <c r="D1057" i="1"/>
  <c r="C1057" i="1"/>
  <c r="B1057" i="1"/>
  <c r="G1056" i="1"/>
  <c r="F1056" i="1"/>
  <c r="D1056" i="1"/>
  <c r="C1056" i="1"/>
  <c r="B1056" i="1"/>
  <c r="G1055" i="1"/>
  <c r="F1055" i="1"/>
  <c r="D1055" i="1"/>
  <c r="C1055" i="1"/>
  <c r="B1055" i="1"/>
  <c r="G1054" i="1"/>
  <c r="F1054" i="1"/>
  <c r="D1054" i="1"/>
  <c r="C1054" i="1"/>
  <c r="B1054" i="1"/>
  <c r="G1053" i="1"/>
  <c r="F1053" i="1"/>
  <c r="D1053" i="1"/>
  <c r="C1053" i="1"/>
  <c r="B1053" i="1"/>
  <c r="G1052" i="1"/>
  <c r="F1052" i="1"/>
  <c r="D1052" i="1"/>
  <c r="C1052" i="1"/>
  <c r="B1052" i="1"/>
  <c r="G1051" i="1"/>
  <c r="F1051" i="1"/>
  <c r="D1051" i="1"/>
  <c r="C1051" i="1"/>
  <c r="B1051" i="1"/>
  <c r="G1050" i="1"/>
  <c r="F1050" i="1"/>
  <c r="D1050" i="1"/>
  <c r="C1050" i="1"/>
  <c r="B1050" i="1"/>
  <c r="G1049" i="1"/>
  <c r="F1049" i="1"/>
  <c r="D1049" i="1"/>
  <c r="C1049" i="1"/>
  <c r="B1049" i="1"/>
  <c r="G1048" i="1"/>
  <c r="F1048" i="1"/>
  <c r="D1048" i="1"/>
  <c r="C1048" i="1"/>
  <c r="B1048" i="1"/>
  <c r="G1047" i="1"/>
  <c r="F1047" i="1"/>
  <c r="D1047" i="1"/>
  <c r="C1047" i="1"/>
  <c r="B1047" i="1"/>
  <c r="G1046" i="1"/>
  <c r="F1046" i="1"/>
  <c r="D1046" i="1"/>
  <c r="C1046" i="1"/>
  <c r="B1046" i="1"/>
  <c r="G1045" i="1"/>
  <c r="F1045" i="1"/>
  <c r="D1045" i="1"/>
  <c r="C1045" i="1"/>
  <c r="B1045" i="1"/>
  <c r="G1044" i="1"/>
  <c r="F1044" i="1"/>
  <c r="D1044" i="1"/>
  <c r="C1044" i="1"/>
  <c r="B1044" i="1"/>
  <c r="G1043" i="1"/>
  <c r="F1043" i="1"/>
  <c r="D1043" i="1"/>
  <c r="C1043" i="1"/>
  <c r="B1043" i="1"/>
  <c r="G1042" i="1"/>
  <c r="F1042" i="1"/>
  <c r="D1042" i="1"/>
  <c r="C1042" i="1"/>
  <c r="B1042" i="1"/>
  <c r="G1041" i="1"/>
  <c r="F1041" i="1"/>
  <c r="D1041" i="1"/>
  <c r="C1041" i="1"/>
  <c r="B1041" i="1"/>
  <c r="G1040" i="1"/>
  <c r="F1040" i="1"/>
  <c r="D1040" i="1"/>
  <c r="C1040" i="1"/>
  <c r="B1040" i="1"/>
  <c r="G1039" i="1"/>
  <c r="F1039" i="1"/>
  <c r="D1039" i="1"/>
  <c r="C1039" i="1"/>
  <c r="B1039" i="1"/>
  <c r="G1038" i="1"/>
  <c r="F1038" i="1"/>
  <c r="D1038" i="1"/>
  <c r="C1038" i="1"/>
  <c r="B1038" i="1"/>
  <c r="G1037" i="1"/>
  <c r="F1037" i="1"/>
  <c r="D1037" i="1"/>
  <c r="C1037" i="1"/>
  <c r="B1037" i="1"/>
  <c r="G1036" i="1"/>
  <c r="F1036" i="1"/>
  <c r="D1036" i="1"/>
  <c r="C1036" i="1"/>
  <c r="B1036" i="1"/>
  <c r="G1035" i="1"/>
  <c r="F1035" i="1"/>
  <c r="D1035" i="1"/>
  <c r="C1035" i="1"/>
  <c r="B1035" i="1"/>
  <c r="G1034" i="1"/>
  <c r="F1034" i="1"/>
  <c r="D1034" i="1"/>
  <c r="C1034" i="1"/>
  <c r="B1034" i="1"/>
  <c r="G1033" i="1"/>
  <c r="F1033" i="1"/>
  <c r="D1033" i="1"/>
  <c r="C1033" i="1"/>
  <c r="B1033" i="1"/>
  <c r="G1032" i="1"/>
  <c r="F1032" i="1"/>
  <c r="D1032" i="1"/>
  <c r="C1032" i="1"/>
  <c r="B1032" i="1"/>
  <c r="G1031" i="1"/>
  <c r="F1031" i="1"/>
  <c r="D1031" i="1"/>
  <c r="C1031" i="1"/>
  <c r="B1031" i="1"/>
  <c r="G1030" i="1"/>
  <c r="F1030" i="1"/>
  <c r="D1030" i="1"/>
  <c r="C1030" i="1"/>
  <c r="B1030" i="1"/>
  <c r="G1029" i="1"/>
  <c r="F1029" i="1"/>
  <c r="D1029" i="1"/>
  <c r="C1029" i="1"/>
  <c r="B1029" i="1"/>
  <c r="G1028" i="1"/>
  <c r="F1028" i="1"/>
  <c r="D1028" i="1"/>
  <c r="C1028" i="1"/>
  <c r="B1028" i="1"/>
  <c r="G1027" i="1"/>
  <c r="F1027" i="1"/>
  <c r="D1027" i="1"/>
  <c r="C1027" i="1"/>
  <c r="B1027" i="1"/>
  <c r="G1026" i="1"/>
  <c r="F1026" i="1"/>
  <c r="D1026" i="1"/>
  <c r="C1026" i="1"/>
  <c r="B1026" i="1"/>
  <c r="G1025" i="1"/>
  <c r="F1025" i="1"/>
  <c r="D1025" i="1"/>
  <c r="C1025" i="1"/>
  <c r="B1025" i="1"/>
  <c r="G1024" i="1"/>
  <c r="F1024" i="1"/>
  <c r="D1024" i="1"/>
  <c r="C1024" i="1"/>
  <c r="B1024" i="1"/>
  <c r="G1023" i="1"/>
  <c r="F1023" i="1"/>
  <c r="D1023" i="1"/>
  <c r="C1023" i="1"/>
  <c r="B1023" i="1"/>
  <c r="G1022" i="1"/>
  <c r="F1022" i="1"/>
  <c r="D1022" i="1"/>
  <c r="C1022" i="1"/>
  <c r="B1022" i="1"/>
  <c r="G1021" i="1"/>
  <c r="F1021" i="1"/>
  <c r="D1021" i="1"/>
  <c r="C1021" i="1"/>
  <c r="B1021" i="1"/>
  <c r="G1020" i="1"/>
  <c r="F1020" i="1"/>
  <c r="D1020" i="1"/>
  <c r="C1020" i="1"/>
  <c r="B1020" i="1"/>
  <c r="G1019" i="1"/>
  <c r="F1019" i="1"/>
  <c r="D1019" i="1"/>
  <c r="C1019" i="1"/>
  <c r="B1019" i="1"/>
  <c r="G1018" i="1"/>
  <c r="F1018" i="1"/>
  <c r="D1018" i="1"/>
  <c r="C1018" i="1"/>
  <c r="B1018" i="1"/>
  <c r="G1017" i="1"/>
  <c r="F1017" i="1"/>
  <c r="D1017" i="1"/>
  <c r="C1017" i="1"/>
  <c r="B1017" i="1"/>
  <c r="G1016" i="1"/>
  <c r="F1016" i="1"/>
  <c r="D1016" i="1"/>
  <c r="C1016" i="1"/>
  <c r="B1016" i="1"/>
  <c r="G1015" i="1"/>
  <c r="F1015" i="1"/>
  <c r="D1015" i="1"/>
  <c r="C1015" i="1"/>
  <c r="B1015" i="1"/>
  <c r="G1014" i="1"/>
  <c r="F1014" i="1"/>
  <c r="D1014" i="1"/>
  <c r="C1014" i="1"/>
  <c r="B1014" i="1"/>
  <c r="G1013" i="1"/>
  <c r="F1013" i="1"/>
  <c r="D1013" i="1"/>
  <c r="C1013" i="1"/>
  <c r="B1013" i="1"/>
  <c r="G1012" i="1"/>
  <c r="F1012" i="1"/>
  <c r="D1012" i="1"/>
  <c r="C1012" i="1"/>
  <c r="B1012" i="1"/>
  <c r="G1011" i="1"/>
  <c r="F1011" i="1"/>
  <c r="D1011" i="1"/>
  <c r="C1011" i="1"/>
  <c r="B1011" i="1"/>
  <c r="G1010" i="1"/>
  <c r="F1010" i="1"/>
  <c r="D1010" i="1"/>
  <c r="C1010" i="1"/>
  <c r="B1010" i="1"/>
  <c r="G1009" i="1"/>
  <c r="F1009" i="1"/>
  <c r="D1009" i="1"/>
  <c r="C1009" i="1"/>
  <c r="B1009" i="1"/>
  <c r="G1008" i="1"/>
  <c r="F1008" i="1"/>
  <c r="D1008" i="1"/>
  <c r="C1008" i="1"/>
  <c r="B1008" i="1"/>
  <c r="G1007" i="1"/>
  <c r="F1007" i="1"/>
  <c r="D1007" i="1"/>
  <c r="C1007" i="1"/>
  <c r="B1007" i="1"/>
  <c r="G1006" i="1"/>
  <c r="F1006" i="1"/>
  <c r="D1006" i="1"/>
  <c r="C1006" i="1"/>
  <c r="B1006" i="1"/>
  <c r="G1005" i="1"/>
  <c r="F1005" i="1"/>
  <c r="D1005" i="1"/>
  <c r="C1005" i="1"/>
  <c r="B1005" i="1"/>
  <c r="G1004" i="1"/>
  <c r="F1004" i="1"/>
  <c r="D1004" i="1"/>
  <c r="C1004" i="1"/>
  <c r="B1004" i="1"/>
  <c r="G1003" i="1"/>
  <c r="F1003" i="1"/>
  <c r="D1003" i="1"/>
  <c r="C1003" i="1"/>
  <c r="B1003" i="1"/>
  <c r="G1002" i="1"/>
  <c r="F1002" i="1"/>
  <c r="D1002" i="1"/>
  <c r="C1002" i="1"/>
  <c r="B1002" i="1"/>
  <c r="G1001" i="1"/>
  <c r="F1001" i="1"/>
  <c r="D1001" i="1"/>
  <c r="C1001" i="1"/>
  <c r="B1001" i="1"/>
  <c r="G1000" i="1"/>
  <c r="F1000" i="1"/>
  <c r="D1000" i="1"/>
  <c r="C1000" i="1"/>
  <c r="B1000" i="1"/>
  <c r="G999" i="1"/>
  <c r="F999" i="1"/>
  <c r="D999" i="1"/>
  <c r="C999" i="1"/>
  <c r="B999" i="1"/>
  <c r="G998" i="1"/>
  <c r="F998" i="1"/>
  <c r="D998" i="1"/>
  <c r="C998" i="1"/>
  <c r="B998" i="1"/>
  <c r="G997" i="1"/>
  <c r="F997" i="1"/>
  <c r="D997" i="1"/>
  <c r="C997" i="1"/>
  <c r="B997" i="1"/>
  <c r="G996" i="1"/>
  <c r="F996" i="1"/>
  <c r="D996" i="1"/>
  <c r="C996" i="1"/>
  <c r="B996" i="1"/>
  <c r="G995" i="1"/>
  <c r="F995" i="1"/>
  <c r="D995" i="1"/>
  <c r="C995" i="1"/>
  <c r="B995" i="1"/>
  <c r="G994" i="1"/>
  <c r="F994" i="1"/>
  <c r="D994" i="1"/>
  <c r="C994" i="1"/>
  <c r="B994" i="1"/>
  <c r="G993" i="1"/>
  <c r="F993" i="1"/>
  <c r="D993" i="1"/>
  <c r="C993" i="1"/>
  <c r="B993" i="1"/>
  <c r="G992" i="1"/>
  <c r="F992" i="1"/>
  <c r="D992" i="1"/>
  <c r="C992" i="1"/>
  <c r="B992" i="1"/>
  <c r="G991" i="1"/>
  <c r="F991" i="1"/>
  <c r="D991" i="1"/>
  <c r="C991" i="1"/>
  <c r="B991" i="1"/>
  <c r="G990" i="1"/>
  <c r="F990" i="1"/>
  <c r="D990" i="1"/>
  <c r="C990" i="1"/>
  <c r="B990" i="1"/>
  <c r="G989" i="1"/>
  <c r="F989" i="1"/>
  <c r="D989" i="1"/>
  <c r="C989" i="1"/>
  <c r="B989" i="1"/>
  <c r="G988" i="1"/>
  <c r="F988" i="1"/>
  <c r="D988" i="1"/>
  <c r="C988" i="1"/>
  <c r="B988" i="1"/>
  <c r="G987" i="1"/>
  <c r="F987" i="1"/>
  <c r="D987" i="1"/>
  <c r="C987" i="1"/>
  <c r="B987" i="1"/>
  <c r="G986" i="1"/>
  <c r="F986" i="1"/>
  <c r="D986" i="1"/>
  <c r="C986" i="1"/>
  <c r="B986" i="1"/>
  <c r="G985" i="1"/>
  <c r="F985" i="1"/>
  <c r="D985" i="1"/>
  <c r="C985" i="1"/>
  <c r="B985" i="1"/>
  <c r="G984" i="1"/>
  <c r="F984" i="1"/>
  <c r="D984" i="1"/>
  <c r="C984" i="1"/>
  <c r="B984" i="1"/>
  <c r="G983" i="1"/>
  <c r="F983" i="1"/>
  <c r="D983" i="1"/>
  <c r="C983" i="1"/>
  <c r="B983" i="1"/>
  <c r="G982" i="1"/>
  <c r="F982" i="1"/>
  <c r="D982" i="1"/>
  <c r="C982" i="1"/>
  <c r="B982" i="1"/>
  <c r="G981" i="1"/>
  <c r="F981" i="1"/>
  <c r="D981" i="1"/>
  <c r="C981" i="1"/>
  <c r="B981" i="1"/>
  <c r="G980" i="1"/>
  <c r="F980" i="1"/>
  <c r="D980" i="1"/>
  <c r="C980" i="1"/>
  <c r="B980" i="1"/>
  <c r="G979" i="1"/>
  <c r="F979" i="1"/>
  <c r="D979" i="1"/>
  <c r="C979" i="1"/>
  <c r="B979" i="1"/>
  <c r="G978" i="1"/>
  <c r="F978" i="1"/>
  <c r="D978" i="1"/>
  <c r="C978" i="1"/>
  <c r="B978" i="1"/>
  <c r="G977" i="1"/>
  <c r="F977" i="1"/>
  <c r="D977" i="1"/>
  <c r="C977" i="1"/>
  <c r="B977" i="1"/>
  <c r="G976" i="1"/>
  <c r="F976" i="1"/>
  <c r="D976" i="1"/>
  <c r="C976" i="1"/>
  <c r="B976" i="1"/>
  <c r="G975" i="1"/>
  <c r="F975" i="1"/>
  <c r="D975" i="1"/>
  <c r="C975" i="1"/>
  <c r="B975" i="1"/>
  <c r="G974" i="1"/>
  <c r="F974" i="1"/>
  <c r="D974" i="1"/>
  <c r="C974" i="1"/>
  <c r="B974" i="1"/>
  <c r="G973" i="1"/>
  <c r="F973" i="1"/>
  <c r="D973" i="1"/>
  <c r="C973" i="1"/>
  <c r="B973" i="1"/>
  <c r="G972" i="1"/>
  <c r="F972" i="1"/>
  <c r="D972" i="1"/>
  <c r="C972" i="1"/>
  <c r="B972" i="1"/>
  <c r="G971" i="1"/>
  <c r="F971" i="1"/>
  <c r="D971" i="1"/>
  <c r="C971" i="1"/>
  <c r="B971" i="1"/>
  <c r="G970" i="1"/>
  <c r="F970" i="1"/>
  <c r="D970" i="1"/>
  <c r="C970" i="1"/>
  <c r="B970" i="1"/>
  <c r="G969" i="1"/>
  <c r="F969" i="1"/>
  <c r="D969" i="1"/>
  <c r="C969" i="1"/>
  <c r="B969" i="1"/>
  <c r="G968" i="1"/>
  <c r="F968" i="1"/>
  <c r="D968" i="1"/>
  <c r="C968" i="1"/>
  <c r="B968" i="1"/>
  <c r="G967" i="1"/>
  <c r="F967" i="1"/>
  <c r="D967" i="1"/>
  <c r="C967" i="1"/>
  <c r="B967" i="1"/>
  <c r="G966" i="1"/>
  <c r="F966" i="1"/>
  <c r="D966" i="1"/>
  <c r="C966" i="1"/>
  <c r="B966" i="1"/>
  <c r="G965" i="1"/>
  <c r="F965" i="1"/>
  <c r="D965" i="1"/>
  <c r="C965" i="1"/>
  <c r="B965" i="1"/>
  <c r="G964" i="1"/>
  <c r="F964" i="1"/>
  <c r="D964" i="1"/>
  <c r="C964" i="1"/>
  <c r="B964" i="1"/>
  <c r="G963" i="1"/>
  <c r="F963" i="1"/>
  <c r="D963" i="1"/>
  <c r="C963" i="1"/>
  <c r="B963" i="1"/>
  <c r="G962" i="1"/>
  <c r="F962" i="1"/>
  <c r="D962" i="1"/>
  <c r="C962" i="1"/>
  <c r="B962" i="1"/>
  <c r="G961" i="1"/>
  <c r="F961" i="1"/>
  <c r="D961" i="1"/>
  <c r="C961" i="1"/>
  <c r="B961" i="1"/>
  <c r="G960" i="1"/>
  <c r="F960" i="1"/>
  <c r="D960" i="1"/>
  <c r="C960" i="1"/>
  <c r="B960" i="1"/>
  <c r="G959" i="1"/>
  <c r="F959" i="1"/>
  <c r="D959" i="1"/>
  <c r="C959" i="1"/>
  <c r="B959" i="1"/>
  <c r="G958" i="1"/>
  <c r="F958" i="1"/>
  <c r="D958" i="1"/>
  <c r="C958" i="1"/>
  <c r="B958" i="1"/>
  <c r="G957" i="1"/>
  <c r="F957" i="1"/>
  <c r="D957" i="1"/>
  <c r="C957" i="1"/>
  <c r="B957" i="1"/>
  <c r="G956" i="1"/>
  <c r="F956" i="1"/>
  <c r="D956" i="1"/>
  <c r="C956" i="1"/>
  <c r="B956" i="1"/>
  <c r="G955" i="1"/>
  <c r="F955" i="1"/>
  <c r="D955" i="1"/>
  <c r="C955" i="1"/>
  <c r="B955" i="1"/>
  <c r="G954" i="1"/>
  <c r="F954" i="1"/>
  <c r="D954" i="1"/>
  <c r="C954" i="1"/>
  <c r="B954" i="1"/>
  <c r="G953" i="1"/>
  <c r="F953" i="1"/>
  <c r="D953" i="1"/>
  <c r="C953" i="1"/>
  <c r="B953" i="1"/>
  <c r="G952" i="1"/>
  <c r="F952" i="1"/>
  <c r="D952" i="1"/>
  <c r="C952" i="1"/>
  <c r="B952" i="1"/>
  <c r="G951" i="1"/>
  <c r="F951" i="1"/>
  <c r="D951" i="1"/>
  <c r="C951" i="1"/>
  <c r="B951" i="1"/>
  <c r="G950" i="1"/>
  <c r="F950" i="1"/>
  <c r="D950" i="1"/>
  <c r="C950" i="1"/>
  <c r="B950" i="1"/>
  <c r="G949" i="1"/>
  <c r="F949" i="1"/>
  <c r="D949" i="1"/>
  <c r="C949" i="1"/>
  <c r="B949" i="1"/>
  <c r="G948" i="1"/>
  <c r="F948" i="1"/>
  <c r="D948" i="1"/>
  <c r="C948" i="1"/>
  <c r="B948" i="1"/>
  <c r="G947" i="1"/>
  <c r="F947" i="1"/>
  <c r="D947" i="1"/>
  <c r="C947" i="1"/>
  <c r="B947" i="1"/>
  <c r="G946" i="1"/>
  <c r="F946" i="1"/>
  <c r="D946" i="1"/>
  <c r="C946" i="1"/>
  <c r="B946" i="1"/>
  <c r="G945" i="1"/>
  <c r="F945" i="1"/>
  <c r="D945" i="1"/>
  <c r="C945" i="1"/>
  <c r="B945" i="1"/>
  <c r="G944" i="1"/>
  <c r="F944" i="1"/>
  <c r="D944" i="1"/>
  <c r="C944" i="1"/>
  <c r="B944" i="1"/>
  <c r="G943" i="1"/>
  <c r="F943" i="1"/>
  <c r="D943" i="1"/>
  <c r="C943" i="1"/>
  <c r="B943" i="1"/>
  <c r="G942" i="1"/>
  <c r="F942" i="1"/>
  <c r="D942" i="1"/>
  <c r="C942" i="1"/>
  <c r="B942" i="1"/>
  <c r="G941" i="1"/>
  <c r="F941" i="1"/>
  <c r="D941" i="1"/>
  <c r="C941" i="1"/>
  <c r="B941" i="1"/>
  <c r="G940" i="1"/>
  <c r="F940" i="1"/>
  <c r="D940" i="1"/>
  <c r="C940" i="1"/>
  <c r="B940" i="1"/>
  <c r="G939" i="1"/>
  <c r="F939" i="1"/>
  <c r="D939" i="1"/>
  <c r="C939" i="1"/>
  <c r="B939" i="1"/>
  <c r="G938" i="1"/>
  <c r="F938" i="1"/>
  <c r="D938" i="1"/>
  <c r="C938" i="1"/>
  <c r="B938" i="1"/>
  <c r="G937" i="1"/>
  <c r="F937" i="1"/>
  <c r="D937" i="1"/>
  <c r="C937" i="1"/>
  <c r="B937" i="1"/>
  <c r="G936" i="1"/>
  <c r="F936" i="1"/>
  <c r="D936" i="1"/>
  <c r="C936" i="1"/>
  <c r="B936" i="1"/>
  <c r="G935" i="1"/>
  <c r="F935" i="1"/>
  <c r="D935" i="1"/>
  <c r="C935" i="1"/>
  <c r="B935" i="1"/>
  <c r="G934" i="1"/>
  <c r="F934" i="1"/>
  <c r="D934" i="1"/>
  <c r="C934" i="1"/>
  <c r="B934" i="1"/>
  <c r="G933" i="1"/>
  <c r="F933" i="1"/>
  <c r="D933" i="1"/>
  <c r="C933" i="1"/>
  <c r="B933" i="1"/>
  <c r="G932" i="1"/>
  <c r="F932" i="1"/>
  <c r="D932" i="1"/>
  <c r="C932" i="1"/>
  <c r="B932" i="1"/>
  <c r="G931" i="1"/>
  <c r="F931" i="1"/>
  <c r="D931" i="1"/>
  <c r="C931" i="1"/>
  <c r="B931" i="1"/>
  <c r="G930" i="1"/>
  <c r="F930" i="1"/>
  <c r="D930" i="1"/>
  <c r="C930" i="1"/>
  <c r="B930" i="1"/>
  <c r="G929" i="1"/>
  <c r="F929" i="1"/>
  <c r="D929" i="1"/>
  <c r="C929" i="1"/>
  <c r="B929" i="1"/>
  <c r="G928" i="1"/>
  <c r="F928" i="1"/>
  <c r="D928" i="1"/>
  <c r="C928" i="1"/>
  <c r="B928" i="1"/>
  <c r="G927" i="1"/>
  <c r="F927" i="1"/>
  <c r="D927" i="1"/>
  <c r="C927" i="1"/>
  <c r="B927" i="1"/>
  <c r="G926" i="1"/>
  <c r="F926" i="1"/>
  <c r="D926" i="1"/>
  <c r="C926" i="1"/>
  <c r="B926" i="1"/>
  <c r="G925" i="1"/>
  <c r="F925" i="1"/>
  <c r="D925" i="1"/>
  <c r="C925" i="1"/>
  <c r="B925" i="1"/>
  <c r="G924" i="1"/>
  <c r="F924" i="1"/>
  <c r="D924" i="1"/>
  <c r="C924" i="1"/>
  <c r="B924" i="1"/>
  <c r="G923" i="1"/>
  <c r="F923" i="1"/>
  <c r="D923" i="1"/>
  <c r="C923" i="1"/>
  <c r="B923" i="1"/>
  <c r="G922" i="1"/>
  <c r="F922" i="1"/>
  <c r="D922" i="1"/>
  <c r="C922" i="1"/>
  <c r="B922" i="1"/>
  <c r="G921" i="1"/>
  <c r="F921" i="1"/>
  <c r="D921" i="1"/>
  <c r="C921" i="1"/>
  <c r="B921" i="1"/>
  <c r="G920" i="1"/>
  <c r="F920" i="1"/>
  <c r="D920" i="1"/>
  <c r="C920" i="1"/>
  <c r="B920" i="1"/>
  <c r="G919" i="1"/>
  <c r="F919" i="1"/>
  <c r="D919" i="1"/>
  <c r="C919" i="1"/>
  <c r="B919" i="1"/>
  <c r="G918" i="1"/>
  <c r="F918" i="1"/>
  <c r="D918" i="1"/>
  <c r="C918" i="1"/>
  <c r="B918" i="1"/>
  <c r="G917" i="1"/>
  <c r="F917" i="1"/>
  <c r="D917" i="1"/>
  <c r="C917" i="1"/>
  <c r="B917" i="1"/>
  <c r="G916" i="1"/>
  <c r="F916" i="1"/>
  <c r="D916" i="1"/>
  <c r="C916" i="1"/>
  <c r="B916" i="1"/>
  <c r="G915" i="1"/>
  <c r="F915" i="1"/>
  <c r="D915" i="1"/>
  <c r="C915" i="1"/>
  <c r="B915" i="1"/>
  <c r="G914" i="1"/>
  <c r="F914" i="1"/>
  <c r="D914" i="1"/>
  <c r="C914" i="1"/>
  <c r="B914" i="1"/>
  <c r="G913" i="1"/>
  <c r="F913" i="1"/>
  <c r="D913" i="1"/>
  <c r="C913" i="1"/>
  <c r="B913" i="1"/>
  <c r="G912" i="1"/>
  <c r="F912" i="1"/>
  <c r="D912" i="1"/>
  <c r="C912" i="1"/>
  <c r="B912" i="1"/>
  <c r="G911" i="1"/>
  <c r="F911" i="1"/>
  <c r="D911" i="1"/>
  <c r="C911" i="1"/>
  <c r="B911" i="1"/>
  <c r="G910" i="1"/>
  <c r="F910" i="1"/>
  <c r="D910" i="1"/>
  <c r="C910" i="1"/>
  <c r="B910" i="1"/>
  <c r="G909" i="1"/>
  <c r="F909" i="1"/>
  <c r="D909" i="1"/>
  <c r="C909" i="1"/>
  <c r="B909" i="1"/>
  <c r="G908" i="1"/>
  <c r="F908" i="1"/>
  <c r="D908" i="1"/>
  <c r="C908" i="1"/>
  <c r="B908" i="1"/>
  <c r="G907" i="1"/>
  <c r="F907" i="1"/>
  <c r="D907" i="1"/>
  <c r="C907" i="1"/>
  <c r="B907" i="1"/>
  <c r="G906" i="1"/>
  <c r="F906" i="1"/>
  <c r="D906" i="1"/>
  <c r="C906" i="1"/>
  <c r="B906" i="1"/>
  <c r="G905" i="1"/>
  <c r="F905" i="1"/>
  <c r="D905" i="1"/>
  <c r="C905" i="1"/>
  <c r="B905" i="1"/>
  <c r="G904" i="1"/>
  <c r="F904" i="1"/>
  <c r="D904" i="1"/>
  <c r="C904" i="1"/>
  <c r="B904" i="1"/>
  <c r="G903" i="1"/>
  <c r="F903" i="1"/>
  <c r="D903" i="1"/>
  <c r="C903" i="1"/>
  <c r="B903" i="1"/>
  <c r="G902" i="1"/>
  <c r="F902" i="1"/>
  <c r="D902" i="1"/>
  <c r="C902" i="1"/>
  <c r="B902" i="1"/>
  <c r="G901" i="1"/>
  <c r="F901" i="1"/>
  <c r="D901" i="1"/>
  <c r="C901" i="1"/>
  <c r="B901" i="1"/>
  <c r="G900" i="1"/>
  <c r="F900" i="1"/>
  <c r="D900" i="1"/>
  <c r="C900" i="1"/>
  <c r="B900" i="1"/>
  <c r="G899" i="1"/>
  <c r="F899" i="1"/>
  <c r="D899" i="1"/>
  <c r="C899" i="1"/>
  <c r="B899" i="1"/>
  <c r="G898" i="1"/>
  <c r="F898" i="1"/>
  <c r="D898" i="1"/>
  <c r="C898" i="1"/>
  <c r="B898" i="1"/>
  <c r="G897" i="1"/>
  <c r="F897" i="1"/>
  <c r="D897" i="1"/>
  <c r="C897" i="1"/>
  <c r="B897" i="1"/>
  <c r="G896" i="1"/>
  <c r="F896" i="1"/>
  <c r="D896" i="1"/>
  <c r="C896" i="1"/>
  <c r="B896" i="1"/>
  <c r="G895" i="1"/>
  <c r="F895" i="1"/>
  <c r="D895" i="1"/>
  <c r="C895" i="1"/>
  <c r="B895" i="1"/>
  <c r="G894" i="1"/>
  <c r="F894" i="1"/>
  <c r="D894" i="1"/>
  <c r="C894" i="1"/>
  <c r="B894" i="1"/>
  <c r="G893" i="1"/>
  <c r="F893" i="1"/>
  <c r="D893" i="1"/>
  <c r="C893" i="1"/>
  <c r="B893" i="1"/>
  <c r="G892" i="1"/>
  <c r="F892" i="1"/>
  <c r="D892" i="1"/>
  <c r="C892" i="1"/>
  <c r="B892" i="1"/>
  <c r="G891" i="1"/>
  <c r="F891" i="1"/>
  <c r="D891" i="1"/>
  <c r="C891" i="1"/>
  <c r="B891" i="1"/>
  <c r="G890" i="1"/>
  <c r="F890" i="1"/>
  <c r="D890" i="1"/>
  <c r="C890" i="1"/>
  <c r="B890" i="1"/>
  <c r="G889" i="1"/>
  <c r="F889" i="1"/>
  <c r="D889" i="1"/>
  <c r="C889" i="1"/>
  <c r="B889" i="1"/>
  <c r="G888" i="1"/>
  <c r="F888" i="1"/>
  <c r="D888" i="1"/>
  <c r="C888" i="1"/>
  <c r="B888" i="1"/>
  <c r="G887" i="1"/>
  <c r="F887" i="1"/>
  <c r="D887" i="1"/>
  <c r="C887" i="1"/>
  <c r="B887" i="1"/>
  <c r="G886" i="1"/>
  <c r="F886" i="1"/>
  <c r="D886" i="1"/>
  <c r="C886" i="1"/>
  <c r="B886" i="1"/>
  <c r="G885" i="1"/>
  <c r="F885" i="1"/>
  <c r="D885" i="1"/>
  <c r="C885" i="1"/>
  <c r="B885" i="1"/>
  <c r="G884" i="1"/>
  <c r="F884" i="1"/>
  <c r="D884" i="1"/>
  <c r="C884" i="1"/>
  <c r="B884" i="1"/>
  <c r="G883" i="1"/>
  <c r="F883" i="1"/>
  <c r="D883" i="1"/>
  <c r="C883" i="1"/>
  <c r="B883" i="1"/>
  <c r="G882" i="1"/>
  <c r="F882" i="1"/>
  <c r="D882" i="1"/>
  <c r="C882" i="1"/>
  <c r="B882" i="1"/>
  <c r="G881" i="1"/>
  <c r="F881" i="1"/>
  <c r="D881" i="1"/>
  <c r="C881" i="1"/>
  <c r="B881" i="1"/>
  <c r="G880" i="1"/>
  <c r="F880" i="1"/>
  <c r="D880" i="1"/>
  <c r="C880" i="1"/>
  <c r="B880" i="1"/>
  <c r="G879" i="1"/>
  <c r="F879" i="1"/>
  <c r="D879" i="1"/>
  <c r="C879" i="1"/>
  <c r="B879" i="1"/>
  <c r="G878" i="1"/>
  <c r="F878" i="1"/>
  <c r="D878" i="1"/>
  <c r="C878" i="1"/>
  <c r="B878" i="1"/>
  <c r="G877" i="1"/>
  <c r="F877" i="1"/>
  <c r="D877" i="1"/>
  <c r="C877" i="1"/>
  <c r="B877" i="1"/>
  <c r="G876" i="1"/>
  <c r="F876" i="1"/>
  <c r="D876" i="1"/>
  <c r="C876" i="1"/>
  <c r="B876" i="1"/>
  <c r="G875" i="1"/>
  <c r="F875" i="1"/>
  <c r="D875" i="1"/>
  <c r="C875" i="1"/>
  <c r="B875" i="1"/>
  <c r="G874" i="1"/>
  <c r="F874" i="1"/>
  <c r="D874" i="1"/>
  <c r="C874" i="1"/>
  <c r="B874" i="1"/>
  <c r="G873" i="1"/>
  <c r="F873" i="1"/>
  <c r="D873" i="1"/>
  <c r="C873" i="1"/>
  <c r="B873" i="1"/>
  <c r="G872" i="1"/>
  <c r="F872" i="1"/>
  <c r="D872" i="1"/>
  <c r="C872" i="1"/>
  <c r="B872" i="1"/>
  <c r="G871" i="1"/>
  <c r="F871" i="1"/>
  <c r="D871" i="1"/>
  <c r="C871" i="1"/>
  <c r="B871" i="1"/>
  <c r="G870" i="1"/>
  <c r="F870" i="1"/>
  <c r="D870" i="1"/>
  <c r="C870" i="1"/>
  <c r="B870" i="1"/>
  <c r="G869" i="1"/>
  <c r="F869" i="1"/>
  <c r="D869" i="1"/>
  <c r="C869" i="1"/>
  <c r="B869" i="1"/>
  <c r="G868" i="1"/>
  <c r="F868" i="1"/>
  <c r="D868" i="1"/>
  <c r="C868" i="1"/>
  <c r="B868" i="1"/>
  <c r="G867" i="1"/>
  <c r="F867" i="1"/>
  <c r="D867" i="1"/>
  <c r="C867" i="1"/>
  <c r="B867" i="1"/>
  <c r="G866" i="1"/>
  <c r="F866" i="1"/>
  <c r="D866" i="1"/>
  <c r="C866" i="1"/>
  <c r="B866" i="1"/>
  <c r="G865" i="1"/>
  <c r="F865" i="1"/>
  <c r="D865" i="1"/>
  <c r="C865" i="1"/>
  <c r="B865" i="1"/>
  <c r="G864" i="1"/>
  <c r="F864" i="1"/>
  <c r="D864" i="1"/>
  <c r="C864" i="1"/>
  <c r="B864" i="1"/>
  <c r="G863" i="1"/>
  <c r="F863" i="1"/>
  <c r="D863" i="1"/>
  <c r="C863" i="1"/>
  <c r="B863" i="1"/>
  <c r="G862" i="1"/>
  <c r="F862" i="1"/>
  <c r="D862" i="1"/>
  <c r="C862" i="1"/>
  <c r="B862" i="1"/>
  <c r="G861" i="1"/>
  <c r="F861" i="1"/>
  <c r="D861" i="1"/>
  <c r="C861" i="1"/>
  <c r="B861" i="1"/>
  <c r="G860" i="1"/>
  <c r="F860" i="1"/>
  <c r="D860" i="1"/>
  <c r="C860" i="1"/>
  <c r="B860" i="1"/>
  <c r="G859" i="1"/>
  <c r="F859" i="1"/>
  <c r="D859" i="1"/>
  <c r="C859" i="1"/>
  <c r="B859" i="1"/>
  <c r="G858" i="1"/>
  <c r="F858" i="1"/>
  <c r="D858" i="1"/>
  <c r="C858" i="1"/>
  <c r="B858" i="1"/>
  <c r="G857" i="1"/>
  <c r="F857" i="1"/>
  <c r="D857" i="1"/>
  <c r="C857" i="1"/>
  <c r="B857" i="1"/>
  <c r="G856" i="1"/>
  <c r="F856" i="1"/>
  <c r="D856" i="1"/>
  <c r="C856" i="1"/>
  <c r="B856" i="1"/>
  <c r="G855" i="1"/>
  <c r="F855" i="1"/>
  <c r="D855" i="1"/>
  <c r="C855" i="1"/>
  <c r="B855" i="1"/>
  <c r="G854" i="1"/>
  <c r="F854" i="1"/>
  <c r="D854" i="1"/>
  <c r="C854" i="1"/>
  <c r="B854" i="1"/>
  <c r="G853" i="1"/>
  <c r="F853" i="1"/>
  <c r="D853" i="1"/>
  <c r="C853" i="1"/>
  <c r="B853" i="1"/>
  <c r="G852" i="1"/>
  <c r="F852" i="1"/>
  <c r="D852" i="1"/>
  <c r="C852" i="1"/>
  <c r="B852" i="1"/>
  <c r="G851" i="1"/>
  <c r="F851" i="1"/>
  <c r="D851" i="1"/>
  <c r="C851" i="1"/>
  <c r="B851" i="1"/>
  <c r="G850" i="1"/>
  <c r="F850" i="1"/>
  <c r="D850" i="1"/>
  <c r="C850" i="1"/>
  <c r="B850" i="1"/>
  <c r="G849" i="1"/>
  <c r="F849" i="1"/>
  <c r="D849" i="1"/>
  <c r="C849" i="1"/>
  <c r="B849" i="1"/>
  <c r="G848" i="1"/>
  <c r="F848" i="1"/>
  <c r="D848" i="1"/>
  <c r="C848" i="1"/>
  <c r="B848" i="1"/>
  <c r="G847" i="1"/>
  <c r="F847" i="1"/>
  <c r="D847" i="1"/>
  <c r="C847" i="1"/>
  <c r="B847" i="1"/>
  <c r="G846" i="1"/>
  <c r="F846" i="1"/>
  <c r="D846" i="1"/>
  <c r="C846" i="1"/>
  <c r="B846" i="1"/>
  <c r="G845" i="1"/>
  <c r="F845" i="1"/>
  <c r="D845" i="1"/>
  <c r="C845" i="1"/>
  <c r="B845" i="1"/>
  <c r="G844" i="1"/>
  <c r="F844" i="1"/>
  <c r="D844" i="1"/>
  <c r="C844" i="1"/>
  <c r="B844" i="1"/>
  <c r="G843" i="1"/>
  <c r="F843" i="1"/>
  <c r="D843" i="1"/>
  <c r="C843" i="1"/>
  <c r="B843" i="1"/>
  <c r="G842" i="1"/>
  <c r="F842" i="1"/>
  <c r="D842" i="1"/>
  <c r="C842" i="1"/>
  <c r="B842" i="1"/>
  <c r="G841" i="1"/>
  <c r="F841" i="1"/>
  <c r="D841" i="1"/>
  <c r="C841" i="1"/>
  <c r="B841" i="1"/>
  <c r="G840" i="1"/>
  <c r="F840" i="1"/>
  <c r="D840" i="1"/>
  <c r="C840" i="1"/>
  <c r="B840" i="1"/>
  <c r="G839" i="1"/>
  <c r="F839" i="1"/>
  <c r="D839" i="1"/>
  <c r="C839" i="1"/>
  <c r="B839" i="1"/>
  <c r="G838" i="1"/>
  <c r="F838" i="1"/>
  <c r="D838" i="1"/>
  <c r="C838" i="1"/>
  <c r="B838" i="1"/>
  <c r="G837" i="1"/>
  <c r="F837" i="1"/>
  <c r="D837" i="1"/>
  <c r="C837" i="1"/>
  <c r="B837" i="1"/>
  <c r="G836" i="1"/>
  <c r="F836" i="1"/>
  <c r="D836" i="1"/>
  <c r="C836" i="1"/>
  <c r="B836" i="1"/>
  <c r="G835" i="1"/>
  <c r="F835" i="1"/>
  <c r="D835" i="1"/>
  <c r="C835" i="1"/>
  <c r="B835" i="1"/>
  <c r="G834" i="1"/>
  <c r="F834" i="1"/>
  <c r="D834" i="1"/>
  <c r="C834" i="1"/>
  <c r="B834" i="1"/>
  <c r="G833" i="1"/>
  <c r="F833" i="1"/>
  <c r="D833" i="1"/>
  <c r="C833" i="1"/>
  <c r="B833" i="1"/>
  <c r="G832" i="1"/>
  <c r="F832" i="1"/>
  <c r="D832" i="1"/>
  <c r="C832" i="1"/>
  <c r="B832" i="1"/>
  <c r="G831" i="1"/>
  <c r="F831" i="1"/>
  <c r="D831" i="1"/>
  <c r="C831" i="1"/>
  <c r="B831" i="1"/>
  <c r="G830" i="1"/>
  <c r="F830" i="1"/>
  <c r="D830" i="1"/>
  <c r="C830" i="1"/>
  <c r="B830" i="1"/>
  <c r="G829" i="1"/>
  <c r="F829" i="1"/>
  <c r="D829" i="1"/>
  <c r="C829" i="1"/>
  <c r="B829" i="1"/>
  <c r="G828" i="1"/>
  <c r="F828" i="1"/>
  <c r="D828" i="1"/>
  <c r="C828" i="1"/>
  <c r="B828" i="1"/>
  <c r="G827" i="1"/>
  <c r="F827" i="1"/>
  <c r="D827" i="1"/>
  <c r="C827" i="1"/>
  <c r="B827" i="1"/>
  <c r="G826" i="1"/>
  <c r="F826" i="1"/>
  <c r="D826" i="1"/>
  <c r="C826" i="1"/>
  <c r="B826" i="1"/>
  <c r="G825" i="1"/>
  <c r="F825" i="1"/>
  <c r="D825" i="1"/>
  <c r="C825" i="1"/>
  <c r="B825" i="1"/>
  <c r="G824" i="1"/>
  <c r="F824" i="1"/>
  <c r="D824" i="1"/>
  <c r="C824" i="1"/>
  <c r="B824" i="1"/>
  <c r="G823" i="1"/>
  <c r="F823" i="1"/>
  <c r="D823" i="1"/>
  <c r="C823" i="1"/>
  <c r="B823" i="1"/>
  <c r="G822" i="1"/>
  <c r="F822" i="1"/>
  <c r="D822" i="1"/>
  <c r="C822" i="1"/>
  <c r="B822" i="1"/>
  <c r="G821" i="1"/>
  <c r="F821" i="1"/>
  <c r="D821" i="1"/>
  <c r="C821" i="1"/>
  <c r="B821" i="1"/>
  <c r="G820" i="1"/>
  <c r="F820" i="1"/>
  <c r="D820" i="1"/>
  <c r="C820" i="1"/>
  <c r="B820" i="1"/>
  <c r="G819" i="1"/>
  <c r="F819" i="1"/>
  <c r="D819" i="1"/>
  <c r="C819" i="1"/>
  <c r="B819" i="1"/>
  <c r="G818" i="1"/>
  <c r="F818" i="1"/>
  <c r="D818" i="1"/>
  <c r="C818" i="1"/>
  <c r="B818" i="1"/>
  <c r="G817" i="1"/>
  <c r="F817" i="1"/>
  <c r="D817" i="1"/>
  <c r="C817" i="1"/>
  <c r="B817" i="1"/>
  <c r="G816" i="1"/>
  <c r="F816" i="1"/>
  <c r="D816" i="1"/>
  <c r="C816" i="1"/>
  <c r="B816" i="1"/>
  <c r="G815" i="1"/>
  <c r="F815" i="1"/>
  <c r="D815" i="1"/>
  <c r="C815" i="1"/>
  <c r="B815" i="1"/>
  <c r="G814" i="1"/>
  <c r="F814" i="1"/>
  <c r="D814" i="1"/>
  <c r="C814" i="1"/>
  <c r="B814" i="1"/>
  <c r="G813" i="1"/>
  <c r="F813" i="1"/>
  <c r="D813" i="1"/>
  <c r="C813" i="1"/>
  <c r="B813" i="1"/>
  <c r="G812" i="1"/>
  <c r="F812" i="1"/>
  <c r="D812" i="1"/>
  <c r="C812" i="1"/>
  <c r="B812" i="1"/>
  <c r="G811" i="1"/>
  <c r="F811" i="1"/>
  <c r="D811" i="1"/>
  <c r="C811" i="1"/>
  <c r="B811" i="1"/>
  <c r="G810" i="1"/>
  <c r="F810" i="1"/>
  <c r="D810" i="1"/>
  <c r="C810" i="1"/>
  <c r="B810" i="1"/>
  <c r="G809" i="1"/>
  <c r="F809" i="1"/>
  <c r="D809" i="1"/>
  <c r="C809" i="1"/>
  <c r="B809" i="1"/>
  <c r="G808" i="1"/>
  <c r="F808" i="1"/>
  <c r="D808" i="1"/>
  <c r="C808" i="1"/>
  <c r="B808" i="1"/>
  <c r="G807" i="1"/>
  <c r="F807" i="1"/>
  <c r="D807" i="1"/>
  <c r="C807" i="1"/>
  <c r="B807" i="1"/>
  <c r="G806" i="1"/>
  <c r="F806" i="1"/>
  <c r="D806" i="1"/>
  <c r="C806" i="1"/>
  <c r="B806" i="1"/>
  <c r="G805" i="1"/>
  <c r="F805" i="1"/>
  <c r="D805" i="1"/>
  <c r="C805" i="1"/>
  <c r="B805" i="1"/>
  <c r="G804" i="1"/>
  <c r="F804" i="1"/>
  <c r="D804" i="1"/>
  <c r="C804" i="1"/>
  <c r="B804" i="1"/>
  <c r="G803" i="1"/>
  <c r="F803" i="1"/>
  <c r="D803" i="1"/>
  <c r="C803" i="1"/>
  <c r="B803" i="1"/>
  <c r="G802" i="1"/>
  <c r="F802" i="1"/>
  <c r="D802" i="1"/>
  <c r="C802" i="1"/>
  <c r="B802" i="1"/>
  <c r="G801" i="1"/>
  <c r="F801" i="1"/>
  <c r="D801" i="1"/>
  <c r="C801" i="1"/>
  <c r="B801" i="1"/>
  <c r="G800" i="1"/>
  <c r="F800" i="1"/>
  <c r="D800" i="1"/>
  <c r="C800" i="1"/>
  <c r="B800" i="1"/>
  <c r="G799" i="1"/>
  <c r="F799" i="1"/>
  <c r="D799" i="1"/>
  <c r="C799" i="1"/>
  <c r="B799" i="1"/>
  <c r="G798" i="1"/>
  <c r="F798" i="1"/>
  <c r="D798" i="1"/>
  <c r="C798" i="1"/>
  <c r="B798" i="1"/>
  <c r="G797" i="1"/>
  <c r="F797" i="1"/>
  <c r="D797" i="1"/>
  <c r="C797" i="1"/>
  <c r="B797" i="1"/>
  <c r="G796" i="1"/>
  <c r="F796" i="1"/>
  <c r="D796" i="1"/>
  <c r="C796" i="1"/>
  <c r="B796" i="1"/>
  <c r="G795" i="1"/>
  <c r="F795" i="1"/>
  <c r="D795" i="1"/>
  <c r="C795" i="1"/>
  <c r="B795" i="1"/>
  <c r="G794" i="1"/>
  <c r="F794" i="1"/>
  <c r="D794" i="1"/>
  <c r="C794" i="1"/>
  <c r="B794" i="1"/>
  <c r="G793" i="1"/>
  <c r="F793" i="1"/>
  <c r="D793" i="1"/>
  <c r="C793" i="1"/>
  <c r="B793" i="1"/>
  <c r="G792" i="1"/>
  <c r="F792" i="1"/>
  <c r="D792" i="1"/>
  <c r="C792" i="1"/>
  <c r="B792" i="1"/>
  <c r="G791" i="1"/>
  <c r="F791" i="1"/>
  <c r="D791" i="1"/>
  <c r="C791" i="1"/>
  <c r="B791" i="1"/>
  <c r="G790" i="1"/>
  <c r="F790" i="1"/>
  <c r="D790" i="1"/>
  <c r="C790" i="1"/>
  <c r="B790" i="1"/>
  <c r="G789" i="1"/>
  <c r="F789" i="1"/>
  <c r="D789" i="1"/>
  <c r="C789" i="1"/>
  <c r="B789" i="1"/>
  <c r="G788" i="1"/>
  <c r="F788" i="1"/>
  <c r="D788" i="1"/>
  <c r="C788" i="1"/>
  <c r="B788" i="1"/>
  <c r="G787" i="1"/>
  <c r="F787" i="1"/>
  <c r="D787" i="1"/>
  <c r="C787" i="1"/>
  <c r="B787" i="1"/>
  <c r="G786" i="1"/>
  <c r="F786" i="1"/>
  <c r="D786" i="1"/>
  <c r="C786" i="1"/>
  <c r="B786" i="1"/>
  <c r="G785" i="1"/>
  <c r="F785" i="1"/>
  <c r="D785" i="1"/>
  <c r="C785" i="1"/>
  <c r="B785" i="1"/>
  <c r="G784" i="1"/>
  <c r="F784" i="1"/>
  <c r="D784" i="1"/>
  <c r="C784" i="1"/>
  <c r="B784" i="1"/>
  <c r="G783" i="1"/>
  <c r="F783" i="1"/>
  <c r="D783" i="1"/>
  <c r="C783" i="1"/>
  <c r="B783" i="1"/>
  <c r="G782" i="1"/>
  <c r="F782" i="1"/>
  <c r="D782" i="1"/>
  <c r="C782" i="1"/>
  <c r="B782" i="1"/>
  <c r="G781" i="1"/>
  <c r="F781" i="1"/>
  <c r="D781" i="1"/>
  <c r="C781" i="1"/>
  <c r="B781" i="1"/>
  <c r="G780" i="1"/>
  <c r="F780" i="1"/>
  <c r="D780" i="1"/>
  <c r="C780" i="1"/>
  <c r="B780" i="1"/>
  <c r="G779" i="1"/>
  <c r="F779" i="1"/>
  <c r="D779" i="1"/>
  <c r="C779" i="1"/>
  <c r="B779" i="1"/>
  <c r="G778" i="1"/>
  <c r="F778" i="1"/>
  <c r="D778" i="1"/>
  <c r="C778" i="1"/>
  <c r="B778" i="1"/>
  <c r="G777" i="1"/>
  <c r="F777" i="1"/>
  <c r="D777" i="1"/>
  <c r="C777" i="1"/>
  <c r="B777" i="1"/>
  <c r="G776" i="1"/>
  <c r="F776" i="1"/>
  <c r="D776" i="1"/>
  <c r="C776" i="1"/>
  <c r="B776" i="1"/>
  <c r="G775" i="1"/>
  <c r="F775" i="1"/>
  <c r="D775" i="1"/>
  <c r="C775" i="1"/>
  <c r="B775" i="1"/>
  <c r="G774" i="1"/>
  <c r="F774" i="1"/>
  <c r="D774" i="1"/>
  <c r="C774" i="1"/>
  <c r="B774" i="1"/>
  <c r="G773" i="1"/>
  <c r="F773" i="1"/>
  <c r="D773" i="1"/>
  <c r="C773" i="1"/>
  <c r="B773" i="1"/>
  <c r="G772" i="1"/>
  <c r="F772" i="1"/>
  <c r="D772" i="1"/>
  <c r="C772" i="1"/>
  <c r="B772" i="1"/>
  <c r="G771" i="1"/>
  <c r="F771" i="1"/>
  <c r="D771" i="1"/>
  <c r="C771" i="1"/>
  <c r="B771" i="1"/>
  <c r="G770" i="1"/>
  <c r="F770" i="1"/>
  <c r="D770" i="1"/>
  <c r="C770" i="1"/>
  <c r="B770" i="1"/>
  <c r="G769" i="1"/>
  <c r="F769" i="1"/>
  <c r="D769" i="1"/>
  <c r="C769" i="1"/>
  <c r="B769" i="1"/>
  <c r="G768" i="1"/>
  <c r="F768" i="1"/>
  <c r="D768" i="1"/>
  <c r="C768" i="1"/>
  <c r="B768" i="1"/>
  <c r="G767" i="1"/>
  <c r="F767" i="1"/>
  <c r="D767" i="1"/>
  <c r="C767" i="1"/>
  <c r="B767" i="1"/>
  <c r="G766" i="1"/>
  <c r="F766" i="1"/>
  <c r="D766" i="1"/>
  <c r="C766" i="1"/>
  <c r="B766" i="1"/>
  <c r="G765" i="1"/>
  <c r="F765" i="1"/>
  <c r="D765" i="1"/>
  <c r="C765" i="1"/>
  <c r="B765" i="1"/>
  <c r="G764" i="1"/>
  <c r="F764" i="1"/>
  <c r="D764" i="1"/>
  <c r="C764" i="1"/>
  <c r="B764" i="1"/>
  <c r="G763" i="1"/>
  <c r="F763" i="1"/>
  <c r="D763" i="1"/>
  <c r="C763" i="1"/>
  <c r="B763" i="1"/>
  <c r="G762" i="1"/>
  <c r="F762" i="1"/>
  <c r="D762" i="1"/>
  <c r="C762" i="1"/>
  <c r="B762" i="1"/>
  <c r="G761" i="1"/>
  <c r="F761" i="1"/>
  <c r="D761" i="1"/>
  <c r="C761" i="1"/>
  <c r="B761" i="1"/>
  <c r="G760" i="1"/>
  <c r="F760" i="1"/>
  <c r="D760" i="1"/>
  <c r="C760" i="1"/>
  <c r="B760" i="1"/>
  <c r="G759" i="1"/>
  <c r="F759" i="1"/>
  <c r="D759" i="1"/>
  <c r="C759" i="1"/>
  <c r="B759" i="1"/>
  <c r="G758" i="1"/>
  <c r="F758" i="1"/>
  <c r="D758" i="1"/>
  <c r="C758" i="1"/>
  <c r="B758" i="1"/>
  <c r="G757" i="1"/>
  <c r="F757" i="1"/>
  <c r="D757" i="1"/>
  <c r="C757" i="1"/>
  <c r="B757" i="1"/>
  <c r="G756" i="1"/>
  <c r="F756" i="1"/>
  <c r="D756" i="1"/>
  <c r="C756" i="1"/>
  <c r="B756" i="1"/>
  <c r="G755" i="1"/>
  <c r="F755" i="1"/>
  <c r="D755" i="1"/>
  <c r="C755" i="1"/>
  <c r="B755" i="1"/>
  <c r="G754" i="1"/>
  <c r="F754" i="1"/>
  <c r="D754" i="1"/>
  <c r="C754" i="1"/>
  <c r="B754" i="1"/>
  <c r="G753" i="1"/>
  <c r="F753" i="1"/>
  <c r="D753" i="1"/>
  <c r="C753" i="1"/>
  <c r="B753" i="1"/>
  <c r="G752" i="1"/>
  <c r="F752" i="1"/>
  <c r="D752" i="1"/>
  <c r="C752" i="1"/>
  <c r="B752" i="1"/>
  <c r="G751" i="1"/>
  <c r="F751" i="1"/>
  <c r="D751" i="1"/>
  <c r="C751" i="1"/>
  <c r="B751" i="1"/>
  <c r="G750" i="1"/>
  <c r="F750" i="1"/>
  <c r="D750" i="1"/>
  <c r="C750" i="1"/>
  <c r="B750" i="1"/>
  <c r="G749" i="1"/>
  <c r="F749" i="1"/>
  <c r="D749" i="1"/>
  <c r="C749" i="1"/>
  <c r="B749" i="1"/>
  <c r="G748" i="1"/>
  <c r="F748" i="1"/>
  <c r="D748" i="1"/>
  <c r="C748" i="1"/>
  <c r="B748" i="1"/>
  <c r="G747" i="1"/>
  <c r="F747" i="1"/>
  <c r="D747" i="1"/>
  <c r="C747" i="1"/>
  <c r="B747" i="1"/>
  <c r="G746" i="1"/>
  <c r="F746" i="1"/>
  <c r="D746" i="1"/>
  <c r="C746" i="1"/>
  <c r="B746" i="1"/>
  <c r="G745" i="1"/>
  <c r="F745" i="1"/>
  <c r="D745" i="1"/>
  <c r="C745" i="1"/>
  <c r="B745" i="1"/>
  <c r="G744" i="1"/>
  <c r="F744" i="1"/>
  <c r="D744" i="1"/>
  <c r="C744" i="1"/>
  <c r="B744" i="1"/>
  <c r="G743" i="1"/>
  <c r="F743" i="1"/>
  <c r="D743" i="1"/>
  <c r="C743" i="1"/>
  <c r="B743" i="1"/>
  <c r="G742" i="1"/>
  <c r="F742" i="1"/>
  <c r="D742" i="1"/>
  <c r="C742" i="1"/>
  <c r="B742" i="1"/>
  <c r="G741" i="1"/>
  <c r="F741" i="1"/>
  <c r="D741" i="1"/>
  <c r="C741" i="1"/>
  <c r="B741" i="1"/>
  <c r="G740" i="1"/>
  <c r="F740" i="1"/>
  <c r="D740" i="1"/>
  <c r="C740" i="1"/>
  <c r="B740" i="1"/>
  <c r="G739" i="1"/>
  <c r="F739" i="1"/>
  <c r="D739" i="1"/>
  <c r="C739" i="1"/>
  <c r="B739" i="1"/>
  <c r="G738" i="1"/>
  <c r="F738" i="1"/>
  <c r="D738" i="1"/>
  <c r="C738" i="1"/>
  <c r="B738" i="1"/>
  <c r="G737" i="1"/>
  <c r="F737" i="1"/>
  <c r="D737" i="1"/>
  <c r="C737" i="1"/>
  <c r="B737" i="1"/>
  <c r="G736" i="1"/>
  <c r="F736" i="1"/>
  <c r="D736" i="1"/>
  <c r="C736" i="1"/>
  <c r="B736" i="1"/>
  <c r="G735" i="1"/>
  <c r="F735" i="1"/>
  <c r="D735" i="1"/>
  <c r="C735" i="1"/>
  <c r="B735" i="1"/>
  <c r="G734" i="1"/>
  <c r="F734" i="1"/>
  <c r="D734" i="1"/>
  <c r="C734" i="1"/>
  <c r="B734" i="1"/>
  <c r="G733" i="1"/>
  <c r="F733" i="1"/>
  <c r="D733" i="1"/>
  <c r="C733" i="1"/>
  <c r="B733" i="1"/>
  <c r="G732" i="1"/>
  <c r="F732" i="1"/>
  <c r="D732" i="1"/>
  <c r="C732" i="1"/>
  <c r="B732" i="1"/>
  <c r="G731" i="1"/>
  <c r="F731" i="1"/>
  <c r="D731" i="1"/>
  <c r="C731" i="1"/>
  <c r="B731" i="1"/>
  <c r="G730" i="1"/>
  <c r="F730" i="1"/>
  <c r="D730" i="1"/>
  <c r="C730" i="1"/>
  <c r="B730" i="1"/>
  <c r="G729" i="1"/>
  <c r="F729" i="1"/>
  <c r="D729" i="1"/>
  <c r="C729" i="1"/>
  <c r="B729" i="1"/>
  <c r="G728" i="1"/>
  <c r="F728" i="1"/>
  <c r="D728" i="1"/>
  <c r="C728" i="1"/>
  <c r="B728" i="1"/>
  <c r="G727" i="1"/>
  <c r="F727" i="1"/>
  <c r="D727" i="1"/>
  <c r="C727" i="1"/>
  <c r="B727" i="1"/>
  <c r="G726" i="1"/>
  <c r="F726" i="1"/>
  <c r="D726" i="1"/>
  <c r="C726" i="1"/>
  <c r="B726" i="1"/>
  <c r="G725" i="1"/>
  <c r="F725" i="1"/>
  <c r="D725" i="1"/>
  <c r="C725" i="1"/>
  <c r="B725" i="1"/>
  <c r="G724" i="1"/>
  <c r="F724" i="1"/>
  <c r="D724" i="1"/>
  <c r="C724" i="1"/>
  <c r="B724" i="1"/>
  <c r="G723" i="1"/>
  <c r="F723" i="1"/>
  <c r="D723" i="1"/>
  <c r="C723" i="1"/>
  <c r="B723" i="1"/>
  <c r="G722" i="1"/>
  <c r="F722" i="1"/>
  <c r="D722" i="1"/>
  <c r="C722" i="1"/>
  <c r="B722" i="1"/>
  <c r="G721" i="1"/>
  <c r="F721" i="1"/>
  <c r="D721" i="1"/>
  <c r="C721" i="1"/>
  <c r="B721" i="1"/>
  <c r="G720" i="1"/>
  <c r="F720" i="1"/>
  <c r="D720" i="1"/>
  <c r="C720" i="1"/>
  <c r="B720" i="1"/>
  <c r="G719" i="1"/>
  <c r="F719" i="1"/>
  <c r="D719" i="1"/>
  <c r="C719" i="1"/>
  <c r="B719" i="1"/>
  <c r="G718" i="1"/>
  <c r="F718" i="1"/>
  <c r="D718" i="1"/>
  <c r="C718" i="1"/>
  <c r="B718" i="1"/>
  <c r="G717" i="1"/>
  <c r="F717" i="1"/>
  <c r="D717" i="1"/>
  <c r="C717" i="1"/>
  <c r="B717" i="1"/>
  <c r="G716" i="1"/>
  <c r="F716" i="1"/>
  <c r="D716" i="1"/>
  <c r="C716" i="1"/>
  <c r="B716" i="1"/>
  <c r="G715" i="1"/>
  <c r="F715" i="1"/>
  <c r="D715" i="1"/>
  <c r="C715" i="1"/>
  <c r="B715" i="1"/>
  <c r="G714" i="1"/>
  <c r="F714" i="1"/>
  <c r="D714" i="1"/>
  <c r="C714" i="1"/>
  <c r="B714" i="1"/>
  <c r="G713" i="1"/>
  <c r="F713" i="1"/>
  <c r="D713" i="1"/>
  <c r="C713" i="1"/>
  <c r="B713" i="1"/>
  <c r="G712" i="1"/>
  <c r="F712" i="1"/>
  <c r="D712" i="1"/>
  <c r="C712" i="1"/>
  <c r="B712" i="1"/>
  <c r="G711" i="1"/>
  <c r="F711" i="1"/>
  <c r="D711" i="1"/>
  <c r="C711" i="1"/>
  <c r="B711" i="1"/>
  <c r="G710" i="1"/>
  <c r="F710" i="1"/>
  <c r="D710" i="1"/>
  <c r="C710" i="1"/>
  <c r="B710" i="1"/>
  <c r="G709" i="1"/>
  <c r="F709" i="1"/>
  <c r="D709" i="1"/>
  <c r="C709" i="1"/>
  <c r="B709" i="1"/>
  <c r="G708" i="1"/>
  <c r="F708" i="1"/>
  <c r="D708" i="1"/>
  <c r="C708" i="1"/>
  <c r="B708" i="1"/>
  <c r="G707" i="1"/>
  <c r="F707" i="1"/>
  <c r="D707" i="1"/>
  <c r="C707" i="1"/>
  <c r="B707" i="1"/>
  <c r="G706" i="1"/>
  <c r="F706" i="1"/>
  <c r="D706" i="1"/>
  <c r="C706" i="1"/>
  <c r="B706" i="1"/>
  <c r="G705" i="1"/>
  <c r="F705" i="1"/>
  <c r="D705" i="1"/>
  <c r="C705" i="1"/>
  <c r="B705" i="1"/>
  <c r="G704" i="1"/>
  <c r="F704" i="1"/>
  <c r="D704" i="1"/>
  <c r="C704" i="1"/>
  <c r="B704" i="1"/>
  <c r="G703" i="1"/>
  <c r="F703" i="1"/>
  <c r="D703" i="1"/>
  <c r="C703" i="1"/>
  <c r="B703" i="1"/>
  <c r="G702" i="1"/>
  <c r="F702" i="1"/>
  <c r="D702" i="1"/>
  <c r="C702" i="1"/>
  <c r="B702" i="1"/>
  <c r="G701" i="1"/>
  <c r="F701" i="1"/>
  <c r="D701" i="1"/>
  <c r="C701" i="1"/>
  <c r="B701" i="1"/>
  <c r="G700" i="1"/>
  <c r="F700" i="1"/>
  <c r="D700" i="1"/>
  <c r="C700" i="1"/>
  <c r="B700" i="1"/>
  <c r="G699" i="1"/>
  <c r="F699" i="1"/>
  <c r="D699" i="1"/>
  <c r="C699" i="1"/>
  <c r="B699" i="1"/>
  <c r="G698" i="1"/>
  <c r="F698" i="1"/>
  <c r="D698" i="1"/>
  <c r="C698" i="1"/>
  <c r="B698" i="1"/>
  <c r="G697" i="1"/>
  <c r="F697" i="1"/>
  <c r="D697" i="1"/>
  <c r="C697" i="1"/>
  <c r="B697" i="1"/>
  <c r="G696" i="1"/>
  <c r="F696" i="1"/>
  <c r="D696" i="1"/>
  <c r="C696" i="1"/>
  <c r="B696" i="1"/>
  <c r="G695" i="1"/>
  <c r="F695" i="1"/>
  <c r="D695" i="1"/>
  <c r="C695" i="1"/>
  <c r="B695" i="1"/>
  <c r="G694" i="1"/>
  <c r="F694" i="1"/>
  <c r="D694" i="1"/>
  <c r="C694" i="1"/>
  <c r="B694" i="1"/>
  <c r="G693" i="1"/>
  <c r="F693" i="1"/>
  <c r="D693" i="1"/>
  <c r="C693" i="1"/>
  <c r="B693" i="1"/>
  <c r="G692" i="1"/>
  <c r="F692" i="1"/>
  <c r="D692" i="1"/>
  <c r="C692" i="1"/>
  <c r="B692" i="1"/>
  <c r="G691" i="1"/>
  <c r="F691" i="1"/>
  <c r="D691" i="1"/>
  <c r="C691" i="1"/>
  <c r="B691" i="1"/>
  <c r="G690" i="1"/>
  <c r="F690" i="1"/>
  <c r="D690" i="1"/>
  <c r="C690" i="1"/>
  <c r="B690" i="1"/>
  <c r="G689" i="1"/>
  <c r="F689" i="1"/>
  <c r="D689" i="1"/>
  <c r="C689" i="1"/>
  <c r="B689" i="1"/>
  <c r="G688" i="1"/>
  <c r="F688" i="1"/>
  <c r="D688" i="1"/>
  <c r="C688" i="1"/>
  <c r="B688" i="1"/>
  <c r="G687" i="1"/>
  <c r="F687" i="1"/>
  <c r="D687" i="1"/>
  <c r="C687" i="1"/>
  <c r="B687" i="1"/>
  <c r="G686" i="1"/>
  <c r="F686" i="1"/>
  <c r="D686" i="1"/>
  <c r="C686" i="1"/>
  <c r="B686" i="1"/>
  <c r="G685" i="1"/>
  <c r="F685" i="1"/>
  <c r="D685" i="1"/>
  <c r="C685" i="1"/>
  <c r="B685" i="1"/>
  <c r="G684" i="1"/>
  <c r="F684" i="1"/>
  <c r="D684" i="1"/>
  <c r="C684" i="1"/>
  <c r="B684" i="1"/>
  <c r="G683" i="1"/>
  <c r="F683" i="1"/>
  <c r="D683" i="1"/>
  <c r="C683" i="1"/>
  <c r="B683" i="1"/>
  <c r="G682" i="1"/>
  <c r="F682" i="1"/>
  <c r="D682" i="1"/>
  <c r="C682" i="1"/>
  <c r="B682" i="1"/>
  <c r="G681" i="1"/>
  <c r="F681" i="1"/>
  <c r="D681" i="1"/>
  <c r="C681" i="1"/>
  <c r="B681" i="1"/>
  <c r="G680" i="1"/>
  <c r="F680" i="1"/>
  <c r="D680" i="1"/>
  <c r="C680" i="1"/>
  <c r="B680" i="1"/>
  <c r="G679" i="1"/>
  <c r="F679" i="1"/>
  <c r="D679" i="1"/>
  <c r="C679" i="1"/>
  <c r="B679" i="1"/>
  <c r="G678" i="1"/>
  <c r="F678" i="1"/>
  <c r="D678" i="1"/>
  <c r="C678" i="1"/>
  <c r="B678" i="1"/>
  <c r="G677" i="1"/>
  <c r="F677" i="1"/>
  <c r="D677" i="1"/>
  <c r="C677" i="1"/>
  <c r="B677" i="1"/>
  <c r="G676" i="1"/>
  <c r="F676" i="1"/>
  <c r="D676" i="1"/>
  <c r="C676" i="1"/>
  <c r="B676" i="1"/>
  <c r="G675" i="1"/>
  <c r="F675" i="1"/>
  <c r="D675" i="1"/>
  <c r="C675" i="1"/>
  <c r="B675" i="1"/>
  <c r="G674" i="1"/>
  <c r="F674" i="1"/>
  <c r="D674" i="1"/>
  <c r="C674" i="1"/>
  <c r="B674" i="1"/>
  <c r="G673" i="1"/>
  <c r="F673" i="1"/>
  <c r="D673" i="1"/>
  <c r="C673" i="1"/>
  <c r="B673" i="1"/>
  <c r="G672" i="1"/>
  <c r="F672" i="1"/>
  <c r="D672" i="1"/>
  <c r="C672" i="1"/>
  <c r="B672" i="1"/>
  <c r="G671" i="1"/>
  <c r="F671" i="1"/>
  <c r="D671" i="1"/>
  <c r="C671" i="1"/>
  <c r="B671" i="1"/>
  <c r="G670" i="1"/>
  <c r="F670" i="1"/>
  <c r="D670" i="1"/>
  <c r="C670" i="1"/>
  <c r="B670" i="1"/>
  <c r="G669" i="1"/>
  <c r="F669" i="1"/>
  <c r="D669" i="1"/>
  <c r="C669" i="1"/>
  <c r="B669" i="1"/>
  <c r="G668" i="1"/>
  <c r="F668" i="1"/>
  <c r="D668" i="1"/>
  <c r="C668" i="1"/>
  <c r="B668" i="1"/>
  <c r="G667" i="1"/>
  <c r="F667" i="1"/>
  <c r="D667" i="1"/>
  <c r="C667" i="1"/>
  <c r="B667" i="1"/>
  <c r="G666" i="1"/>
  <c r="F666" i="1"/>
  <c r="D666" i="1"/>
  <c r="C666" i="1"/>
  <c r="B666" i="1"/>
  <c r="G665" i="1"/>
  <c r="F665" i="1"/>
  <c r="D665" i="1"/>
  <c r="C665" i="1"/>
  <c r="B665" i="1"/>
  <c r="G664" i="1"/>
  <c r="F664" i="1"/>
  <c r="D664" i="1"/>
  <c r="C664" i="1"/>
  <c r="B664" i="1"/>
  <c r="G663" i="1"/>
  <c r="F663" i="1"/>
  <c r="D663" i="1"/>
  <c r="C663" i="1"/>
  <c r="B663" i="1"/>
  <c r="G662" i="1"/>
  <c r="F662" i="1"/>
  <c r="D662" i="1"/>
  <c r="C662" i="1"/>
  <c r="B662" i="1"/>
  <c r="G661" i="1"/>
  <c r="F661" i="1"/>
  <c r="D661" i="1"/>
  <c r="C661" i="1"/>
  <c r="B661" i="1"/>
  <c r="G660" i="1"/>
  <c r="F660" i="1"/>
  <c r="D660" i="1"/>
  <c r="C660" i="1"/>
  <c r="B660" i="1"/>
  <c r="G659" i="1"/>
  <c r="F659" i="1"/>
  <c r="D659" i="1"/>
  <c r="C659" i="1"/>
  <c r="B659" i="1"/>
  <c r="G658" i="1"/>
  <c r="F658" i="1"/>
  <c r="D658" i="1"/>
  <c r="C658" i="1"/>
  <c r="B658" i="1"/>
  <c r="G657" i="1"/>
  <c r="F657" i="1"/>
  <c r="D657" i="1"/>
  <c r="C657" i="1"/>
  <c r="B657" i="1"/>
  <c r="G656" i="1"/>
  <c r="F656" i="1"/>
  <c r="D656" i="1"/>
  <c r="C656" i="1"/>
  <c r="B656" i="1"/>
  <c r="G655" i="1"/>
  <c r="F655" i="1"/>
  <c r="D655" i="1"/>
  <c r="C655" i="1"/>
  <c r="B655" i="1"/>
  <c r="G654" i="1"/>
  <c r="F654" i="1"/>
  <c r="D654" i="1"/>
  <c r="C654" i="1"/>
  <c r="B654" i="1"/>
  <c r="G653" i="1"/>
  <c r="F653" i="1"/>
  <c r="D653" i="1"/>
  <c r="C653" i="1"/>
  <c r="B653" i="1"/>
  <c r="G652" i="1"/>
  <c r="F652" i="1"/>
  <c r="D652" i="1"/>
  <c r="C652" i="1"/>
  <c r="B652" i="1"/>
  <c r="G651" i="1"/>
  <c r="F651" i="1"/>
  <c r="D651" i="1"/>
  <c r="C651" i="1"/>
  <c r="B651" i="1"/>
  <c r="G650" i="1"/>
  <c r="F650" i="1"/>
  <c r="D650" i="1"/>
  <c r="C650" i="1"/>
  <c r="B650" i="1"/>
  <c r="G649" i="1"/>
  <c r="F649" i="1"/>
  <c r="D649" i="1"/>
  <c r="C649" i="1"/>
  <c r="B649" i="1"/>
  <c r="G648" i="1"/>
  <c r="F648" i="1"/>
  <c r="D648" i="1"/>
  <c r="C648" i="1"/>
  <c r="B648" i="1"/>
  <c r="G647" i="1"/>
  <c r="F647" i="1"/>
  <c r="D647" i="1"/>
  <c r="C647" i="1"/>
  <c r="B647" i="1"/>
  <c r="G646" i="1"/>
  <c r="F646" i="1"/>
  <c r="D646" i="1"/>
  <c r="C646" i="1"/>
  <c r="B646" i="1"/>
  <c r="G645" i="1"/>
  <c r="F645" i="1"/>
  <c r="D645" i="1"/>
  <c r="C645" i="1"/>
  <c r="B645" i="1"/>
  <c r="G644" i="1"/>
  <c r="F644" i="1"/>
  <c r="D644" i="1"/>
  <c r="C644" i="1"/>
  <c r="B644" i="1"/>
  <c r="G643" i="1"/>
  <c r="F643" i="1"/>
  <c r="D643" i="1"/>
  <c r="C643" i="1"/>
  <c r="B643" i="1"/>
  <c r="G642" i="1"/>
  <c r="F642" i="1"/>
  <c r="D642" i="1"/>
  <c r="C642" i="1"/>
  <c r="B642" i="1"/>
  <c r="G641" i="1"/>
  <c r="F641" i="1"/>
  <c r="D641" i="1"/>
  <c r="C641" i="1"/>
  <c r="B641" i="1"/>
  <c r="G640" i="1"/>
  <c r="F640" i="1"/>
  <c r="D640" i="1"/>
  <c r="C640" i="1"/>
  <c r="B640" i="1"/>
  <c r="G639" i="1"/>
  <c r="F639" i="1"/>
  <c r="D639" i="1"/>
  <c r="C639" i="1"/>
  <c r="B639" i="1"/>
  <c r="G638" i="1"/>
  <c r="F638" i="1"/>
  <c r="D638" i="1"/>
  <c r="C638" i="1"/>
  <c r="B638" i="1"/>
  <c r="G637" i="1"/>
  <c r="F637" i="1"/>
  <c r="D637" i="1"/>
  <c r="C637" i="1"/>
  <c r="B637" i="1"/>
  <c r="G636" i="1"/>
  <c r="F636" i="1"/>
  <c r="D636" i="1"/>
  <c r="C636" i="1"/>
  <c r="B636" i="1"/>
  <c r="G635" i="1"/>
  <c r="F635" i="1"/>
  <c r="D635" i="1"/>
  <c r="C635" i="1"/>
  <c r="B635" i="1"/>
  <c r="G634" i="1"/>
  <c r="F634" i="1"/>
  <c r="D634" i="1"/>
  <c r="C634" i="1"/>
  <c r="B634" i="1"/>
  <c r="G633" i="1"/>
  <c r="F633" i="1"/>
  <c r="D633" i="1"/>
  <c r="C633" i="1"/>
  <c r="B633" i="1"/>
  <c r="G632" i="1"/>
  <c r="F632" i="1"/>
  <c r="D632" i="1"/>
  <c r="C632" i="1"/>
  <c r="B632" i="1"/>
  <c r="G631" i="1"/>
  <c r="F631" i="1"/>
  <c r="D631" i="1"/>
  <c r="C631" i="1"/>
  <c r="B631" i="1"/>
  <c r="G630" i="1"/>
  <c r="F630" i="1"/>
  <c r="D630" i="1"/>
  <c r="C630" i="1"/>
  <c r="B630" i="1"/>
  <c r="G629" i="1"/>
  <c r="F629" i="1"/>
  <c r="D629" i="1"/>
  <c r="C629" i="1"/>
  <c r="B629" i="1"/>
  <c r="G628" i="1"/>
  <c r="F628" i="1"/>
  <c r="D628" i="1"/>
  <c r="C628" i="1"/>
  <c r="B628" i="1"/>
  <c r="G627" i="1"/>
  <c r="F627" i="1"/>
  <c r="D627" i="1"/>
  <c r="C627" i="1"/>
  <c r="B627" i="1"/>
  <c r="G626" i="1"/>
  <c r="F626" i="1"/>
  <c r="D626" i="1"/>
  <c r="C626" i="1"/>
  <c r="B626" i="1"/>
  <c r="G625" i="1"/>
  <c r="F625" i="1"/>
  <c r="D625" i="1"/>
  <c r="C625" i="1"/>
  <c r="B625" i="1"/>
  <c r="G624" i="1"/>
  <c r="F624" i="1"/>
  <c r="D624" i="1"/>
  <c r="C624" i="1"/>
  <c r="B624" i="1"/>
  <c r="G623" i="1"/>
  <c r="F623" i="1"/>
  <c r="D623" i="1"/>
  <c r="C623" i="1"/>
  <c r="B623" i="1"/>
  <c r="G622" i="1"/>
  <c r="F622" i="1"/>
  <c r="D622" i="1"/>
  <c r="C622" i="1"/>
  <c r="B622" i="1"/>
  <c r="G621" i="1"/>
  <c r="F621" i="1"/>
  <c r="D621" i="1"/>
  <c r="C621" i="1"/>
  <c r="B621" i="1"/>
  <c r="G620" i="1"/>
  <c r="F620" i="1"/>
  <c r="D620" i="1"/>
  <c r="C620" i="1"/>
  <c r="B620" i="1"/>
  <c r="G619" i="1"/>
  <c r="F619" i="1"/>
  <c r="D619" i="1"/>
  <c r="C619" i="1"/>
  <c r="B619" i="1"/>
  <c r="G618" i="1"/>
  <c r="F618" i="1"/>
  <c r="D618" i="1"/>
  <c r="C618" i="1"/>
  <c r="B618" i="1"/>
  <c r="G617" i="1"/>
  <c r="F617" i="1"/>
  <c r="D617" i="1"/>
  <c r="C617" i="1"/>
  <c r="B617" i="1"/>
  <c r="G616" i="1"/>
  <c r="F616" i="1"/>
  <c r="D616" i="1"/>
  <c r="C616" i="1"/>
  <c r="B616" i="1"/>
  <c r="G615" i="1"/>
  <c r="F615" i="1"/>
  <c r="D615" i="1"/>
  <c r="C615" i="1"/>
  <c r="B615" i="1"/>
  <c r="G614" i="1"/>
  <c r="F614" i="1"/>
  <c r="D614" i="1"/>
  <c r="C614" i="1"/>
  <c r="B614" i="1"/>
  <c r="G613" i="1"/>
  <c r="F613" i="1"/>
  <c r="D613" i="1"/>
  <c r="C613" i="1"/>
  <c r="B613" i="1"/>
  <c r="G612" i="1"/>
  <c r="F612" i="1"/>
  <c r="D612" i="1"/>
  <c r="C612" i="1"/>
  <c r="B612" i="1"/>
  <c r="G611" i="1"/>
  <c r="F611" i="1"/>
  <c r="D611" i="1"/>
  <c r="C611" i="1"/>
  <c r="B611" i="1"/>
  <c r="G610" i="1"/>
  <c r="F610" i="1"/>
  <c r="D610" i="1"/>
  <c r="C610" i="1"/>
  <c r="B610" i="1"/>
  <c r="G609" i="1"/>
  <c r="F609" i="1"/>
  <c r="D609" i="1"/>
  <c r="C609" i="1"/>
  <c r="B609" i="1"/>
  <c r="G608" i="1"/>
  <c r="F608" i="1"/>
  <c r="D608" i="1"/>
  <c r="C608" i="1"/>
  <c r="B608" i="1"/>
  <c r="G607" i="1"/>
  <c r="F607" i="1"/>
  <c r="D607" i="1"/>
  <c r="C607" i="1"/>
  <c r="B607" i="1"/>
  <c r="G606" i="1"/>
  <c r="F606" i="1"/>
  <c r="D606" i="1"/>
  <c r="C606" i="1"/>
  <c r="B606" i="1"/>
  <c r="G605" i="1"/>
  <c r="F605" i="1"/>
  <c r="D605" i="1"/>
  <c r="C605" i="1"/>
  <c r="B605" i="1"/>
  <c r="G604" i="1"/>
  <c r="F604" i="1"/>
  <c r="D604" i="1"/>
  <c r="C604" i="1"/>
  <c r="B604" i="1"/>
  <c r="G603" i="1"/>
  <c r="F603" i="1"/>
  <c r="D603" i="1"/>
  <c r="C603" i="1"/>
  <c r="B603" i="1"/>
  <c r="G602" i="1"/>
  <c r="F602" i="1"/>
  <c r="D602" i="1"/>
  <c r="C602" i="1"/>
  <c r="B602" i="1"/>
  <c r="G601" i="1"/>
  <c r="F601" i="1"/>
  <c r="D601" i="1"/>
  <c r="C601" i="1"/>
  <c r="B601" i="1"/>
  <c r="G600" i="1"/>
  <c r="F600" i="1"/>
  <c r="D600" i="1"/>
  <c r="C600" i="1"/>
  <c r="B600" i="1"/>
  <c r="G599" i="1"/>
  <c r="F599" i="1"/>
  <c r="D599" i="1"/>
  <c r="C599" i="1"/>
  <c r="B599" i="1"/>
  <c r="G598" i="1"/>
  <c r="F598" i="1"/>
  <c r="D598" i="1"/>
  <c r="C598" i="1"/>
  <c r="B598" i="1"/>
  <c r="G597" i="1"/>
  <c r="F597" i="1"/>
  <c r="D597" i="1"/>
  <c r="C597" i="1"/>
  <c r="B597" i="1"/>
  <c r="G596" i="1"/>
  <c r="F596" i="1"/>
  <c r="D596" i="1"/>
  <c r="C596" i="1"/>
  <c r="B596" i="1"/>
  <c r="G595" i="1"/>
  <c r="F595" i="1"/>
  <c r="D595" i="1"/>
  <c r="C595" i="1"/>
  <c r="B595" i="1"/>
  <c r="G594" i="1"/>
  <c r="F594" i="1"/>
  <c r="D594" i="1"/>
  <c r="C594" i="1"/>
  <c r="B594" i="1"/>
  <c r="G593" i="1"/>
  <c r="F593" i="1"/>
  <c r="D593" i="1"/>
  <c r="C593" i="1"/>
  <c r="B593" i="1"/>
  <c r="G592" i="1"/>
  <c r="F592" i="1"/>
  <c r="D592" i="1"/>
  <c r="C592" i="1"/>
  <c r="B592" i="1"/>
  <c r="G591" i="1"/>
  <c r="F591" i="1"/>
  <c r="D591" i="1"/>
  <c r="C591" i="1"/>
  <c r="B591" i="1"/>
  <c r="G590" i="1"/>
  <c r="F590" i="1"/>
  <c r="D590" i="1"/>
  <c r="C590" i="1"/>
  <c r="B590" i="1"/>
  <c r="G589" i="1"/>
  <c r="F589" i="1"/>
  <c r="D589" i="1"/>
  <c r="C589" i="1"/>
  <c r="B589" i="1"/>
  <c r="G588" i="1"/>
  <c r="F588" i="1"/>
  <c r="D588" i="1"/>
  <c r="C588" i="1"/>
  <c r="B588" i="1"/>
  <c r="G587" i="1"/>
  <c r="F587" i="1"/>
  <c r="D587" i="1"/>
  <c r="C587" i="1"/>
  <c r="B587" i="1"/>
  <c r="G586" i="1"/>
  <c r="F586" i="1"/>
  <c r="D586" i="1"/>
  <c r="C586" i="1"/>
  <c r="B586" i="1"/>
  <c r="G585" i="1"/>
  <c r="F585" i="1"/>
  <c r="D585" i="1"/>
  <c r="C585" i="1"/>
  <c r="B585" i="1"/>
  <c r="G584" i="1"/>
  <c r="F584" i="1"/>
  <c r="D584" i="1"/>
  <c r="C584" i="1"/>
  <c r="B584" i="1"/>
  <c r="G583" i="1"/>
  <c r="F583" i="1"/>
  <c r="D583" i="1"/>
  <c r="C583" i="1"/>
  <c r="B583" i="1"/>
  <c r="G582" i="1"/>
  <c r="F582" i="1"/>
  <c r="D582" i="1"/>
  <c r="C582" i="1"/>
  <c r="B582" i="1"/>
  <c r="G581" i="1"/>
  <c r="F581" i="1"/>
  <c r="D581" i="1"/>
  <c r="C581" i="1"/>
  <c r="B581" i="1"/>
  <c r="G580" i="1"/>
  <c r="F580" i="1"/>
  <c r="D580" i="1"/>
  <c r="C580" i="1"/>
  <c r="B580" i="1"/>
  <c r="G579" i="1"/>
  <c r="F579" i="1"/>
  <c r="D579" i="1"/>
  <c r="C579" i="1"/>
  <c r="B579" i="1"/>
  <c r="G578" i="1"/>
  <c r="F578" i="1"/>
  <c r="D578" i="1"/>
  <c r="C578" i="1"/>
  <c r="B578" i="1"/>
  <c r="G577" i="1"/>
  <c r="F577" i="1"/>
  <c r="D577" i="1"/>
  <c r="C577" i="1"/>
  <c r="B577" i="1"/>
  <c r="G576" i="1"/>
  <c r="F576" i="1"/>
  <c r="D576" i="1"/>
  <c r="C576" i="1"/>
  <c r="B576" i="1"/>
  <c r="G575" i="1"/>
  <c r="F575" i="1"/>
  <c r="D575" i="1"/>
  <c r="C575" i="1"/>
  <c r="B575" i="1"/>
  <c r="G574" i="1"/>
  <c r="F574" i="1"/>
  <c r="D574" i="1"/>
  <c r="C574" i="1"/>
  <c r="B574" i="1"/>
  <c r="G573" i="1"/>
  <c r="F573" i="1"/>
  <c r="D573" i="1"/>
  <c r="C573" i="1"/>
  <c r="B573" i="1"/>
  <c r="G572" i="1"/>
  <c r="F572" i="1"/>
  <c r="D572" i="1"/>
  <c r="C572" i="1"/>
  <c r="B572" i="1"/>
  <c r="G571" i="1"/>
  <c r="F571" i="1"/>
  <c r="D571" i="1"/>
  <c r="C571" i="1"/>
  <c r="B571" i="1"/>
  <c r="G570" i="1"/>
  <c r="F570" i="1"/>
  <c r="D570" i="1"/>
  <c r="C570" i="1"/>
  <c r="B570" i="1"/>
  <c r="G569" i="1"/>
  <c r="F569" i="1"/>
  <c r="D569" i="1"/>
  <c r="C569" i="1"/>
  <c r="B569" i="1"/>
  <c r="G568" i="1"/>
  <c r="F568" i="1"/>
  <c r="D568" i="1"/>
  <c r="C568" i="1"/>
  <c r="B568" i="1"/>
  <c r="G567" i="1"/>
  <c r="F567" i="1"/>
  <c r="D567" i="1"/>
  <c r="C567" i="1"/>
  <c r="B567" i="1"/>
  <c r="G566" i="1"/>
  <c r="F566" i="1"/>
  <c r="D566" i="1"/>
  <c r="C566" i="1"/>
  <c r="B566" i="1"/>
  <c r="G565" i="1"/>
  <c r="F565" i="1"/>
  <c r="D565" i="1"/>
  <c r="C565" i="1"/>
  <c r="B565" i="1"/>
  <c r="G564" i="1"/>
  <c r="F564" i="1"/>
  <c r="D564" i="1"/>
  <c r="C564" i="1"/>
  <c r="B564" i="1"/>
  <c r="G563" i="1"/>
  <c r="F563" i="1"/>
  <c r="D563" i="1"/>
  <c r="C563" i="1"/>
  <c r="B563" i="1"/>
  <c r="G562" i="1"/>
  <c r="F562" i="1"/>
  <c r="D562" i="1"/>
  <c r="C562" i="1"/>
  <c r="B562" i="1"/>
  <c r="G561" i="1"/>
  <c r="F561" i="1"/>
  <c r="D561" i="1"/>
  <c r="C561" i="1"/>
  <c r="B561" i="1"/>
  <c r="G560" i="1"/>
  <c r="F560" i="1"/>
  <c r="D560" i="1"/>
  <c r="C560" i="1"/>
  <c r="B560" i="1"/>
  <c r="G559" i="1"/>
  <c r="F559" i="1"/>
  <c r="D559" i="1"/>
  <c r="C559" i="1"/>
  <c r="B559" i="1"/>
  <c r="G558" i="1"/>
  <c r="F558" i="1"/>
  <c r="D558" i="1"/>
  <c r="C558" i="1"/>
  <c r="B558" i="1"/>
  <c r="G557" i="1"/>
  <c r="F557" i="1"/>
  <c r="D557" i="1"/>
  <c r="C557" i="1"/>
  <c r="B557" i="1"/>
  <c r="G556" i="1"/>
  <c r="F556" i="1"/>
  <c r="D556" i="1"/>
  <c r="C556" i="1"/>
  <c r="B556" i="1"/>
  <c r="G555" i="1"/>
  <c r="F555" i="1"/>
  <c r="D555" i="1"/>
  <c r="C555" i="1"/>
  <c r="B555" i="1"/>
  <c r="G554" i="1"/>
  <c r="F554" i="1"/>
  <c r="D554" i="1"/>
  <c r="C554" i="1"/>
  <c r="B554" i="1"/>
  <c r="G553" i="1"/>
  <c r="F553" i="1"/>
  <c r="D553" i="1"/>
  <c r="C553" i="1"/>
  <c r="B553" i="1"/>
  <c r="G552" i="1"/>
  <c r="F552" i="1"/>
  <c r="D552" i="1"/>
  <c r="C552" i="1"/>
  <c r="B552" i="1"/>
  <c r="G551" i="1"/>
  <c r="F551" i="1"/>
  <c r="D551" i="1"/>
  <c r="C551" i="1"/>
  <c r="B551" i="1"/>
  <c r="G550" i="1"/>
  <c r="F550" i="1"/>
  <c r="D550" i="1"/>
  <c r="C550" i="1"/>
  <c r="B550" i="1"/>
  <c r="G549" i="1"/>
  <c r="F549" i="1"/>
  <c r="D549" i="1"/>
  <c r="C549" i="1"/>
  <c r="B549" i="1"/>
  <c r="G548" i="1"/>
  <c r="F548" i="1"/>
  <c r="D548" i="1"/>
  <c r="C548" i="1"/>
  <c r="B548" i="1"/>
  <c r="G547" i="1"/>
  <c r="F547" i="1"/>
  <c r="D547" i="1"/>
  <c r="C547" i="1"/>
  <c r="B547" i="1"/>
  <c r="G546" i="1"/>
  <c r="F546" i="1"/>
  <c r="D546" i="1"/>
  <c r="C546" i="1"/>
  <c r="B546" i="1"/>
  <c r="G545" i="1"/>
  <c r="F545" i="1"/>
  <c r="D545" i="1"/>
  <c r="C545" i="1"/>
  <c r="B545" i="1"/>
  <c r="G544" i="1"/>
  <c r="F544" i="1"/>
  <c r="D544" i="1"/>
  <c r="C544" i="1"/>
  <c r="B544" i="1"/>
  <c r="G543" i="1"/>
  <c r="F543" i="1"/>
  <c r="D543" i="1"/>
  <c r="C543" i="1"/>
  <c r="B543" i="1"/>
  <c r="G542" i="1"/>
  <c r="F542" i="1"/>
  <c r="D542" i="1"/>
  <c r="C542" i="1"/>
  <c r="B542" i="1"/>
  <c r="G541" i="1"/>
  <c r="F541" i="1"/>
  <c r="D541" i="1"/>
  <c r="C541" i="1"/>
  <c r="B541" i="1"/>
  <c r="G540" i="1"/>
  <c r="F540" i="1"/>
  <c r="D540" i="1"/>
  <c r="C540" i="1"/>
  <c r="B540" i="1"/>
  <c r="G539" i="1"/>
  <c r="F539" i="1"/>
  <c r="D539" i="1"/>
  <c r="C539" i="1"/>
  <c r="B539" i="1"/>
  <c r="G538" i="1"/>
  <c r="F538" i="1"/>
  <c r="D538" i="1"/>
  <c r="C538" i="1"/>
  <c r="B538" i="1"/>
  <c r="G537" i="1"/>
  <c r="F537" i="1"/>
  <c r="D537" i="1"/>
  <c r="C537" i="1"/>
  <c r="B537" i="1"/>
  <c r="G536" i="1"/>
  <c r="F536" i="1"/>
  <c r="D536" i="1"/>
  <c r="C536" i="1"/>
  <c r="B536" i="1"/>
  <c r="G535" i="1"/>
  <c r="F535" i="1"/>
  <c r="D535" i="1"/>
  <c r="C535" i="1"/>
  <c r="B535" i="1"/>
  <c r="G534" i="1"/>
  <c r="F534" i="1"/>
  <c r="D534" i="1"/>
  <c r="C534" i="1"/>
  <c r="B534" i="1"/>
  <c r="G533" i="1"/>
  <c r="F533" i="1"/>
  <c r="D533" i="1"/>
  <c r="C533" i="1"/>
  <c r="B533" i="1"/>
  <c r="G532" i="1"/>
  <c r="F532" i="1"/>
  <c r="D532" i="1"/>
  <c r="C532" i="1"/>
  <c r="B532" i="1"/>
  <c r="G531" i="1"/>
  <c r="F531" i="1"/>
  <c r="D531" i="1"/>
  <c r="C531" i="1"/>
  <c r="B531" i="1"/>
  <c r="G530" i="1"/>
  <c r="F530" i="1"/>
  <c r="D530" i="1"/>
  <c r="C530" i="1"/>
  <c r="B530" i="1"/>
  <c r="G529" i="1"/>
  <c r="F529" i="1"/>
  <c r="D529" i="1"/>
  <c r="C529" i="1"/>
  <c r="B529" i="1"/>
  <c r="G528" i="1"/>
  <c r="F528" i="1"/>
  <c r="D528" i="1"/>
  <c r="C528" i="1"/>
  <c r="B528" i="1"/>
  <c r="G527" i="1"/>
  <c r="F527" i="1"/>
  <c r="D527" i="1"/>
  <c r="C527" i="1"/>
  <c r="B527" i="1"/>
  <c r="G526" i="1"/>
  <c r="F526" i="1"/>
  <c r="D526" i="1"/>
  <c r="C526" i="1"/>
  <c r="B526" i="1"/>
  <c r="G525" i="1"/>
  <c r="F525" i="1"/>
  <c r="D525" i="1"/>
  <c r="C525" i="1"/>
  <c r="B525" i="1"/>
  <c r="G524" i="1"/>
  <c r="F524" i="1"/>
  <c r="D524" i="1"/>
  <c r="C524" i="1"/>
  <c r="B524" i="1"/>
  <c r="G523" i="1"/>
  <c r="F523" i="1"/>
  <c r="D523" i="1"/>
  <c r="C523" i="1"/>
  <c r="B523" i="1"/>
  <c r="G522" i="1"/>
  <c r="F522" i="1"/>
  <c r="D522" i="1"/>
  <c r="C522" i="1"/>
  <c r="B522" i="1"/>
  <c r="G521" i="1"/>
  <c r="F521" i="1"/>
  <c r="D521" i="1"/>
  <c r="C521" i="1"/>
  <c r="B521" i="1"/>
  <c r="G520" i="1"/>
  <c r="F520" i="1"/>
  <c r="D520" i="1"/>
  <c r="C520" i="1"/>
  <c r="B520" i="1"/>
  <c r="G519" i="1"/>
  <c r="F519" i="1"/>
  <c r="D519" i="1"/>
  <c r="C519" i="1"/>
  <c r="B519" i="1"/>
  <c r="G518" i="1"/>
  <c r="F518" i="1"/>
  <c r="D518" i="1"/>
  <c r="C518" i="1"/>
  <c r="B518" i="1"/>
  <c r="G517" i="1"/>
  <c r="F517" i="1"/>
  <c r="D517" i="1"/>
  <c r="C517" i="1"/>
  <c r="B517" i="1"/>
  <c r="G516" i="1"/>
  <c r="F516" i="1"/>
  <c r="D516" i="1"/>
  <c r="C516" i="1"/>
  <c r="B516" i="1"/>
  <c r="G515" i="1"/>
  <c r="F515" i="1"/>
  <c r="D515" i="1"/>
  <c r="C515" i="1"/>
  <c r="B515" i="1"/>
  <c r="G514" i="1"/>
  <c r="F514" i="1"/>
  <c r="D514" i="1"/>
  <c r="C514" i="1"/>
  <c r="B514" i="1"/>
  <c r="G513" i="1"/>
  <c r="F513" i="1"/>
  <c r="D513" i="1"/>
  <c r="C513" i="1"/>
  <c r="B513" i="1"/>
  <c r="G512" i="1"/>
  <c r="F512" i="1"/>
  <c r="D512" i="1"/>
  <c r="C512" i="1"/>
  <c r="B512" i="1"/>
  <c r="G511" i="1"/>
  <c r="F511" i="1"/>
  <c r="D511" i="1"/>
  <c r="C511" i="1"/>
  <c r="B511" i="1"/>
  <c r="G510" i="1"/>
  <c r="F510" i="1"/>
  <c r="D510" i="1"/>
  <c r="C510" i="1"/>
  <c r="B510" i="1"/>
  <c r="G509" i="1"/>
  <c r="F509" i="1"/>
  <c r="D509" i="1"/>
  <c r="C509" i="1"/>
  <c r="B509" i="1"/>
  <c r="G508" i="1"/>
  <c r="F508" i="1"/>
  <c r="D508" i="1"/>
  <c r="C508" i="1"/>
  <c r="B508" i="1"/>
  <c r="G507" i="1"/>
  <c r="F507" i="1"/>
  <c r="D507" i="1"/>
  <c r="C507" i="1"/>
  <c r="B507" i="1"/>
  <c r="G506" i="1"/>
  <c r="F506" i="1"/>
  <c r="D506" i="1"/>
  <c r="C506" i="1"/>
  <c r="B506" i="1"/>
  <c r="G505" i="1"/>
  <c r="F505" i="1"/>
  <c r="D505" i="1"/>
  <c r="C505" i="1"/>
  <c r="B505" i="1"/>
  <c r="G504" i="1"/>
  <c r="F504" i="1"/>
  <c r="D504" i="1"/>
  <c r="C504" i="1"/>
  <c r="B504" i="1"/>
  <c r="G503" i="1"/>
  <c r="F503" i="1"/>
  <c r="D503" i="1"/>
  <c r="C503" i="1"/>
  <c r="B503" i="1"/>
  <c r="G502" i="1"/>
  <c r="F502" i="1"/>
  <c r="D502" i="1"/>
  <c r="C502" i="1"/>
  <c r="B502" i="1"/>
  <c r="G501" i="1"/>
  <c r="F501" i="1"/>
  <c r="D501" i="1"/>
  <c r="C501" i="1"/>
  <c r="B501" i="1"/>
  <c r="G500" i="1"/>
  <c r="F500" i="1"/>
  <c r="D500" i="1"/>
  <c r="C500" i="1"/>
  <c r="B500" i="1"/>
  <c r="G499" i="1"/>
  <c r="F499" i="1"/>
  <c r="D499" i="1"/>
  <c r="C499" i="1"/>
  <c r="B499" i="1"/>
  <c r="G498" i="1"/>
  <c r="F498" i="1"/>
  <c r="D498" i="1"/>
  <c r="C498" i="1"/>
  <c r="B498" i="1"/>
  <c r="G497" i="1"/>
  <c r="F497" i="1"/>
  <c r="D497" i="1"/>
  <c r="C497" i="1"/>
  <c r="B497" i="1"/>
  <c r="G496" i="1"/>
  <c r="F496" i="1"/>
  <c r="D496" i="1"/>
  <c r="C496" i="1"/>
  <c r="B496" i="1"/>
  <c r="G495" i="1"/>
  <c r="F495" i="1"/>
  <c r="D495" i="1"/>
  <c r="C495" i="1"/>
  <c r="B495" i="1"/>
  <c r="G494" i="1"/>
  <c r="F494" i="1"/>
  <c r="D494" i="1"/>
  <c r="C494" i="1"/>
  <c r="B494" i="1"/>
  <c r="G493" i="1"/>
  <c r="F493" i="1"/>
  <c r="D493" i="1"/>
  <c r="C493" i="1"/>
  <c r="B493" i="1"/>
  <c r="G492" i="1"/>
  <c r="F492" i="1"/>
  <c r="D492" i="1"/>
  <c r="C492" i="1"/>
  <c r="B492" i="1"/>
  <c r="G491" i="1"/>
  <c r="F491" i="1"/>
  <c r="D491" i="1"/>
  <c r="C491" i="1"/>
  <c r="B491" i="1"/>
  <c r="G490" i="1"/>
  <c r="F490" i="1"/>
  <c r="D490" i="1"/>
  <c r="C490" i="1"/>
  <c r="B490" i="1"/>
  <c r="G489" i="1"/>
  <c r="F489" i="1"/>
  <c r="D489" i="1"/>
  <c r="C489" i="1"/>
  <c r="B489" i="1"/>
  <c r="G488" i="1"/>
  <c r="F488" i="1"/>
  <c r="D488" i="1"/>
  <c r="C488" i="1"/>
  <c r="B488" i="1"/>
  <c r="G487" i="1"/>
  <c r="F487" i="1"/>
  <c r="D487" i="1"/>
  <c r="C487" i="1"/>
  <c r="B487" i="1"/>
  <c r="G486" i="1"/>
  <c r="F486" i="1"/>
  <c r="D486" i="1"/>
  <c r="C486" i="1"/>
  <c r="B486" i="1"/>
  <c r="G485" i="1"/>
  <c r="F485" i="1"/>
  <c r="D485" i="1"/>
  <c r="C485" i="1"/>
  <c r="B485" i="1"/>
  <c r="G484" i="1"/>
  <c r="F484" i="1"/>
  <c r="D484" i="1"/>
  <c r="C484" i="1"/>
  <c r="B484" i="1"/>
  <c r="G483" i="1"/>
  <c r="F483" i="1"/>
  <c r="D483" i="1"/>
  <c r="C483" i="1"/>
  <c r="B483" i="1"/>
  <c r="G482" i="1"/>
  <c r="F482" i="1"/>
  <c r="D482" i="1"/>
  <c r="C482" i="1"/>
  <c r="B482" i="1"/>
  <c r="G481" i="1"/>
  <c r="F481" i="1"/>
  <c r="D481" i="1"/>
  <c r="C481" i="1"/>
  <c r="B481" i="1"/>
  <c r="G480" i="1"/>
  <c r="F480" i="1"/>
  <c r="D480" i="1"/>
  <c r="C480" i="1"/>
  <c r="B480" i="1"/>
  <c r="G479" i="1"/>
  <c r="F479" i="1"/>
  <c r="D479" i="1"/>
  <c r="C479" i="1"/>
  <c r="B479" i="1"/>
  <c r="G478" i="1"/>
  <c r="F478" i="1"/>
  <c r="D478" i="1"/>
  <c r="C478" i="1"/>
  <c r="B478" i="1"/>
  <c r="G477" i="1"/>
  <c r="F477" i="1"/>
  <c r="D477" i="1"/>
  <c r="C477" i="1"/>
  <c r="B477" i="1"/>
  <c r="G476" i="1"/>
  <c r="F476" i="1"/>
  <c r="D476" i="1"/>
  <c r="C476" i="1"/>
  <c r="B476" i="1"/>
  <c r="G475" i="1"/>
  <c r="F475" i="1"/>
  <c r="D475" i="1"/>
  <c r="C475" i="1"/>
  <c r="B475" i="1"/>
  <c r="G474" i="1"/>
  <c r="F474" i="1"/>
  <c r="D474" i="1"/>
  <c r="C474" i="1"/>
  <c r="B474" i="1"/>
  <c r="G473" i="1"/>
  <c r="F473" i="1"/>
  <c r="D473" i="1"/>
  <c r="C473" i="1"/>
  <c r="B473" i="1"/>
  <c r="G472" i="1"/>
  <c r="F472" i="1"/>
  <c r="D472" i="1"/>
  <c r="C472" i="1"/>
  <c r="B472" i="1"/>
  <c r="G471" i="1"/>
  <c r="F471" i="1"/>
  <c r="D471" i="1"/>
  <c r="C471" i="1"/>
  <c r="B471" i="1"/>
  <c r="G470" i="1"/>
  <c r="F470" i="1"/>
  <c r="D470" i="1"/>
  <c r="C470" i="1"/>
  <c r="B470" i="1"/>
  <c r="G469" i="1"/>
  <c r="F469" i="1"/>
  <c r="D469" i="1"/>
  <c r="C469" i="1"/>
  <c r="B469" i="1"/>
  <c r="G468" i="1"/>
  <c r="F468" i="1"/>
  <c r="D468" i="1"/>
  <c r="C468" i="1"/>
  <c r="B468" i="1"/>
  <c r="G467" i="1"/>
  <c r="F467" i="1"/>
  <c r="D467" i="1"/>
  <c r="C467" i="1"/>
  <c r="B467" i="1"/>
  <c r="G466" i="1"/>
  <c r="F466" i="1"/>
  <c r="D466" i="1"/>
  <c r="C466" i="1"/>
  <c r="B466" i="1"/>
  <c r="G465" i="1"/>
  <c r="F465" i="1"/>
  <c r="D465" i="1"/>
  <c r="C465" i="1"/>
  <c r="B465" i="1"/>
  <c r="G464" i="1"/>
  <c r="F464" i="1"/>
  <c r="D464" i="1"/>
  <c r="C464" i="1"/>
  <c r="B464" i="1"/>
  <c r="G463" i="1"/>
  <c r="F463" i="1"/>
  <c r="D463" i="1"/>
  <c r="C463" i="1"/>
  <c r="B463" i="1"/>
  <c r="G462" i="1"/>
  <c r="F462" i="1"/>
  <c r="D462" i="1"/>
  <c r="C462" i="1"/>
  <c r="B462" i="1"/>
  <c r="G461" i="1"/>
  <c r="F461" i="1"/>
  <c r="D461" i="1"/>
  <c r="C461" i="1"/>
  <c r="B461" i="1"/>
  <c r="G460" i="1"/>
  <c r="F460" i="1"/>
  <c r="D460" i="1"/>
  <c r="C460" i="1"/>
  <c r="B460" i="1"/>
  <c r="G459" i="1"/>
  <c r="F459" i="1"/>
  <c r="D459" i="1"/>
  <c r="C459" i="1"/>
  <c r="B459" i="1"/>
  <c r="G458" i="1"/>
  <c r="F458" i="1"/>
  <c r="D458" i="1"/>
  <c r="C458" i="1"/>
  <c r="B458" i="1"/>
  <c r="G457" i="1"/>
  <c r="F457" i="1"/>
  <c r="D457" i="1"/>
  <c r="C457" i="1"/>
  <c r="B457" i="1"/>
  <c r="G456" i="1"/>
  <c r="F456" i="1"/>
  <c r="D456" i="1"/>
  <c r="C456" i="1"/>
  <c r="B456" i="1"/>
  <c r="G455" i="1"/>
  <c r="F455" i="1"/>
  <c r="D455" i="1"/>
  <c r="C455" i="1"/>
  <c r="B455" i="1"/>
  <c r="G454" i="1"/>
  <c r="F454" i="1"/>
  <c r="D454" i="1"/>
  <c r="C454" i="1"/>
  <c r="B454" i="1"/>
  <c r="G453" i="1"/>
  <c r="F453" i="1"/>
  <c r="D453" i="1"/>
  <c r="C453" i="1"/>
  <c r="B453" i="1"/>
  <c r="G452" i="1"/>
  <c r="F452" i="1"/>
  <c r="D452" i="1"/>
  <c r="C452" i="1"/>
  <c r="B452" i="1"/>
  <c r="G451" i="1"/>
  <c r="F451" i="1"/>
  <c r="D451" i="1"/>
  <c r="C451" i="1"/>
  <c r="B451" i="1"/>
  <c r="G450" i="1"/>
  <c r="F450" i="1"/>
  <c r="D450" i="1"/>
  <c r="C450" i="1"/>
  <c r="B450" i="1"/>
  <c r="G449" i="1"/>
  <c r="F449" i="1"/>
  <c r="D449" i="1"/>
  <c r="C449" i="1"/>
  <c r="B449" i="1"/>
  <c r="G448" i="1"/>
  <c r="F448" i="1"/>
  <c r="D448" i="1"/>
  <c r="C448" i="1"/>
  <c r="B448" i="1"/>
  <c r="G447" i="1"/>
  <c r="F447" i="1"/>
  <c r="D447" i="1"/>
  <c r="C447" i="1"/>
  <c r="B447" i="1"/>
  <c r="G446" i="1"/>
  <c r="F446" i="1"/>
  <c r="D446" i="1"/>
  <c r="C446" i="1"/>
  <c r="B446" i="1"/>
  <c r="G445" i="1"/>
  <c r="F445" i="1"/>
  <c r="D445" i="1"/>
  <c r="C445" i="1"/>
  <c r="B445" i="1"/>
  <c r="G444" i="1"/>
  <c r="F444" i="1"/>
  <c r="D444" i="1"/>
  <c r="C444" i="1"/>
  <c r="B444" i="1"/>
  <c r="G443" i="1"/>
  <c r="F443" i="1"/>
  <c r="D443" i="1"/>
  <c r="C443" i="1"/>
  <c r="B443" i="1"/>
  <c r="G442" i="1"/>
  <c r="F442" i="1"/>
  <c r="D442" i="1"/>
  <c r="C442" i="1"/>
  <c r="B442" i="1"/>
  <c r="G441" i="1"/>
  <c r="F441" i="1"/>
  <c r="D441" i="1"/>
  <c r="C441" i="1"/>
  <c r="B441" i="1"/>
  <c r="G440" i="1"/>
  <c r="F440" i="1"/>
  <c r="D440" i="1"/>
  <c r="C440" i="1"/>
  <c r="B440" i="1"/>
  <c r="G439" i="1"/>
  <c r="F439" i="1"/>
  <c r="D439" i="1"/>
  <c r="C439" i="1"/>
  <c r="B439" i="1"/>
  <c r="G438" i="1"/>
  <c r="F438" i="1"/>
  <c r="D438" i="1"/>
  <c r="C438" i="1"/>
  <c r="B438" i="1"/>
  <c r="G437" i="1"/>
  <c r="F437" i="1"/>
  <c r="D437" i="1"/>
  <c r="C437" i="1"/>
  <c r="B437" i="1"/>
  <c r="G436" i="1"/>
  <c r="F436" i="1"/>
  <c r="D436" i="1"/>
  <c r="C436" i="1"/>
  <c r="B436" i="1"/>
  <c r="G435" i="1"/>
  <c r="F435" i="1"/>
  <c r="D435" i="1"/>
  <c r="C435" i="1"/>
  <c r="B435" i="1"/>
  <c r="G434" i="1"/>
  <c r="F434" i="1"/>
  <c r="D434" i="1"/>
  <c r="C434" i="1"/>
  <c r="B434" i="1"/>
  <c r="G433" i="1"/>
  <c r="F433" i="1"/>
  <c r="D433" i="1"/>
  <c r="C433" i="1"/>
  <c r="B433" i="1"/>
  <c r="G432" i="1"/>
  <c r="F432" i="1"/>
  <c r="D432" i="1"/>
  <c r="C432" i="1"/>
  <c r="B432" i="1"/>
  <c r="G431" i="1"/>
  <c r="F431" i="1"/>
  <c r="D431" i="1"/>
  <c r="C431" i="1"/>
  <c r="B431" i="1"/>
  <c r="G430" i="1"/>
  <c r="F430" i="1"/>
  <c r="D430" i="1"/>
  <c r="C430" i="1"/>
  <c r="B430" i="1"/>
  <c r="G429" i="1"/>
  <c r="F429" i="1"/>
  <c r="D429" i="1"/>
  <c r="C429" i="1"/>
  <c r="B429" i="1"/>
  <c r="G428" i="1"/>
  <c r="F428" i="1"/>
  <c r="D428" i="1"/>
  <c r="C428" i="1"/>
  <c r="B428" i="1"/>
  <c r="G427" i="1"/>
  <c r="F427" i="1"/>
  <c r="D427" i="1"/>
  <c r="C427" i="1"/>
  <c r="B427" i="1"/>
  <c r="G426" i="1"/>
  <c r="F426" i="1"/>
  <c r="D426" i="1"/>
  <c r="C426" i="1"/>
  <c r="B426" i="1"/>
  <c r="G425" i="1"/>
  <c r="F425" i="1"/>
  <c r="D425" i="1"/>
  <c r="C425" i="1"/>
  <c r="B425" i="1"/>
  <c r="G424" i="1"/>
  <c r="F424" i="1"/>
  <c r="D424" i="1"/>
  <c r="C424" i="1"/>
  <c r="B424" i="1"/>
  <c r="G423" i="1"/>
  <c r="F423" i="1"/>
  <c r="D423" i="1"/>
  <c r="C423" i="1"/>
  <c r="B423" i="1"/>
  <c r="G422" i="1"/>
  <c r="F422" i="1"/>
  <c r="D422" i="1"/>
  <c r="C422" i="1"/>
  <c r="B422" i="1"/>
  <c r="G421" i="1"/>
  <c r="F421" i="1"/>
  <c r="D421" i="1"/>
  <c r="C421" i="1"/>
  <c r="B421" i="1"/>
  <c r="G420" i="1"/>
  <c r="F420" i="1"/>
  <c r="D420" i="1"/>
  <c r="C420" i="1"/>
  <c r="B420" i="1"/>
  <c r="G419" i="1"/>
  <c r="F419" i="1"/>
  <c r="D419" i="1"/>
  <c r="C419" i="1"/>
  <c r="B419" i="1"/>
  <c r="G418" i="1"/>
  <c r="F418" i="1"/>
  <c r="D418" i="1"/>
  <c r="C418" i="1"/>
  <c r="B418" i="1"/>
  <c r="G417" i="1"/>
  <c r="F417" i="1"/>
  <c r="D417" i="1"/>
  <c r="C417" i="1"/>
  <c r="B417" i="1"/>
  <c r="G416" i="1"/>
  <c r="F416" i="1"/>
  <c r="D416" i="1"/>
  <c r="C416" i="1"/>
  <c r="B416" i="1"/>
  <c r="G415" i="1"/>
  <c r="F415" i="1"/>
  <c r="D415" i="1"/>
  <c r="C415" i="1"/>
  <c r="B415" i="1"/>
  <c r="G414" i="1"/>
  <c r="F414" i="1"/>
  <c r="D414" i="1"/>
  <c r="C414" i="1"/>
  <c r="B414" i="1"/>
  <c r="G413" i="1"/>
  <c r="F413" i="1"/>
  <c r="D413" i="1"/>
  <c r="C413" i="1"/>
  <c r="B413" i="1"/>
  <c r="G412" i="1"/>
  <c r="F412" i="1"/>
  <c r="D412" i="1"/>
  <c r="C412" i="1"/>
  <c r="B412" i="1"/>
  <c r="G411" i="1"/>
  <c r="F411" i="1"/>
  <c r="D411" i="1"/>
  <c r="C411" i="1"/>
  <c r="B411" i="1"/>
  <c r="G410" i="1"/>
  <c r="F410" i="1"/>
  <c r="D410" i="1"/>
  <c r="C410" i="1"/>
  <c r="B410" i="1"/>
  <c r="G409" i="1"/>
  <c r="F409" i="1"/>
  <c r="D409" i="1"/>
  <c r="C409" i="1"/>
  <c r="B409" i="1"/>
  <c r="G408" i="1"/>
  <c r="F408" i="1"/>
  <c r="D408" i="1"/>
  <c r="C408" i="1"/>
  <c r="B408" i="1"/>
  <c r="G407" i="1"/>
  <c r="F407" i="1"/>
  <c r="D407" i="1"/>
  <c r="C407" i="1"/>
  <c r="B407" i="1"/>
  <c r="G406" i="1"/>
  <c r="F406" i="1"/>
  <c r="D406" i="1"/>
  <c r="C406" i="1"/>
  <c r="B406" i="1"/>
  <c r="G405" i="1"/>
  <c r="F405" i="1"/>
  <c r="D405" i="1"/>
  <c r="C405" i="1"/>
  <c r="B405" i="1"/>
  <c r="G404" i="1"/>
  <c r="F404" i="1"/>
  <c r="D404" i="1"/>
  <c r="C404" i="1"/>
  <c r="B404" i="1"/>
  <c r="G403" i="1"/>
  <c r="F403" i="1"/>
  <c r="D403" i="1"/>
  <c r="C403" i="1"/>
  <c r="B403" i="1"/>
  <c r="G402" i="1"/>
  <c r="F402" i="1"/>
  <c r="D402" i="1"/>
  <c r="C402" i="1"/>
  <c r="B402" i="1"/>
  <c r="G401" i="1"/>
  <c r="F401" i="1"/>
  <c r="D401" i="1"/>
  <c r="C401" i="1"/>
  <c r="B401" i="1"/>
  <c r="G400" i="1"/>
  <c r="F400" i="1"/>
  <c r="D400" i="1"/>
  <c r="C400" i="1"/>
  <c r="B400" i="1"/>
  <c r="G399" i="1"/>
  <c r="F399" i="1"/>
  <c r="D399" i="1"/>
  <c r="C399" i="1"/>
  <c r="B399" i="1"/>
  <c r="G398" i="1"/>
  <c r="F398" i="1"/>
  <c r="D398" i="1"/>
  <c r="C398" i="1"/>
  <c r="B398" i="1"/>
  <c r="G397" i="1"/>
  <c r="F397" i="1"/>
  <c r="D397" i="1"/>
  <c r="C397" i="1"/>
  <c r="B397" i="1"/>
  <c r="G396" i="1"/>
  <c r="F396" i="1"/>
  <c r="D396" i="1"/>
  <c r="C396" i="1"/>
  <c r="B396" i="1"/>
  <c r="G395" i="1"/>
  <c r="F395" i="1"/>
  <c r="D395" i="1"/>
  <c r="C395" i="1"/>
  <c r="B395" i="1"/>
  <c r="G394" i="1"/>
  <c r="F394" i="1"/>
  <c r="D394" i="1"/>
  <c r="C394" i="1"/>
  <c r="B394" i="1"/>
  <c r="G393" i="1"/>
  <c r="F393" i="1"/>
  <c r="D393" i="1"/>
  <c r="C393" i="1"/>
  <c r="B393" i="1"/>
  <c r="G392" i="1"/>
  <c r="F392" i="1"/>
  <c r="D392" i="1"/>
  <c r="C392" i="1"/>
  <c r="B392" i="1"/>
  <c r="G391" i="1"/>
  <c r="F391" i="1"/>
  <c r="D391" i="1"/>
  <c r="C391" i="1"/>
  <c r="B391" i="1"/>
  <c r="G390" i="1"/>
  <c r="F390" i="1"/>
  <c r="D390" i="1"/>
  <c r="C390" i="1"/>
  <c r="B390" i="1"/>
  <c r="G389" i="1"/>
  <c r="F389" i="1"/>
  <c r="D389" i="1"/>
  <c r="C389" i="1"/>
  <c r="B389" i="1"/>
  <c r="G388" i="1"/>
  <c r="F388" i="1"/>
  <c r="D388" i="1"/>
  <c r="C388" i="1"/>
  <c r="B388" i="1"/>
  <c r="G387" i="1"/>
  <c r="F387" i="1"/>
  <c r="D387" i="1"/>
  <c r="C387" i="1"/>
  <c r="B387" i="1"/>
  <c r="G386" i="1"/>
  <c r="F386" i="1"/>
  <c r="D386" i="1"/>
  <c r="C386" i="1"/>
  <c r="B386" i="1"/>
  <c r="G385" i="1"/>
  <c r="F385" i="1"/>
  <c r="D385" i="1"/>
  <c r="C385" i="1"/>
  <c r="B385" i="1"/>
  <c r="G384" i="1"/>
  <c r="F384" i="1"/>
  <c r="D384" i="1"/>
  <c r="C384" i="1"/>
  <c r="B384" i="1"/>
  <c r="G383" i="1"/>
  <c r="F383" i="1"/>
  <c r="D383" i="1"/>
  <c r="C383" i="1"/>
  <c r="B383" i="1"/>
  <c r="G382" i="1"/>
  <c r="F382" i="1"/>
  <c r="D382" i="1"/>
  <c r="C382" i="1"/>
  <c r="B382" i="1"/>
  <c r="G381" i="1"/>
  <c r="F381" i="1"/>
  <c r="D381" i="1"/>
  <c r="C381" i="1"/>
  <c r="B381" i="1"/>
  <c r="G380" i="1"/>
  <c r="F380" i="1"/>
  <c r="D380" i="1"/>
  <c r="C380" i="1"/>
  <c r="B380" i="1"/>
  <c r="G379" i="1"/>
  <c r="F379" i="1"/>
  <c r="D379" i="1"/>
  <c r="C379" i="1"/>
  <c r="B379" i="1"/>
  <c r="G378" i="1"/>
  <c r="F378" i="1"/>
  <c r="D378" i="1"/>
  <c r="C378" i="1"/>
  <c r="B378" i="1"/>
  <c r="G377" i="1"/>
  <c r="F377" i="1"/>
  <c r="D377" i="1"/>
  <c r="C377" i="1"/>
  <c r="B377" i="1"/>
  <c r="G376" i="1"/>
  <c r="F376" i="1"/>
  <c r="D376" i="1"/>
  <c r="C376" i="1"/>
  <c r="B376" i="1"/>
  <c r="G375" i="1"/>
  <c r="F375" i="1"/>
  <c r="D375" i="1"/>
  <c r="C375" i="1"/>
  <c r="B375" i="1"/>
  <c r="G374" i="1"/>
  <c r="F374" i="1"/>
  <c r="D374" i="1"/>
  <c r="C374" i="1"/>
  <c r="B374" i="1"/>
  <c r="G373" i="1"/>
  <c r="F373" i="1"/>
  <c r="D373" i="1"/>
  <c r="C373" i="1"/>
  <c r="B373" i="1"/>
  <c r="G372" i="1"/>
  <c r="F372" i="1"/>
  <c r="D372" i="1"/>
  <c r="C372" i="1"/>
  <c r="B372" i="1"/>
  <c r="G371" i="1"/>
  <c r="F371" i="1"/>
  <c r="D371" i="1"/>
  <c r="C371" i="1"/>
  <c r="B371" i="1"/>
  <c r="G370" i="1"/>
  <c r="F370" i="1"/>
  <c r="D370" i="1"/>
  <c r="C370" i="1"/>
  <c r="B370" i="1"/>
  <c r="G369" i="1"/>
  <c r="F369" i="1"/>
  <c r="D369" i="1"/>
  <c r="C369" i="1"/>
  <c r="B369" i="1"/>
  <c r="G368" i="1"/>
  <c r="F368" i="1"/>
  <c r="D368" i="1"/>
  <c r="C368" i="1"/>
  <c r="B368" i="1"/>
  <c r="G367" i="1"/>
  <c r="F367" i="1"/>
  <c r="D367" i="1"/>
  <c r="C367" i="1"/>
  <c r="B367" i="1"/>
  <c r="G366" i="1"/>
  <c r="F366" i="1"/>
  <c r="D366" i="1"/>
  <c r="C366" i="1"/>
  <c r="B366" i="1"/>
  <c r="G365" i="1"/>
  <c r="F365" i="1"/>
  <c r="D365" i="1"/>
  <c r="C365" i="1"/>
  <c r="B365" i="1"/>
  <c r="G364" i="1"/>
  <c r="F364" i="1"/>
  <c r="D364" i="1"/>
  <c r="C364" i="1"/>
  <c r="B364" i="1"/>
  <c r="G363" i="1"/>
  <c r="F363" i="1"/>
  <c r="D363" i="1"/>
  <c r="C363" i="1"/>
  <c r="B363" i="1"/>
  <c r="G362" i="1"/>
  <c r="F362" i="1"/>
  <c r="D362" i="1"/>
  <c r="C362" i="1"/>
  <c r="B362" i="1"/>
  <c r="G361" i="1"/>
  <c r="F361" i="1"/>
  <c r="D361" i="1"/>
  <c r="C361" i="1"/>
  <c r="B361" i="1"/>
  <c r="G360" i="1"/>
  <c r="F360" i="1"/>
  <c r="D360" i="1"/>
  <c r="C360" i="1"/>
  <c r="B360" i="1"/>
  <c r="G359" i="1"/>
  <c r="F359" i="1"/>
  <c r="D359" i="1"/>
  <c r="C359" i="1"/>
  <c r="B359" i="1"/>
  <c r="G358" i="1"/>
  <c r="F358" i="1"/>
  <c r="D358" i="1"/>
  <c r="C358" i="1"/>
  <c r="B358" i="1"/>
  <c r="G357" i="1"/>
  <c r="F357" i="1"/>
  <c r="D357" i="1"/>
  <c r="C357" i="1"/>
  <c r="B357" i="1"/>
  <c r="G356" i="1"/>
  <c r="F356" i="1"/>
  <c r="D356" i="1"/>
  <c r="C356" i="1"/>
  <c r="B356" i="1"/>
  <c r="G355" i="1"/>
  <c r="F355" i="1"/>
  <c r="D355" i="1"/>
  <c r="C355" i="1"/>
  <c r="B355" i="1"/>
  <c r="G354" i="1"/>
  <c r="F354" i="1"/>
  <c r="D354" i="1"/>
  <c r="C354" i="1"/>
  <c r="B354" i="1"/>
  <c r="G353" i="1"/>
  <c r="F353" i="1"/>
  <c r="D353" i="1"/>
  <c r="C353" i="1"/>
  <c r="B353" i="1"/>
  <c r="G352" i="1"/>
  <c r="F352" i="1"/>
  <c r="D352" i="1"/>
  <c r="C352" i="1"/>
  <c r="B352" i="1"/>
  <c r="G351" i="1"/>
  <c r="F351" i="1"/>
  <c r="D351" i="1"/>
  <c r="C351" i="1"/>
  <c r="B351" i="1"/>
  <c r="G350" i="1"/>
  <c r="F350" i="1"/>
  <c r="D350" i="1"/>
  <c r="C350" i="1"/>
  <c r="B350" i="1"/>
  <c r="G349" i="1"/>
  <c r="F349" i="1"/>
  <c r="D349" i="1"/>
  <c r="C349" i="1"/>
  <c r="B349" i="1"/>
  <c r="G348" i="1"/>
  <c r="F348" i="1"/>
  <c r="D348" i="1"/>
  <c r="C348" i="1"/>
  <c r="B348" i="1"/>
  <c r="G347" i="1"/>
  <c r="F347" i="1"/>
  <c r="D347" i="1"/>
  <c r="C347" i="1"/>
  <c r="B347" i="1"/>
  <c r="G346" i="1"/>
  <c r="F346" i="1"/>
  <c r="D346" i="1"/>
  <c r="C346" i="1"/>
  <c r="B346" i="1"/>
  <c r="G345" i="1"/>
  <c r="F345" i="1"/>
  <c r="D345" i="1"/>
  <c r="C345" i="1"/>
  <c r="B345" i="1"/>
  <c r="G344" i="1"/>
  <c r="F344" i="1"/>
  <c r="D344" i="1"/>
  <c r="C344" i="1"/>
  <c r="B344" i="1"/>
  <c r="G343" i="1"/>
  <c r="F343" i="1"/>
  <c r="D343" i="1"/>
  <c r="C343" i="1"/>
  <c r="B343" i="1"/>
  <c r="G342" i="1"/>
  <c r="F342" i="1"/>
  <c r="D342" i="1"/>
  <c r="C342" i="1"/>
  <c r="B342" i="1"/>
  <c r="G341" i="1"/>
  <c r="F341" i="1"/>
  <c r="D341" i="1"/>
  <c r="C341" i="1"/>
  <c r="B341" i="1"/>
  <c r="G340" i="1"/>
  <c r="F340" i="1"/>
  <c r="D340" i="1"/>
  <c r="C340" i="1"/>
  <c r="B340" i="1"/>
  <c r="G339" i="1"/>
  <c r="F339" i="1"/>
  <c r="D339" i="1"/>
  <c r="C339" i="1"/>
  <c r="B339" i="1"/>
  <c r="G338" i="1"/>
  <c r="F338" i="1"/>
  <c r="D338" i="1"/>
  <c r="C338" i="1"/>
  <c r="B338" i="1"/>
  <c r="G337" i="1"/>
  <c r="F337" i="1"/>
  <c r="D337" i="1"/>
  <c r="C337" i="1"/>
  <c r="B337" i="1"/>
  <c r="G336" i="1"/>
  <c r="F336" i="1"/>
  <c r="D336" i="1"/>
  <c r="C336" i="1"/>
  <c r="B336" i="1"/>
  <c r="G335" i="1"/>
  <c r="F335" i="1"/>
  <c r="D335" i="1"/>
  <c r="C335" i="1"/>
  <c r="B335" i="1"/>
  <c r="G334" i="1"/>
  <c r="F334" i="1"/>
  <c r="D334" i="1"/>
  <c r="C334" i="1"/>
  <c r="B334" i="1"/>
  <c r="G333" i="1"/>
  <c r="F333" i="1"/>
  <c r="D333" i="1"/>
  <c r="C333" i="1"/>
  <c r="B333" i="1"/>
  <c r="G332" i="1"/>
  <c r="F332" i="1"/>
  <c r="D332" i="1"/>
  <c r="C332" i="1"/>
  <c r="B332" i="1"/>
  <c r="G331" i="1"/>
  <c r="F331" i="1"/>
  <c r="D331" i="1"/>
  <c r="C331" i="1"/>
  <c r="B331" i="1"/>
  <c r="G330" i="1"/>
  <c r="F330" i="1"/>
  <c r="D330" i="1"/>
  <c r="C330" i="1"/>
  <c r="B330" i="1"/>
  <c r="G329" i="1"/>
  <c r="F329" i="1"/>
  <c r="D329" i="1"/>
  <c r="C329" i="1"/>
  <c r="B329" i="1"/>
  <c r="G328" i="1"/>
  <c r="F328" i="1"/>
  <c r="D328" i="1"/>
  <c r="C328" i="1"/>
  <c r="B328" i="1"/>
  <c r="G327" i="1"/>
  <c r="F327" i="1"/>
  <c r="D327" i="1"/>
  <c r="C327" i="1"/>
  <c r="B327" i="1"/>
  <c r="G326" i="1"/>
  <c r="F326" i="1"/>
  <c r="D326" i="1"/>
  <c r="C326" i="1"/>
  <c r="B326" i="1"/>
  <c r="G325" i="1"/>
  <c r="F325" i="1"/>
  <c r="D325" i="1"/>
  <c r="C325" i="1"/>
  <c r="B325" i="1"/>
  <c r="G324" i="1"/>
  <c r="F324" i="1"/>
  <c r="D324" i="1"/>
  <c r="C324" i="1"/>
  <c r="B324" i="1"/>
  <c r="G323" i="1"/>
  <c r="F323" i="1"/>
  <c r="D323" i="1"/>
  <c r="C323" i="1"/>
  <c r="B323" i="1"/>
  <c r="G322" i="1"/>
  <c r="F322" i="1"/>
  <c r="D322" i="1"/>
  <c r="C322" i="1"/>
  <c r="B322" i="1"/>
  <c r="G321" i="1"/>
  <c r="F321" i="1"/>
  <c r="D321" i="1"/>
  <c r="C321" i="1"/>
  <c r="B321" i="1"/>
  <c r="G320" i="1"/>
  <c r="F320" i="1"/>
  <c r="D320" i="1"/>
  <c r="C320" i="1"/>
  <c r="B320" i="1"/>
  <c r="G319" i="1"/>
  <c r="F319" i="1"/>
  <c r="D319" i="1"/>
  <c r="C319" i="1"/>
  <c r="B319" i="1"/>
  <c r="G318" i="1"/>
  <c r="F318" i="1"/>
  <c r="D318" i="1"/>
  <c r="C318" i="1"/>
  <c r="B318" i="1"/>
  <c r="G317" i="1"/>
  <c r="F317" i="1"/>
  <c r="D317" i="1"/>
  <c r="C317" i="1"/>
  <c r="B317" i="1"/>
  <c r="G316" i="1"/>
  <c r="F316" i="1"/>
  <c r="D316" i="1"/>
  <c r="C316" i="1"/>
  <c r="B316" i="1"/>
  <c r="G315" i="1"/>
  <c r="F315" i="1"/>
  <c r="D315" i="1"/>
  <c r="C315" i="1"/>
  <c r="B315" i="1"/>
  <c r="G314" i="1"/>
  <c r="F314" i="1"/>
  <c r="D314" i="1"/>
  <c r="C314" i="1"/>
  <c r="B314" i="1"/>
  <c r="G313" i="1"/>
  <c r="F313" i="1"/>
  <c r="D313" i="1"/>
  <c r="C313" i="1"/>
  <c r="B313" i="1"/>
  <c r="G312" i="1"/>
  <c r="F312" i="1"/>
  <c r="D312" i="1"/>
  <c r="C312" i="1"/>
  <c r="B312" i="1"/>
  <c r="G311" i="1"/>
  <c r="F311" i="1"/>
  <c r="D311" i="1"/>
  <c r="C311" i="1"/>
  <c r="B311" i="1"/>
  <c r="G310" i="1"/>
  <c r="F310" i="1"/>
  <c r="D310" i="1"/>
  <c r="C310" i="1"/>
  <c r="B310" i="1"/>
  <c r="G309" i="1"/>
  <c r="F309" i="1"/>
  <c r="D309" i="1"/>
  <c r="C309" i="1"/>
  <c r="B309" i="1"/>
  <c r="G308" i="1"/>
  <c r="F308" i="1"/>
  <c r="D308" i="1"/>
  <c r="C308" i="1"/>
  <c r="B308" i="1"/>
  <c r="G307" i="1"/>
  <c r="F307" i="1"/>
  <c r="D307" i="1"/>
  <c r="C307" i="1"/>
  <c r="B307" i="1"/>
  <c r="G306" i="1"/>
  <c r="F306" i="1"/>
  <c r="D306" i="1"/>
  <c r="C306" i="1"/>
  <c r="B306" i="1"/>
  <c r="G305" i="1"/>
  <c r="F305" i="1"/>
  <c r="D305" i="1"/>
  <c r="C305" i="1"/>
  <c r="B305" i="1"/>
  <c r="G304" i="1"/>
  <c r="F304" i="1"/>
  <c r="D304" i="1"/>
  <c r="C304" i="1"/>
  <c r="B304" i="1"/>
  <c r="G303" i="1"/>
  <c r="F303" i="1"/>
  <c r="D303" i="1"/>
  <c r="C303" i="1"/>
  <c r="B303" i="1"/>
  <c r="G302" i="1"/>
  <c r="F302" i="1"/>
  <c r="D302" i="1"/>
  <c r="C302" i="1"/>
  <c r="B302" i="1"/>
  <c r="G301" i="1"/>
  <c r="F301" i="1"/>
  <c r="D301" i="1"/>
  <c r="C301" i="1"/>
  <c r="B301" i="1"/>
  <c r="G300" i="1"/>
  <c r="F300" i="1"/>
  <c r="D300" i="1"/>
  <c r="C300" i="1"/>
  <c r="B300" i="1"/>
  <c r="G299" i="1"/>
  <c r="F299" i="1"/>
  <c r="D299" i="1"/>
  <c r="C299" i="1"/>
  <c r="B299" i="1"/>
  <c r="G298" i="1"/>
  <c r="F298" i="1"/>
  <c r="D298" i="1"/>
  <c r="C298" i="1"/>
  <c r="B298" i="1"/>
  <c r="G297" i="1"/>
  <c r="F297" i="1"/>
  <c r="D297" i="1"/>
  <c r="C297" i="1"/>
  <c r="B297" i="1"/>
  <c r="G296" i="1"/>
  <c r="F296" i="1"/>
  <c r="D296" i="1"/>
  <c r="C296" i="1"/>
  <c r="B296" i="1"/>
  <c r="G295" i="1"/>
  <c r="F295" i="1"/>
  <c r="D295" i="1"/>
  <c r="C295" i="1"/>
  <c r="B295" i="1"/>
  <c r="G294" i="1"/>
  <c r="F294" i="1"/>
  <c r="D294" i="1"/>
  <c r="C294" i="1"/>
  <c r="B294" i="1"/>
  <c r="G293" i="1"/>
  <c r="F293" i="1"/>
  <c r="D293" i="1"/>
  <c r="C293" i="1"/>
  <c r="B293" i="1"/>
  <c r="G292" i="1"/>
  <c r="F292" i="1"/>
  <c r="D292" i="1"/>
  <c r="C292" i="1"/>
  <c r="B292" i="1"/>
  <c r="G291" i="1"/>
  <c r="F291" i="1"/>
  <c r="D291" i="1"/>
  <c r="C291" i="1"/>
  <c r="B291" i="1"/>
  <c r="G290" i="1"/>
  <c r="F290" i="1"/>
  <c r="D290" i="1"/>
  <c r="C290" i="1"/>
  <c r="B290" i="1"/>
  <c r="G289" i="1"/>
  <c r="F289" i="1"/>
  <c r="D289" i="1"/>
  <c r="C289" i="1"/>
  <c r="B289" i="1"/>
  <c r="G288" i="1"/>
  <c r="F288" i="1"/>
  <c r="D288" i="1"/>
  <c r="C288" i="1"/>
  <c r="B288" i="1"/>
  <c r="G287" i="1"/>
  <c r="F287" i="1"/>
  <c r="D287" i="1"/>
  <c r="C287" i="1"/>
  <c r="B287" i="1"/>
  <c r="G286" i="1"/>
  <c r="F286" i="1"/>
  <c r="D286" i="1"/>
  <c r="C286" i="1"/>
  <c r="B286" i="1"/>
  <c r="G285" i="1"/>
  <c r="F285" i="1"/>
  <c r="D285" i="1"/>
  <c r="C285" i="1"/>
  <c r="B285" i="1"/>
  <c r="G284" i="1"/>
  <c r="F284" i="1"/>
  <c r="D284" i="1"/>
  <c r="C284" i="1"/>
  <c r="B284" i="1"/>
  <c r="G283" i="1"/>
  <c r="F283" i="1"/>
  <c r="D283" i="1"/>
  <c r="C283" i="1"/>
  <c r="B283" i="1"/>
  <c r="G282" i="1"/>
  <c r="F282" i="1"/>
  <c r="D282" i="1"/>
  <c r="C282" i="1"/>
  <c r="B282" i="1"/>
  <c r="G281" i="1"/>
  <c r="F281" i="1"/>
  <c r="D281" i="1"/>
  <c r="C281" i="1"/>
  <c r="B281" i="1"/>
  <c r="G280" i="1"/>
  <c r="F280" i="1"/>
  <c r="D280" i="1"/>
  <c r="C280" i="1"/>
  <c r="B280" i="1"/>
  <c r="G279" i="1"/>
  <c r="F279" i="1"/>
  <c r="D279" i="1"/>
  <c r="C279" i="1"/>
  <c r="B279" i="1"/>
  <c r="G278" i="1"/>
  <c r="F278" i="1"/>
  <c r="D278" i="1"/>
  <c r="C278" i="1"/>
  <c r="B278" i="1"/>
  <c r="G277" i="1"/>
  <c r="F277" i="1"/>
  <c r="D277" i="1"/>
  <c r="C277" i="1"/>
  <c r="B277" i="1"/>
  <c r="G276" i="1"/>
  <c r="F276" i="1"/>
  <c r="D276" i="1"/>
  <c r="C276" i="1"/>
  <c r="B276" i="1"/>
  <c r="G275" i="1"/>
  <c r="F275" i="1"/>
  <c r="D275" i="1"/>
  <c r="C275" i="1"/>
  <c r="B275" i="1"/>
  <c r="G274" i="1"/>
  <c r="F274" i="1"/>
  <c r="D274" i="1"/>
  <c r="C274" i="1"/>
  <c r="B274" i="1"/>
  <c r="G273" i="1"/>
  <c r="F273" i="1"/>
  <c r="D273" i="1"/>
  <c r="C273" i="1"/>
  <c r="B273" i="1"/>
  <c r="G272" i="1"/>
  <c r="F272" i="1"/>
  <c r="D272" i="1"/>
  <c r="C272" i="1"/>
  <c r="B272" i="1"/>
  <c r="G271" i="1"/>
  <c r="F271" i="1"/>
  <c r="D271" i="1"/>
  <c r="C271" i="1"/>
  <c r="B271" i="1"/>
  <c r="G270" i="1"/>
  <c r="F270" i="1"/>
  <c r="D270" i="1"/>
  <c r="C270" i="1"/>
  <c r="B270" i="1"/>
  <c r="G269" i="1"/>
  <c r="F269" i="1"/>
  <c r="D269" i="1"/>
  <c r="C269" i="1"/>
  <c r="B269" i="1"/>
  <c r="G268" i="1"/>
  <c r="F268" i="1"/>
  <c r="D268" i="1"/>
  <c r="C268" i="1"/>
  <c r="B268" i="1"/>
  <c r="G267" i="1"/>
  <c r="F267" i="1"/>
  <c r="D267" i="1"/>
  <c r="C267" i="1"/>
  <c r="B267" i="1"/>
  <c r="G266" i="1"/>
  <c r="F266" i="1"/>
  <c r="D266" i="1"/>
  <c r="C266" i="1"/>
  <c r="B266" i="1"/>
  <c r="G265" i="1"/>
  <c r="F265" i="1"/>
  <c r="D265" i="1"/>
  <c r="C265" i="1"/>
  <c r="B265" i="1"/>
  <c r="G264" i="1"/>
  <c r="F264" i="1"/>
  <c r="D264" i="1"/>
  <c r="C264" i="1"/>
  <c r="B264" i="1"/>
  <c r="G263" i="1"/>
  <c r="F263" i="1"/>
  <c r="D263" i="1"/>
  <c r="C263" i="1"/>
  <c r="B263" i="1"/>
  <c r="G262" i="1"/>
  <c r="F262" i="1"/>
  <c r="D262" i="1"/>
  <c r="C262" i="1"/>
  <c r="B262" i="1"/>
  <c r="G261" i="1"/>
  <c r="F261" i="1"/>
  <c r="D261" i="1"/>
  <c r="C261" i="1"/>
  <c r="B261" i="1"/>
  <c r="G260" i="1"/>
  <c r="F260" i="1"/>
  <c r="D260" i="1"/>
  <c r="C260" i="1"/>
  <c r="B260" i="1"/>
  <c r="G259" i="1"/>
  <c r="F259" i="1"/>
  <c r="D259" i="1"/>
  <c r="C259" i="1"/>
  <c r="B259" i="1"/>
  <c r="G258" i="1"/>
  <c r="F258" i="1"/>
  <c r="D258" i="1"/>
  <c r="C258" i="1"/>
  <c r="B258" i="1"/>
  <c r="G257" i="1"/>
  <c r="F257" i="1"/>
  <c r="D257" i="1"/>
  <c r="C257" i="1"/>
  <c r="B257" i="1"/>
  <c r="G256" i="1"/>
  <c r="F256" i="1"/>
  <c r="D256" i="1"/>
  <c r="C256" i="1"/>
  <c r="B256" i="1"/>
  <c r="G255" i="1"/>
  <c r="F255" i="1"/>
  <c r="D255" i="1"/>
  <c r="C255" i="1"/>
  <c r="B255" i="1"/>
  <c r="G254" i="1"/>
  <c r="F254" i="1"/>
  <c r="D254" i="1"/>
  <c r="C254" i="1"/>
  <c r="B254" i="1"/>
  <c r="G253" i="1"/>
  <c r="F253" i="1"/>
  <c r="D253" i="1"/>
  <c r="C253" i="1"/>
  <c r="B253" i="1"/>
  <c r="G252" i="1"/>
  <c r="F252" i="1"/>
  <c r="D252" i="1"/>
  <c r="C252" i="1"/>
  <c r="B252" i="1"/>
  <c r="G251" i="1"/>
  <c r="F251" i="1"/>
  <c r="D251" i="1"/>
  <c r="C251" i="1"/>
  <c r="B251" i="1"/>
  <c r="G250" i="1"/>
  <c r="F250" i="1"/>
  <c r="D250" i="1"/>
  <c r="C250" i="1"/>
  <c r="B250" i="1"/>
  <c r="G249" i="1"/>
  <c r="F249" i="1"/>
  <c r="D249" i="1"/>
  <c r="C249" i="1"/>
  <c r="B249" i="1"/>
  <c r="G248" i="1"/>
  <c r="F248" i="1"/>
  <c r="D248" i="1"/>
  <c r="C248" i="1"/>
  <c r="B248" i="1"/>
  <c r="G247" i="1"/>
  <c r="F247" i="1"/>
  <c r="D247" i="1"/>
  <c r="C247" i="1"/>
  <c r="B247" i="1"/>
  <c r="G246" i="1"/>
  <c r="F246" i="1"/>
  <c r="D246" i="1"/>
  <c r="C246" i="1"/>
  <c r="B246" i="1"/>
  <c r="G245" i="1"/>
  <c r="F245" i="1"/>
  <c r="D245" i="1"/>
  <c r="C245" i="1"/>
  <c r="B245" i="1"/>
  <c r="G244" i="1"/>
  <c r="F244" i="1"/>
  <c r="D244" i="1"/>
  <c r="C244" i="1"/>
  <c r="B244" i="1"/>
  <c r="G243" i="1"/>
  <c r="F243" i="1"/>
  <c r="D243" i="1"/>
  <c r="C243" i="1"/>
  <c r="B243" i="1"/>
  <c r="G242" i="1"/>
  <c r="F242" i="1"/>
  <c r="D242" i="1"/>
  <c r="C242" i="1"/>
  <c r="B242" i="1"/>
  <c r="G241" i="1"/>
  <c r="F241" i="1"/>
  <c r="D241" i="1"/>
  <c r="C241" i="1"/>
  <c r="B241" i="1"/>
  <c r="G240" i="1"/>
  <c r="F240" i="1"/>
  <c r="D240" i="1"/>
  <c r="C240" i="1"/>
  <c r="B240" i="1"/>
  <c r="G239" i="1"/>
  <c r="F239" i="1"/>
  <c r="D239" i="1"/>
  <c r="C239" i="1"/>
  <c r="B239" i="1"/>
  <c r="G238" i="1"/>
  <c r="F238" i="1"/>
  <c r="D238" i="1"/>
  <c r="C238" i="1"/>
  <c r="B238" i="1"/>
  <c r="G237" i="1"/>
  <c r="F237" i="1"/>
  <c r="D237" i="1"/>
  <c r="C237" i="1"/>
  <c r="B237" i="1"/>
  <c r="G236" i="1"/>
  <c r="F236" i="1"/>
  <c r="D236" i="1"/>
  <c r="C236" i="1"/>
  <c r="B236" i="1"/>
  <c r="G235" i="1"/>
  <c r="F235" i="1"/>
  <c r="D235" i="1"/>
  <c r="C235" i="1"/>
  <c r="B235" i="1"/>
  <c r="G234" i="1"/>
  <c r="F234" i="1"/>
  <c r="D234" i="1"/>
  <c r="C234" i="1"/>
  <c r="B234" i="1"/>
  <c r="G233" i="1"/>
  <c r="F233" i="1"/>
  <c r="D233" i="1"/>
  <c r="C233" i="1"/>
  <c r="B233" i="1"/>
  <c r="G232" i="1"/>
  <c r="F232" i="1"/>
  <c r="D232" i="1"/>
  <c r="C232" i="1"/>
  <c r="B232" i="1"/>
  <c r="G231" i="1"/>
  <c r="F231" i="1"/>
  <c r="D231" i="1"/>
  <c r="C231" i="1"/>
  <c r="B231" i="1"/>
  <c r="G230" i="1"/>
  <c r="F230" i="1"/>
  <c r="D230" i="1"/>
  <c r="C230" i="1"/>
  <c r="B230" i="1"/>
  <c r="G229" i="1"/>
  <c r="F229" i="1"/>
  <c r="D229" i="1"/>
  <c r="C229" i="1"/>
  <c r="B229" i="1"/>
  <c r="G228" i="1"/>
  <c r="F228" i="1"/>
  <c r="D228" i="1"/>
  <c r="C228" i="1"/>
  <c r="B228" i="1"/>
  <c r="G227" i="1"/>
  <c r="F227" i="1"/>
  <c r="D227" i="1"/>
  <c r="C227" i="1"/>
  <c r="B227" i="1"/>
  <c r="G226" i="1"/>
  <c r="F226" i="1"/>
  <c r="D226" i="1"/>
  <c r="C226" i="1"/>
  <c r="B226" i="1"/>
  <c r="G225" i="1"/>
  <c r="F225" i="1"/>
  <c r="D225" i="1"/>
  <c r="C225" i="1"/>
  <c r="B225" i="1"/>
  <c r="G224" i="1"/>
  <c r="F224" i="1"/>
  <c r="D224" i="1"/>
  <c r="C224" i="1"/>
  <c r="B224" i="1"/>
  <c r="G223" i="1"/>
  <c r="F223" i="1"/>
  <c r="D223" i="1"/>
  <c r="C223" i="1"/>
  <c r="B223" i="1"/>
  <c r="G222" i="1"/>
  <c r="F222" i="1"/>
  <c r="D222" i="1"/>
  <c r="C222" i="1"/>
  <c r="B222" i="1"/>
  <c r="G221" i="1"/>
  <c r="F221" i="1"/>
  <c r="D221" i="1"/>
  <c r="C221" i="1"/>
  <c r="B221" i="1"/>
  <c r="G220" i="1"/>
  <c r="F220" i="1"/>
  <c r="D220" i="1"/>
  <c r="C220" i="1"/>
  <c r="B220" i="1"/>
  <c r="G219" i="1"/>
  <c r="F219" i="1"/>
  <c r="D219" i="1"/>
  <c r="C219" i="1"/>
  <c r="B219" i="1"/>
  <c r="G218" i="1"/>
  <c r="F218" i="1"/>
  <c r="D218" i="1"/>
  <c r="C218" i="1"/>
  <c r="B218" i="1"/>
  <c r="G217" i="1"/>
  <c r="F217" i="1"/>
  <c r="D217" i="1"/>
  <c r="C217" i="1"/>
  <c r="B217" i="1"/>
  <c r="G216" i="1"/>
  <c r="F216" i="1"/>
  <c r="D216" i="1"/>
  <c r="C216" i="1"/>
  <c r="B216" i="1"/>
  <c r="G215" i="1"/>
  <c r="F215" i="1"/>
  <c r="D215" i="1"/>
  <c r="C215" i="1"/>
  <c r="B215" i="1"/>
  <c r="G214" i="1"/>
  <c r="F214" i="1"/>
  <c r="D214" i="1"/>
  <c r="C214" i="1"/>
  <c r="B214" i="1"/>
  <c r="G213" i="1"/>
  <c r="F213" i="1"/>
  <c r="D213" i="1"/>
  <c r="C213" i="1"/>
  <c r="B213" i="1"/>
  <c r="G212" i="1"/>
  <c r="F212" i="1"/>
  <c r="D212" i="1"/>
  <c r="C212" i="1"/>
  <c r="B212" i="1"/>
  <c r="G211" i="1"/>
  <c r="F211" i="1"/>
  <c r="D211" i="1"/>
  <c r="C211" i="1"/>
  <c r="B211" i="1"/>
  <c r="G210" i="1"/>
  <c r="F210" i="1"/>
  <c r="D210" i="1"/>
  <c r="C210" i="1"/>
  <c r="B210" i="1"/>
  <c r="G209" i="1"/>
  <c r="F209" i="1"/>
  <c r="D209" i="1"/>
  <c r="C209" i="1"/>
  <c r="B209" i="1"/>
  <c r="G208" i="1"/>
  <c r="F208" i="1"/>
  <c r="D208" i="1"/>
  <c r="C208" i="1"/>
  <c r="B208" i="1"/>
  <c r="G207" i="1"/>
  <c r="F207" i="1"/>
  <c r="D207" i="1"/>
  <c r="C207" i="1"/>
  <c r="B207" i="1"/>
  <c r="G206" i="1"/>
  <c r="F206" i="1"/>
  <c r="D206" i="1"/>
  <c r="C206" i="1"/>
  <c r="B206" i="1"/>
  <c r="G205" i="1"/>
  <c r="F205" i="1"/>
  <c r="D205" i="1"/>
  <c r="C205" i="1"/>
  <c r="B205" i="1"/>
  <c r="G204" i="1"/>
  <c r="F204" i="1"/>
  <c r="D204" i="1"/>
  <c r="C204" i="1"/>
  <c r="B204" i="1"/>
  <c r="G203" i="1"/>
  <c r="F203" i="1"/>
  <c r="D203" i="1"/>
  <c r="C203" i="1"/>
  <c r="B203" i="1"/>
  <c r="G202" i="1"/>
  <c r="F202" i="1"/>
  <c r="D202" i="1"/>
  <c r="C202" i="1"/>
  <c r="B202" i="1"/>
  <c r="G201" i="1"/>
  <c r="F201" i="1"/>
  <c r="D201" i="1"/>
  <c r="C201" i="1"/>
  <c r="B201" i="1"/>
  <c r="G200" i="1"/>
  <c r="F200" i="1"/>
  <c r="D200" i="1"/>
  <c r="C200" i="1"/>
  <c r="B200" i="1"/>
  <c r="G199" i="1"/>
  <c r="F199" i="1"/>
  <c r="D199" i="1"/>
  <c r="C199" i="1"/>
  <c r="B199" i="1"/>
  <c r="G198" i="1"/>
  <c r="F198" i="1"/>
  <c r="D198" i="1"/>
  <c r="C198" i="1"/>
  <c r="B198" i="1"/>
  <c r="G197" i="1"/>
  <c r="F197" i="1"/>
  <c r="D197" i="1"/>
  <c r="C197" i="1"/>
  <c r="B197" i="1"/>
  <c r="G196" i="1"/>
  <c r="F196" i="1"/>
  <c r="D196" i="1"/>
  <c r="C196" i="1"/>
  <c r="B196" i="1"/>
  <c r="G195" i="1"/>
  <c r="F195" i="1"/>
  <c r="D195" i="1"/>
  <c r="C195" i="1"/>
  <c r="B195" i="1"/>
  <c r="G194" i="1"/>
  <c r="F194" i="1"/>
  <c r="D194" i="1"/>
  <c r="C194" i="1"/>
  <c r="B194" i="1"/>
  <c r="G193" i="1"/>
  <c r="F193" i="1"/>
  <c r="D193" i="1"/>
  <c r="C193" i="1"/>
  <c r="B193" i="1"/>
  <c r="G192" i="1"/>
  <c r="F192" i="1"/>
  <c r="D192" i="1"/>
  <c r="C192" i="1"/>
  <c r="B192" i="1"/>
  <c r="G191" i="1"/>
  <c r="F191" i="1"/>
  <c r="D191" i="1"/>
  <c r="C191" i="1"/>
  <c r="B191" i="1"/>
  <c r="G190" i="1"/>
  <c r="F190" i="1"/>
  <c r="D190" i="1"/>
  <c r="C190" i="1"/>
  <c r="B190" i="1"/>
  <c r="G189" i="1"/>
  <c r="F189" i="1"/>
  <c r="D189" i="1"/>
  <c r="C189" i="1"/>
  <c r="B189" i="1"/>
  <c r="G188" i="1"/>
  <c r="F188" i="1"/>
  <c r="D188" i="1"/>
  <c r="C188" i="1"/>
  <c r="B188" i="1"/>
  <c r="G187" i="1"/>
  <c r="F187" i="1"/>
  <c r="D187" i="1"/>
  <c r="C187" i="1"/>
  <c r="B187" i="1"/>
  <c r="G186" i="1"/>
  <c r="F186" i="1"/>
  <c r="D186" i="1"/>
  <c r="C186" i="1"/>
  <c r="B186" i="1"/>
  <c r="G185" i="1"/>
  <c r="F185" i="1"/>
  <c r="D185" i="1"/>
  <c r="C185" i="1"/>
  <c r="B185" i="1"/>
  <c r="G184" i="1"/>
  <c r="F184" i="1"/>
  <c r="D184" i="1"/>
  <c r="C184" i="1"/>
  <c r="B184" i="1"/>
  <c r="G183" i="1"/>
  <c r="F183" i="1"/>
  <c r="D183" i="1"/>
  <c r="C183" i="1"/>
  <c r="B183" i="1"/>
  <c r="G182" i="1"/>
  <c r="F182" i="1"/>
  <c r="D182" i="1"/>
  <c r="C182" i="1"/>
  <c r="B182" i="1"/>
  <c r="G181" i="1"/>
  <c r="F181" i="1"/>
  <c r="D181" i="1"/>
  <c r="C181" i="1"/>
  <c r="B181" i="1"/>
  <c r="G180" i="1"/>
  <c r="F180" i="1"/>
  <c r="D180" i="1"/>
  <c r="C180" i="1"/>
  <c r="B180" i="1"/>
  <c r="G179" i="1"/>
  <c r="F179" i="1"/>
  <c r="D179" i="1"/>
  <c r="C179" i="1"/>
  <c r="B179" i="1"/>
  <c r="G178" i="1"/>
  <c r="F178" i="1"/>
  <c r="D178" i="1"/>
  <c r="C178" i="1"/>
  <c r="B178" i="1"/>
  <c r="G177" i="1"/>
  <c r="F177" i="1"/>
  <c r="D177" i="1"/>
  <c r="C177" i="1"/>
  <c r="B177" i="1"/>
  <c r="G176" i="1"/>
  <c r="F176" i="1"/>
  <c r="D176" i="1"/>
  <c r="C176" i="1"/>
  <c r="B176" i="1"/>
  <c r="G175" i="1"/>
  <c r="F175" i="1"/>
  <c r="D175" i="1"/>
  <c r="C175" i="1"/>
  <c r="B175" i="1"/>
  <c r="G174" i="1"/>
  <c r="F174" i="1"/>
  <c r="D174" i="1"/>
  <c r="C174" i="1"/>
  <c r="B174" i="1"/>
  <c r="G173" i="1"/>
  <c r="F173" i="1"/>
  <c r="D173" i="1"/>
  <c r="C173" i="1"/>
  <c r="B173" i="1"/>
  <c r="G172" i="1"/>
  <c r="F172" i="1"/>
  <c r="D172" i="1"/>
  <c r="C172" i="1"/>
  <c r="B172" i="1"/>
  <c r="G171" i="1"/>
  <c r="F171" i="1"/>
  <c r="D171" i="1"/>
  <c r="C171" i="1"/>
  <c r="B171" i="1"/>
  <c r="G170" i="1"/>
  <c r="F170" i="1"/>
  <c r="D170" i="1"/>
  <c r="C170" i="1"/>
  <c r="B170" i="1"/>
  <c r="G169" i="1"/>
  <c r="F169" i="1"/>
  <c r="D169" i="1"/>
  <c r="C169" i="1"/>
  <c r="B169" i="1"/>
  <c r="G168" i="1"/>
  <c r="F168" i="1"/>
  <c r="D168" i="1"/>
  <c r="C168" i="1"/>
  <c r="B168" i="1"/>
  <c r="G167" i="1"/>
  <c r="F167" i="1"/>
  <c r="D167" i="1"/>
  <c r="C167" i="1"/>
  <c r="B167" i="1"/>
  <c r="G166" i="1"/>
  <c r="F166" i="1"/>
  <c r="D166" i="1"/>
  <c r="C166" i="1"/>
  <c r="B166" i="1"/>
  <c r="G165" i="1"/>
  <c r="F165" i="1"/>
  <c r="D165" i="1"/>
  <c r="C165" i="1"/>
  <c r="B165" i="1"/>
  <c r="G164" i="1"/>
  <c r="F164" i="1"/>
  <c r="D164" i="1"/>
  <c r="C164" i="1"/>
  <c r="B164" i="1"/>
  <c r="G163" i="1"/>
  <c r="F163" i="1"/>
  <c r="D163" i="1"/>
  <c r="C163" i="1"/>
  <c r="B163" i="1"/>
  <c r="G162" i="1"/>
  <c r="F162" i="1"/>
  <c r="D162" i="1"/>
  <c r="C162" i="1"/>
  <c r="B162" i="1"/>
  <c r="G161" i="1"/>
  <c r="F161" i="1"/>
  <c r="D161" i="1"/>
  <c r="C161" i="1"/>
  <c r="B161" i="1"/>
  <c r="G160" i="1"/>
  <c r="F160" i="1"/>
  <c r="D160" i="1"/>
  <c r="C160" i="1"/>
  <c r="B160" i="1"/>
  <c r="G159" i="1"/>
  <c r="F159" i="1"/>
  <c r="D159" i="1"/>
  <c r="C159" i="1"/>
  <c r="B159" i="1"/>
  <c r="G158" i="1"/>
  <c r="F158" i="1"/>
  <c r="D158" i="1"/>
  <c r="C158" i="1"/>
  <c r="B158" i="1"/>
  <c r="G157" i="1"/>
  <c r="F157" i="1"/>
  <c r="D157" i="1"/>
  <c r="C157" i="1"/>
  <c r="B157" i="1"/>
  <c r="G156" i="1"/>
  <c r="F156" i="1"/>
  <c r="D156" i="1"/>
  <c r="C156" i="1"/>
  <c r="B156" i="1"/>
  <c r="G155" i="1"/>
  <c r="F155" i="1"/>
  <c r="D155" i="1"/>
  <c r="C155" i="1"/>
  <c r="B155" i="1"/>
  <c r="G154" i="1"/>
  <c r="F154" i="1"/>
  <c r="D154" i="1"/>
  <c r="C154" i="1"/>
  <c r="B154" i="1"/>
  <c r="G153" i="1"/>
  <c r="F153" i="1"/>
  <c r="D153" i="1"/>
  <c r="C153" i="1"/>
  <c r="B153" i="1"/>
  <c r="G152" i="1"/>
  <c r="F152" i="1"/>
  <c r="D152" i="1"/>
  <c r="C152" i="1"/>
  <c r="B152" i="1"/>
  <c r="G151" i="1"/>
  <c r="F151" i="1"/>
  <c r="D151" i="1"/>
  <c r="C151" i="1"/>
  <c r="B151" i="1"/>
  <c r="G150" i="1"/>
  <c r="F150" i="1"/>
  <c r="D150" i="1"/>
  <c r="C150" i="1"/>
  <c r="B150" i="1"/>
  <c r="G149" i="1"/>
  <c r="F149" i="1"/>
  <c r="D149" i="1"/>
  <c r="C149" i="1"/>
  <c r="B149" i="1"/>
  <c r="G148" i="1"/>
  <c r="F148" i="1"/>
  <c r="D148" i="1"/>
  <c r="C148" i="1"/>
  <c r="B148" i="1"/>
  <c r="G147" i="1"/>
  <c r="F147" i="1"/>
  <c r="D147" i="1"/>
  <c r="C147" i="1"/>
  <c r="B147" i="1"/>
  <c r="G146" i="1"/>
  <c r="F146" i="1"/>
  <c r="D146" i="1"/>
  <c r="C146" i="1"/>
  <c r="B146" i="1"/>
  <c r="G145" i="1"/>
  <c r="F145" i="1"/>
  <c r="D145" i="1"/>
  <c r="C145" i="1"/>
  <c r="B145" i="1"/>
  <c r="G144" i="1"/>
  <c r="F144" i="1"/>
  <c r="D144" i="1"/>
  <c r="C144" i="1"/>
  <c r="B144" i="1"/>
  <c r="G143" i="1"/>
  <c r="F143" i="1"/>
  <c r="D143" i="1"/>
  <c r="C143" i="1"/>
  <c r="B143" i="1"/>
  <c r="G142" i="1"/>
  <c r="F142" i="1"/>
  <c r="D142" i="1"/>
  <c r="C142" i="1"/>
  <c r="B142" i="1"/>
  <c r="G141" i="1"/>
  <c r="F141" i="1"/>
  <c r="D141" i="1"/>
  <c r="C141" i="1"/>
  <c r="B141" i="1"/>
  <c r="G140" i="1"/>
  <c r="F140" i="1"/>
  <c r="D140" i="1"/>
  <c r="C140" i="1"/>
  <c r="B140" i="1"/>
  <c r="G139" i="1"/>
  <c r="F139" i="1"/>
  <c r="D139" i="1"/>
  <c r="C139" i="1"/>
  <c r="B139" i="1"/>
  <c r="G138" i="1"/>
  <c r="F138" i="1"/>
  <c r="D138" i="1"/>
  <c r="C138" i="1"/>
  <c r="B138" i="1"/>
  <c r="G137" i="1"/>
  <c r="F137" i="1"/>
  <c r="D137" i="1"/>
  <c r="C137" i="1"/>
  <c r="B137" i="1"/>
  <c r="G136" i="1"/>
  <c r="F136" i="1"/>
  <c r="D136" i="1"/>
  <c r="C136" i="1"/>
  <c r="B136" i="1"/>
  <c r="G135" i="1"/>
  <c r="F135" i="1"/>
  <c r="D135" i="1"/>
  <c r="C135" i="1"/>
  <c r="B135" i="1"/>
  <c r="G134" i="1"/>
  <c r="F134" i="1"/>
  <c r="D134" i="1"/>
  <c r="C134" i="1"/>
  <c r="B134" i="1"/>
  <c r="G133" i="1"/>
  <c r="F133" i="1"/>
  <c r="D133" i="1"/>
  <c r="C133" i="1"/>
  <c r="B133" i="1"/>
  <c r="G132" i="1"/>
  <c r="F132" i="1"/>
  <c r="D132" i="1"/>
  <c r="C132" i="1"/>
  <c r="B132" i="1"/>
  <c r="G131" i="1"/>
  <c r="F131" i="1"/>
  <c r="D131" i="1"/>
  <c r="C131" i="1"/>
  <c r="B131" i="1"/>
  <c r="G130" i="1"/>
  <c r="F130" i="1"/>
  <c r="D130" i="1"/>
  <c r="C130" i="1"/>
  <c r="B130" i="1"/>
  <c r="G129" i="1"/>
  <c r="F129" i="1"/>
  <c r="D129" i="1"/>
  <c r="C129" i="1"/>
  <c r="B129" i="1"/>
  <c r="G128" i="1"/>
  <c r="F128" i="1"/>
  <c r="D128" i="1"/>
  <c r="C128" i="1"/>
  <c r="B128" i="1"/>
  <c r="G127" i="1"/>
  <c r="F127" i="1"/>
  <c r="D127" i="1"/>
  <c r="C127" i="1"/>
  <c r="B127" i="1"/>
  <c r="G126" i="1"/>
  <c r="F126" i="1"/>
  <c r="D126" i="1"/>
  <c r="C126" i="1"/>
  <c r="B126" i="1"/>
  <c r="G125" i="1"/>
  <c r="F125" i="1"/>
  <c r="D125" i="1"/>
  <c r="C125" i="1"/>
  <c r="B125" i="1"/>
  <c r="G124" i="1"/>
  <c r="F124" i="1"/>
  <c r="D124" i="1"/>
  <c r="C124" i="1"/>
  <c r="B124" i="1"/>
  <c r="G123" i="1"/>
  <c r="F123" i="1"/>
  <c r="D123" i="1"/>
  <c r="C123" i="1"/>
  <c r="B123" i="1"/>
  <c r="G122" i="1"/>
  <c r="F122" i="1"/>
  <c r="D122" i="1"/>
  <c r="C122" i="1"/>
  <c r="B122" i="1"/>
  <c r="G121" i="1"/>
  <c r="F121" i="1"/>
  <c r="D121" i="1"/>
  <c r="C121" i="1"/>
  <c r="B121" i="1"/>
  <c r="G120" i="1"/>
  <c r="F120" i="1"/>
  <c r="D120" i="1"/>
  <c r="C120" i="1"/>
  <c r="B120" i="1"/>
  <c r="G119" i="1"/>
  <c r="F119" i="1"/>
  <c r="D119" i="1"/>
  <c r="C119" i="1"/>
  <c r="B119" i="1"/>
  <c r="G118" i="1"/>
  <c r="F118" i="1"/>
  <c r="D118" i="1"/>
  <c r="C118" i="1"/>
  <c r="B118" i="1"/>
  <c r="G117" i="1"/>
  <c r="F117" i="1"/>
  <c r="D117" i="1"/>
  <c r="C117" i="1"/>
  <c r="B117" i="1"/>
  <c r="G116" i="1"/>
  <c r="F116" i="1"/>
  <c r="D116" i="1"/>
  <c r="C116" i="1"/>
  <c r="B116" i="1"/>
  <c r="G115" i="1"/>
  <c r="F115" i="1"/>
  <c r="D115" i="1"/>
  <c r="C115" i="1"/>
  <c r="B115" i="1"/>
  <c r="G114" i="1"/>
  <c r="F114" i="1"/>
  <c r="D114" i="1"/>
  <c r="C114" i="1"/>
  <c r="B114" i="1"/>
  <c r="G113" i="1"/>
  <c r="F113" i="1"/>
  <c r="D113" i="1"/>
  <c r="C113" i="1"/>
  <c r="B113" i="1"/>
  <c r="G112" i="1"/>
  <c r="F112" i="1"/>
  <c r="D112" i="1"/>
  <c r="C112" i="1"/>
  <c r="B112" i="1"/>
  <c r="G111" i="1"/>
  <c r="F111" i="1"/>
  <c r="D111" i="1"/>
  <c r="C111" i="1"/>
  <c r="B111" i="1"/>
  <c r="G110" i="1"/>
  <c r="F110" i="1"/>
  <c r="D110" i="1"/>
  <c r="C110" i="1"/>
  <c r="B110" i="1"/>
  <c r="G109" i="1"/>
  <c r="F109" i="1"/>
  <c r="D109" i="1"/>
  <c r="C109" i="1"/>
  <c r="B109" i="1"/>
  <c r="G108" i="1"/>
  <c r="F108" i="1"/>
  <c r="D108" i="1"/>
  <c r="C108" i="1"/>
  <c r="B108" i="1"/>
  <c r="G107" i="1"/>
  <c r="F107" i="1"/>
  <c r="D107" i="1"/>
  <c r="C107" i="1"/>
  <c r="B107" i="1"/>
  <c r="G106" i="1"/>
  <c r="F106" i="1"/>
  <c r="D106" i="1"/>
  <c r="C106" i="1"/>
  <c r="B106" i="1"/>
  <c r="G105" i="1"/>
  <c r="F105" i="1"/>
  <c r="D105" i="1"/>
  <c r="C105" i="1"/>
  <c r="B105" i="1"/>
  <c r="G104" i="1"/>
  <c r="F104" i="1"/>
  <c r="D104" i="1"/>
  <c r="C104" i="1"/>
  <c r="B104" i="1"/>
  <c r="G103" i="1"/>
  <c r="F103" i="1"/>
  <c r="D103" i="1"/>
  <c r="C103" i="1"/>
  <c r="B103" i="1"/>
  <c r="G102" i="1"/>
  <c r="F102" i="1"/>
  <c r="D102" i="1"/>
  <c r="C102" i="1"/>
  <c r="B102" i="1"/>
  <c r="G101" i="1"/>
  <c r="F101" i="1"/>
  <c r="D101" i="1"/>
  <c r="C101" i="1"/>
  <c r="B101" i="1"/>
  <c r="G100" i="1"/>
  <c r="F100" i="1"/>
  <c r="D100" i="1"/>
  <c r="C100" i="1"/>
  <c r="B100" i="1"/>
  <c r="G99" i="1"/>
  <c r="F99" i="1"/>
  <c r="D99" i="1"/>
  <c r="C99" i="1"/>
  <c r="B99" i="1"/>
  <c r="G98" i="1"/>
  <c r="F98" i="1"/>
  <c r="D98" i="1"/>
  <c r="C98" i="1"/>
  <c r="B98" i="1"/>
  <c r="G97" i="1"/>
  <c r="F97" i="1"/>
  <c r="D97" i="1"/>
  <c r="C97" i="1"/>
  <c r="B97" i="1"/>
  <c r="G96" i="1"/>
  <c r="F96" i="1"/>
  <c r="D96" i="1"/>
  <c r="C96" i="1"/>
  <c r="B96" i="1"/>
  <c r="G95" i="1"/>
  <c r="F95" i="1"/>
  <c r="D95" i="1"/>
  <c r="C95" i="1"/>
  <c r="B95" i="1"/>
  <c r="G94" i="1"/>
  <c r="F94" i="1"/>
  <c r="D94" i="1"/>
  <c r="C94" i="1"/>
  <c r="B94" i="1"/>
  <c r="G93" i="1"/>
  <c r="F93" i="1"/>
  <c r="D93" i="1"/>
  <c r="C93" i="1"/>
  <c r="B93" i="1"/>
  <c r="G92" i="1"/>
  <c r="F92" i="1"/>
  <c r="D92" i="1"/>
  <c r="C92" i="1"/>
  <c r="B92" i="1"/>
  <c r="G91" i="1"/>
  <c r="F91" i="1"/>
  <c r="D91" i="1"/>
  <c r="C91" i="1"/>
  <c r="B91" i="1"/>
  <c r="G90" i="1"/>
  <c r="F90" i="1"/>
  <c r="D90" i="1"/>
  <c r="C90" i="1"/>
  <c r="B90" i="1"/>
  <c r="G89" i="1"/>
  <c r="F89" i="1"/>
  <c r="D89" i="1"/>
  <c r="C89" i="1"/>
  <c r="B89" i="1"/>
  <c r="G88" i="1"/>
  <c r="F88" i="1"/>
  <c r="D88" i="1"/>
  <c r="C88" i="1"/>
  <c r="B88" i="1"/>
  <c r="G87" i="1"/>
  <c r="F87" i="1"/>
  <c r="D87" i="1"/>
  <c r="C87" i="1"/>
  <c r="B87" i="1"/>
  <c r="G86" i="1"/>
  <c r="F86" i="1"/>
  <c r="D86" i="1"/>
  <c r="C86" i="1"/>
  <c r="B86" i="1"/>
  <c r="G85" i="1"/>
  <c r="F85" i="1"/>
  <c r="D85" i="1"/>
  <c r="C85" i="1"/>
  <c r="B85" i="1"/>
  <c r="G84" i="1"/>
  <c r="F84" i="1"/>
  <c r="D84" i="1"/>
  <c r="C84" i="1"/>
  <c r="B84" i="1"/>
  <c r="G83" i="1"/>
  <c r="F83" i="1"/>
  <c r="D83" i="1"/>
  <c r="C83" i="1"/>
  <c r="B83" i="1"/>
  <c r="G82" i="1"/>
  <c r="F82" i="1"/>
  <c r="D82" i="1"/>
  <c r="C82" i="1"/>
  <c r="B82" i="1"/>
  <c r="G81" i="1"/>
  <c r="F81" i="1"/>
  <c r="D81" i="1"/>
  <c r="C81" i="1"/>
  <c r="B81" i="1"/>
  <c r="G80" i="1"/>
  <c r="F80" i="1"/>
  <c r="D80" i="1"/>
  <c r="C80" i="1"/>
  <c r="B80" i="1"/>
  <c r="G79" i="1"/>
  <c r="F79" i="1"/>
  <c r="D79" i="1"/>
  <c r="C79" i="1"/>
  <c r="B79" i="1"/>
  <c r="G78" i="1"/>
  <c r="F78" i="1"/>
  <c r="D78" i="1"/>
  <c r="C78" i="1"/>
  <c r="B78" i="1"/>
  <c r="G77" i="1"/>
  <c r="F77" i="1"/>
  <c r="D77" i="1"/>
  <c r="C77" i="1"/>
  <c r="B77" i="1"/>
  <c r="G76" i="1"/>
  <c r="F76" i="1"/>
  <c r="D76" i="1"/>
  <c r="C76" i="1"/>
  <c r="B76" i="1"/>
  <c r="G75" i="1"/>
  <c r="F75" i="1"/>
  <c r="D75" i="1"/>
  <c r="C75" i="1"/>
  <c r="B75" i="1"/>
  <c r="G74" i="1"/>
  <c r="F74" i="1"/>
  <c r="D74" i="1"/>
  <c r="C74" i="1"/>
  <c r="B74" i="1"/>
  <c r="G73" i="1"/>
  <c r="F73" i="1"/>
  <c r="D73" i="1"/>
  <c r="C73" i="1"/>
  <c r="B73" i="1"/>
  <c r="G72" i="1"/>
  <c r="F72" i="1"/>
  <c r="D72" i="1"/>
  <c r="C72" i="1"/>
  <c r="B72" i="1"/>
  <c r="G71" i="1"/>
  <c r="F71" i="1"/>
  <c r="D71" i="1"/>
  <c r="C71" i="1"/>
  <c r="B71" i="1"/>
  <c r="G70" i="1"/>
  <c r="F70" i="1"/>
  <c r="D70" i="1"/>
  <c r="C70" i="1"/>
  <c r="B70" i="1"/>
  <c r="G69" i="1"/>
  <c r="F69" i="1"/>
  <c r="D69" i="1"/>
  <c r="C69" i="1"/>
  <c r="B69" i="1"/>
  <c r="G68" i="1"/>
  <c r="F68" i="1"/>
  <c r="D68" i="1"/>
  <c r="C68" i="1"/>
  <c r="B68" i="1"/>
  <c r="G67" i="1"/>
  <c r="F67" i="1"/>
  <c r="D67" i="1"/>
  <c r="C67" i="1"/>
  <c r="B67" i="1"/>
  <c r="G66" i="1"/>
  <c r="F66" i="1"/>
  <c r="D66" i="1"/>
  <c r="C66" i="1"/>
  <c r="B66" i="1"/>
  <c r="G65" i="1"/>
  <c r="F65" i="1"/>
  <c r="D65" i="1"/>
  <c r="C65" i="1"/>
  <c r="B65" i="1"/>
  <c r="G64" i="1"/>
  <c r="F64" i="1"/>
  <c r="D64" i="1"/>
  <c r="C64" i="1"/>
  <c r="B64" i="1"/>
  <c r="G63" i="1"/>
  <c r="F63" i="1"/>
  <c r="D63" i="1"/>
  <c r="C63" i="1"/>
  <c r="B63" i="1"/>
  <c r="G62" i="1"/>
  <c r="F62" i="1"/>
  <c r="D62" i="1"/>
  <c r="C62" i="1"/>
  <c r="B62" i="1"/>
  <c r="G61" i="1"/>
  <c r="F61" i="1"/>
  <c r="D61" i="1"/>
  <c r="C61" i="1"/>
  <c r="B61" i="1"/>
  <c r="G60" i="1"/>
  <c r="F60" i="1"/>
  <c r="D60" i="1"/>
  <c r="C60" i="1"/>
  <c r="B60" i="1"/>
  <c r="G59" i="1"/>
  <c r="F59" i="1"/>
  <c r="D59" i="1"/>
  <c r="C59" i="1"/>
  <c r="B59" i="1"/>
  <c r="G58" i="1"/>
  <c r="F58" i="1"/>
  <c r="D58" i="1"/>
  <c r="C58" i="1"/>
  <c r="B58" i="1"/>
  <c r="G57" i="1"/>
  <c r="F57" i="1"/>
  <c r="D57" i="1"/>
  <c r="C57" i="1"/>
  <c r="B57" i="1"/>
  <c r="G56" i="1"/>
  <c r="F56" i="1"/>
  <c r="D56" i="1"/>
  <c r="C56" i="1"/>
  <c r="B56" i="1"/>
  <c r="G55" i="1"/>
  <c r="F55" i="1"/>
  <c r="D55" i="1"/>
  <c r="C55" i="1"/>
  <c r="B55" i="1"/>
  <c r="G54" i="1"/>
  <c r="F54" i="1"/>
  <c r="D54" i="1"/>
  <c r="C54" i="1"/>
  <c r="B54" i="1"/>
  <c r="G53" i="1"/>
  <c r="F53" i="1"/>
  <c r="D53" i="1"/>
  <c r="C53" i="1"/>
  <c r="B53" i="1"/>
  <c r="G52" i="1"/>
  <c r="F52" i="1"/>
  <c r="D52" i="1"/>
  <c r="C52" i="1"/>
  <c r="B52" i="1"/>
  <c r="G51" i="1"/>
  <c r="F51" i="1"/>
  <c r="D51" i="1"/>
  <c r="C51" i="1"/>
  <c r="B51" i="1"/>
  <c r="G50" i="1"/>
  <c r="F50" i="1"/>
  <c r="D50" i="1"/>
  <c r="C50" i="1"/>
  <c r="B50" i="1"/>
  <c r="G49" i="1"/>
  <c r="F49" i="1"/>
  <c r="D49" i="1"/>
  <c r="C49" i="1"/>
  <c r="B49" i="1"/>
  <c r="G48" i="1"/>
  <c r="F48" i="1"/>
  <c r="D48" i="1"/>
  <c r="C48" i="1"/>
  <c r="B48" i="1"/>
  <c r="G47" i="1"/>
  <c r="F47" i="1"/>
  <c r="D47" i="1"/>
  <c r="C47" i="1"/>
  <c r="B47" i="1"/>
  <c r="G46" i="1"/>
  <c r="F46" i="1"/>
  <c r="D46" i="1"/>
  <c r="C46" i="1"/>
  <c r="B46" i="1"/>
  <c r="G45" i="1"/>
  <c r="F45" i="1"/>
  <c r="D45" i="1"/>
  <c r="C45" i="1"/>
  <c r="B45" i="1"/>
  <c r="G44" i="1"/>
  <c r="F44" i="1"/>
  <c r="D44" i="1"/>
  <c r="C44" i="1"/>
  <c r="B44" i="1"/>
  <c r="G43" i="1"/>
  <c r="F43" i="1"/>
  <c r="D43" i="1"/>
  <c r="C43" i="1"/>
  <c r="B43" i="1"/>
  <c r="G42" i="1"/>
  <c r="F42" i="1"/>
  <c r="D42" i="1"/>
  <c r="C42" i="1"/>
  <c r="B42" i="1"/>
  <c r="G41" i="1"/>
  <c r="F41" i="1"/>
  <c r="D41" i="1"/>
  <c r="C41" i="1"/>
  <c r="B41" i="1"/>
  <c r="G40" i="1"/>
  <c r="F40" i="1"/>
  <c r="D40" i="1"/>
  <c r="C40" i="1"/>
  <c r="B40" i="1"/>
  <c r="G39" i="1"/>
  <c r="F39" i="1"/>
  <c r="D39" i="1"/>
  <c r="C39" i="1"/>
  <c r="B39" i="1"/>
  <c r="G38" i="1"/>
  <c r="F38" i="1"/>
  <c r="D38" i="1"/>
  <c r="C38" i="1"/>
  <c r="B38" i="1"/>
  <c r="G37" i="1"/>
  <c r="F37" i="1"/>
  <c r="D37" i="1"/>
  <c r="C37" i="1"/>
  <c r="B37" i="1"/>
  <c r="G36" i="1"/>
  <c r="F36" i="1"/>
  <c r="D36" i="1"/>
  <c r="C36" i="1"/>
  <c r="B36" i="1"/>
  <c r="G35" i="1"/>
  <c r="F35" i="1"/>
  <c r="D35" i="1"/>
  <c r="C35" i="1"/>
  <c r="B35" i="1"/>
  <c r="G34" i="1"/>
  <c r="F34" i="1"/>
  <c r="D34" i="1"/>
  <c r="C34" i="1"/>
  <c r="B34" i="1"/>
  <c r="G33" i="1"/>
  <c r="F33" i="1"/>
  <c r="D33" i="1"/>
  <c r="C33" i="1"/>
  <c r="B33" i="1"/>
  <c r="G32" i="1"/>
  <c r="F32" i="1"/>
  <c r="D32" i="1"/>
  <c r="C32" i="1"/>
  <c r="B32" i="1"/>
  <c r="G31" i="1"/>
  <c r="F31" i="1"/>
  <c r="D31" i="1"/>
  <c r="C31" i="1"/>
  <c r="B31" i="1"/>
  <c r="G30" i="1"/>
  <c r="F30" i="1"/>
  <c r="D30" i="1"/>
  <c r="C30" i="1"/>
  <c r="B30" i="1"/>
  <c r="G29" i="1"/>
  <c r="F29" i="1"/>
  <c r="D29" i="1"/>
  <c r="C29" i="1"/>
  <c r="B29" i="1"/>
  <c r="G28" i="1"/>
  <c r="F28" i="1"/>
  <c r="D28" i="1"/>
  <c r="C28" i="1"/>
  <c r="B28" i="1"/>
  <c r="G27" i="1"/>
  <c r="F27" i="1"/>
  <c r="D27" i="1"/>
  <c r="C27" i="1"/>
  <c r="B27" i="1"/>
  <c r="G26" i="1"/>
  <c r="F26" i="1"/>
  <c r="D26" i="1"/>
  <c r="C26" i="1"/>
  <c r="B26" i="1"/>
  <c r="G25" i="1"/>
  <c r="F25" i="1"/>
  <c r="D25" i="1"/>
  <c r="C25" i="1"/>
  <c r="B25" i="1"/>
  <c r="G24" i="1"/>
  <c r="F24" i="1"/>
  <c r="D24" i="1"/>
  <c r="C24" i="1"/>
  <c r="B24" i="1"/>
  <c r="G23" i="1"/>
  <c r="F23" i="1"/>
  <c r="D23" i="1"/>
  <c r="C23" i="1"/>
  <c r="B23" i="1"/>
  <c r="G22" i="1"/>
  <c r="F22" i="1"/>
  <c r="D22" i="1"/>
  <c r="C22" i="1"/>
  <c r="B22" i="1"/>
  <c r="G21" i="1"/>
  <c r="F21" i="1"/>
  <c r="D21" i="1"/>
  <c r="C21" i="1"/>
  <c r="B21" i="1"/>
  <c r="G20" i="1"/>
  <c r="F20" i="1"/>
  <c r="D20" i="1"/>
  <c r="C20" i="1"/>
  <c r="B20" i="1"/>
  <c r="G19" i="1"/>
  <c r="F19" i="1"/>
  <c r="D19" i="1"/>
  <c r="C19" i="1"/>
  <c r="B19" i="1"/>
  <c r="G18" i="1"/>
  <c r="F18" i="1"/>
  <c r="D18" i="1"/>
  <c r="C18" i="1"/>
  <c r="B18" i="1"/>
  <c r="G17" i="1"/>
  <c r="F17" i="1"/>
  <c r="D17" i="1"/>
  <c r="C17" i="1"/>
  <c r="B17" i="1"/>
  <c r="G16" i="1"/>
  <c r="F16" i="1"/>
  <c r="D16" i="1"/>
  <c r="C16" i="1"/>
  <c r="B16" i="1"/>
  <c r="G15" i="1"/>
  <c r="F15" i="1"/>
  <c r="D15" i="1"/>
  <c r="C15" i="1"/>
  <c r="B15" i="1"/>
  <c r="G14" i="1"/>
  <c r="F14" i="1"/>
  <c r="D14" i="1"/>
  <c r="C14" i="1"/>
  <c r="B14" i="1"/>
  <c r="G13" i="1"/>
  <c r="F13" i="1"/>
  <c r="D13" i="1"/>
  <c r="C13" i="1"/>
  <c r="B13" i="1"/>
  <c r="G12" i="1"/>
  <c r="F12" i="1"/>
  <c r="D12" i="1"/>
  <c r="C12" i="1"/>
  <c r="B12" i="1"/>
  <c r="G11" i="1"/>
  <c r="F11" i="1"/>
  <c r="D11" i="1"/>
  <c r="C11" i="1"/>
  <c r="B11" i="1"/>
  <c r="G10" i="1"/>
  <c r="F10" i="1"/>
  <c r="D10" i="1"/>
  <c r="C10" i="1"/>
  <c r="B10" i="1"/>
  <c r="G9" i="1"/>
  <c r="F9" i="1"/>
  <c r="D9" i="1"/>
  <c r="C9" i="1"/>
  <c r="B9" i="1"/>
  <c r="I8" i="1" a="1"/>
  <c r="G8" i="1"/>
  <c r="F8" i="1"/>
  <c r="D8" i="1"/>
  <c r="C8" i="1"/>
  <c r="B8" i="1"/>
  <c r="A8" i="1" a="1"/>
  <c r="A8" i="1" s="1"/>
  <c r="G4" i="1"/>
  <c r="G3" i="1"/>
  <c r="G2" i="1"/>
  <c r="G1" i="1"/>
  <c r="C123" i="3"/>
  <c r="H123" i="3" s="1"/>
  <c r="N3" i="1" l="1"/>
  <c r="P19" i="1"/>
  <c r="Q19" i="1"/>
  <c r="R19" i="1"/>
  <c r="S19" i="1"/>
  <c r="T19" i="1"/>
  <c r="U19" i="1"/>
  <c r="P130" i="1"/>
  <c r="R131" i="1"/>
  <c r="T132" i="1"/>
  <c r="P134" i="1"/>
  <c r="R135" i="1"/>
  <c r="T136" i="1"/>
  <c r="P138" i="1"/>
  <c r="R139" i="1"/>
  <c r="T140" i="1"/>
  <c r="P142" i="1"/>
  <c r="R143" i="1"/>
  <c r="T144" i="1"/>
  <c r="P146" i="1"/>
  <c r="R147" i="1"/>
  <c r="T148" i="1"/>
  <c r="P150" i="1"/>
  <c r="R151" i="1"/>
  <c r="T152" i="1"/>
  <c r="P154" i="1"/>
  <c r="R155" i="1"/>
  <c r="T156" i="1"/>
  <c r="P158" i="1"/>
  <c r="R159" i="1"/>
  <c r="T160" i="1"/>
  <c r="P162" i="1"/>
  <c r="R163" i="1"/>
  <c r="T164" i="1"/>
  <c r="P166" i="1"/>
  <c r="R167" i="1"/>
  <c r="T168" i="1"/>
  <c r="P170" i="1"/>
  <c r="R171" i="1"/>
  <c r="T172" i="1"/>
  <c r="P174" i="1"/>
  <c r="R175" i="1"/>
  <c r="T176" i="1"/>
  <c r="P178" i="1"/>
  <c r="R179" i="1"/>
  <c r="T180" i="1"/>
  <c r="P182" i="1"/>
  <c r="R183" i="1"/>
  <c r="T184" i="1"/>
  <c r="P186" i="1"/>
  <c r="R187" i="1"/>
  <c r="T188" i="1"/>
  <c r="P190" i="1"/>
  <c r="R191" i="1"/>
  <c r="T192" i="1"/>
  <c r="P194" i="1"/>
  <c r="R195" i="1"/>
  <c r="T196" i="1"/>
  <c r="P198" i="1"/>
  <c r="R199" i="1"/>
  <c r="T200" i="1"/>
  <c r="I202" i="4"/>
  <c r="H161" i="4"/>
  <c r="Q130" i="1"/>
  <c r="S131" i="1"/>
  <c r="U132" i="1"/>
  <c r="Q134" i="1"/>
  <c r="S135" i="1"/>
  <c r="U136" i="1"/>
  <c r="Q138" i="1"/>
  <c r="S139" i="1"/>
  <c r="U140" i="1"/>
  <c r="Q142" i="1"/>
  <c r="S143" i="1"/>
  <c r="U144" i="1"/>
  <c r="Q146" i="1"/>
  <c r="S147" i="1"/>
  <c r="U148" i="1"/>
  <c r="Q150" i="1"/>
  <c r="S151" i="1"/>
  <c r="U152" i="1"/>
  <c r="Q154" i="1"/>
  <c r="S155" i="1"/>
  <c r="U156" i="1"/>
  <c r="Q158" i="1"/>
  <c r="S159" i="1"/>
  <c r="U160" i="1"/>
  <c r="Q162" i="1"/>
  <c r="S163" i="1"/>
  <c r="U164" i="1"/>
  <c r="Q166" i="1"/>
  <c r="S167" i="1"/>
  <c r="U168" i="1"/>
  <c r="Q170" i="1"/>
  <c r="S171" i="1"/>
  <c r="U172" i="1"/>
  <c r="Q174" i="1"/>
  <c r="S175" i="1"/>
  <c r="U176" i="1"/>
  <c r="Q178" i="1"/>
  <c r="S179" i="1"/>
  <c r="U180" i="1"/>
  <c r="Q182" i="1"/>
  <c r="S183" i="1"/>
  <c r="U184" i="1"/>
  <c r="Q186" i="1"/>
  <c r="S187" i="1"/>
  <c r="U188" i="1"/>
  <c r="Q190" i="1"/>
  <c r="S191" i="1"/>
  <c r="U192" i="1"/>
  <c r="Q194" i="1"/>
  <c r="S195" i="1"/>
  <c r="U196" i="1"/>
  <c r="Q198" i="1"/>
  <c r="S199" i="1"/>
  <c r="U200" i="1"/>
  <c r="E198" i="4"/>
  <c r="D157" i="4"/>
  <c r="E166" i="4"/>
  <c r="R130" i="1"/>
  <c r="T131" i="1"/>
  <c r="P133" i="1"/>
  <c r="R134" i="1"/>
  <c r="T135" i="1"/>
  <c r="P137" i="1"/>
  <c r="R138" i="1"/>
  <c r="T139" i="1"/>
  <c r="P141" i="1"/>
  <c r="R142" i="1"/>
  <c r="T143" i="1"/>
  <c r="P145" i="1"/>
  <c r="R146" i="1"/>
  <c r="T147" i="1"/>
  <c r="P149" i="1"/>
  <c r="R150" i="1"/>
  <c r="T151" i="1"/>
  <c r="P153" i="1"/>
  <c r="R154" i="1"/>
  <c r="T155" i="1"/>
  <c r="P157" i="1"/>
  <c r="R158" i="1"/>
  <c r="T159" i="1"/>
  <c r="P161" i="1"/>
  <c r="R162" i="1"/>
  <c r="T163" i="1"/>
  <c r="P165" i="1"/>
  <c r="R166" i="1"/>
  <c r="T167" i="1"/>
  <c r="P169" i="1"/>
  <c r="R170" i="1"/>
  <c r="T171" i="1"/>
  <c r="P173" i="1"/>
  <c r="R174" i="1"/>
  <c r="T175" i="1"/>
  <c r="P177" i="1"/>
  <c r="R178" i="1"/>
  <c r="T179" i="1"/>
  <c r="P181" i="1"/>
  <c r="R182" i="1"/>
  <c r="T183" i="1"/>
  <c r="P185" i="1"/>
  <c r="R186" i="1"/>
  <c r="T187" i="1"/>
  <c r="P189" i="1"/>
  <c r="R190" i="1"/>
  <c r="T191" i="1"/>
  <c r="P193" i="1"/>
  <c r="R194" i="1"/>
  <c r="T195" i="1"/>
  <c r="P197" i="1"/>
  <c r="R198" i="1"/>
  <c r="T199" i="1"/>
  <c r="H193" i="4"/>
  <c r="G152" i="4"/>
  <c r="S130" i="1"/>
  <c r="U131" i="1"/>
  <c r="Q133" i="1"/>
  <c r="S134" i="1"/>
  <c r="U135" i="1"/>
  <c r="Q137" i="1"/>
  <c r="S138" i="1"/>
  <c r="U139" i="1"/>
  <c r="Q141" i="1"/>
  <c r="S142" i="1"/>
  <c r="U143" i="1"/>
  <c r="Q145" i="1"/>
  <c r="S146" i="1"/>
  <c r="U147" i="1"/>
  <c r="Q149" i="1"/>
  <c r="S150" i="1"/>
  <c r="U151" i="1"/>
  <c r="Q153" i="1"/>
  <c r="S154" i="1"/>
  <c r="U155" i="1"/>
  <c r="Q157" i="1"/>
  <c r="S158" i="1"/>
  <c r="U159" i="1"/>
  <c r="Q161" i="1"/>
  <c r="S162" i="1"/>
  <c r="U163" i="1"/>
  <c r="Q165" i="1"/>
  <c r="S166" i="1"/>
  <c r="U167" i="1"/>
  <c r="Q169" i="1"/>
  <c r="S170" i="1"/>
  <c r="U171" i="1"/>
  <c r="Q173" i="1"/>
  <c r="S174" i="1"/>
  <c r="U175" i="1"/>
  <c r="Q177" i="1"/>
  <c r="S178" i="1"/>
  <c r="U179" i="1"/>
  <c r="Q181" i="1"/>
  <c r="S182" i="1"/>
  <c r="U183" i="1"/>
  <c r="Q185" i="1"/>
  <c r="S186" i="1"/>
  <c r="U187" i="1"/>
  <c r="Q189" i="1"/>
  <c r="S190" i="1"/>
  <c r="U191" i="1"/>
  <c r="Q193" i="1"/>
  <c r="S194" i="1"/>
  <c r="U195" i="1"/>
  <c r="Q197" i="1"/>
  <c r="S198" i="1"/>
  <c r="U199" i="1"/>
  <c r="D189" i="4"/>
  <c r="F143" i="4"/>
  <c r="S200" i="1"/>
  <c r="Q199" i="1"/>
  <c r="U197" i="1"/>
  <c r="S196" i="1"/>
  <c r="Q195" i="1"/>
  <c r="U193" i="1"/>
  <c r="S192" i="1"/>
  <c r="Q191" i="1"/>
  <c r="U189" i="1"/>
  <c r="S188" i="1"/>
  <c r="Q187" i="1"/>
  <c r="U185" i="1"/>
  <c r="S184" i="1"/>
  <c r="Q183" i="1"/>
  <c r="U181" i="1"/>
  <c r="S180" i="1"/>
  <c r="Q179" i="1"/>
  <c r="U177" i="1"/>
  <c r="S176" i="1"/>
  <c r="Q175" i="1"/>
  <c r="U173" i="1"/>
  <c r="S172" i="1"/>
  <c r="Q171" i="1"/>
  <c r="U169" i="1"/>
  <c r="S168" i="1"/>
  <c r="Q167" i="1"/>
  <c r="U165" i="1"/>
  <c r="S164" i="1"/>
  <c r="Q163" i="1"/>
  <c r="U161" i="1"/>
  <c r="S160" i="1"/>
  <c r="Q159" i="1"/>
  <c r="U157" i="1"/>
  <c r="S156" i="1"/>
  <c r="Q155" i="1"/>
  <c r="U153" i="1"/>
  <c r="S152" i="1"/>
  <c r="Q151" i="1"/>
  <c r="U149" i="1"/>
  <c r="S148" i="1"/>
  <c r="Q147" i="1"/>
  <c r="U145" i="1"/>
  <c r="S144" i="1"/>
  <c r="Q143" i="1"/>
  <c r="U141" i="1"/>
  <c r="S140" i="1"/>
  <c r="Q139" i="1"/>
  <c r="U137" i="1"/>
  <c r="S136" i="1"/>
  <c r="Q135" i="1"/>
  <c r="U133" i="1"/>
  <c r="S132" i="1"/>
  <c r="Q131" i="1"/>
  <c r="I170" i="4"/>
  <c r="G216" i="4"/>
  <c r="R200" i="1"/>
  <c r="P199" i="1"/>
  <c r="T197" i="1"/>
  <c r="R196" i="1"/>
  <c r="P195" i="1"/>
  <c r="T193" i="1"/>
  <c r="R192" i="1"/>
  <c r="P191" i="1"/>
  <c r="T189" i="1"/>
  <c r="R188" i="1"/>
  <c r="P187" i="1"/>
  <c r="T185" i="1"/>
  <c r="R184" i="1"/>
  <c r="P183" i="1"/>
  <c r="T181" i="1"/>
  <c r="R180" i="1"/>
  <c r="P179" i="1"/>
  <c r="T177" i="1"/>
  <c r="R176" i="1"/>
  <c r="P175" i="1"/>
  <c r="T173" i="1"/>
  <c r="R172" i="1"/>
  <c r="P171" i="1"/>
  <c r="T169" i="1"/>
  <c r="R168" i="1"/>
  <c r="P167" i="1"/>
  <c r="T165" i="1"/>
  <c r="R164" i="1"/>
  <c r="P163" i="1"/>
  <c r="T161" i="1"/>
  <c r="R160" i="1"/>
  <c r="P159" i="1"/>
  <c r="T157" i="1"/>
  <c r="R156" i="1"/>
  <c r="P155" i="1"/>
  <c r="T153" i="1"/>
  <c r="R152" i="1"/>
  <c r="P151" i="1"/>
  <c r="T149" i="1"/>
  <c r="R148" i="1"/>
  <c r="P147" i="1"/>
  <c r="T145" i="1"/>
  <c r="R144" i="1"/>
  <c r="P143" i="1"/>
  <c r="T141" i="1"/>
  <c r="R140" i="1"/>
  <c r="P139" i="1"/>
  <c r="T137" i="1"/>
  <c r="R136" i="1"/>
  <c r="P135" i="1"/>
  <c r="T133" i="1"/>
  <c r="R132" i="1"/>
  <c r="P131" i="1"/>
  <c r="E134" i="4"/>
  <c r="F175" i="4"/>
  <c r="Q200" i="1"/>
  <c r="U198" i="1"/>
  <c r="S197" i="1"/>
  <c r="Q196" i="1"/>
  <c r="U194" i="1"/>
  <c r="S193" i="1"/>
  <c r="Q192" i="1"/>
  <c r="U190" i="1"/>
  <c r="S189" i="1"/>
  <c r="Q188" i="1"/>
  <c r="U186" i="1"/>
  <c r="S185" i="1"/>
  <c r="Q184" i="1"/>
  <c r="U182" i="1"/>
  <c r="S181" i="1"/>
  <c r="Q180" i="1"/>
  <c r="U178" i="1"/>
  <c r="S177" i="1"/>
  <c r="Q176" i="1"/>
  <c r="U174" i="1"/>
  <c r="S173" i="1"/>
  <c r="Q172" i="1"/>
  <c r="U170" i="1"/>
  <c r="S169" i="1"/>
  <c r="Q168" i="1"/>
  <c r="U166" i="1"/>
  <c r="S165" i="1"/>
  <c r="Q164" i="1"/>
  <c r="U162" i="1"/>
  <c r="S161" i="1"/>
  <c r="Q160" i="1"/>
  <c r="U158" i="1"/>
  <c r="S157" i="1"/>
  <c r="Q156" i="1"/>
  <c r="U154" i="1"/>
  <c r="S153" i="1"/>
  <c r="Q152" i="1"/>
  <c r="U150" i="1"/>
  <c r="S149" i="1"/>
  <c r="Q148" i="1"/>
  <c r="U146" i="1"/>
  <c r="S145" i="1"/>
  <c r="Q144" i="1"/>
  <c r="U142" i="1"/>
  <c r="S141" i="1"/>
  <c r="Q140" i="1"/>
  <c r="U138" i="1"/>
  <c r="S137" i="1"/>
  <c r="Q136" i="1"/>
  <c r="U134" i="1"/>
  <c r="S133" i="1"/>
  <c r="Q132" i="1"/>
  <c r="U130" i="1"/>
  <c r="I138" i="4"/>
  <c r="G184" i="4"/>
  <c r="P200" i="1"/>
  <c r="T198" i="1"/>
  <c r="R197" i="1"/>
  <c r="P196" i="1"/>
  <c r="T194" i="1"/>
  <c r="R193" i="1"/>
  <c r="P192" i="1"/>
  <c r="T190" i="1"/>
  <c r="R189" i="1"/>
  <c r="P188" i="1"/>
  <c r="T186" i="1"/>
  <c r="R185" i="1"/>
  <c r="P184" i="1"/>
  <c r="T182" i="1"/>
  <c r="R181" i="1"/>
  <c r="P180" i="1"/>
  <c r="T178" i="1"/>
  <c r="R177" i="1"/>
  <c r="P176" i="1"/>
  <c r="T174" i="1"/>
  <c r="R173" i="1"/>
  <c r="P172" i="1"/>
  <c r="T170" i="1"/>
  <c r="R169" i="1"/>
  <c r="P168" i="1"/>
  <c r="T166" i="1"/>
  <c r="R165" i="1"/>
  <c r="P164" i="1"/>
  <c r="T162" i="1"/>
  <c r="R161" i="1"/>
  <c r="P160" i="1"/>
  <c r="T158" i="1"/>
  <c r="R157" i="1"/>
  <c r="P156" i="1"/>
  <c r="T154" i="1"/>
  <c r="R153" i="1"/>
  <c r="P152" i="1"/>
  <c r="T150" i="1"/>
  <c r="R149" i="1"/>
  <c r="P148" i="1"/>
  <c r="T146" i="1"/>
  <c r="R145" i="1"/>
  <c r="P144" i="1"/>
  <c r="T142" i="1"/>
  <c r="R141" i="1"/>
  <c r="P140" i="1"/>
  <c r="T138" i="1"/>
  <c r="R137" i="1"/>
  <c r="P136" i="1"/>
  <c r="T134" i="1"/>
  <c r="R133" i="1"/>
  <c r="P132" i="1"/>
  <c r="T130" i="1"/>
  <c r="F207" i="4"/>
  <c r="T10" i="1"/>
  <c r="P12" i="1"/>
  <c r="R13" i="1"/>
  <c r="T14" i="1"/>
  <c r="P16" i="1"/>
  <c r="R17" i="1"/>
  <c r="T18" i="1"/>
  <c r="R21" i="1"/>
  <c r="T22" i="1"/>
  <c r="P24" i="1"/>
  <c r="R25" i="1"/>
  <c r="T26" i="1"/>
  <c r="P28" i="1"/>
  <c r="R29" i="1"/>
  <c r="T30" i="1"/>
  <c r="P32" i="1"/>
  <c r="R33" i="1"/>
  <c r="T34" i="1"/>
  <c r="P36" i="1"/>
  <c r="R37" i="1"/>
  <c r="T38" i="1"/>
  <c r="P40" i="1"/>
  <c r="R41" i="1"/>
  <c r="T42" i="1"/>
  <c r="P44" i="1"/>
  <c r="R45" i="1"/>
  <c r="T46" i="1"/>
  <c r="P48" i="1"/>
  <c r="R49" i="1"/>
  <c r="T50" i="1"/>
  <c r="P52" i="1"/>
  <c r="R53" i="1"/>
  <c r="T54" i="1"/>
  <c r="P56" i="1"/>
  <c r="R57" i="1"/>
  <c r="T58" i="1"/>
  <c r="P60" i="1"/>
  <c r="R61" i="1"/>
  <c r="T62" i="1"/>
  <c r="P64" i="1"/>
  <c r="R65" i="1"/>
  <c r="T66" i="1"/>
  <c r="P68" i="1"/>
  <c r="R69" i="1"/>
  <c r="T70" i="1"/>
  <c r="P72" i="1"/>
  <c r="R73" i="1"/>
  <c r="T74" i="1"/>
  <c r="P76" i="1"/>
  <c r="R77" i="1"/>
  <c r="T78" i="1"/>
  <c r="P80" i="1"/>
  <c r="R81" i="1"/>
  <c r="T82" i="1"/>
  <c r="P84" i="1"/>
  <c r="R85" i="1"/>
  <c r="T86" i="1"/>
  <c r="P88" i="1"/>
  <c r="R89" i="1"/>
  <c r="T90" i="1"/>
  <c r="P92" i="1"/>
  <c r="R93" i="1"/>
  <c r="T94" i="1"/>
  <c r="P96" i="1"/>
  <c r="R97" i="1"/>
  <c r="T98" i="1"/>
  <c r="P100" i="1"/>
  <c r="R101" i="1"/>
  <c r="T102" i="1"/>
  <c r="P104" i="1"/>
  <c r="R105" i="1"/>
  <c r="T106" i="1"/>
  <c r="P108" i="1"/>
  <c r="R109" i="1"/>
  <c r="T110" i="1"/>
  <c r="P112" i="1"/>
  <c r="R113" i="1"/>
  <c r="T114" i="1"/>
  <c r="P116" i="1"/>
  <c r="R117" i="1"/>
  <c r="T118" i="1"/>
  <c r="P120" i="1"/>
  <c r="R121" i="1"/>
  <c r="U10" i="1"/>
  <c r="Q12" i="1"/>
  <c r="S13" i="1"/>
  <c r="U14" i="1"/>
  <c r="Q16" i="1"/>
  <c r="S17" i="1"/>
  <c r="U18" i="1"/>
  <c r="S21" i="1"/>
  <c r="U22" i="1"/>
  <c r="Q24" i="1"/>
  <c r="S25" i="1"/>
  <c r="U26" i="1"/>
  <c r="Q28" i="1"/>
  <c r="S29" i="1"/>
  <c r="U30" i="1"/>
  <c r="Q32" i="1"/>
  <c r="S33" i="1"/>
  <c r="U34" i="1"/>
  <c r="Q36" i="1"/>
  <c r="S37" i="1"/>
  <c r="U38" i="1"/>
  <c r="Q40" i="1"/>
  <c r="S41" i="1"/>
  <c r="U42" i="1"/>
  <c r="Q44" i="1"/>
  <c r="S45" i="1"/>
  <c r="U46" i="1"/>
  <c r="Q48" i="1"/>
  <c r="S49" i="1"/>
  <c r="U50" i="1"/>
  <c r="Q52" i="1"/>
  <c r="S53" i="1"/>
  <c r="U54" i="1"/>
  <c r="Q56" i="1"/>
  <c r="S57" i="1"/>
  <c r="U58" i="1"/>
  <c r="Q60" i="1"/>
  <c r="S61" i="1"/>
  <c r="U62" i="1"/>
  <c r="Q64" i="1"/>
  <c r="S65" i="1"/>
  <c r="U66" i="1"/>
  <c r="Q68" i="1"/>
  <c r="S69" i="1"/>
  <c r="U70" i="1"/>
  <c r="Q72" i="1"/>
  <c r="S73" i="1"/>
  <c r="U74" i="1"/>
  <c r="Q76" i="1"/>
  <c r="S77" i="1"/>
  <c r="U78" i="1"/>
  <c r="Q80" i="1"/>
  <c r="S81" i="1"/>
  <c r="U82" i="1"/>
  <c r="Q84" i="1"/>
  <c r="S85" i="1"/>
  <c r="U86" i="1"/>
  <c r="Q88" i="1"/>
  <c r="S89" i="1"/>
  <c r="U90" i="1"/>
  <c r="Q92" i="1"/>
  <c r="S93" i="1"/>
  <c r="U94" i="1"/>
  <c r="Q96" i="1"/>
  <c r="S97" i="1"/>
  <c r="U98" i="1"/>
  <c r="Q100" i="1"/>
  <c r="S101" i="1"/>
  <c r="U102" i="1"/>
  <c r="Q104" i="1"/>
  <c r="S105" i="1"/>
  <c r="U106" i="1"/>
  <c r="Q108" i="1"/>
  <c r="S109" i="1"/>
  <c r="U110" i="1"/>
  <c r="Q112" i="1"/>
  <c r="S113" i="1"/>
  <c r="U114" i="1"/>
  <c r="Q116" i="1"/>
  <c r="S117" i="1"/>
  <c r="U118" i="1"/>
  <c r="Q120" i="1"/>
  <c r="S121" i="1"/>
  <c r="U122" i="1"/>
  <c r="Q124" i="1"/>
  <c r="P11" i="1"/>
  <c r="R12" i="1"/>
  <c r="T13" i="1"/>
  <c r="P15" i="1"/>
  <c r="R16" i="1"/>
  <c r="T17" i="1"/>
  <c r="T21" i="1"/>
  <c r="P23" i="1"/>
  <c r="R24" i="1"/>
  <c r="T25" i="1"/>
  <c r="P27" i="1"/>
  <c r="R28" i="1"/>
  <c r="T29" i="1"/>
  <c r="P31" i="1"/>
  <c r="R32" i="1"/>
  <c r="T33" i="1"/>
  <c r="P35" i="1"/>
  <c r="R36" i="1"/>
  <c r="T37" i="1"/>
  <c r="P39" i="1"/>
  <c r="R40" i="1"/>
  <c r="T41" i="1"/>
  <c r="P43" i="1"/>
  <c r="R44" i="1"/>
  <c r="T45" i="1"/>
  <c r="P47" i="1"/>
  <c r="R48" i="1"/>
  <c r="T49" i="1"/>
  <c r="P51" i="1"/>
  <c r="R52" i="1"/>
  <c r="T53" i="1"/>
  <c r="P55" i="1"/>
  <c r="R56" i="1"/>
  <c r="T57" i="1"/>
  <c r="P59" i="1"/>
  <c r="R60" i="1"/>
  <c r="T61" i="1"/>
  <c r="P63" i="1"/>
  <c r="R64" i="1"/>
  <c r="T65" i="1"/>
  <c r="P67" i="1"/>
  <c r="R68" i="1"/>
  <c r="T69" i="1"/>
  <c r="P71" i="1"/>
  <c r="R72" i="1"/>
  <c r="T73" i="1"/>
  <c r="P75" i="1"/>
  <c r="R76" i="1"/>
  <c r="T77" i="1"/>
  <c r="P79" i="1"/>
  <c r="R80" i="1"/>
  <c r="T81" i="1"/>
  <c r="P83" i="1"/>
  <c r="R84" i="1"/>
  <c r="T85" i="1"/>
  <c r="P87" i="1"/>
  <c r="R88" i="1"/>
  <c r="T89" i="1"/>
  <c r="P91" i="1"/>
  <c r="R92" i="1"/>
  <c r="T93" i="1"/>
  <c r="P95" i="1"/>
  <c r="R96" i="1"/>
  <c r="T97" i="1"/>
  <c r="P99" i="1"/>
  <c r="R100" i="1"/>
  <c r="T101" i="1"/>
  <c r="P103" i="1"/>
  <c r="R104" i="1"/>
  <c r="T105" i="1"/>
  <c r="P107" i="1"/>
  <c r="R108" i="1"/>
  <c r="T109" i="1"/>
  <c r="P111" i="1"/>
  <c r="R112" i="1"/>
  <c r="T113" i="1"/>
  <c r="P115" i="1"/>
  <c r="R116" i="1"/>
  <c r="T117" i="1"/>
  <c r="P119" i="1"/>
  <c r="R120" i="1"/>
  <c r="T121" i="1"/>
  <c r="P123" i="1"/>
  <c r="R124" i="1"/>
  <c r="T125" i="1"/>
  <c r="P127" i="1"/>
  <c r="R128" i="1"/>
  <c r="T129" i="1"/>
  <c r="Q11" i="1"/>
  <c r="S12" i="1"/>
  <c r="U13" i="1"/>
  <c r="Q15" i="1"/>
  <c r="S16" i="1"/>
  <c r="U17" i="1"/>
  <c r="U21" i="1"/>
  <c r="Q23" i="1"/>
  <c r="S24" i="1"/>
  <c r="U25" i="1"/>
  <c r="Q27" i="1"/>
  <c r="S28" i="1"/>
  <c r="U29" i="1"/>
  <c r="Q31" i="1"/>
  <c r="S32" i="1"/>
  <c r="U33" i="1"/>
  <c r="Q35" i="1"/>
  <c r="S36" i="1"/>
  <c r="U37" i="1"/>
  <c r="Q39" i="1"/>
  <c r="S40" i="1"/>
  <c r="U41" i="1"/>
  <c r="Q43" i="1"/>
  <c r="S44" i="1"/>
  <c r="U45" i="1"/>
  <c r="Q47" i="1"/>
  <c r="S48" i="1"/>
  <c r="U49" i="1"/>
  <c r="Q51" i="1"/>
  <c r="S52" i="1"/>
  <c r="U53" i="1"/>
  <c r="Q55" i="1"/>
  <c r="S56" i="1"/>
  <c r="U57" i="1"/>
  <c r="Q59" i="1"/>
  <c r="S60" i="1"/>
  <c r="U61" i="1"/>
  <c r="Q63" i="1"/>
  <c r="S64" i="1"/>
  <c r="U65" i="1"/>
  <c r="Q67" i="1"/>
  <c r="S68" i="1"/>
  <c r="U69" i="1"/>
  <c r="Q71" i="1"/>
  <c r="S72" i="1"/>
  <c r="U73" i="1"/>
  <c r="Q75" i="1"/>
  <c r="S76" i="1"/>
  <c r="U77" i="1"/>
  <c r="Q79" i="1"/>
  <c r="S80" i="1"/>
  <c r="U81" i="1"/>
  <c r="Q83" i="1"/>
  <c r="S84" i="1"/>
  <c r="U85" i="1"/>
  <c r="Q87" i="1"/>
  <c r="S88" i="1"/>
  <c r="U89" i="1"/>
  <c r="Q91" i="1"/>
  <c r="S92" i="1"/>
  <c r="U93" i="1"/>
  <c r="Q95" i="1"/>
  <c r="S96" i="1"/>
  <c r="U97" i="1"/>
  <c r="Q99" i="1"/>
  <c r="S100" i="1"/>
  <c r="U101" i="1"/>
  <c r="Q103" i="1"/>
  <c r="S104" i="1"/>
  <c r="U105" i="1"/>
  <c r="Q107" i="1"/>
  <c r="S108" i="1"/>
  <c r="U109" i="1"/>
  <c r="Q111" i="1"/>
  <c r="S112" i="1"/>
  <c r="U113" i="1"/>
  <c r="Q115" i="1"/>
  <c r="S116" i="1"/>
  <c r="U117" i="1"/>
  <c r="Q119" i="1"/>
  <c r="S120" i="1"/>
  <c r="P10" i="1"/>
  <c r="R11" i="1"/>
  <c r="T12" i="1"/>
  <c r="P14" i="1"/>
  <c r="R15" i="1"/>
  <c r="T16" i="1"/>
  <c r="P18" i="1"/>
  <c r="P22" i="1"/>
  <c r="R23" i="1"/>
  <c r="T24" i="1"/>
  <c r="P26" i="1"/>
  <c r="R27" i="1"/>
  <c r="T28" i="1"/>
  <c r="P30" i="1"/>
  <c r="R31" i="1"/>
  <c r="T32" i="1"/>
  <c r="P34" i="1"/>
  <c r="R35" i="1"/>
  <c r="T36" i="1"/>
  <c r="P38" i="1"/>
  <c r="R39" i="1"/>
  <c r="T40" i="1"/>
  <c r="P42" i="1"/>
  <c r="R43" i="1"/>
  <c r="T44" i="1"/>
  <c r="P46" i="1"/>
  <c r="R47" i="1"/>
  <c r="T48" i="1"/>
  <c r="P50" i="1"/>
  <c r="R51" i="1"/>
  <c r="T52" i="1"/>
  <c r="P54" i="1"/>
  <c r="R55" i="1"/>
  <c r="T56" i="1"/>
  <c r="P58" i="1"/>
  <c r="R59" i="1"/>
  <c r="T60" i="1"/>
  <c r="P62" i="1"/>
  <c r="R63" i="1"/>
  <c r="T64" i="1"/>
  <c r="P66" i="1"/>
  <c r="R67" i="1"/>
  <c r="T68" i="1"/>
  <c r="P70" i="1"/>
  <c r="R71" i="1"/>
  <c r="T72" i="1"/>
  <c r="P74" i="1"/>
  <c r="R75" i="1"/>
  <c r="T76" i="1"/>
  <c r="P78" i="1"/>
  <c r="R79" i="1"/>
  <c r="T80" i="1"/>
  <c r="P82" i="1"/>
  <c r="R83" i="1"/>
  <c r="T84" i="1"/>
  <c r="P86" i="1"/>
  <c r="R87" i="1"/>
  <c r="T88" i="1"/>
  <c r="P90" i="1"/>
  <c r="R91" i="1"/>
  <c r="T92" i="1"/>
  <c r="P94" i="1"/>
  <c r="R95" i="1"/>
  <c r="T96" i="1"/>
  <c r="P98" i="1"/>
  <c r="R99" i="1"/>
  <c r="T100" i="1"/>
  <c r="P102" i="1"/>
  <c r="R103" i="1"/>
  <c r="T104" i="1"/>
  <c r="P106" i="1"/>
  <c r="R107" i="1"/>
  <c r="T108" i="1"/>
  <c r="P110" i="1"/>
  <c r="R111" i="1"/>
  <c r="T112" i="1"/>
  <c r="P114" i="1"/>
  <c r="R115" i="1"/>
  <c r="T116" i="1"/>
  <c r="P118" i="1"/>
  <c r="R119" i="1"/>
  <c r="T120" i="1"/>
  <c r="P122" i="1"/>
  <c r="R10" i="1"/>
  <c r="T11" i="1"/>
  <c r="P13" i="1"/>
  <c r="R14" i="1"/>
  <c r="T15" i="1"/>
  <c r="P17" i="1"/>
  <c r="R18" i="1"/>
  <c r="P21" i="1"/>
  <c r="R22" i="1"/>
  <c r="T23" i="1"/>
  <c r="P25" i="1"/>
  <c r="R26" i="1"/>
  <c r="T27" i="1"/>
  <c r="P29" i="1"/>
  <c r="R30" i="1"/>
  <c r="T31" i="1"/>
  <c r="P33" i="1"/>
  <c r="R34" i="1"/>
  <c r="T35" i="1"/>
  <c r="P37" i="1"/>
  <c r="R38" i="1"/>
  <c r="T39" i="1"/>
  <c r="P41" i="1"/>
  <c r="R42" i="1"/>
  <c r="T43" i="1"/>
  <c r="P45" i="1"/>
  <c r="R46" i="1"/>
  <c r="T47" i="1"/>
  <c r="P49" i="1"/>
  <c r="R50" i="1"/>
  <c r="T51" i="1"/>
  <c r="P53" i="1"/>
  <c r="R54" i="1"/>
  <c r="T55" i="1"/>
  <c r="P57" i="1"/>
  <c r="R58" i="1"/>
  <c r="T59" i="1"/>
  <c r="P61" i="1"/>
  <c r="R62" i="1"/>
  <c r="T63" i="1"/>
  <c r="P65" i="1"/>
  <c r="R66" i="1"/>
  <c r="T67" i="1"/>
  <c r="P69" i="1"/>
  <c r="R70" i="1"/>
  <c r="T71" i="1"/>
  <c r="P73" i="1"/>
  <c r="R74" i="1"/>
  <c r="T75" i="1"/>
  <c r="P77" i="1"/>
  <c r="R78" i="1"/>
  <c r="T79" i="1"/>
  <c r="P81" i="1"/>
  <c r="R82" i="1"/>
  <c r="T83" i="1"/>
  <c r="P85" i="1"/>
  <c r="R86" i="1"/>
  <c r="T87" i="1"/>
  <c r="P89" i="1"/>
  <c r="R90" i="1"/>
  <c r="T91" i="1"/>
  <c r="Q10" i="1"/>
  <c r="S15" i="1"/>
  <c r="Q26" i="1"/>
  <c r="S31" i="1"/>
  <c r="U36" i="1"/>
  <c r="Q42" i="1"/>
  <c r="S47" i="1"/>
  <c r="U52" i="1"/>
  <c r="Q58" i="1"/>
  <c r="S63" i="1"/>
  <c r="U68" i="1"/>
  <c r="Q74" i="1"/>
  <c r="S79" i="1"/>
  <c r="U84" i="1"/>
  <c r="Q90" i="1"/>
  <c r="R94" i="1"/>
  <c r="Q98" i="1"/>
  <c r="Q101" i="1"/>
  <c r="P105" i="1"/>
  <c r="U108" i="1"/>
  <c r="U111" i="1"/>
  <c r="T115" i="1"/>
  <c r="S119" i="1"/>
  <c r="R122" i="1"/>
  <c r="P124" i="1"/>
  <c r="U125" i="1"/>
  <c r="R127" i="1"/>
  <c r="U128" i="1"/>
  <c r="R9" i="1"/>
  <c r="E118" i="4"/>
  <c r="I106" i="4"/>
  <c r="G96" i="4"/>
  <c r="E86" i="4"/>
  <c r="I74" i="4"/>
  <c r="G64" i="4"/>
  <c r="E54" i="4"/>
  <c r="D45" i="4"/>
  <c r="E38" i="4"/>
  <c r="G32" i="4"/>
  <c r="D27" i="4"/>
  <c r="E22" i="4"/>
  <c r="G16" i="4"/>
  <c r="D11" i="4"/>
  <c r="S10" i="1"/>
  <c r="U15" i="1"/>
  <c r="Q21" i="1"/>
  <c r="S26" i="1"/>
  <c r="U31" i="1"/>
  <c r="Q37" i="1"/>
  <c r="S42" i="1"/>
  <c r="U47" i="1"/>
  <c r="Q53" i="1"/>
  <c r="S58" i="1"/>
  <c r="U63" i="1"/>
  <c r="Q69" i="1"/>
  <c r="S74" i="1"/>
  <c r="U79" i="1"/>
  <c r="Q85" i="1"/>
  <c r="S90" i="1"/>
  <c r="S94" i="1"/>
  <c r="R98" i="1"/>
  <c r="Q102" i="1"/>
  <c r="Q105" i="1"/>
  <c r="P109" i="1"/>
  <c r="U112" i="1"/>
  <c r="U115" i="1"/>
  <c r="T119" i="1"/>
  <c r="S122" i="1"/>
  <c r="S124" i="1"/>
  <c r="P126" i="1"/>
  <c r="S127" i="1"/>
  <c r="P129" i="1"/>
  <c r="S9" i="1"/>
  <c r="S11" i="1"/>
  <c r="U16" i="1"/>
  <c r="Q22" i="1"/>
  <c r="S27" i="1"/>
  <c r="U32" i="1"/>
  <c r="Q38" i="1"/>
  <c r="S43" i="1"/>
  <c r="U48" i="1"/>
  <c r="Q54" i="1"/>
  <c r="S59" i="1"/>
  <c r="U64" i="1"/>
  <c r="Q70" i="1"/>
  <c r="S75" i="1"/>
  <c r="U80" i="1"/>
  <c r="Q86" i="1"/>
  <c r="S91" i="1"/>
  <c r="S95" i="1"/>
  <c r="S98" i="1"/>
  <c r="R102" i="1"/>
  <c r="Q106" i="1"/>
  <c r="Q109" i="1"/>
  <c r="P113" i="1"/>
  <c r="U116" i="1"/>
  <c r="U119" i="1"/>
  <c r="T122" i="1"/>
  <c r="T124" i="1"/>
  <c r="Q126" i="1"/>
  <c r="T127" i="1"/>
  <c r="Q129" i="1"/>
  <c r="T9" i="1"/>
  <c r="H129" i="4"/>
  <c r="I114" i="4"/>
  <c r="G104" i="4"/>
  <c r="E94" i="4"/>
  <c r="I82" i="4"/>
  <c r="G72" i="4"/>
  <c r="E62" i="4"/>
  <c r="I50" i="4"/>
  <c r="H41" i="4"/>
  <c r="D37" i="4"/>
  <c r="F31" i="4"/>
  <c r="H25" i="4"/>
  <c r="D21" i="4"/>
  <c r="F15" i="4"/>
  <c r="U11" i="1"/>
  <c r="Q17" i="1"/>
  <c r="S22" i="1"/>
  <c r="U27" i="1"/>
  <c r="Q33" i="1"/>
  <c r="S38" i="1"/>
  <c r="U43" i="1"/>
  <c r="Q49" i="1"/>
  <c r="S54" i="1"/>
  <c r="U59" i="1"/>
  <c r="Q65" i="1"/>
  <c r="S70" i="1"/>
  <c r="U75" i="1"/>
  <c r="Q81" i="1"/>
  <c r="S86" i="1"/>
  <c r="U91" i="1"/>
  <c r="T95" i="1"/>
  <c r="S99" i="1"/>
  <c r="S102" i="1"/>
  <c r="R106" i="1"/>
  <c r="Q110" i="1"/>
  <c r="Q113" i="1"/>
  <c r="P117" i="1"/>
  <c r="U120" i="1"/>
  <c r="Q123" i="1"/>
  <c r="U124" i="1"/>
  <c r="R126" i="1"/>
  <c r="U127" i="1"/>
  <c r="R129" i="1"/>
  <c r="U9" i="1"/>
  <c r="D125" i="4"/>
  <c r="H113" i="4"/>
  <c r="F103" i="4"/>
  <c r="D93" i="4"/>
  <c r="H81" i="4"/>
  <c r="F71" i="4"/>
  <c r="D61" i="4"/>
  <c r="H49" i="4"/>
  <c r="I40" i="4"/>
  <c r="E36" i="4"/>
  <c r="G30" i="4"/>
  <c r="I24" i="4"/>
  <c r="E20" i="4"/>
  <c r="G14" i="4"/>
  <c r="I122" i="4"/>
  <c r="G112" i="4"/>
  <c r="E102" i="4"/>
  <c r="I90" i="4"/>
  <c r="G80" i="4"/>
  <c r="E70" i="4"/>
  <c r="I58" i="4"/>
  <c r="G48" i="4"/>
  <c r="G40" i="4"/>
  <c r="D35" i="4"/>
  <c r="E30" i="4"/>
  <c r="G24" i="4"/>
  <c r="D19" i="4"/>
  <c r="E14" i="4"/>
  <c r="I98" i="4"/>
  <c r="U12" i="1"/>
  <c r="Q18" i="1"/>
  <c r="S23" i="1"/>
  <c r="U28" i="1"/>
  <c r="Q34" i="1"/>
  <c r="S39" i="1"/>
  <c r="U44" i="1"/>
  <c r="Q50" i="1"/>
  <c r="S55" i="1"/>
  <c r="U60" i="1"/>
  <c r="Q66" i="1"/>
  <c r="S71" i="1"/>
  <c r="U76" i="1"/>
  <c r="Q82" i="1"/>
  <c r="S87" i="1"/>
  <c r="U92" i="1"/>
  <c r="U95" i="1"/>
  <c r="T99" i="1"/>
  <c r="S103" i="1"/>
  <c r="S106" i="1"/>
  <c r="R110" i="1"/>
  <c r="Q114" i="1"/>
  <c r="Q117" i="1"/>
  <c r="P121" i="1"/>
  <c r="R123" i="1"/>
  <c r="P125" i="1"/>
  <c r="S126" i="1"/>
  <c r="P128" i="1"/>
  <c r="S129" i="1"/>
  <c r="P9" i="1"/>
  <c r="G120" i="4"/>
  <c r="G88" i="4"/>
  <c r="E78" i="4"/>
  <c r="I66" i="4"/>
  <c r="E46" i="4"/>
  <c r="F39" i="4"/>
  <c r="F23" i="4"/>
  <c r="D13" i="4"/>
  <c r="I42" i="4"/>
  <c r="Q13" i="1"/>
  <c r="S18" i="1"/>
  <c r="U23" i="1"/>
  <c r="Q29" i="1"/>
  <c r="S34" i="1"/>
  <c r="U39" i="1"/>
  <c r="Q45" i="1"/>
  <c r="S50" i="1"/>
  <c r="U55" i="1"/>
  <c r="Q61" i="1"/>
  <c r="S66" i="1"/>
  <c r="U71" i="1"/>
  <c r="Q77" i="1"/>
  <c r="S82" i="1"/>
  <c r="U87" i="1"/>
  <c r="P93" i="1"/>
  <c r="U96" i="1"/>
  <c r="U99" i="1"/>
  <c r="T103" i="1"/>
  <c r="S107" i="1"/>
  <c r="S110" i="1"/>
  <c r="R114" i="1"/>
  <c r="Q118" i="1"/>
  <c r="Q121" i="1"/>
  <c r="S123" i="1"/>
  <c r="Q125" i="1"/>
  <c r="T126" i="1"/>
  <c r="Q128" i="1"/>
  <c r="U129" i="1"/>
  <c r="Q9" i="1"/>
  <c r="H121" i="4"/>
  <c r="F111" i="4"/>
  <c r="D101" i="4"/>
  <c r="H89" i="4"/>
  <c r="F79" i="4"/>
  <c r="D69" i="4"/>
  <c r="H57" i="4"/>
  <c r="F47" i="4"/>
  <c r="H39" i="4"/>
  <c r="I34" i="4"/>
  <c r="F29" i="4"/>
  <c r="H23" i="4"/>
  <c r="I18" i="4"/>
  <c r="F13" i="4"/>
  <c r="D29" i="4"/>
  <c r="Q14" i="1"/>
  <c r="U24" i="1"/>
  <c r="Q30" i="1"/>
  <c r="S35" i="1"/>
  <c r="U40" i="1"/>
  <c r="Q46" i="1"/>
  <c r="S51" i="1"/>
  <c r="U56" i="1"/>
  <c r="Q62" i="1"/>
  <c r="S67" i="1"/>
  <c r="U72" i="1"/>
  <c r="Q78" i="1"/>
  <c r="S83" i="1"/>
  <c r="U88" i="1"/>
  <c r="Q93" i="1"/>
  <c r="P97" i="1"/>
  <c r="U100" i="1"/>
  <c r="U103" i="1"/>
  <c r="T107" i="1"/>
  <c r="S111" i="1"/>
  <c r="S114" i="1"/>
  <c r="R118" i="1"/>
  <c r="U121" i="1"/>
  <c r="T123" i="1"/>
  <c r="R125" i="1"/>
  <c r="U126" i="1"/>
  <c r="S128" i="1"/>
  <c r="E110" i="4"/>
  <c r="G56" i="4"/>
  <c r="H33" i="4"/>
  <c r="H17" i="4"/>
  <c r="D117" i="4"/>
  <c r="H105" i="4"/>
  <c r="F95" i="4"/>
  <c r="D85" i="4"/>
  <c r="H73" i="4"/>
  <c r="F63" i="4"/>
  <c r="D53" i="4"/>
  <c r="F37" i="4"/>
  <c r="H31" i="4"/>
  <c r="I26" i="4"/>
  <c r="F21" i="4"/>
  <c r="H15" i="4"/>
  <c r="I10" i="4"/>
  <c r="S14" i="1"/>
  <c r="Q25" i="1"/>
  <c r="S30" i="1"/>
  <c r="U35" i="1"/>
  <c r="Q41" i="1"/>
  <c r="S46" i="1"/>
  <c r="U51" i="1"/>
  <c r="Q57" i="1"/>
  <c r="S62" i="1"/>
  <c r="U67" i="1"/>
  <c r="Q73" i="1"/>
  <c r="S78" i="1"/>
  <c r="U83" i="1"/>
  <c r="Q89" i="1"/>
  <c r="Q94" i="1"/>
  <c r="Q97" i="1"/>
  <c r="P101" i="1"/>
  <c r="U104" i="1"/>
  <c r="U107" i="1"/>
  <c r="T111" i="1"/>
  <c r="S115" i="1"/>
  <c r="S118" i="1"/>
  <c r="Q122" i="1"/>
  <c r="U123" i="1"/>
  <c r="S125" i="1"/>
  <c r="Q127" i="1"/>
  <c r="T128" i="1"/>
  <c r="F119" i="4"/>
  <c r="D109" i="4"/>
  <c r="H97" i="4"/>
  <c r="F87" i="4"/>
  <c r="D77" i="4"/>
  <c r="H65" i="4"/>
  <c r="F55" i="4"/>
  <c r="F45" i="4"/>
  <c r="G38" i="4"/>
  <c r="I32" i="4"/>
  <c r="E28" i="4"/>
  <c r="G22" i="4"/>
  <c r="I16" i="4"/>
  <c r="E12" i="4"/>
  <c r="R8" i="1" a="1"/>
  <c r="R8" i="1" s="1"/>
  <c r="H9" i="4"/>
  <c r="N4" i="1"/>
  <c r="H159" i="3"/>
  <c r="E44" i="3"/>
  <c r="G259" i="3"/>
  <c r="E117" i="3"/>
  <c r="H95" i="3"/>
  <c r="G255" i="3"/>
  <c r="E121" i="3"/>
  <c r="H233" i="3"/>
  <c r="E60" i="3"/>
  <c r="G53" i="3"/>
  <c r="E191" i="3"/>
  <c r="H249" i="3"/>
  <c r="G186" i="3"/>
  <c r="F243" i="3"/>
  <c r="E120" i="3"/>
  <c r="H242" i="3"/>
  <c r="G37" i="3"/>
  <c r="J37" i="3" s="1"/>
  <c r="H20" i="3"/>
  <c r="E189" i="3"/>
  <c r="F217" i="3"/>
  <c r="F228" i="3"/>
  <c r="E15" i="3"/>
  <c r="E130" i="3"/>
  <c r="G218" i="3"/>
  <c r="F256" i="3"/>
  <c r="G192" i="3"/>
  <c r="G38" i="3"/>
  <c r="F177" i="3"/>
  <c r="J177" i="3" s="1"/>
  <c r="G65" i="3"/>
  <c r="G253" i="3"/>
  <c r="F82" i="3"/>
  <c r="E233" i="3"/>
  <c r="F67" i="3"/>
  <c r="F39" i="3"/>
  <c r="J39" i="3" s="1"/>
  <c r="E53" i="3"/>
  <c r="F237" i="3"/>
  <c r="F180" i="3"/>
  <c r="F56" i="3"/>
  <c r="H96" i="3"/>
  <c r="H150" i="3"/>
  <c r="F168" i="3"/>
  <c r="E20" i="3"/>
  <c r="F171" i="3"/>
  <c r="E261" i="3"/>
  <c r="E9" i="3"/>
  <c r="G152" i="3"/>
  <c r="H223" i="3"/>
  <c r="G17" i="3"/>
  <c r="H216" i="3"/>
  <c r="E141" i="3"/>
  <c r="G138" i="3"/>
  <c r="G100" i="3"/>
  <c r="G150" i="3"/>
  <c r="E176" i="3"/>
  <c r="E52" i="3"/>
  <c r="H110" i="3"/>
  <c r="F31" i="3"/>
  <c r="H109" i="3"/>
  <c r="F22" i="3"/>
  <c r="F21" i="3"/>
  <c r="F79" i="3"/>
  <c r="G223" i="3"/>
  <c r="F17" i="3"/>
  <c r="F216" i="3"/>
  <c r="G59" i="3"/>
  <c r="H93" i="3"/>
  <c r="H121" i="3"/>
  <c r="F100" i="3"/>
  <c r="F150" i="3"/>
  <c r="G94" i="3"/>
  <c r="H81" i="3"/>
  <c r="H191" i="3"/>
  <c r="H51" i="3"/>
  <c r="G109" i="3"/>
  <c r="F134" i="3"/>
  <c r="H18" i="3"/>
  <c r="F195" i="3"/>
  <c r="F19" i="3"/>
  <c r="E210" i="3"/>
  <c r="G202" i="3"/>
  <c r="F174" i="3"/>
  <c r="F193" i="3"/>
  <c r="E17" i="3"/>
  <c r="E216" i="3"/>
  <c r="H158" i="3"/>
  <c r="F90" i="3"/>
  <c r="G69" i="3"/>
  <c r="F232" i="3"/>
  <c r="G103" i="3"/>
  <c r="E59" i="3"/>
  <c r="G93" i="3"/>
  <c r="H43" i="3"/>
  <c r="E85" i="3"/>
  <c r="E100" i="3"/>
  <c r="F94" i="3"/>
  <c r="G88" i="3"/>
  <c r="H60" i="3"/>
  <c r="E81" i="3"/>
  <c r="F183" i="3"/>
  <c r="H70" i="3"/>
  <c r="G51" i="3"/>
  <c r="H46" i="3"/>
  <c r="F109" i="3"/>
  <c r="H243" i="3"/>
  <c r="G18" i="3"/>
  <c r="F164" i="3"/>
  <c r="E195" i="3"/>
  <c r="F236" i="3"/>
  <c r="F187" i="3"/>
  <c r="F92" i="3"/>
  <c r="F179" i="3"/>
  <c r="H86" i="3"/>
  <c r="G89" i="3"/>
  <c r="G26" i="3"/>
  <c r="G246" i="3"/>
  <c r="G133" i="3"/>
  <c r="G54" i="3"/>
  <c r="G159" i="3"/>
  <c r="F202" i="3"/>
  <c r="H171" i="3"/>
  <c r="E174" i="3"/>
  <c r="F261" i="3"/>
  <c r="H259" i="3"/>
  <c r="F167" i="3"/>
  <c r="J167" i="3" s="1"/>
  <c r="G155" i="3"/>
  <c r="F9" i="3"/>
  <c r="G40" i="3"/>
  <c r="F141" i="3"/>
  <c r="E204" i="3"/>
  <c r="H25" i="3"/>
  <c r="J25" i="3" s="1"/>
  <c r="F117" i="3"/>
  <c r="G136" i="3"/>
  <c r="F182" i="3"/>
  <c r="E218" i="3"/>
  <c r="E90" i="3"/>
  <c r="E256" i="3"/>
  <c r="H69" i="3"/>
  <c r="H192" i="3"/>
  <c r="G232" i="3"/>
  <c r="F38" i="3"/>
  <c r="E45" i="3"/>
  <c r="F59" i="3"/>
  <c r="E236" i="3"/>
  <c r="E187" i="3"/>
  <c r="E92" i="3"/>
  <c r="E179" i="3"/>
  <c r="H65" i="3"/>
  <c r="H82" i="3"/>
  <c r="H94" i="3"/>
  <c r="H203" i="3"/>
  <c r="J203" i="3" s="1"/>
  <c r="H67" i="3"/>
  <c r="H173" i="3"/>
  <c r="G52" i="3"/>
  <c r="F81" i="3"/>
  <c r="G86" i="3"/>
  <c r="F89" i="3"/>
  <c r="H237" i="3"/>
  <c r="F26" i="3"/>
  <c r="G151" i="3"/>
  <c r="J151" i="3" s="1"/>
  <c r="F246" i="3"/>
  <c r="G46" i="3"/>
  <c r="F133" i="3"/>
  <c r="G148" i="3"/>
  <c r="J148" i="3" s="1"/>
  <c r="H172" i="3"/>
  <c r="J172" i="3" s="1"/>
  <c r="G79" i="3"/>
  <c r="H200" i="3"/>
  <c r="J200" i="3" s="1"/>
  <c r="F54" i="3"/>
  <c r="E168" i="3"/>
  <c r="E97" i="3"/>
  <c r="F205" i="3"/>
  <c r="H209" i="3"/>
  <c r="H42" i="3"/>
  <c r="G193" i="3"/>
  <c r="F152" i="3"/>
  <c r="J152" i="3" s="1"/>
  <c r="E217" i="3"/>
  <c r="H10" i="3"/>
  <c r="E107" i="3"/>
  <c r="E175" i="3"/>
  <c r="J175" i="3" s="1"/>
  <c r="H135" i="3"/>
  <c r="H108" i="3"/>
  <c r="G130" i="3"/>
  <c r="F158" i="3"/>
  <c r="E257" i="3"/>
  <c r="F95" i="3"/>
  <c r="H131" i="3"/>
  <c r="E66" i="3"/>
  <c r="G7" i="3"/>
  <c r="E83" i="3"/>
  <c r="E93" i="3"/>
  <c r="F8" i="3"/>
  <c r="F255" i="3"/>
  <c r="F43" i="3"/>
  <c r="E138" i="3"/>
  <c r="H115" i="3"/>
  <c r="E251" i="3"/>
  <c r="J251" i="3" s="1"/>
  <c r="H34" i="3"/>
  <c r="H229" i="3"/>
  <c r="G110" i="3"/>
  <c r="G249" i="3"/>
  <c r="F73" i="3"/>
  <c r="F186" i="3"/>
  <c r="G70" i="3"/>
  <c r="F245" i="3"/>
  <c r="J245" i="3" s="1"/>
  <c r="G112" i="3"/>
  <c r="E56" i="3"/>
  <c r="F18" i="3"/>
  <c r="F75" i="3"/>
  <c r="J75" i="3" s="1"/>
  <c r="G96" i="3"/>
  <c r="H230" i="3"/>
  <c r="E205" i="3"/>
  <c r="G209" i="3"/>
  <c r="G42" i="3"/>
  <c r="G135" i="3"/>
  <c r="G108" i="3"/>
  <c r="E95" i="3"/>
  <c r="G131" i="3"/>
  <c r="H105" i="3"/>
  <c r="E7" i="3"/>
  <c r="E43" i="3"/>
  <c r="G166" i="3"/>
  <c r="G61" i="3"/>
  <c r="G115" i="3"/>
  <c r="G34" i="3"/>
  <c r="G214" i="3"/>
  <c r="G229" i="3"/>
  <c r="H219" i="3"/>
  <c r="F220" i="3"/>
  <c r="F110" i="3"/>
  <c r="F249" i="3"/>
  <c r="F70" i="3"/>
  <c r="F112" i="3"/>
  <c r="E125" i="3"/>
  <c r="F96" i="3"/>
  <c r="E137" i="3"/>
  <c r="F242" i="3"/>
  <c r="H240" i="3"/>
  <c r="H36" i="3"/>
  <c r="H204" i="3"/>
  <c r="G139" i="3"/>
  <c r="H90" i="3"/>
  <c r="F131" i="3"/>
  <c r="G57" i="3"/>
  <c r="F154" i="3"/>
  <c r="H236" i="3"/>
  <c r="H92" i="3"/>
  <c r="H179" i="3"/>
  <c r="F166" i="3"/>
  <c r="F61" i="3"/>
  <c r="F115" i="3"/>
  <c r="H126" i="3"/>
  <c r="F34" i="3"/>
  <c r="F214" i="3"/>
  <c r="F229" i="3"/>
  <c r="F219" i="3"/>
  <c r="F238" i="3"/>
  <c r="F55" i="3"/>
  <c r="G127" i="3"/>
  <c r="G240" i="3"/>
  <c r="G36" i="3"/>
  <c r="H98" i="3"/>
  <c r="H174" i="3"/>
  <c r="H227" i="3"/>
  <c r="F230" i="3"/>
  <c r="F42" i="3"/>
  <c r="F108" i="3"/>
  <c r="G98" i="3"/>
  <c r="G227" i="3"/>
  <c r="E230" i="3"/>
  <c r="E118" i="3"/>
  <c r="E139" i="3"/>
  <c r="E132" i="3"/>
  <c r="G256" i="3"/>
  <c r="E57" i="3"/>
  <c r="E154" i="3"/>
  <c r="G187" i="3"/>
  <c r="E166" i="3"/>
  <c r="E61" i="3"/>
  <c r="E116" i="3"/>
  <c r="E214" i="3"/>
  <c r="E219" i="3"/>
  <c r="E33" i="3"/>
  <c r="G183" i="3"/>
  <c r="H89" i="3"/>
  <c r="G114" i="3"/>
  <c r="H133" i="3"/>
  <c r="F127" i="3"/>
  <c r="G22" i="3"/>
  <c r="G21" i="3"/>
  <c r="G91" i="3"/>
  <c r="J91" i="3" s="1"/>
  <c r="G201" i="3"/>
  <c r="H54" i="3"/>
  <c r="F36" i="3"/>
  <c r="J228" i="3"/>
  <c r="J28" i="3"/>
  <c r="J224" i="3"/>
  <c r="J122" i="3"/>
  <c r="J48" i="3"/>
  <c r="J231" i="3"/>
  <c r="H143" i="3"/>
  <c r="F143" i="3"/>
  <c r="H149" i="3"/>
  <c r="F149" i="3"/>
  <c r="F259" i="3"/>
  <c r="G147" i="3"/>
  <c r="G47" i="3"/>
  <c r="F40" i="3"/>
  <c r="G10" i="3"/>
  <c r="G107" i="3"/>
  <c r="F135" i="3"/>
  <c r="G198" i="3"/>
  <c r="F69" i="3"/>
  <c r="G105" i="3"/>
  <c r="H128" i="3"/>
  <c r="F128" i="3"/>
  <c r="G64" i="3"/>
  <c r="H102" i="3"/>
  <c r="E102" i="3"/>
  <c r="F102" i="3"/>
  <c r="G102" i="3"/>
  <c r="G12" i="3"/>
  <c r="H12" i="3"/>
  <c r="F12" i="3"/>
  <c r="F68" i="3"/>
  <c r="H68" i="3"/>
  <c r="F30" i="3"/>
  <c r="H30" i="3"/>
  <c r="G129" i="3"/>
  <c r="H129" i="3"/>
  <c r="F129" i="3"/>
  <c r="E104" i="3"/>
  <c r="F104" i="3"/>
  <c r="G104" i="3"/>
  <c r="H162" i="3"/>
  <c r="G162" i="3"/>
  <c r="H225" i="3"/>
  <c r="E225" i="3"/>
  <c r="F225" i="3"/>
  <c r="G225" i="3"/>
  <c r="F227" i="3"/>
  <c r="F209" i="3"/>
  <c r="H155" i="3"/>
  <c r="E147" i="3"/>
  <c r="F47" i="3"/>
  <c r="H15" i="3"/>
  <c r="E10" i="3"/>
  <c r="F107" i="3"/>
  <c r="H136" i="3"/>
  <c r="E198" i="3"/>
  <c r="F218" i="3"/>
  <c r="H57" i="3"/>
  <c r="E105" i="3"/>
  <c r="F103" i="3"/>
  <c r="H8" i="3"/>
  <c r="F207" i="3"/>
  <c r="E207" i="3"/>
  <c r="H253" i="3"/>
  <c r="F146" i="3"/>
  <c r="E146" i="3"/>
  <c r="G252" i="3"/>
  <c r="J252" i="3" s="1"/>
  <c r="F88" i="3"/>
  <c r="E88" i="3"/>
  <c r="G173" i="3"/>
  <c r="E190" i="3"/>
  <c r="F190" i="3"/>
  <c r="G190" i="3"/>
  <c r="H29" i="3"/>
  <c r="G29" i="3"/>
  <c r="G106" i="3"/>
  <c r="H106" i="3"/>
  <c r="F106" i="3"/>
  <c r="E185" i="3"/>
  <c r="F185" i="3"/>
  <c r="G185" i="3"/>
  <c r="E157" i="3"/>
  <c r="F157" i="3"/>
  <c r="G157" i="3"/>
  <c r="H197" i="3"/>
  <c r="H113" i="3"/>
  <c r="H258" i="3"/>
  <c r="H234" i="3"/>
  <c r="E64" i="3"/>
  <c r="H64" i="3"/>
  <c r="H16" i="3"/>
  <c r="E16" i="3"/>
  <c r="F16" i="3"/>
  <c r="G16" i="3"/>
  <c r="G260" i="3"/>
  <c r="G197" i="3"/>
  <c r="G113" i="3"/>
  <c r="H99" i="3"/>
  <c r="G258" i="3"/>
  <c r="H14" i="3"/>
  <c r="G234" i="3"/>
  <c r="F116" i="3"/>
  <c r="H116" i="3"/>
  <c r="H250" i="3"/>
  <c r="F250" i="3"/>
  <c r="F176" i="3"/>
  <c r="H176" i="3"/>
  <c r="H33" i="3"/>
  <c r="F33" i="3"/>
  <c r="H71" i="3"/>
  <c r="E71" i="3"/>
  <c r="G71" i="3"/>
  <c r="G145" i="3"/>
  <c r="H145" i="3"/>
  <c r="F145" i="3"/>
  <c r="E6" i="3"/>
  <c r="F6" i="3"/>
  <c r="G6" i="3"/>
  <c r="G213" i="3"/>
  <c r="H213" i="3"/>
  <c r="F213" i="3"/>
  <c r="H226" i="3"/>
  <c r="E226" i="3"/>
  <c r="F226" i="3"/>
  <c r="G226" i="3"/>
  <c r="E76" i="3"/>
  <c r="F76" i="3"/>
  <c r="G76" i="3"/>
  <c r="H260" i="3"/>
  <c r="H119" i="3"/>
  <c r="H261" i="3"/>
  <c r="F260" i="3"/>
  <c r="H205" i="3"/>
  <c r="F119" i="3"/>
  <c r="G118" i="3"/>
  <c r="H9" i="3"/>
  <c r="F197" i="3"/>
  <c r="G196" i="3"/>
  <c r="G199" i="3"/>
  <c r="H84" i="3"/>
  <c r="F113" i="3"/>
  <c r="G99" i="3"/>
  <c r="G132" i="3"/>
  <c r="H182" i="3"/>
  <c r="F258" i="3"/>
  <c r="G14" i="3"/>
  <c r="G66" i="3"/>
  <c r="H154" i="3"/>
  <c r="F234" i="3"/>
  <c r="H83" i="3"/>
  <c r="H254" i="3"/>
  <c r="H178" i="3"/>
  <c r="H220" i="3"/>
  <c r="H23" i="3"/>
  <c r="E23" i="3"/>
  <c r="F23" i="3"/>
  <c r="G23" i="3"/>
  <c r="G119" i="3"/>
  <c r="H196" i="3"/>
  <c r="F118" i="3"/>
  <c r="H189" i="3"/>
  <c r="E196" i="3"/>
  <c r="F199" i="3"/>
  <c r="H139" i="3"/>
  <c r="E99" i="3"/>
  <c r="F132" i="3"/>
  <c r="H257" i="3"/>
  <c r="E14" i="3"/>
  <c r="F66" i="3"/>
  <c r="H45" i="3"/>
  <c r="F83" i="3"/>
  <c r="F160" i="3"/>
  <c r="H160" i="3"/>
  <c r="F254" i="3"/>
  <c r="F85" i="3"/>
  <c r="H85" i="3"/>
  <c r="G143" i="3"/>
  <c r="F126" i="3"/>
  <c r="E126" i="3"/>
  <c r="G178" i="3"/>
  <c r="G68" i="3"/>
  <c r="G149" i="3"/>
  <c r="F222" i="3"/>
  <c r="E222" i="3"/>
  <c r="G220" i="3"/>
  <c r="G30" i="3"/>
  <c r="H142" i="3"/>
  <c r="E142" i="3"/>
  <c r="F142" i="3"/>
  <c r="G142" i="3"/>
  <c r="J161" i="3"/>
  <c r="E235" i="3"/>
  <c r="F235" i="3"/>
  <c r="G235" i="3"/>
  <c r="H73" i="3"/>
  <c r="G73" i="3"/>
  <c r="F162" i="3"/>
  <c r="G153" i="3"/>
  <c r="H153" i="3"/>
  <c r="F153" i="3"/>
  <c r="H76" i="3"/>
  <c r="E86" i="3"/>
  <c r="E124" i="3"/>
  <c r="G124" i="3"/>
  <c r="H124" i="3"/>
  <c r="E183" i="3"/>
  <c r="F140" i="3"/>
  <c r="G27" i="3"/>
  <c r="H27" i="3"/>
  <c r="E239" i="3"/>
  <c r="F239" i="3"/>
  <c r="G239" i="3"/>
  <c r="E26" i="3"/>
  <c r="F248" i="3"/>
  <c r="G78" i="3"/>
  <c r="H78" i="3"/>
  <c r="G247" i="3"/>
  <c r="E87" i="3"/>
  <c r="F87" i="3"/>
  <c r="G87" i="3"/>
  <c r="E246" i="3"/>
  <c r="F101" i="3"/>
  <c r="G238" i="3"/>
  <c r="H238" i="3"/>
  <c r="G111" i="3"/>
  <c r="E58" i="3"/>
  <c r="F58" i="3"/>
  <c r="G58" i="3"/>
  <c r="E114" i="3"/>
  <c r="F194" i="3"/>
  <c r="G55" i="3"/>
  <c r="H55" i="3"/>
  <c r="G184" i="3"/>
  <c r="E72" i="3"/>
  <c r="F72" i="3"/>
  <c r="G72" i="3"/>
  <c r="E127" i="3"/>
  <c r="F63" i="3"/>
  <c r="G170" i="3"/>
  <c r="H170" i="3"/>
  <c r="G125" i="3"/>
  <c r="E211" i="3"/>
  <c r="F211" i="3"/>
  <c r="G211" i="3"/>
  <c r="E21" i="3"/>
  <c r="F221" i="3"/>
  <c r="G35" i="3"/>
  <c r="H35" i="3"/>
  <c r="G137" i="3"/>
  <c r="E215" i="3"/>
  <c r="F215" i="3"/>
  <c r="G215" i="3"/>
  <c r="E201" i="3"/>
  <c r="F247" i="3"/>
  <c r="F111" i="3"/>
  <c r="F184" i="3"/>
  <c r="F125" i="3"/>
  <c r="F137" i="3"/>
  <c r="G169" i="3"/>
  <c r="H169" i="3"/>
  <c r="E169" i="3"/>
  <c r="J49" i="3"/>
  <c r="G140" i="3"/>
  <c r="H140" i="3"/>
  <c r="E144" i="3"/>
  <c r="F144" i="3"/>
  <c r="G144" i="3"/>
  <c r="G248" i="3"/>
  <c r="H248" i="3"/>
  <c r="E165" i="3"/>
  <c r="F165" i="3"/>
  <c r="G165" i="3"/>
  <c r="E247" i="3"/>
  <c r="G101" i="3"/>
  <c r="H101" i="3"/>
  <c r="E208" i="3"/>
  <c r="F208" i="3"/>
  <c r="G208" i="3"/>
  <c r="E111" i="3"/>
  <c r="G194" i="3"/>
  <c r="H194" i="3"/>
  <c r="E24" i="3"/>
  <c r="F24" i="3"/>
  <c r="G24" i="3"/>
  <c r="E184" i="3"/>
  <c r="G63" i="3"/>
  <c r="H63" i="3"/>
  <c r="E77" i="3"/>
  <c r="F77" i="3"/>
  <c r="G77" i="3"/>
  <c r="G221" i="3"/>
  <c r="H221" i="3"/>
  <c r="E11" i="3"/>
  <c r="F11" i="3"/>
  <c r="G11" i="3"/>
  <c r="E62" i="3"/>
  <c r="F62" i="3"/>
  <c r="G62" i="3"/>
  <c r="G206" i="3"/>
  <c r="H206" i="3"/>
  <c r="E181" i="3"/>
  <c r="F181" i="3"/>
  <c r="G181" i="3"/>
  <c r="G31" i="3"/>
  <c r="H31" i="3"/>
  <c r="E41" i="3"/>
  <c r="F41" i="3"/>
  <c r="G41" i="3"/>
  <c r="G180" i="3"/>
  <c r="H180" i="3"/>
  <c r="E80" i="3"/>
  <c r="F80" i="3"/>
  <c r="G80" i="3"/>
  <c r="G134" i="3"/>
  <c r="H134" i="3"/>
  <c r="G56" i="3"/>
  <c r="E244" i="3"/>
  <c r="F244" i="3"/>
  <c r="G244" i="3"/>
  <c r="G120" i="3"/>
  <c r="H120" i="3"/>
  <c r="G164" i="3"/>
  <c r="E163" i="3"/>
  <c r="F163" i="3"/>
  <c r="G163" i="3"/>
  <c r="G212" i="3"/>
  <c r="H212" i="3"/>
  <c r="G195" i="3"/>
  <c r="E188" i="3"/>
  <c r="F188" i="3"/>
  <c r="G188" i="3"/>
  <c r="G19" i="3"/>
  <c r="H19" i="3"/>
  <c r="G241" i="3"/>
  <c r="J241" i="3" s="1"/>
  <c r="E32" i="3"/>
  <c r="F32" i="3"/>
  <c r="G32" i="3"/>
  <c r="F50" i="3"/>
  <c r="F13" i="3"/>
  <c r="G13" i="3"/>
  <c r="H13" i="3"/>
  <c r="G50" i="3"/>
  <c r="H50" i="3"/>
  <c r="H74" i="3"/>
  <c r="G74" i="3"/>
  <c r="F74" i="3"/>
  <c r="H156" i="3"/>
  <c r="G156" i="3"/>
  <c r="H210" i="3"/>
  <c r="F159" i="3"/>
  <c r="H97" i="3"/>
  <c r="F98" i="3"/>
  <c r="H44" i="3"/>
  <c r="F156" i="3"/>
  <c r="G210" i="3"/>
  <c r="G97" i="3"/>
  <c r="G44" i="3"/>
  <c r="I219" i="4"/>
  <c r="H218" i="4"/>
  <c r="G217" i="4"/>
  <c r="F216" i="4"/>
  <c r="E215" i="4"/>
  <c r="D214" i="4"/>
  <c r="I211" i="4"/>
  <c r="H210" i="4"/>
  <c r="G209" i="4"/>
  <c r="F208" i="4"/>
  <c r="E207" i="4"/>
  <c r="D206" i="4"/>
  <c r="I203" i="4"/>
  <c r="H202" i="4"/>
  <c r="G201" i="4"/>
  <c r="F200" i="4"/>
  <c r="E199" i="4"/>
  <c r="D198" i="4"/>
  <c r="I195" i="4"/>
  <c r="H194" i="4"/>
  <c r="G193" i="4"/>
  <c r="F192" i="4"/>
  <c r="E191" i="4"/>
  <c r="D190" i="4"/>
  <c r="I187" i="4"/>
  <c r="H186" i="4"/>
  <c r="G185" i="4"/>
  <c r="F184" i="4"/>
  <c r="E183" i="4"/>
  <c r="D182" i="4"/>
  <c r="I179" i="4"/>
  <c r="H178" i="4"/>
  <c r="G177" i="4"/>
  <c r="F176" i="4"/>
  <c r="E175" i="4"/>
  <c r="D174" i="4"/>
  <c r="I171" i="4"/>
  <c r="H170" i="4"/>
  <c r="G169" i="4"/>
  <c r="F168" i="4"/>
  <c r="E167" i="4"/>
  <c r="D166" i="4"/>
  <c r="I163" i="4"/>
  <c r="H162" i="4"/>
  <c r="G161" i="4"/>
  <c r="F160" i="4"/>
  <c r="E159" i="4"/>
  <c r="D158" i="4"/>
  <c r="I155" i="4"/>
  <c r="H154" i="4"/>
  <c r="G153" i="4"/>
  <c r="F152" i="4"/>
  <c r="E151" i="4"/>
  <c r="D150" i="4"/>
  <c r="I147" i="4"/>
  <c r="H146" i="4"/>
  <c r="G145" i="4"/>
  <c r="F144" i="4"/>
  <c r="E143" i="4"/>
  <c r="D142" i="4"/>
  <c r="I139" i="4"/>
  <c r="H138" i="4"/>
  <c r="G137" i="4"/>
  <c r="F136" i="4"/>
  <c r="E135" i="4"/>
  <c r="D134" i="4"/>
  <c r="I131" i="4"/>
  <c r="H130" i="4"/>
  <c r="G129" i="4"/>
  <c r="F128" i="4"/>
  <c r="E127" i="4"/>
  <c r="D126" i="4"/>
  <c r="I123" i="4"/>
  <c r="H219" i="4"/>
  <c r="G218" i="4"/>
  <c r="F217" i="4"/>
  <c r="E216" i="4"/>
  <c r="D215" i="4"/>
  <c r="I212" i="4"/>
  <c r="H211" i="4"/>
  <c r="G210" i="4"/>
  <c r="F209" i="4"/>
  <c r="E208" i="4"/>
  <c r="D207" i="4"/>
  <c r="I204" i="4"/>
  <c r="H203" i="4"/>
  <c r="G202" i="4"/>
  <c r="F201" i="4"/>
  <c r="E200" i="4"/>
  <c r="D199" i="4"/>
  <c r="I196" i="4"/>
  <c r="H195" i="4"/>
  <c r="G194" i="4"/>
  <c r="F193" i="4"/>
  <c r="E192" i="4"/>
  <c r="D191" i="4"/>
  <c r="I188" i="4"/>
  <c r="H187" i="4"/>
  <c r="G186" i="4"/>
  <c r="F185" i="4"/>
  <c r="E184" i="4"/>
  <c r="D183" i="4"/>
  <c r="I180" i="4"/>
  <c r="H179" i="4"/>
  <c r="G178" i="4"/>
  <c r="F177" i="4"/>
  <c r="E176" i="4"/>
  <c r="D175" i="4"/>
  <c r="I172" i="4"/>
  <c r="H171" i="4"/>
  <c r="G170" i="4"/>
  <c r="F169" i="4"/>
  <c r="E168" i="4"/>
  <c r="D167" i="4"/>
  <c r="I164" i="4"/>
  <c r="H163" i="4"/>
  <c r="G162" i="4"/>
  <c r="F161" i="4"/>
  <c r="E160" i="4"/>
  <c r="D159" i="4"/>
  <c r="I156" i="4"/>
  <c r="H155" i="4"/>
  <c r="G154" i="4"/>
  <c r="F153" i="4"/>
  <c r="E152" i="4"/>
  <c r="D151" i="4"/>
  <c r="I148" i="4"/>
  <c r="H147" i="4"/>
  <c r="G146" i="4"/>
  <c r="F145" i="4"/>
  <c r="E144" i="4"/>
  <c r="D143" i="4"/>
  <c r="I140" i="4"/>
  <c r="H139" i="4"/>
  <c r="G138" i="4"/>
  <c r="F137" i="4"/>
  <c r="E136" i="4"/>
  <c r="D135" i="4"/>
  <c r="I132" i="4"/>
  <c r="H131" i="4"/>
  <c r="G130" i="4"/>
  <c r="F129" i="4"/>
  <c r="E128" i="4"/>
  <c r="D127" i="4"/>
  <c r="I124" i="4"/>
  <c r="G219" i="4"/>
  <c r="F218" i="4"/>
  <c r="E217" i="4"/>
  <c r="D216" i="4"/>
  <c r="I213" i="4"/>
  <c r="H212" i="4"/>
  <c r="G211" i="4"/>
  <c r="F210" i="4"/>
  <c r="E209" i="4"/>
  <c r="D208" i="4"/>
  <c r="I205" i="4"/>
  <c r="H204" i="4"/>
  <c r="G203" i="4"/>
  <c r="F202" i="4"/>
  <c r="E201" i="4"/>
  <c r="D200" i="4"/>
  <c r="I197" i="4"/>
  <c r="H196" i="4"/>
  <c r="G195" i="4"/>
  <c r="F194" i="4"/>
  <c r="E193" i="4"/>
  <c r="D192" i="4"/>
  <c r="I189" i="4"/>
  <c r="H188" i="4"/>
  <c r="G187" i="4"/>
  <c r="F186" i="4"/>
  <c r="E185" i="4"/>
  <c r="D184" i="4"/>
  <c r="I181" i="4"/>
  <c r="H180" i="4"/>
  <c r="G179" i="4"/>
  <c r="F178" i="4"/>
  <c r="E177" i="4"/>
  <c r="D176" i="4"/>
  <c r="I173" i="4"/>
  <c r="H172" i="4"/>
  <c r="G171" i="4"/>
  <c r="F170" i="4"/>
  <c r="E169" i="4"/>
  <c r="D168" i="4"/>
  <c r="I165" i="4"/>
  <c r="H164" i="4"/>
  <c r="G163" i="4"/>
  <c r="F162" i="4"/>
  <c r="E161" i="4"/>
  <c r="D160" i="4"/>
  <c r="I157" i="4"/>
  <c r="H156" i="4"/>
  <c r="G155" i="4"/>
  <c r="F154" i="4"/>
  <c r="E153" i="4"/>
  <c r="D152" i="4"/>
  <c r="I149" i="4"/>
  <c r="H148" i="4"/>
  <c r="G147" i="4"/>
  <c r="F146" i="4"/>
  <c r="E145" i="4"/>
  <c r="D144" i="4"/>
  <c r="I141" i="4"/>
  <c r="H140" i="4"/>
  <c r="G139" i="4"/>
  <c r="F138" i="4"/>
  <c r="E137" i="4"/>
  <c r="D136" i="4"/>
  <c r="I133" i="4"/>
  <c r="H132" i="4"/>
  <c r="G131" i="4"/>
  <c r="F130" i="4"/>
  <c r="E129" i="4"/>
  <c r="D128" i="4"/>
  <c r="I125" i="4"/>
  <c r="H124" i="4"/>
  <c r="F219" i="4"/>
  <c r="E218" i="4"/>
  <c r="D217" i="4"/>
  <c r="I214" i="4"/>
  <c r="H213" i="4"/>
  <c r="G212" i="4"/>
  <c r="F211" i="4"/>
  <c r="E210" i="4"/>
  <c r="D209" i="4"/>
  <c r="I206" i="4"/>
  <c r="H205" i="4"/>
  <c r="G204" i="4"/>
  <c r="F203" i="4"/>
  <c r="E202" i="4"/>
  <c r="D201" i="4"/>
  <c r="I198" i="4"/>
  <c r="H197" i="4"/>
  <c r="G196" i="4"/>
  <c r="F195" i="4"/>
  <c r="E194" i="4"/>
  <c r="D193" i="4"/>
  <c r="I190" i="4"/>
  <c r="H189" i="4"/>
  <c r="G188" i="4"/>
  <c r="F187" i="4"/>
  <c r="E186" i="4"/>
  <c r="D185" i="4"/>
  <c r="I182" i="4"/>
  <c r="H181" i="4"/>
  <c r="G180" i="4"/>
  <c r="F179" i="4"/>
  <c r="E178" i="4"/>
  <c r="D177" i="4"/>
  <c r="I174" i="4"/>
  <c r="H173" i="4"/>
  <c r="G172" i="4"/>
  <c r="F171" i="4"/>
  <c r="E170" i="4"/>
  <c r="D169" i="4"/>
  <c r="I166" i="4"/>
  <c r="H165" i="4"/>
  <c r="G164" i="4"/>
  <c r="F163" i="4"/>
  <c r="E162" i="4"/>
  <c r="D161" i="4"/>
  <c r="I158" i="4"/>
  <c r="H157" i="4"/>
  <c r="G156" i="4"/>
  <c r="F155" i="4"/>
  <c r="E154" i="4"/>
  <c r="D153" i="4"/>
  <c r="I150" i="4"/>
  <c r="H149" i="4"/>
  <c r="G148" i="4"/>
  <c r="F147" i="4"/>
  <c r="E146" i="4"/>
  <c r="D145" i="4"/>
  <c r="I142" i="4"/>
  <c r="H141" i="4"/>
  <c r="G140" i="4"/>
  <c r="F139" i="4"/>
  <c r="E138" i="4"/>
  <c r="D137" i="4"/>
  <c r="I134" i="4"/>
  <c r="H133" i="4"/>
  <c r="G132" i="4"/>
  <c r="F131" i="4"/>
  <c r="E130" i="4"/>
  <c r="D129" i="4"/>
  <c r="I126" i="4"/>
  <c r="H125" i="4"/>
  <c r="G124" i="4"/>
  <c r="E219" i="4"/>
  <c r="D218" i="4"/>
  <c r="I215" i="4"/>
  <c r="H214" i="4"/>
  <c r="G213" i="4"/>
  <c r="F212" i="4"/>
  <c r="E211" i="4"/>
  <c r="D210" i="4"/>
  <c r="I207" i="4"/>
  <c r="H206" i="4"/>
  <c r="G205" i="4"/>
  <c r="F204" i="4"/>
  <c r="E203" i="4"/>
  <c r="D202" i="4"/>
  <c r="I199" i="4"/>
  <c r="H198" i="4"/>
  <c r="G197" i="4"/>
  <c r="F196" i="4"/>
  <c r="E195" i="4"/>
  <c r="D194" i="4"/>
  <c r="I191" i="4"/>
  <c r="H190" i="4"/>
  <c r="G189" i="4"/>
  <c r="F188" i="4"/>
  <c r="E187" i="4"/>
  <c r="D186" i="4"/>
  <c r="I183" i="4"/>
  <c r="H182" i="4"/>
  <c r="G181" i="4"/>
  <c r="F180" i="4"/>
  <c r="E179" i="4"/>
  <c r="D178" i="4"/>
  <c r="I175" i="4"/>
  <c r="H174" i="4"/>
  <c r="G173" i="4"/>
  <c r="F172" i="4"/>
  <c r="E171" i="4"/>
  <c r="D170" i="4"/>
  <c r="I167" i="4"/>
  <c r="H166" i="4"/>
  <c r="G165" i="4"/>
  <c r="F164" i="4"/>
  <c r="E163" i="4"/>
  <c r="D162" i="4"/>
  <c r="I159" i="4"/>
  <c r="H158" i="4"/>
  <c r="G157" i="4"/>
  <c r="F156" i="4"/>
  <c r="E155" i="4"/>
  <c r="D154" i="4"/>
  <c r="I151" i="4"/>
  <c r="H150" i="4"/>
  <c r="G149" i="4"/>
  <c r="F148" i="4"/>
  <c r="E147" i="4"/>
  <c r="D146" i="4"/>
  <c r="I143" i="4"/>
  <c r="H142" i="4"/>
  <c r="G141" i="4"/>
  <c r="F140" i="4"/>
  <c r="E139" i="4"/>
  <c r="D138" i="4"/>
  <c r="I135" i="4"/>
  <c r="H134" i="4"/>
  <c r="G133" i="4"/>
  <c r="F132" i="4"/>
  <c r="E131" i="4"/>
  <c r="D130" i="4"/>
  <c r="I127" i="4"/>
  <c r="H126" i="4"/>
  <c r="G125" i="4"/>
  <c r="F124" i="4"/>
  <c r="I217" i="4"/>
  <c r="H216" i="4"/>
  <c r="G215" i="4"/>
  <c r="F214" i="4"/>
  <c r="E213" i="4"/>
  <c r="D212" i="4"/>
  <c r="I209" i="4"/>
  <c r="H208" i="4"/>
  <c r="G207" i="4"/>
  <c r="F206" i="4"/>
  <c r="E205" i="4"/>
  <c r="D204" i="4"/>
  <c r="I201" i="4"/>
  <c r="H200" i="4"/>
  <c r="G199" i="4"/>
  <c r="F198" i="4"/>
  <c r="E197" i="4"/>
  <c r="D196" i="4"/>
  <c r="I193" i="4"/>
  <c r="H192" i="4"/>
  <c r="G191" i="4"/>
  <c r="F190" i="4"/>
  <c r="E189" i="4"/>
  <c r="D188" i="4"/>
  <c r="I185" i="4"/>
  <c r="H184" i="4"/>
  <c r="G183" i="4"/>
  <c r="F182" i="4"/>
  <c r="E181" i="4"/>
  <c r="D180" i="4"/>
  <c r="I177" i="4"/>
  <c r="H176" i="4"/>
  <c r="G175" i="4"/>
  <c r="F174" i="4"/>
  <c r="E173" i="4"/>
  <c r="D172" i="4"/>
  <c r="I169" i="4"/>
  <c r="H168" i="4"/>
  <c r="G167" i="4"/>
  <c r="F166" i="4"/>
  <c r="E165" i="4"/>
  <c r="D164" i="4"/>
  <c r="I161" i="4"/>
  <c r="H160" i="4"/>
  <c r="G159" i="4"/>
  <c r="F158" i="4"/>
  <c r="E157" i="4"/>
  <c r="D156" i="4"/>
  <c r="I153" i="4"/>
  <c r="H152" i="4"/>
  <c r="G151" i="4"/>
  <c r="F150" i="4"/>
  <c r="E149" i="4"/>
  <c r="D148" i="4"/>
  <c r="I145" i="4"/>
  <c r="H144" i="4"/>
  <c r="G143" i="4"/>
  <c r="F142" i="4"/>
  <c r="E141" i="4"/>
  <c r="D140" i="4"/>
  <c r="I137" i="4"/>
  <c r="H136" i="4"/>
  <c r="G135" i="4"/>
  <c r="F134" i="4"/>
  <c r="E133" i="4"/>
  <c r="D132" i="4"/>
  <c r="I129" i="4"/>
  <c r="H128" i="4"/>
  <c r="G127" i="4"/>
  <c r="F126" i="4"/>
  <c r="E125" i="4"/>
  <c r="D124" i="4"/>
  <c r="H215" i="4"/>
  <c r="D211" i="4"/>
  <c r="G206" i="4"/>
  <c r="F197" i="4"/>
  <c r="I192" i="4"/>
  <c r="E188" i="4"/>
  <c r="H183" i="4"/>
  <c r="D179" i="4"/>
  <c r="G174" i="4"/>
  <c r="F165" i="4"/>
  <c r="I160" i="4"/>
  <c r="E156" i="4"/>
  <c r="H151" i="4"/>
  <c r="D147" i="4"/>
  <c r="G142" i="4"/>
  <c r="F133" i="4"/>
  <c r="I128" i="4"/>
  <c r="E124" i="4"/>
  <c r="H122" i="4"/>
  <c r="G121" i="4"/>
  <c r="F120" i="4"/>
  <c r="E119" i="4"/>
  <c r="D118" i="4"/>
  <c r="I115" i="4"/>
  <c r="H114" i="4"/>
  <c r="G113" i="4"/>
  <c r="F112" i="4"/>
  <c r="E111" i="4"/>
  <c r="D110" i="4"/>
  <c r="I107" i="4"/>
  <c r="H106" i="4"/>
  <c r="G105" i="4"/>
  <c r="F104" i="4"/>
  <c r="E103" i="4"/>
  <c r="D102" i="4"/>
  <c r="I99" i="4"/>
  <c r="H98" i="4"/>
  <c r="G97" i="4"/>
  <c r="F96" i="4"/>
  <c r="E95" i="4"/>
  <c r="D94" i="4"/>
  <c r="I91" i="4"/>
  <c r="H90" i="4"/>
  <c r="G89" i="4"/>
  <c r="F88" i="4"/>
  <c r="E87" i="4"/>
  <c r="D86" i="4"/>
  <c r="I83" i="4"/>
  <c r="H82" i="4"/>
  <c r="G81" i="4"/>
  <c r="F80" i="4"/>
  <c r="E79" i="4"/>
  <c r="D78" i="4"/>
  <c r="I75" i="4"/>
  <c r="H74" i="4"/>
  <c r="G73" i="4"/>
  <c r="F72" i="4"/>
  <c r="E71" i="4"/>
  <c r="D70" i="4"/>
  <c r="I67" i="4"/>
  <c r="H66" i="4"/>
  <c r="G65" i="4"/>
  <c r="F64" i="4"/>
  <c r="E63" i="4"/>
  <c r="D62" i="4"/>
  <c r="I59" i="4"/>
  <c r="H58" i="4"/>
  <c r="G57" i="4"/>
  <c r="F56" i="4"/>
  <c r="E55" i="4"/>
  <c r="D54" i="4"/>
  <c r="I51" i="4"/>
  <c r="H50" i="4"/>
  <c r="G49" i="4"/>
  <c r="F48" i="4"/>
  <c r="E47" i="4"/>
  <c r="D46" i="4"/>
  <c r="I43" i="4"/>
  <c r="H42" i="4"/>
  <c r="G41" i="4"/>
  <c r="F40" i="4"/>
  <c r="E39" i="4"/>
  <c r="D38" i="4"/>
  <c r="I35" i="4"/>
  <c r="H34" i="4"/>
  <c r="G33" i="4"/>
  <c r="F32" i="4"/>
  <c r="E31" i="4"/>
  <c r="D30" i="4"/>
  <c r="I27" i="4"/>
  <c r="H26" i="4"/>
  <c r="G25" i="4"/>
  <c r="F24" i="4"/>
  <c r="E23" i="4"/>
  <c r="D22" i="4"/>
  <c r="I19" i="4"/>
  <c r="H18" i="4"/>
  <c r="G17" i="4"/>
  <c r="F16" i="4"/>
  <c r="E15" i="4"/>
  <c r="D14" i="4"/>
  <c r="I11" i="4"/>
  <c r="H10" i="4"/>
  <c r="G9" i="4"/>
  <c r="F215" i="4"/>
  <c r="I210" i="4"/>
  <c r="E206" i="4"/>
  <c r="H201" i="4"/>
  <c r="D197" i="4"/>
  <c r="G192" i="4"/>
  <c r="F183" i="4"/>
  <c r="I178" i="4"/>
  <c r="E174" i="4"/>
  <c r="H169" i="4"/>
  <c r="D165" i="4"/>
  <c r="G160" i="4"/>
  <c r="F151" i="4"/>
  <c r="I146" i="4"/>
  <c r="E142" i="4"/>
  <c r="H137" i="4"/>
  <c r="D133" i="4"/>
  <c r="G128" i="4"/>
  <c r="G122" i="4"/>
  <c r="F121" i="4"/>
  <c r="E120" i="4"/>
  <c r="D119" i="4"/>
  <c r="I116" i="4"/>
  <c r="H115" i="4"/>
  <c r="G114" i="4"/>
  <c r="F113" i="4"/>
  <c r="E112" i="4"/>
  <c r="D111" i="4"/>
  <c r="I108" i="4"/>
  <c r="H107" i="4"/>
  <c r="G106" i="4"/>
  <c r="F105" i="4"/>
  <c r="E104" i="4"/>
  <c r="D103" i="4"/>
  <c r="I100" i="4"/>
  <c r="H99" i="4"/>
  <c r="G98" i="4"/>
  <c r="F97" i="4"/>
  <c r="E96" i="4"/>
  <c r="D95" i="4"/>
  <c r="I92" i="4"/>
  <c r="H91" i="4"/>
  <c r="G90" i="4"/>
  <c r="F89" i="4"/>
  <c r="E88" i="4"/>
  <c r="D87" i="4"/>
  <c r="I84" i="4"/>
  <c r="H83" i="4"/>
  <c r="G82" i="4"/>
  <c r="F81" i="4"/>
  <c r="E80" i="4"/>
  <c r="D79" i="4"/>
  <c r="I76" i="4"/>
  <c r="H75" i="4"/>
  <c r="G74" i="4"/>
  <c r="F73" i="4"/>
  <c r="E72" i="4"/>
  <c r="D71" i="4"/>
  <c r="I68" i="4"/>
  <c r="H67" i="4"/>
  <c r="G66" i="4"/>
  <c r="F65" i="4"/>
  <c r="E64" i="4"/>
  <c r="D63" i="4"/>
  <c r="I60" i="4"/>
  <c r="H59" i="4"/>
  <c r="G58" i="4"/>
  <c r="F57" i="4"/>
  <c r="E56" i="4"/>
  <c r="D55" i="4"/>
  <c r="I52" i="4"/>
  <c r="H51" i="4"/>
  <c r="G50" i="4"/>
  <c r="F49" i="4"/>
  <c r="E48" i="4"/>
  <c r="D47" i="4"/>
  <c r="I44" i="4"/>
  <c r="H43" i="4"/>
  <c r="G42" i="4"/>
  <c r="F41" i="4"/>
  <c r="E40" i="4"/>
  <c r="D39" i="4"/>
  <c r="I36" i="4"/>
  <c r="H35" i="4"/>
  <c r="G34" i="4"/>
  <c r="F33" i="4"/>
  <c r="E32" i="4"/>
  <c r="D31" i="4"/>
  <c r="I28" i="4"/>
  <c r="H27" i="4"/>
  <c r="G26" i="4"/>
  <c r="F25" i="4"/>
  <c r="E24" i="4"/>
  <c r="D23" i="4"/>
  <c r="I20" i="4"/>
  <c r="H19" i="4"/>
  <c r="G18" i="4"/>
  <c r="F17" i="4"/>
  <c r="E16" i="4"/>
  <c r="D15" i="4"/>
  <c r="I12" i="4"/>
  <c r="H11" i="4"/>
  <c r="G10" i="4"/>
  <c r="F9" i="4"/>
  <c r="I8" i="1"/>
  <c r="D9" i="4" s="1"/>
  <c r="N2" i="1"/>
  <c r="D219" i="4"/>
  <c r="G214" i="4"/>
  <c r="F205" i="4"/>
  <c r="I200" i="4"/>
  <c r="E196" i="4"/>
  <c r="H191" i="4"/>
  <c r="D187" i="4"/>
  <c r="G182" i="4"/>
  <c r="F173" i="4"/>
  <c r="I168" i="4"/>
  <c r="E164" i="4"/>
  <c r="H159" i="4"/>
  <c r="D155" i="4"/>
  <c r="G150" i="4"/>
  <c r="F141" i="4"/>
  <c r="I136" i="4"/>
  <c r="E132" i="4"/>
  <c r="H127" i="4"/>
  <c r="H123" i="4"/>
  <c r="F122" i="4"/>
  <c r="E121" i="4"/>
  <c r="D120" i="4"/>
  <c r="I117" i="4"/>
  <c r="H116" i="4"/>
  <c r="G115" i="4"/>
  <c r="F114" i="4"/>
  <c r="E113" i="4"/>
  <c r="D112" i="4"/>
  <c r="I109" i="4"/>
  <c r="H108" i="4"/>
  <c r="G107" i="4"/>
  <c r="F106" i="4"/>
  <c r="E105" i="4"/>
  <c r="D104" i="4"/>
  <c r="I101" i="4"/>
  <c r="H100" i="4"/>
  <c r="G99" i="4"/>
  <c r="F98" i="4"/>
  <c r="E97" i="4"/>
  <c r="D96" i="4"/>
  <c r="I93" i="4"/>
  <c r="H92" i="4"/>
  <c r="G91" i="4"/>
  <c r="F90" i="4"/>
  <c r="E89" i="4"/>
  <c r="D88" i="4"/>
  <c r="I85" i="4"/>
  <c r="H84" i="4"/>
  <c r="G83" i="4"/>
  <c r="F82" i="4"/>
  <c r="E81" i="4"/>
  <c r="D80" i="4"/>
  <c r="I77" i="4"/>
  <c r="H76" i="4"/>
  <c r="G75" i="4"/>
  <c r="F74" i="4"/>
  <c r="E73" i="4"/>
  <c r="D72" i="4"/>
  <c r="I69" i="4"/>
  <c r="H68" i="4"/>
  <c r="G67" i="4"/>
  <c r="F66" i="4"/>
  <c r="E65" i="4"/>
  <c r="D64" i="4"/>
  <c r="I61" i="4"/>
  <c r="H60" i="4"/>
  <c r="G59" i="4"/>
  <c r="F58" i="4"/>
  <c r="E57" i="4"/>
  <c r="D56" i="4"/>
  <c r="I53" i="4"/>
  <c r="H52" i="4"/>
  <c r="G51" i="4"/>
  <c r="F50" i="4"/>
  <c r="E49" i="4"/>
  <c r="D48" i="4"/>
  <c r="I45" i="4"/>
  <c r="H44" i="4"/>
  <c r="G43" i="4"/>
  <c r="F42" i="4"/>
  <c r="E41" i="4"/>
  <c r="D40" i="4"/>
  <c r="I37" i="4"/>
  <c r="H36" i="4"/>
  <c r="G35" i="4"/>
  <c r="F34" i="4"/>
  <c r="E33" i="4"/>
  <c r="D32" i="4"/>
  <c r="I29" i="4"/>
  <c r="H28" i="4"/>
  <c r="G27" i="4"/>
  <c r="F26" i="4"/>
  <c r="E25" i="4"/>
  <c r="D24" i="4"/>
  <c r="I21" i="4"/>
  <c r="H20" i="4"/>
  <c r="G19" i="4"/>
  <c r="F18" i="4"/>
  <c r="E17" i="4"/>
  <c r="D16" i="4"/>
  <c r="I13" i="4"/>
  <c r="H12" i="4"/>
  <c r="G11" i="4"/>
  <c r="F10" i="4"/>
  <c r="E9" i="4"/>
  <c r="I9" i="4"/>
  <c r="M10" i="4" s="1" a="1"/>
  <c r="M10" i="4" s="1"/>
  <c r="D12" i="4"/>
  <c r="E13" i="4"/>
  <c r="F14" i="4"/>
  <c r="G15" i="4"/>
  <c r="H16" i="4"/>
  <c r="I17" i="4"/>
  <c r="D20" i="4"/>
  <c r="E21" i="4"/>
  <c r="F22" i="4"/>
  <c r="G23" i="4"/>
  <c r="H24" i="4"/>
  <c r="I25" i="4"/>
  <c r="D28" i="4"/>
  <c r="E29" i="4"/>
  <c r="F30" i="4"/>
  <c r="G31" i="4"/>
  <c r="H32" i="4"/>
  <c r="I33" i="4"/>
  <c r="D36" i="4"/>
  <c r="E37" i="4"/>
  <c r="F38" i="4"/>
  <c r="G39" i="4"/>
  <c r="H40" i="4"/>
  <c r="I41" i="4"/>
  <c r="D44" i="4"/>
  <c r="E45" i="4"/>
  <c r="F46" i="4"/>
  <c r="G47" i="4"/>
  <c r="H48" i="4"/>
  <c r="I49" i="4"/>
  <c r="D52" i="4"/>
  <c r="E53" i="4"/>
  <c r="F54" i="4"/>
  <c r="G55" i="4"/>
  <c r="H56" i="4"/>
  <c r="I57" i="4"/>
  <c r="D60" i="4"/>
  <c r="E61" i="4"/>
  <c r="F62" i="4"/>
  <c r="G63" i="4"/>
  <c r="H64" i="4"/>
  <c r="I65" i="4"/>
  <c r="D68" i="4"/>
  <c r="E69" i="4"/>
  <c r="F70" i="4"/>
  <c r="G71" i="4"/>
  <c r="H72" i="4"/>
  <c r="I73" i="4"/>
  <c r="D76" i="4"/>
  <c r="E77" i="4"/>
  <c r="F78" i="4"/>
  <c r="G79" i="4"/>
  <c r="H80" i="4"/>
  <c r="I81" i="4"/>
  <c r="D84" i="4"/>
  <c r="E85" i="4"/>
  <c r="F86" i="4"/>
  <c r="G87" i="4"/>
  <c r="H88" i="4"/>
  <c r="I89" i="4"/>
  <c r="D92" i="4"/>
  <c r="E93" i="4"/>
  <c r="F94" i="4"/>
  <c r="G95" i="4"/>
  <c r="H96" i="4"/>
  <c r="I97" i="4"/>
  <c r="D100" i="4"/>
  <c r="E101" i="4"/>
  <c r="F102" i="4"/>
  <c r="G103" i="4"/>
  <c r="H104" i="4"/>
  <c r="I105" i="4"/>
  <c r="D108" i="4"/>
  <c r="E109" i="4"/>
  <c r="F110" i="4"/>
  <c r="G111" i="4"/>
  <c r="H112" i="4"/>
  <c r="I113" i="4"/>
  <c r="D116" i="4"/>
  <c r="E117" i="4"/>
  <c r="F118" i="4"/>
  <c r="G119" i="4"/>
  <c r="H120" i="4"/>
  <c r="I121" i="4"/>
  <c r="D123" i="4"/>
  <c r="F125" i="4"/>
  <c r="G134" i="4"/>
  <c r="D139" i="4"/>
  <c r="H143" i="4"/>
  <c r="E148" i="4"/>
  <c r="I152" i="4"/>
  <c r="F157" i="4"/>
  <c r="G166" i="4"/>
  <c r="D171" i="4"/>
  <c r="H175" i="4"/>
  <c r="E180" i="4"/>
  <c r="I184" i="4"/>
  <c r="F189" i="4"/>
  <c r="G198" i="4"/>
  <c r="D203" i="4"/>
  <c r="H207" i="4"/>
  <c r="E212" i="4"/>
  <c r="I216" i="4"/>
  <c r="G46" i="4"/>
  <c r="I48" i="4"/>
  <c r="E52" i="4"/>
  <c r="F53" i="4"/>
  <c r="G54" i="4"/>
  <c r="H55" i="4"/>
  <c r="I56" i="4"/>
  <c r="D59" i="4"/>
  <c r="E60" i="4"/>
  <c r="F61" i="4"/>
  <c r="G62" i="4"/>
  <c r="H63" i="4"/>
  <c r="I64" i="4"/>
  <c r="E68" i="4"/>
  <c r="F69" i="4"/>
  <c r="G70" i="4"/>
  <c r="H71" i="4"/>
  <c r="I72" i="4"/>
  <c r="D75" i="4"/>
  <c r="E76" i="4"/>
  <c r="F77" i="4"/>
  <c r="G78" i="4"/>
  <c r="H79" i="4"/>
  <c r="I80" i="4"/>
  <c r="D83" i="4"/>
  <c r="E84" i="4"/>
  <c r="F85" i="4"/>
  <c r="G86" i="4"/>
  <c r="H87" i="4"/>
  <c r="I88" i="4"/>
  <c r="D91" i="4"/>
  <c r="E92" i="4"/>
  <c r="F93" i="4"/>
  <c r="G94" i="4"/>
  <c r="H95" i="4"/>
  <c r="I96" i="4"/>
  <c r="D99" i="4"/>
  <c r="E100" i="4"/>
  <c r="F101" i="4"/>
  <c r="G102" i="4"/>
  <c r="H103" i="4"/>
  <c r="I104" i="4"/>
  <c r="D107" i="4"/>
  <c r="E108" i="4"/>
  <c r="F109" i="4"/>
  <c r="G110" i="4"/>
  <c r="H111" i="4"/>
  <c r="I112" i="4"/>
  <c r="D115" i="4"/>
  <c r="E116" i="4"/>
  <c r="F117" i="4"/>
  <c r="G118" i="4"/>
  <c r="H119" i="4"/>
  <c r="I120" i="4"/>
  <c r="E123" i="4"/>
  <c r="E126" i="4"/>
  <c r="I130" i="4"/>
  <c r="F135" i="4"/>
  <c r="G144" i="4"/>
  <c r="D149" i="4"/>
  <c r="H153" i="4"/>
  <c r="E158" i="4"/>
  <c r="I162" i="4"/>
  <c r="F167" i="4"/>
  <c r="G176" i="4"/>
  <c r="D181" i="4"/>
  <c r="H185" i="4"/>
  <c r="E190" i="4"/>
  <c r="I194" i="4"/>
  <c r="F199" i="4"/>
  <c r="G208" i="4"/>
  <c r="D213" i="4"/>
  <c r="H217" i="4"/>
  <c r="D43" i="4"/>
  <c r="D51" i="4"/>
  <c r="D10" i="4"/>
  <c r="E11" i="4"/>
  <c r="F12" i="4"/>
  <c r="G13" i="4"/>
  <c r="H14" i="4"/>
  <c r="I15" i="4"/>
  <c r="D18" i="4"/>
  <c r="E19" i="4"/>
  <c r="F20" i="4"/>
  <c r="G21" i="4"/>
  <c r="H22" i="4"/>
  <c r="I23" i="4"/>
  <c r="D26" i="4"/>
  <c r="E27" i="4"/>
  <c r="F28" i="4"/>
  <c r="G29" i="4"/>
  <c r="H30" i="4"/>
  <c r="I31" i="4"/>
  <c r="D34" i="4"/>
  <c r="E35" i="4"/>
  <c r="F36" i="4"/>
  <c r="G37" i="4"/>
  <c r="H38" i="4"/>
  <c r="I39" i="4"/>
  <c r="D42" i="4"/>
  <c r="E43" i="4"/>
  <c r="F44" i="4"/>
  <c r="G45" i="4"/>
  <c r="H46" i="4"/>
  <c r="I47" i="4"/>
  <c r="D50" i="4"/>
  <c r="E51" i="4"/>
  <c r="F52" i="4"/>
  <c r="G53" i="4"/>
  <c r="H54" i="4"/>
  <c r="I55" i="4"/>
  <c r="D58" i="4"/>
  <c r="E59" i="4"/>
  <c r="F60" i="4"/>
  <c r="G61" i="4"/>
  <c r="H62" i="4"/>
  <c r="I63" i="4"/>
  <c r="D66" i="4"/>
  <c r="E67" i="4"/>
  <c r="F68" i="4"/>
  <c r="G69" i="4"/>
  <c r="H70" i="4"/>
  <c r="I71" i="4"/>
  <c r="D74" i="4"/>
  <c r="E75" i="4"/>
  <c r="F76" i="4"/>
  <c r="G77" i="4"/>
  <c r="H78" i="4"/>
  <c r="I79" i="4"/>
  <c r="D82" i="4"/>
  <c r="E83" i="4"/>
  <c r="F84" i="4"/>
  <c r="G85" i="4"/>
  <c r="H86" i="4"/>
  <c r="I87" i="4"/>
  <c r="D90" i="4"/>
  <c r="E91" i="4"/>
  <c r="F92" i="4"/>
  <c r="G93" i="4"/>
  <c r="H94" i="4"/>
  <c r="I95" i="4"/>
  <c r="D98" i="4"/>
  <c r="E99" i="4"/>
  <c r="F100" i="4"/>
  <c r="G101" i="4"/>
  <c r="H102" i="4"/>
  <c r="I103" i="4"/>
  <c r="D106" i="4"/>
  <c r="E107" i="4"/>
  <c r="F108" i="4"/>
  <c r="G109" i="4"/>
  <c r="H110" i="4"/>
  <c r="I111" i="4"/>
  <c r="D114" i="4"/>
  <c r="E115" i="4"/>
  <c r="F116" i="4"/>
  <c r="G117" i="4"/>
  <c r="H118" i="4"/>
  <c r="I119" i="4"/>
  <c r="D122" i="4"/>
  <c r="F123" i="4"/>
  <c r="G126" i="4"/>
  <c r="D131" i="4"/>
  <c r="H135" i="4"/>
  <c r="E140" i="4"/>
  <c r="I144" i="4"/>
  <c r="F149" i="4"/>
  <c r="G158" i="4"/>
  <c r="D163" i="4"/>
  <c r="H167" i="4"/>
  <c r="E172" i="4"/>
  <c r="I176" i="4"/>
  <c r="F181" i="4"/>
  <c r="G190" i="4"/>
  <c r="D195" i="4"/>
  <c r="H199" i="4"/>
  <c r="E204" i="4"/>
  <c r="I208" i="4"/>
  <c r="F213" i="4"/>
  <c r="E44" i="4"/>
  <c r="H47" i="4"/>
  <c r="D67" i="4"/>
  <c r="N1" i="1"/>
  <c r="E10" i="4"/>
  <c r="F11" i="4"/>
  <c r="G12" i="4"/>
  <c r="H13" i="4"/>
  <c r="I14" i="4"/>
  <c r="D17" i="4"/>
  <c r="E18" i="4"/>
  <c r="F19" i="4"/>
  <c r="G20" i="4"/>
  <c r="H21" i="4"/>
  <c r="I22" i="4"/>
  <c r="D25" i="4"/>
  <c r="E26" i="4"/>
  <c r="F27" i="4"/>
  <c r="G28" i="4"/>
  <c r="H29" i="4"/>
  <c r="I30" i="4"/>
  <c r="D33" i="4"/>
  <c r="E34" i="4"/>
  <c r="F35" i="4"/>
  <c r="G36" i="4"/>
  <c r="H37" i="4"/>
  <c r="I38" i="4"/>
  <c r="D41" i="4"/>
  <c r="E42" i="4"/>
  <c r="F43" i="4"/>
  <c r="G44" i="4"/>
  <c r="H45" i="4"/>
  <c r="I46" i="4"/>
  <c r="D49" i="4"/>
  <c r="E50" i="4"/>
  <c r="F51" i="4"/>
  <c r="G52" i="4"/>
  <c r="H53" i="4"/>
  <c r="I54" i="4"/>
  <c r="D57" i="4"/>
  <c r="E58" i="4"/>
  <c r="F59" i="4"/>
  <c r="G60" i="4"/>
  <c r="H61" i="4"/>
  <c r="I62" i="4"/>
  <c r="D65" i="4"/>
  <c r="E66" i="4"/>
  <c r="F67" i="4"/>
  <c r="G68" i="4"/>
  <c r="H69" i="4"/>
  <c r="I70" i="4"/>
  <c r="D73" i="4"/>
  <c r="E74" i="4"/>
  <c r="F75" i="4"/>
  <c r="G76" i="4"/>
  <c r="H77" i="4"/>
  <c r="I78" i="4"/>
  <c r="D81" i="4"/>
  <c r="E82" i="4"/>
  <c r="F83" i="4"/>
  <c r="G84" i="4"/>
  <c r="H85" i="4"/>
  <c r="I86" i="4"/>
  <c r="D89" i="4"/>
  <c r="E90" i="4"/>
  <c r="F91" i="4"/>
  <c r="G92" i="4"/>
  <c r="H93" i="4"/>
  <c r="I94" i="4"/>
  <c r="D97" i="4"/>
  <c r="E98" i="4"/>
  <c r="F99" i="4"/>
  <c r="G100" i="4"/>
  <c r="H101" i="4"/>
  <c r="I102" i="4"/>
  <c r="D105" i="4"/>
  <c r="E106" i="4"/>
  <c r="F107" i="4"/>
  <c r="G108" i="4"/>
  <c r="H109" i="4"/>
  <c r="I110" i="4"/>
  <c r="D113" i="4"/>
  <c r="E114" i="4"/>
  <c r="F115" i="4"/>
  <c r="G116" i="4"/>
  <c r="H117" i="4"/>
  <c r="I118" i="4"/>
  <c r="D121" i="4"/>
  <c r="E122" i="4"/>
  <c r="G123" i="4"/>
  <c r="F127" i="4"/>
  <c r="G136" i="4"/>
  <c r="D141" i="4"/>
  <c r="H145" i="4"/>
  <c r="E150" i="4"/>
  <c r="I154" i="4"/>
  <c r="F159" i="4"/>
  <c r="G168" i="4"/>
  <c r="D173" i="4"/>
  <c r="H177" i="4"/>
  <c r="E182" i="4"/>
  <c r="I186" i="4"/>
  <c r="F191" i="4"/>
  <c r="G200" i="4"/>
  <c r="D205" i="4"/>
  <c r="H209" i="4"/>
  <c r="E214" i="4"/>
  <c r="I218" i="4"/>
  <c r="G5" i="1"/>
  <c r="F123" i="3"/>
  <c r="G123" i="3"/>
  <c r="E123" i="3"/>
  <c r="N5" i="1" l="1"/>
  <c r="J79" i="3"/>
  <c r="M11" i="4" a="1"/>
  <c r="M11" i="4" s="1"/>
  <c r="F6" i="4"/>
  <c r="H6" i="4"/>
  <c r="I6" i="4"/>
  <c r="G6" i="4"/>
  <c r="J233" i="3"/>
  <c r="J20" i="3"/>
  <c r="J60" i="3"/>
  <c r="J51" i="3"/>
  <c r="J65" i="3"/>
  <c r="J158" i="3"/>
  <c r="J195" i="3"/>
  <c r="J38" i="3"/>
  <c r="J259" i="3"/>
  <c r="J138" i="3"/>
  <c r="J209" i="3"/>
  <c r="J171" i="3"/>
  <c r="J191" i="3"/>
  <c r="J22" i="3"/>
  <c r="J130" i="3"/>
  <c r="J82" i="3"/>
  <c r="J117" i="3"/>
  <c r="J42" i="3"/>
  <c r="J217" i="3"/>
  <c r="J100" i="3"/>
  <c r="J237" i="3"/>
  <c r="J114" i="3"/>
  <c r="J186" i="3"/>
  <c r="J240" i="3"/>
  <c r="J135" i="3"/>
  <c r="J7" i="3"/>
  <c r="J192" i="3"/>
  <c r="J53" i="3"/>
  <c r="J141" i="3"/>
  <c r="J109" i="3"/>
  <c r="J70" i="3"/>
  <c r="J183" i="3"/>
  <c r="J133" i="3"/>
  <c r="J93" i="3"/>
  <c r="J193" i="3"/>
  <c r="J98" i="3"/>
  <c r="J201" i="3"/>
  <c r="J26" i="3"/>
  <c r="J164" i="3"/>
  <c r="J219" i="3"/>
  <c r="J90" i="3"/>
  <c r="J243" i="3"/>
  <c r="J255" i="3"/>
  <c r="J115" i="3"/>
  <c r="J112" i="3"/>
  <c r="J59" i="3"/>
  <c r="J214" i="3"/>
  <c r="J43" i="3"/>
  <c r="J168" i="3"/>
  <c r="J187" i="3"/>
  <c r="J232" i="3"/>
  <c r="J202" i="3"/>
  <c r="J216" i="3"/>
  <c r="J17" i="3"/>
  <c r="J150" i="3"/>
  <c r="J67" i="3"/>
  <c r="J103" i="3"/>
  <c r="J174" i="3"/>
  <c r="J159" i="3"/>
  <c r="J127" i="3"/>
  <c r="J61" i="3"/>
  <c r="J95" i="3"/>
  <c r="J249" i="3"/>
  <c r="J179" i="3"/>
  <c r="J94" i="3"/>
  <c r="J81" i="3"/>
  <c r="J223" i="3"/>
  <c r="J121" i="3"/>
  <c r="J56" i="3"/>
  <c r="J18" i="3"/>
  <c r="J40" i="3"/>
  <c r="J36" i="3"/>
  <c r="J166" i="3"/>
  <c r="J86" i="3"/>
  <c r="J113" i="3"/>
  <c r="J227" i="3"/>
  <c r="J108" i="3"/>
  <c r="J46" i="3"/>
  <c r="J256" i="3"/>
  <c r="J110" i="3"/>
  <c r="J242" i="3"/>
  <c r="J34" i="3"/>
  <c r="J54" i="3"/>
  <c r="J236" i="3"/>
  <c r="J125" i="3"/>
  <c r="J218" i="3"/>
  <c r="J173" i="3"/>
  <c r="J21" i="3"/>
  <c r="J246" i="3"/>
  <c r="J107" i="3"/>
  <c r="J131" i="3"/>
  <c r="J96" i="3"/>
  <c r="J229" i="3"/>
  <c r="J230" i="3"/>
  <c r="J52" i="3"/>
  <c r="J92" i="3"/>
  <c r="J204" i="3"/>
  <c r="J89" i="3"/>
  <c r="J69" i="3"/>
  <c r="J198" i="3"/>
  <c r="J220" i="3"/>
  <c r="J145" i="3"/>
  <c r="B216" i="3"/>
  <c r="J254" i="3"/>
  <c r="B97" i="3"/>
  <c r="B234" i="3"/>
  <c r="B126" i="3"/>
  <c r="B120" i="3"/>
  <c r="B31" i="3"/>
  <c r="B194" i="3"/>
  <c r="B27" i="3"/>
  <c r="B76" i="3"/>
  <c r="J189" i="3"/>
  <c r="B189" i="3"/>
  <c r="B23" i="3"/>
  <c r="B83" i="3"/>
  <c r="B71" i="3"/>
  <c r="J116" i="3"/>
  <c r="B258" i="3"/>
  <c r="J253" i="3"/>
  <c r="B253" i="3"/>
  <c r="J57" i="3"/>
  <c r="B57" i="3"/>
  <c r="B225" i="3"/>
  <c r="B37" i="3"/>
  <c r="B36" i="3"/>
  <c r="B249" i="3"/>
  <c r="B251" i="3"/>
  <c r="B181" i="3"/>
  <c r="B215" i="3"/>
  <c r="B148" i="3"/>
  <c r="B125" i="3"/>
  <c r="B233" i="3"/>
  <c r="B174" i="3"/>
  <c r="B259" i="3"/>
  <c r="B28" i="3"/>
  <c r="B201" i="3"/>
  <c r="B232" i="3"/>
  <c r="B203" i="3"/>
  <c r="B207" i="3"/>
  <c r="B58" i="3"/>
  <c r="B60" i="3"/>
  <c r="B239" i="3"/>
  <c r="B158" i="3"/>
  <c r="B198" i="3"/>
  <c r="B190" i="3"/>
  <c r="B26" i="3"/>
  <c r="B210" i="3"/>
  <c r="B50" i="3"/>
  <c r="B140" i="3"/>
  <c r="B35" i="3"/>
  <c r="B170" i="3"/>
  <c r="B55" i="3"/>
  <c r="B238" i="3"/>
  <c r="B78" i="3"/>
  <c r="J27" i="3"/>
  <c r="B85" i="3"/>
  <c r="J118" i="3"/>
  <c r="J205" i="3"/>
  <c r="B205" i="3"/>
  <c r="J33" i="3"/>
  <c r="B113" i="3"/>
  <c r="J155" i="3"/>
  <c r="B155" i="3"/>
  <c r="B30" i="3"/>
  <c r="J128" i="3"/>
  <c r="B128" i="3"/>
  <c r="B11" i="3"/>
  <c r="B157" i="3"/>
  <c r="B200" i="3"/>
  <c r="B86" i="3"/>
  <c r="B177" i="3"/>
  <c r="B89" i="3"/>
  <c r="B114" i="3"/>
  <c r="B39" i="3"/>
  <c r="B163" i="3"/>
  <c r="B179" i="3"/>
  <c r="B98" i="3"/>
  <c r="B72" i="3"/>
  <c r="B66" i="3"/>
  <c r="B195" i="3"/>
  <c r="B131" i="3"/>
  <c r="B242" i="3"/>
  <c r="B7" i="3"/>
  <c r="B183" i="3"/>
  <c r="B132" i="3"/>
  <c r="B252" i="3"/>
  <c r="B217" i="3"/>
  <c r="B116" i="3"/>
  <c r="B193" i="3"/>
  <c r="B212" i="3"/>
  <c r="B63" i="3"/>
  <c r="B153" i="3"/>
  <c r="J257" i="3"/>
  <c r="B257" i="3"/>
  <c r="B196" i="3"/>
  <c r="B220" i="3"/>
  <c r="J154" i="3"/>
  <c r="B154" i="3"/>
  <c r="J84" i="3"/>
  <c r="B84" i="3"/>
  <c r="B33" i="3"/>
  <c r="B197" i="3"/>
  <c r="B106" i="3"/>
  <c r="B162" i="3"/>
  <c r="B143" i="3"/>
  <c r="B24" i="3"/>
  <c r="B77" i="3"/>
  <c r="B172" i="3"/>
  <c r="B222" i="3"/>
  <c r="B62" i="3"/>
  <c r="B59" i="3"/>
  <c r="B237" i="3"/>
  <c r="B61" i="3"/>
  <c r="B22" i="3"/>
  <c r="B92" i="3"/>
  <c r="B32" i="3"/>
  <c r="B240" i="3"/>
  <c r="B175" i="3"/>
  <c r="B164" i="3"/>
  <c r="B108" i="3"/>
  <c r="B96" i="3"/>
  <c r="B95" i="3"/>
  <c r="B94" i="3"/>
  <c r="B167" i="3"/>
  <c r="B146" i="3"/>
  <c r="B152" i="3"/>
  <c r="B149" i="3"/>
  <c r="B10" i="3"/>
  <c r="B151" i="3"/>
  <c r="B247" i="3"/>
  <c r="B171" i="3"/>
  <c r="B227" i="3"/>
  <c r="B69" i="3"/>
  <c r="B121" i="3"/>
  <c r="B48" i="3"/>
  <c r="B115" i="3"/>
  <c r="B43" i="3"/>
  <c r="B21" i="3"/>
  <c r="B81" i="3"/>
  <c r="B218" i="3"/>
  <c r="B13" i="3"/>
  <c r="B180" i="3"/>
  <c r="J132" i="3"/>
  <c r="J261" i="3"/>
  <c r="B261" i="3"/>
  <c r="B176" i="3"/>
  <c r="B14" i="3"/>
  <c r="J136" i="3"/>
  <c r="B136" i="3"/>
  <c r="B68" i="3"/>
  <c r="B185" i="3"/>
  <c r="B165" i="3"/>
  <c r="B208" i="3"/>
  <c r="B18" i="3"/>
  <c r="B88" i="3"/>
  <c r="B54" i="3"/>
  <c r="B103" i="3"/>
  <c r="B173" i="3"/>
  <c r="B40" i="3"/>
  <c r="B184" i="3"/>
  <c r="B236" i="3"/>
  <c r="B211" i="3"/>
  <c r="B241" i="3"/>
  <c r="B107" i="3"/>
  <c r="B51" i="3"/>
  <c r="B135" i="3"/>
  <c r="B112" i="3"/>
  <c r="B141" i="3"/>
  <c r="B224" i="3"/>
  <c r="B75" i="3"/>
  <c r="B138" i="3"/>
  <c r="B49" i="3"/>
  <c r="B129" i="3"/>
  <c r="B91" i="3"/>
  <c r="B74" i="3"/>
  <c r="B19" i="3"/>
  <c r="J180" i="3"/>
  <c r="B248" i="3"/>
  <c r="B124" i="3"/>
  <c r="B160" i="3"/>
  <c r="J99" i="3"/>
  <c r="B178" i="3"/>
  <c r="B119" i="3"/>
  <c r="B226" i="3"/>
  <c r="B145" i="3"/>
  <c r="B16" i="3"/>
  <c r="J29" i="3"/>
  <c r="J8" i="3"/>
  <c r="B8" i="3"/>
  <c r="B102" i="3"/>
  <c r="B52" i="3"/>
  <c r="B53" i="3"/>
  <c r="B144" i="3"/>
  <c r="B245" i="3"/>
  <c r="B244" i="3"/>
  <c r="B38" i="3"/>
  <c r="B65" i="3"/>
  <c r="B118" i="3"/>
  <c r="B111" i="3"/>
  <c r="B90" i="3"/>
  <c r="B109" i="3"/>
  <c r="B56" i="3"/>
  <c r="B223" i="3"/>
  <c r="B161" i="3"/>
  <c r="B199" i="3"/>
  <c r="B110" i="3"/>
  <c r="B228" i="3"/>
  <c r="B192" i="3"/>
  <c r="B246" i="3"/>
  <c r="B255" i="3"/>
  <c r="B79" i="3"/>
  <c r="B243" i="3"/>
  <c r="B44" i="3"/>
  <c r="B206" i="3"/>
  <c r="B221" i="3"/>
  <c r="B169" i="3"/>
  <c r="J139" i="3"/>
  <c r="B139" i="3"/>
  <c r="B260" i="3"/>
  <c r="B99" i="3"/>
  <c r="B64" i="3"/>
  <c r="B29" i="3"/>
  <c r="J10" i="3"/>
  <c r="B166" i="3"/>
  <c r="B100" i="3"/>
  <c r="B214" i="3"/>
  <c r="B46" i="3"/>
  <c r="B159" i="3"/>
  <c r="B133" i="3"/>
  <c r="B130" i="3"/>
  <c r="B25" i="3"/>
  <c r="B137" i="3"/>
  <c r="B104" i="3"/>
  <c r="B231" i="3"/>
  <c r="B67" i="3"/>
  <c r="B219" i="3"/>
  <c r="B230" i="3"/>
  <c r="B229" i="3"/>
  <c r="B42" i="3"/>
  <c r="B191" i="3"/>
  <c r="B202" i="3"/>
  <c r="B17" i="3"/>
  <c r="B87" i="3"/>
  <c r="B93" i="3"/>
  <c r="B41" i="3"/>
  <c r="J45" i="3"/>
  <c r="B45" i="3"/>
  <c r="B134" i="3"/>
  <c r="B101" i="3"/>
  <c r="B73" i="3"/>
  <c r="B142" i="3"/>
  <c r="B254" i="3"/>
  <c r="J182" i="3"/>
  <c r="B182" i="3"/>
  <c r="J9" i="3"/>
  <c r="B9" i="3"/>
  <c r="B213" i="3"/>
  <c r="B250" i="3"/>
  <c r="J15" i="3"/>
  <c r="B15" i="3"/>
  <c r="J129" i="3"/>
  <c r="B12" i="3"/>
  <c r="B105" i="3"/>
  <c r="B147" i="3"/>
  <c r="B187" i="3"/>
  <c r="B70" i="3"/>
  <c r="B6" i="3"/>
  <c r="B80" i="3"/>
  <c r="B117" i="3"/>
  <c r="B47" i="3"/>
  <c r="B188" i="3"/>
  <c r="B235" i="3"/>
  <c r="B204" i="3"/>
  <c r="B82" i="3"/>
  <c r="B150" i="3"/>
  <c r="B168" i="3"/>
  <c r="B34" i="3"/>
  <c r="B209" i="3"/>
  <c r="B122" i="3"/>
  <c r="B20" i="3"/>
  <c r="B127" i="3"/>
  <c r="B186" i="3"/>
  <c r="B256" i="3"/>
  <c r="J50" i="3"/>
  <c r="J134" i="3"/>
  <c r="J208" i="3"/>
  <c r="J178" i="3"/>
  <c r="J160" i="3"/>
  <c r="J258" i="3"/>
  <c r="J197" i="3"/>
  <c r="J124" i="3"/>
  <c r="J83" i="3"/>
  <c r="J199" i="3"/>
  <c r="J250" i="3"/>
  <c r="J162" i="3"/>
  <c r="J137" i="3"/>
  <c r="J143" i="3"/>
  <c r="J66" i="3"/>
  <c r="J13" i="3"/>
  <c r="J234" i="3"/>
  <c r="J19" i="3"/>
  <c r="B123" i="3"/>
  <c r="B156" i="3"/>
  <c r="J170" i="3"/>
  <c r="J55" i="3"/>
  <c r="J238" i="3"/>
  <c r="J78" i="3"/>
  <c r="J140" i="3"/>
  <c r="J106" i="3"/>
  <c r="J212" i="3"/>
  <c r="J247" i="3"/>
  <c r="J119" i="3"/>
  <c r="J68" i="3"/>
  <c r="J35" i="3"/>
  <c r="J153" i="3"/>
  <c r="J235" i="3"/>
  <c r="J222" i="3"/>
  <c r="J146" i="3"/>
  <c r="J12" i="3"/>
  <c r="J260" i="3"/>
  <c r="J74" i="3"/>
  <c r="J163" i="3"/>
  <c r="J206" i="3"/>
  <c r="J221" i="3"/>
  <c r="J63" i="3"/>
  <c r="J194" i="3"/>
  <c r="J248" i="3"/>
  <c r="J149" i="3"/>
  <c r="J176" i="3"/>
  <c r="J73" i="3"/>
  <c r="J213" i="3"/>
  <c r="J44" i="3"/>
  <c r="J120" i="3"/>
  <c r="J31" i="3"/>
  <c r="J101" i="3"/>
  <c r="J30" i="3"/>
  <c r="J41" i="3"/>
  <c r="J215" i="3"/>
  <c r="J211" i="3"/>
  <c r="J72" i="3"/>
  <c r="J58" i="3"/>
  <c r="J87" i="3"/>
  <c r="J239" i="3"/>
  <c r="J14" i="3"/>
  <c r="J23" i="3"/>
  <c r="J157" i="3"/>
  <c r="J144" i="3"/>
  <c r="J85" i="3"/>
  <c r="J64" i="3"/>
  <c r="J104" i="3"/>
  <c r="J97" i="3"/>
  <c r="J188" i="3"/>
  <c r="J77" i="3"/>
  <c r="J71" i="3"/>
  <c r="J16" i="3"/>
  <c r="J105" i="3"/>
  <c r="J47" i="3"/>
  <c r="J156" i="3"/>
  <c r="J80" i="3"/>
  <c r="J62" i="3"/>
  <c r="J111" i="3"/>
  <c r="J142" i="3"/>
  <c r="J76" i="3"/>
  <c r="J185" i="3"/>
  <c r="J190" i="3"/>
  <c r="J147" i="3"/>
  <c r="J225" i="3"/>
  <c r="J24" i="3"/>
  <c r="J32" i="3"/>
  <c r="J11" i="3"/>
  <c r="J165" i="3"/>
  <c r="J210" i="3"/>
  <c r="J244" i="3"/>
  <c r="J181" i="3"/>
  <c r="J184" i="3"/>
  <c r="J169" i="3"/>
  <c r="J126" i="3"/>
  <c r="J6" i="3"/>
  <c r="J207" i="3"/>
  <c r="J102" i="3"/>
  <c r="J196" i="3"/>
  <c r="J226" i="3"/>
  <c r="J88" i="3"/>
  <c r="J123" i="3"/>
  <c r="M12" i="4" l="1" a="1"/>
  <c r="M12" i="4" s="1"/>
  <c r="K6" i="4"/>
  <c r="M13" i="4" l="1" a="1"/>
  <c r="M13" i="4" s="1"/>
  <c r="M14" i="4" l="1" a="1"/>
  <c r="M14" i="4" s="1"/>
  <c r="M15" i="4" s="1" a="1"/>
  <c r="M15" i="4" s="1"/>
  <c r="M16" i="4" s="1" a="1"/>
  <c r="M16" i="4" s="1"/>
  <c r="M17" i="4" l="1" a="1"/>
  <c r="M17" i="4" s="1"/>
  <c r="M18" i="4" l="1" a="1"/>
  <c r="M18" i="4" s="1"/>
  <c r="M19" i="4" l="1" a="1"/>
  <c r="M19" i="4" s="1"/>
  <c r="M20" i="4" l="1" a="1"/>
  <c r="M20" i="4" s="1"/>
  <c r="M21" i="4" l="1" a="1"/>
  <c r="M21" i="4" s="1"/>
  <c r="M22" i="4" l="1" a="1"/>
  <c r="M22" i="4" s="1"/>
  <c r="M23" i="4" s="1" a="1"/>
  <c r="M23" i="4" s="1"/>
  <c r="M24" i="4" l="1" a="1"/>
  <c r="M24" i="4" s="1"/>
  <c r="M25" i="4" l="1" a="1"/>
  <c r="M25" i="4" s="1"/>
  <c r="M26" i="4" l="1" a="1"/>
  <c r="M26" i="4" s="1"/>
  <c r="M27" i="4" l="1" a="1"/>
  <c r="M27" i="4" s="1"/>
  <c r="M28" i="4" l="1" a="1"/>
  <c r="M28" i="4" s="1"/>
  <c r="M29" i="4" l="1" a="1"/>
  <c r="M29" i="4" s="1"/>
  <c r="M30" i="4" s="1" a="1"/>
  <c r="M30" i="4" s="1"/>
  <c r="M31" i="4" s="1" a="1"/>
  <c r="M31" i="4" s="1"/>
  <c r="M32" i="4" s="1" a="1"/>
  <c r="M32" i="4" s="1"/>
  <c r="M33" i="4" s="1" a="1"/>
  <c r="M33" i="4" s="1"/>
  <c r="M34" i="4" l="1" a="1"/>
  <c r="M34" i="4" s="1"/>
  <c r="M35" i="4" s="1" a="1"/>
  <c r="M35" i="4" s="1"/>
  <c r="M36" i="4" s="1" a="1"/>
  <c r="M36" i="4" s="1"/>
  <c r="M37" i="4" s="1" a="1"/>
  <c r="M37" i="4" s="1"/>
  <c r="M38" i="4" s="1" a="1"/>
  <c r="M38" i="4" s="1"/>
  <c r="M39" i="4" s="1" a="1"/>
  <c r="M39" i="4" s="1"/>
  <c r="M40" i="4" s="1" a="1"/>
  <c r="M40" i="4" s="1"/>
  <c r="M41" i="4" s="1" a="1"/>
  <c r="M41" i="4" s="1"/>
  <c r="M42" i="4" s="1" a="1"/>
  <c r="M42" i="4" s="1"/>
  <c r="M43" i="4" s="1" a="1"/>
  <c r="M43" i="4" s="1"/>
  <c r="M44" i="4" s="1" a="1"/>
  <c r="M44" i="4" s="1"/>
  <c r="M45" i="4" s="1" a="1"/>
  <c r="M45" i="4" s="1"/>
  <c r="M46" i="4" s="1" a="1"/>
  <c r="M46" i="4" s="1"/>
  <c r="M47" i="4" s="1" a="1"/>
  <c r="M47" i="4" s="1"/>
  <c r="M48" i="4" s="1" a="1"/>
  <c r="M48" i="4" s="1"/>
  <c r="M49" i="4" s="1" a="1"/>
  <c r="M49" i="4" s="1"/>
  <c r="M50" i="4" s="1" a="1"/>
  <c r="M50" i="4" s="1"/>
  <c r="M51" i="4" s="1" a="1"/>
  <c r="M51" i="4" s="1"/>
  <c r="M52" i="4" s="1" a="1"/>
  <c r="M52" i="4" s="1"/>
  <c r="M53" i="4" s="1" a="1"/>
  <c r="M53" i="4" s="1"/>
  <c r="M54" i="4" s="1" a="1"/>
  <c r="M54" i="4" s="1"/>
  <c r="M55" i="4" s="1" a="1"/>
  <c r="M55" i="4" s="1"/>
  <c r="M56" i="4" s="1" a="1"/>
  <c r="M56" i="4" s="1"/>
  <c r="M57" i="4" s="1" a="1"/>
  <c r="M57" i="4" s="1"/>
  <c r="M58" i="4" s="1" a="1"/>
  <c r="M58" i="4" s="1"/>
  <c r="M59" i="4" s="1" a="1"/>
  <c r="M59" i="4" s="1"/>
  <c r="M60" i="4" s="1" a="1"/>
  <c r="M60" i="4" s="1"/>
  <c r="M61" i="4" s="1" a="1"/>
  <c r="M61" i="4" s="1"/>
  <c r="M62" i="4" s="1" a="1"/>
  <c r="M62" i="4" s="1"/>
  <c r="M63" i="4" s="1" a="1"/>
  <c r="M63" i="4" s="1"/>
  <c r="M64" i="4" s="1" a="1"/>
  <c r="M64" i="4" s="1"/>
  <c r="M65" i="4" s="1" a="1"/>
  <c r="M65" i="4" s="1"/>
  <c r="M66" i="4" s="1" a="1"/>
  <c r="M66" i="4" s="1"/>
  <c r="M67" i="4" s="1" a="1"/>
  <c r="M67" i="4" s="1"/>
  <c r="M68" i="4" s="1" a="1"/>
  <c r="M68" i="4" s="1"/>
  <c r="M69" i="4" s="1" a="1"/>
  <c r="M69" i="4" s="1"/>
  <c r="M70" i="4" s="1" a="1"/>
  <c r="M70" i="4" s="1"/>
  <c r="M71" i="4" s="1" a="1"/>
  <c r="M71" i="4" s="1"/>
  <c r="M72" i="4" s="1" a="1"/>
  <c r="M72" i="4" s="1"/>
  <c r="M73" i="4" s="1" a="1"/>
  <c r="M73" i="4" s="1"/>
  <c r="M74" i="4" s="1" a="1"/>
  <c r="M74" i="4" s="1"/>
  <c r="M75" i="4" s="1" a="1"/>
  <c r="M75" i="4" s="1"/>
  <c r="M76" i="4" s="1" a="1"/>
  <c r="M76" i="4" s="1"/>
  <c r="M77" i="4" s="1" a="1"/>
  <c r="M77" i="4" s="1"/>
  <c r="M78" i="4" s="1" a="1"/>
  <c r="M78" i="4" s="1"/>
  <c r="M79" i="4" s="1" a="1"/>
  <c r="M79" i="4" s="1"/>
  <c r="M80" i="4" s="1" a="1"/>
  <c r="M80" i="4" s="1"/>
  <c r="M81" i="4" s="1" a="1"/>
  <c r="M81" i="4" s="1"/>
  <c r="M82" i="4" s="1" a="1"/>
  <c r="M82" i="4" s="1"/>
  <c r="M83" i="4" s="1" a="1"/>
  <c r="M83" i="4" s="1"/>
  <c r="M84" i="4" s="1" a="1"/>
  <c r="M84" i="4" s="1"/>
  <c r="M85" i="4" s="1" a="1"/>
  <c r="M85" i="4" s="1"/>
  <c r="M86" i="4" s="1" a="1"/>
  <c r="M86" i="4" s="1"/>
  <c r="M87" i="4" s="1" a="1"/>
  <c r="M87" i="4" s="1"/>
  <c r="M88" i="4" s="1" a="1"/>
  <c r="M88" i="4" s="1"/>
  <c r="M89" i="4" s="1" a="1"/>
  <c r="M89" i="4" s="1"/>
  <c r="M90" i="4" s="1" a="1"/>
  <c r="M90" i="4" s="1"/>
  <c r="M91" i="4" s="1" a="1"/>
  <c r="M91" i="4" s="1"/>
  <c r="M92" i="4" s="1" a="1"/>
  <c r="M92" i="4" s="1"/>
  <c r="M93" i="4" s="1" a="1"/>
  <c r="M93" i="4" s="1"/>
  <c r="M94" i="4" s="1" a="1"/>
  <c r="M94" i="4" s="1"/>
  <c r="M95" i="4" s="1" a="1"/>
  <c r="M95" i="4" s="1"/>
  <c r="M96" i="4" s="1" a="1"/>
  <c r="M96" i="4" s="1"/>
  <c r="M97" i="4" s="1" a="1"/>
  <c r="M97" i="4" s="1"/>
  <c r="M98" i="4" s="1" a="1"/>
  <c r="M98" i="4" s="1"/>
  <c r="M99" i="4" s="1" a="1"/>
  <c r="M99" i="4" s="1"/>
  <c r="M100" i="4" s="1" a="1"/>
  <c r="M100" i="4" s="1"/>
  <c r="M101" i="4" s="1" a="1"/>
  <c r="M101" i="4" s="1"/>
  <c r="M102" i="4" s="1" a="1"/>
  <c r="M102" i="4" s="1"/>
  <c r="M103" i="4" s="1" a="1"/>
  <c r="M103" i="4" s="1"/>
  <c r="M104" i="4" s="1" a="1"/>
  <c r="M104" i="4" s="1"/>
  <c r="M105" i="4" s="1" a="1"/>
  <c r="M105" i="4" s="1"/>
  <c r="M106" i="4" s="1" a="1"/>
  <c r="M106" i="4" s="1"/>
  <c r="M107" i="4" s="1" a="1"/>
  <c r="M107" i="4" s="1"/>
  <c r="M108" i="4" s="1" a="1"/>
  <c r="M108" i="4" s="1"/>
  <c r="M109" i="4" s="1" a="1"/>
  <c r="M109" i="4" s="1"/>
  <c r="M110" i="4" s="1" a="1"/>
  <c r="M110" i="4" s="1"/>
  <c r="M111" i="4" s="1" a="1"/>
  <c r="M111" i="4" s="1"/>
  <c r="M112" i="4" s="1" a="1"/>
  <c r="M112" i="4" s="1"/>
  <c r="M113" i="4" s="1" a="1"/>
  <c r="M113" i="4" s="1"/>
  <c r="M114" i="4" s="1" a="1"/>
  <c r="M114" i="4" s="1"/>
  <c r="M115" i="4" s="1" a="1"/>
  <c r="M115" i="4" s="1"/>
  <c r="M116" i="4" s="1" a="1"/>
  <c r="M116" i="4" s="1"/>
  <c r="M117" i="4" s="1" a="1"/>
  <c r="M117" i="4" s="1"/>
  <c r="M118" i="4" s="1" a="1"/>
  <c r="M118" i="4" s="1"/>
  <c r="M119" i="4" s="1" a="1"/>
  <c r="M119" i="4" s="1"/>
  <c r="M120" i="4" s="1" a="1"/>
  <c r="M120" i="4" s="1"/>
  <c r="M121" i="4" s="1" a="1"/>
  <c r="M121" i="4" s="1"/>
  <c r="M122" i="4" s="1" a="1"/>
  <c r="M122" i="4" s="1"/>
  <c r="M123" i="4" s="1" a="1"/>
  <c r="M123" i="4" s="1"/>
  <c r="M124" i="4" s="1" a="1"/>
  <c r="M124" i="4" s="1"/>
  <c r="M125" i="4" s="1" a="1"/>
  <c r="M125" i="4" s="1"/>
  <c r="M126" i="4" s="1" a="1"/>
  <c r="M126" i="4" s="1"/>
  <c r="M127" i="4" s="1" a="1"/>
  <c r="M127" i="4" s="1"/>
  <c r="M128" i="4" s="1" a="1"/>
  <c r="M128" i="4" s="1"/>
  <c r="M129" i="4" s="1" a="1"/>
  <c r="M129" i="4" s="1"/>
  <c r="M130" i="4" s="1" a="1"/>
  <c r="M130" i="4" s="1"/>
  <c r="M131" i="4" s="1" a="1"/>
  <c r="M131" i="4" s="1"/>
  <c r="M132" i="4" s="1" a="1"/>
  <c r="M132" i="4" s="1"/>
  <c r="M133" i="4" s="1" a="1"/>
  <c r="M133" i="4" s="1"/>
  <c r="M134" i="4" s="1" a="1"/>
  <c r="M134" i="4" s="1"/>
  <c r="M135" i="4" s="1" a="1"/>
  <c r="M135" i="4" s="1"/>
  <c r="M136" i="4" s="1" a="1"/>
  <c r="M136" i="4" s="1"/>
  <c r="M137" i="4" s="1" a="1"/>
  <c r="M137" i="4" s="1"/>
  <c r="M138" i="4" s="1" a="1"/>
  <c r="M138" i="4" s="1"/>
  <c r="M139" i="4" s="1" a="1"/>
  <c r="M139" i="4" s="1"/>
  <c r="M140" i="4" s="1" a="1"/>
  <c r="M140" i="4" s="1"/>
  <c r="M141" i="4" s="1" a="1"/>
  <c r="M141" i="4" s="1"/>
  <c r="M142" i="4" s="1" a="1"/>
  <c r="M142" i="4" s="1"/>
  <c r="M143" i="4" s="1" a="1"/>
  <c r="M143" i="4" s="1"/>
  <c r="M144" i="4" s="1" a="1"/>
  <c r="M144" i="4" s="1"/>
  <c r="M145" i="4" s="1" a="1"/>
  <c r="M145" i="4" s="1"/>
  <c r="M146" i="4" s="1" a="1"/>
  <c r="M146" i="4" s="1"/>
  <c r="M147" i="4" s="1" a="1"/>
  <c r="M147" i="4" s="1"/>
  <c r="M148" i="4" s="1" a="1"/>
  <c r="M148" i="4" s="1"/>
  <c r="M149" i="4" s="1" a="1"/>
  <c r="M149" i="4" s="1"/>
  <c r="M150" i="4" s="1" a="1"/>
  <c r="M150" i="4" s="1"/>
  <c r="M151" i="4" s="1" a="1"/>
  <c r="M151" i="4" s="1"/>
  <c r="M152" i="4" s="1" a="1"/>
  <c r="M152" i="4" s="1"/>
  <c r="M153" i="4" s="1" a="1"/>
  <c r="M153" i="4" s="1"/>
  <c r="M154" i="4" s="1" a="1"/>
  <c r="M154" i="4" s="1"/>
  <c r="M155" i="4" s="1" a="1"/>
  <c r="M155" i="4" s="1"/>
  <c r="M156" i="4" s="1" a="1"/>
  <c r="M156" i="4" s="1"/>
  <c r="M157" i="4" s="1" a="1"/>
  <c r="M157" i="4" s="1"/>
  <c r="M158" i="4" s="1" a="1"/>
  <c r="M158" i="4" s="1"/>
  <c r="M159" i="4" s="1" a="1"/>
  <c r="M159" i="4" s="1"/>
  <c r="M160" i="4" s="1" a="1"/>
  <c r="M160" i="4" s="1"/>
  <c r="M161" i="4" s="1" a="1"/>
  <c r="M161" i="4" s="1"/>
  <c r="M162" i="4" s="1" a="1"/>
  <c r="M162" i="4" s="1"/>
  <c r="M163" i="4" s="1" a="1"/>
  <c r="M163" i="4" s="1"/>
  <c r="M164" i="4" s="1" a="1"/>
  <c r="M164" i="4" s="1"/>
  <c r="M165" i="4" s="1" a="1"/>
  <c r="M165" i="4" s="1"/>
  <c r="M166" i="4" s="1" a="1"/>
  <c r="M166" i="4" s="1"/>
  <c r="M167" i="4" s="1" a="1"/>
  <c r="M167" i="4" s="1"/>
  <c r="M168" i="4" s="1" a="1"/>
  <c r="M168" i="4" s="1"/>
  <c r="M169" i="4" s="1" a="1"/>
  <c r="M169" i="4" s="1"/>
  <c r="M170" i="4" s="1" a="1"/>
  <c r="M170" i="4" s="1"/>
  <c r="M171" i="4" s="1" a="1"/>
  <c r="M171" i="4" s="1"/>
  <c r="M172" i="4" s="1" a="1"/>
  <c r="M172" i="4" s="1"/>
  <c r="M173" i="4" s="1" a="1"/>
  <c r="M173" i="4" s="1"/>
  <c r="M174" i="4" s="1" a="1"/>
  <c r="M174" i="4" s="1"/>
  <c r="M175" i="4" s="1" a="1"/>
  <c r="M175" i="4" s="1"/>
  <c r="M176" i="4" s="1" a="1"/>
  <c r="M176" i="4" s="1"/>
  <c r="M177" i="4" s="1" a="1"/>
  <c r="M177" i="4" s="1"/>
  <c r="M178" i="4" s="1" a="1"/>
  <c r="M178" i="4" s="1"/>
  <c r="M179" i="4" s="1" a="1"/>
  <c r="M179" i="4" s="1"/>
  <c r="M180" i="4" s="1" a="1"/>
  <c r="M180" i="4" s="1"/>
  <c r="M181" i="4" s="1" a="1"/>
  <c r="M181" i="4" s="1"/>
  <c r="M182" i="4" s="1" a="1"/>
  <c r="M182" i="4" s="1"/>
  <c r="M183" i="4" s="1" a="1"/>
  <c r="M183" i="4" s="1"/>
  <c r="M184" i="4" s="1" a="1"/>
  <c r="M184" i="4" s="1"/>
  <c r="M185" i="4" s="1" a="1"/>
  <c r="M185" i="4" s="1"/>
  <c r="M186" i="4" s="1" a="1"/>
  <c r="M186" i="4" s="1"/>
  <c r="M187" i="4" s="1" a="1"/>
  <c r="M187" i="4" s="1"/>
  <c r="M188" i="4" s="1" a="1"/>
  <c r="M188" i="4" s="1"/>
  <c r="M189" i="4" s="1" a="1"/>
  <c r="M189" i="4" s="1"/>
  <c r="M190" i="4" s="1" a="1"/>
  <c r="M190" i="4" s="1"/>
  <c r="M191" i="4" s="1" a="1"/>
  <c r="M191" i="4" s="1"/>
  <c r="M192" i="4" s="1" a="1"/>
  <c r="M192" i="4" s="1"/>
  <c r="M193" i="4" s="1" a="1"/>
  <c r="M193" i="4" s="1"/>
  <c r="M194" i="4" s="1" a="1"/>
  <c r="M194" i="4" s="1"/>
  <c r="M195" i="4" s="1" a="1"/>
  <c r="M195" i="4" s="1"/>
  <c r="M196" i="4" s="1" a="1"/>
  <c r="M196" i="4" s="1"/>
  <c r="M197" i="4" s="1" a="1"/>
  <c r="M197" i="4" s="1"/>
  <c r="M198" i="4" s="1" a="1"/>
  <c r="M198" i="4" s="1"/>
  <c r="M199" i="4" s="1" a="1"/>
  <c r="M199" i="4" s="1"/>
  <c r="M200" i="4" s="1" a="1"/>
  <c r="M200" i="4" s="1"/>
  <c r="M201" i="4" s="1" a="1"/>
  <c r="M201" i="4" s="1"/>
  <c r="M202" i="4" s="1" a="1"/>
  <c r="M202" i="4" s="1"/>
  <c r="M203" i="4" s="1" a="1"/>
  <c r="M203" i="4" s="1"/>
  <c r="M204" i="4" s="1" a="1"/>
  <c r="M204" i="4" s="1"/>
  <c r="M205" i="4" s="1" a="1"/>
  <c r="M205" i="4" s="1"/>
  <c r="M206" i="4" s="1" a="1"/>
  <c r="M206" i="4" s="1"/>
  <c r="M207" i="4" s="1" a="1"/>
  <c r="M207" i="4" s="1"/>
  <c r="M208" i="4" s="1" a="1"/>
  <c r="M208" i="4" s="1"/>
  <c r="M209" i="4" s="1" a="1"/>
  <c r="M209" i="4" s="1"/>
  <c r="M210" i="4" s="1" a="1"/>
  <c r="M210" i="4" s="1"/>
  <c r="M211" i="4" s="1" a="1"/>
  <c r="M211" i="4" s="1"/>
  <c r="M212" i="4" s="1" a="1"/>
  <c r="M212" i="4" s="1"/>
  <c r="M213" i="4" s="1" a="1"/>
  <c r="M213" i="4" s="1"/>
  <c r="M214" i="4" s="1" a="1"/>
  <c r="M214" i="4" s="1"/>
  <c r="M215" i="4" s="1" a="1"/>
  <c r="M215" i="4" s="1"/>
  <c r="M216" i="4" s="1" a="1"/>
  <c r="M216" i="4" s="1"/>
  <c r="M217" i="4" s="1" a="1"/>
  <c r="M217" i="4" s="1"/>
  <c r="M218" i="4" s="1" a="1"/>
  <c r="M218" i="4" s="1"/>
  <c r="M219" i="4" s="1" a="1"/>
  <c r="M219" i="4" s="1"/>
  <c r="M220" i="4" s="1" a="1"/>
  <c r="M220" i="4" s="1"/>
  <c r="M221" i="4" s="1" a="1"/>
  <c r="M221" i="4" s="1"/>
  <c r="M222" i="4" s="1" a="1"/>
  <c r="M222" i="4" s="1"/>
  <c r="M223" i="4" s="1" a="1"/>
  <c r="M223" i="4" s="1"/>
  <c r="M224" i="4" s="1" a="1"/>
  <c r="M224" i="4" s="1"/>
  <c r="M225" i="4" s="1" a="1"/>
  <c r="M225" i="4" s="1"/>
  <c r="M226" i="4" s="1" a="1"/>
  <c r="M226" i="4" s="1"/>
  <c r="M227" i="4" s="1" a="1"/>
  <c r="M227" i="4" s="1"/>
  <c r="M228" i="4" s="1" a="1"/>
  <c r="M228" i="4" s="1"/>
  <c r="M229" i="4" s="1" a="1"/>
  <c r="M229" i="4" s="1"/>
  <c r="M230" i="4" s="1" a="1"/>
  <c r="M230" i="4" s="1"/>
  <c r="M231" i="4" s="1" a="1"/>
  <c r="M231" i="4" s="1"/>
  <c r="M232" i="4" s="1" a="1"/>
  <c r="M232" i="4" s="1"/>
  <c r="M233" i="4" s="1" a="1"/>
  <c r="M233" i="4" s="1"/>
  <c r="M234" i="4" s="1" a="1"/>
  <c r="M234" i="4" s="1"/>
  <c r="M235" i="4" s="1" a="1"/>
  <c r="M235" i="4" s="1"/>
  <c r="M236" i="4" s="1" a="1"/>
  <c r="M236" i="4" s="1"/>
  <c r="M237" i="4" s="1" a="1"/>
  <c r="M237" i="4" s="1"/>
  <c r="M238" i="4" s="1" a="1"/>
  <c r="M238" i="4" s="1"/>
  <c r="M239" i="4" s="1" a="1"/>
  <c r="M239" i="4" s="1"/>
  <c r="M240" i="4" s="1" a="1"/>
  <c r="M240" i="4" s="1"/>
  <c r="M241" i="4" s="1" a="1"/>
  <c r="M241" i="4" s="1"/>
  <c r="M242" i="4" s="1" a="1"/>
  <c r="M242" i="4" s="1"/>
  <c r="M243" i="4" s="1" a="1"/>
  <c r="M243" i="4" s="1"/>
  <c r="M244" i="4" s="1" a="1"/>
  <c r="M244" i="4" s="1"/>
  <c r="M245" i="4" s="1" a="1"/>
  <c r="M245" i="4" s="1"/>
  <c r="M246" i="4" s="1" a="1"/>
  <c r="M246" i="4" s="1"/>
  <c r="M247" i="4" s="1" a="1"/>
  <c r="M247" i="4" s="1"/>
  <c r="M248" i="4" s="1" a="1"/>
  <c r="M248" i="4" s="1"/>
  <c r="M249" i="4" s="1" a="1"/>
  <c r="M249" i="4" s="1"/>
  <c r="M250" i="4" s="1" a="1"/>
  <c r="M250" i="4" s="1"/>
  <c r="M251" i="4" s="1" a="1"/>
  <c r="M251" i="4" s="1"/>
  <c r="M252" i="4" s="1" a="1"/>
  <c r="M252" i="4" s="1"/>
  <c r="M253" i="4" s="1" a="1"/>
  <c r="M253" i="4" s="1"/>
  <c r="M254" i="4" s="1" a="1"/>
  <c r="M254" i="4" s="1"/>
  <c r="M255" i="4" s="1" a="1"/>
  <c r="M255" i="4" s="1"/>
  <c r="M256" i="4" s="1" a="1"/>
  <c r="M256" i="4" s="1"/>
  <c r="M257" i="4" s="1" a="1"/>
  <c r="M257" i="4" s="1"/>
  <c r="M258" i="4" s="1" a="1"/>
  <c r="M258" i="4" s="1"/>
  <c r="M259" i="4" s="1" a="1"/>
  <c r="M259" i="4" s="1"/>
  <c r="M260" i="4" s="1" a="1"/>
  <c r="M260" i="4" s="1"/>
  <c r="M261" i="4" s="1" a="1"/>
  <c r="M261" i="4" s="1"/>
  <c r="M262" i="4" s="1" a="1"/>
  <c r="M262" i="4" s="1"/>
  <c r="M263" i="4" s="1" a="1"/>
  <c r="M263" i="4" s="1"/>
  <c r="M264" i="4" s="1" a="1"/>
  <c r="M264" i="4" s="1"/>
  <c r="M265" i="4" s="1" a="1"/>
  <c r="M265" i="4" s="1"/>
  <c r="M266" i="4" s="1" a="1"/>
  <c r="M266" i="4" s="1"/>
  <c r="M267" i="4" s="1" a="1"/>
  <c r="M267" i="4" s="1"/>
  <c r="M268" i="4" s="1" a="1"/>
  <c r="M268" i="4" s="1"/>
  <c r="M269" i="4" s="1" a="1"/>
  <c r="M269" i="4" s="1"/>
  <c r="M270" i="4" s="1" a="1"/>
  <c r="M270" i="4" s="1"/>
  <c r="M271" i="4" s="1" a="1"/>
  <c r="M271" i="4" s="1"/>
  <c r="M272" i="4" s="1" a="1"/>
  <c r="M272" i="4" s="1"/>
  <c r="M273" i="4" s="1" a="1"/>
  <c r="M273" i="4" s="1"/>
  <c r="M274" i="4" s="1" a="1"/>
  <c r="M274" i="4" s="1"/>
  <c r="M275" i="4" s="1" a="1"/>
  <c r="M275" i="4" s="1"/>
  <c r="M276" i="4" s="1" a="1"/>
  <c r="M276" i="4" s="1"/>
  <c r="M277" i="4" s="1" a="1"/>
  <c r="M277" i="4" s="1"/>
  <c r="M278" i="4" s="1" a="1"/>
  <c r="M278" i="4" s="1"/>
  <c r="M279" i="4" s="1" a="1"/>
  <c r="M279" i="4" s="1"/>
  <c r="M280" i="4" s="1" a="1"/>
  <c r="M280" i="4" s="1"/>
  <c r="M281" i="4" s="1" a="1"/>
  <c r="M281" i="4" s="1"/>
  <c r="M282" i="4" s="1" a="1"/>
  <c r="M282" i="4" s="1"/>
  <c r="M283" i="4" s="1" a="1"/>
  <c r="M283" i="4" s="1"/>
  <c r="M284" i="4" s="1" a="1"/>
  <c r="M284" i="4" s="1"/>
  <c r="M285" i="4" s="1" a="1"/>
  <c r="M285" i="4" s="1"/>
  <c r="M286" i="4" s="1" a="1"/>
  <c r="M286" i="4" s="1"/>
  <c r="M287" i="4" s="1" a="1"/>
  <c r="M287" i="4" s="1"/>
  <c r="M288" i="4" s="1" a="1"/>
  <c r="M288" i="4" s="1"/>
  <c r="M289" i="4" s="1" a="1"/>
  <c r="M289" i="4" s="1"/>
  <c r="M290" i="4" s="1" a="1"/>
  <c r="M290" i="4" s="1"/>
  <c r="M291" i="4" s="1" a="1"/>
  <c r="M291" i="4" s="1"/>
  <c r="M292" i="4" s="1" a="1"/>
  <c r="M292" i="4" s="1"/>
  <c r="M293" i="4" s="1" a="1"/>
  <c r="M293" i="4" s="1"/>
  <c r="M294" i="4" s="1" a="1"/>
  <c r="M294" i="4" s="1"/>
  <c r="M295" i="4" s="1" a="1"/>
  <c r="M295" i="4" s="1"/>
  <c r="M296" i="4" s="1" a="1"/>
  <c r="M296" i="4" s="1"/>
  <c r="M297" i="4" s="1" a="1"/>
  <c r="M297" i="4" s="1"/>
  <c r="M298" i="4" s="1" a="1"/>
  <c r="M298" i="4" s="1"/>
  <c r="M299" i="4" s="1" a="1"/>
  <c r="M299" i="4" s="1"/>
  <c r="M300" i="4" s="1" a="1"/>
  <c r="M300" i="4" s="1"/>
  <c r="M301" i="4" s="1" a="1"/>
  <c r="M301" i="4" s="1"/>
  <c r="M302" i="4" s="1" a="1"/>
  <c r="M302" i="4" s="1"/>
  <c r="M303" i="4" s="1" a="1"/>
  <c r="M303" i="4" s="1"/>
  <c r="M304" i="4" s="1" a="1"/>
  <c r="M304" i="4" s="1"/>
  <c r="M305" i="4" s="1" a="1"/>
  <c r="M305" i="4" s="1"/>
  <c r="M306" i="4" s="1" a="1"/>
  <c r="M306" i="4" s="1"/>
  <c r="M307" i="4" s="1" a="1"/>
  <c r="M307" i="4" s="1"/>
  <c r="M308" i="4" s="1" a="1"/>
  <c r="M308" i="4" s="1"/>
  <c r="M309" i="4" s="1" a="1"/>
  <c r="M309" i="4" s="1"/>
  <c r="M310" i="4" s="1" a="1"/>
  <c r="M310" i="4" s="1"/>
  <c r="M311" i="4" s="1" a="1"/>
  <c r="M311" i="4" s="1"/>
  <c r="M312" i="4" s="1" a="1"/>
  <c r="M312" i="4" s="1"/>
  <c r="M313" i="4" s="1" a="1"/>
  <c r="M313" i="4" s="1"/>
  <c r="M314" i="4" s="1" a="1"/>
  <c r="M314" i="4" s="1"/>
  <c r="M315" i="4" s="1" a="1"/>
  <c r="M315" i="4" s="1"/>
  <c r="M316" i="4" s="1" a="1"/>
  <c r="M316" i="4" s="1"/>
  <c r="M317" i="4" s="1" a="1"/>
  <c r="M317" i="4" s="1"/>
  <c r="M318" i="4" s="1" a="1"/>
  <c r="M318" i="4" s="1"/>
  <c r="M319" i="4" s="1" a="1"/>
  <c r="M319" i="4" s="1"/>
  <c r="M320" i="4" s="1" a="1"/>
  <c r="M320" i="4" s="1"/>
  <c r="M321" i="4" s="1" a="1"/>
  <c r="M321" i="4" s="1"/>
  <c r="M322" i="4" s="1" a="1"/>
  <c r="M322" i="4" s="1"/>
  <c r="M323" i="4" s="1" a="1"/>
  <c r="M323" i="4" s="1"/>
  <c r="M324" i="4" s="1" a="1"/>
  <c r="M324" i="4" s="1"/>
  <c r="M325" i="4" s="1" a="1"/>
  <c r="M325" i="4" s="1"/>
  <c r="M326" i="4" s="1" a="1"/>
  <c r="M326" i="4" s="1"/>
  <c r="M327" i="4" s="1" a="1"/>
  <c r="M327" i="4" s="1"/>
  <c r="M328" i="4" s="1" a="1"/>
  <c r="M328" i="4" s="1"/>
  <c r="M329" i="4" s="1" a="1"/>
  <c r="M329" i="4" s="1"/>
  <c r="M330" i="4" s="1" a="1"/>
  <c r="M330" i="4" s="1"/>
  <c r="M331" i="4" s="1" a="1"/>
  <c r="M331" i="4" s="1"/>
  <c r="M332" i="4" s="1" a="1"/>
  <c r="M332" i="4" s="1"/>
  <c r="M333" i="4" s="1" a="1"/>
  <c r="M333" i="4" s="1"/>
  <c r="M334" i="4" s="1" a="1"/>
  <c r="M334" i="4" s="1"/>
  <c r="M335" i="4" s="1" a="1"/>
  <c r="M335" i="4" s="1"/>
  <c r="M336" i="4" s="1" a="1"/>
  <c r="M336" i="4" s="1"/>
  <c r="M337" i="4" s="1" a="1"/>
  <c r="M337" i="4" s="1"/>
  <c r="M338" i="4" s="1" a="1"/>
  <c r="M338" i="4" s="1"/>
  <c r="M339" i="4" s="1" a="1"/>
  <c r="M339" i="4" s="1"/>
  <c r="M340" i="4" s="1" a="1"/>
  <c r="M340" i="4" s="1"/>
  <c r="M341" i="4" s="1" a="1"/>
  <c r="M341" i="4" s="1"/>
  <c r="M342" i="4" s="1" a="1"/>
  <c r="M342" i="4" s="1"/>
  <c r="M343" i="4" s="1" a="1"/>
  <c r="M343" i="4" s="1"/>
  <c r="M344" i="4" s="1" a="1"/>
  <c r="M344" i="4" s="1"/>
  <c r="M345" i="4" s="1" a="1"/>
  <c r="M345" i="4" s="1"/>
  <c r="M346" i="4" s="1" a="1"/>
  <c r="M346" i="4" s="1"/>
  <c r="M347" i="4" s="1" a="1"/>
  <c r="M347" i="4" s="1"/>
  <c r="M348" i="4" s="1" a="1"/>
  <c r="M348" i="4" s="1"/>
  <c r="M349" i="4" s="1" a="1"/>
  <c r="M349" i="4" s="1"/>
  <c r="M350" i="4" s="1" a="1"/>
  <c r="M350" i="4" s="1"/>
  <c r="M351" i="4" s="1" a="1"/>
  <c r="M351" i="4" s="1"/>
  <c r="M352" i="4" s="1" a="1"/>
  <c r="M352" i="4" s="1"/>
  <c r="M353" i="4" s="1" a="1"/>
  <c r="M353" i="4" s="1"/>
  <c r="M354" i="4" s="1" a="1"/>
  <c r="M354" i="4" s="1"/>
  <c r="M355" i="4" s="1" a="1"/>
  <c r="M355" i="4" s="1"/>
  <c r="M356" i="4" s="1" a="1"/>
  <c r="M356" i="4" s="1"/>
  <c r="M357" i="4" s="1" a="1"/>
  <c r="M357" i="4" s="1"/>
  <c r="M358" i="4" s="1" a="1"/>
  <c r="M358" i="4" s="1"/>
  <c r="M359" i="4" s="1" a="1"/>
  <c r="M359" i="4" s="1"/>
  <c r="M360" i="4" s="1" a="1"/>
  <c r="M360" i="4" s="1"/>
  <c r="M361" i="4" s="1" a="1"/>
  <c r="M361" i="4" s="1"/>
  <c r="M362" i="4" s="1" a="1"/>
  <c r="M362" i="4" s="1"/>
  <c r="M363" i="4" s="1" a="1"/>
  <c r="M363" i="4" s="1"/>
  <c r="M364" i="4" s="1" a="1"/>
  <c r="M364" i="4" s="1"/>
  <c r="M365" i="4" s="1" a="1"/>
  <c r="M365" i="4" s="1"/>
  <c r="M366" i="4" s="1" a="1"/>
  <c r="M366" i="4" s="1"/>
  <c r="M367" i="4" s="1" a="1"/>
  <c r="M367" i="4" s="1"/>
  <c r="M368" i="4" s="1" a="1"/>
  <c r="M368" i="4" s="1"/>
  <c r="M369" i="4" s="1" a="1"/>
  <c r="M369" i="4" s="1"/>
  <c r="M370" i="4" s="1" a="1"/>
  <c r="M370" i="4" s="1"/>
  <c r="M371" i="4" s="1" a="1"/>
  <c r="M371" i="4" s="1"/>
  <c r="M372" i="4" s="1" a="1"/>
  <c r="M372" i="4" s="1"/>
  <c r="M373" i="4" s="1" a="1"/>
  <c r="M373" i="4" s="1"/>
  <c r="M374" i="4" s="1" a="1"/>
  <c r="M374" i="4" s="1"/>
  <c r="M375" i="4" s="1" a="1"/>
  <c r="M375" i="4" s="1"/>
  <c r="M376" i="4" s="1" a="1"/>
  <c r="M376" i="4" s="1"/>
  <c r="M377" i="4" s="1" a="1"/>
  <c r="M377" i="4" s="1"/>
  <c r="M378" i="4" s="1" a="1"/>
  <c r="M378" i="4" s="1"/>
  <c r="M379" i="4" s="1" a="1"/>
  <c r="M379" i="4" s="1"/>
  <c r="M380" i="4" s="1" a="1"/>
  <c r="M380" i="4" s="1"/>
  <c r="M381" i="4" s="1" a="1"/>
  <c r="M381" i="4" s="1"/>
  <c r="M382" i="4" s="1" a="1"/>
  <c r="M382" i="4" s="1"/>
  <c r="M383" i="4" s="1" a="1"/>
  <c r="M383" i="4" s="1"/>
  <c r="M384" i="4" s="1" a="1"/>
  <c r="M384" i="4" s="1"/>
  <c r="M385" i="4" s="1" a="1"/>
  <c r="M385" i="4" s="1"/>
  <c r="M386" i="4" s="1" a="1"/>
  <c r="M386" i="4" s="1"/>
  <c r="M387" i="4" s="1" a="1"/>
  <c r="M387" i="4" s="1"/>
  <c r="M388" i="4" s="1" a="1"/>
  <c r="M388" i="4" s="1"/>
  <c r="M389" i="4" s="1" a="1"/>
  <c r="M389" i="4" s="1"/>
  <c r="M390" i="4" s="1" a="1"/>
  <c r="M390" i="4" s="1"/>
  <c r="M391" i="4" s="1" a="1"/>
  <c r="M391" i="4" s="1"/>
  <c r="M392" i="4" s="1" a="1"/>
  <c r="M392" i="4" s="1"/>
  <c r="M393" i="4" s="1" a="1"/>
  <c r="M393" i="4" s="1"/>
  <c r="M394" i="4" s="1" a="1"/>
  <c r="M394" i="4" s="1"/>
  <c r="M395" i="4" s="1" a="1"/>
  <c r="M395" i="4" s="1"/>
  <c r="M396" i="4" s="1" a="1"/>
  <c r="M396" i="4" s="1"/>
  <c r="M397" i="4" s="1" a="1"/>
  <c r="M397" i="4" s="1"/>
  <c r="M398" i="4" s="1" a="1"/>
  <c r="M398" i="4" s="1"/>
  <c r="M399" i="4" s="1" a="1"/>
  <c r="M399" i="4" s="1"/>
  <c r="M400" i="4" s="1" a="1"/>
  <c r="M400" i="4" s="1"/>
  <c r="M401" i="4" s="1" a="1"/>
  <c r="M401" i="4" s="1"/>
  <c r="M402" i="4" s="1" a="1"/>
  <c r="M402" i="4" s="1"/>
  <c r="M403" i="4" s="1" a="1"/>
  <c r="M403" i="4" s="1"/>
  <c r="M404" i="4" s="1" a="1"/>
  <c r="M404" i="4" s="1"/>
  <c r="M405" i="4" s="1" a="1"/>
  <c r="M405" i="4" s="1"/>
  <c r="M406" i="4" s="1" a="1"/>
  <c r="M406" i="4" s="1"/>
  <c r="M407" i="4" s="1" a="1"/>
  <c r="M407" i="4" s="1"/>
  <c r="M408" i="4" s="1" a="1"/>
  <c r="M408" i="4" s="1"/>
  <c r="M409" i="4" s="1" a="1"/>
  <c r="M409" i="4" s="1"/>
  <c r="M410" i="4" s="1" a="1"/>
  <c r="M410" i="4" s="1"/>
  <c r="M411" i="4" s="1" a="1"/>
  <c r="M411" i="4" s="1"/>
  <c r="M412" i="4" s="1" a="1"/>
  <c r="M412" i="4" s="1"/>
  <c r="M413" i="4" s="1" a="1"/>
  <c r="M413" i="4" s="1"/>
  <c r="M414" i="4" s="1" a="1"/>
  <c r="M414" i="4" s="1"/>
  <c r="M415" i="4" s="1" a="1"/>
  <c r="M415" i="4" s="1"/>
  <c r="M416" i="4" s="1" a="1"/>
  <c r="M416" i="4" s="1"/>
  <c r="M417" i="4" s="1" a="1"/>
  <c r="M417" i="4" s="1"/>
  <c r="M418" i="4" s="1" a="1"/>
  <c r="M418" i="4" s="1"/>
  <c r="M419" i="4" s="1" a="1"/>
  <c r="M419" i="4" s="1"/>
  <c r="M420" i="4" s="1" a="1"/>
  <c r="M420" i="4" s="1"/>
  <c r="M421" i="4" s="1" a="1"/>
  <c r="M421" i="4" s="1"/>
  <c r="M422" i="4" s="1" a="1"/>
  <c r="M422" i="4" s="1"/>
  <c r="M423" i="4" s="1" a="1"/>
  <c r="M423" i="4" s="1"/>
  <c r="M424" i="4" s="1" a="1"/>
  <c r="M424" i="4" s="1"/>
  <c r="M425" i="4" s="1" a="1"/>
  <c r="M425" i="4" s="1"/>
  <c r="M426" i="4" s="1" a="1"/>
  <c r="M426" i="4" s="1"/>
  <c r="M427" i="4" s="1" a="1"/>
  <c r="M427" i="4" s="1"/>
  <c r="M428" i="4" s="1" a="1"/>
  <c r="M428" i="4" s="1"/>
  <c r="M429" i="4" s="1" a="1"/>
  <c r="M429" i="4" s="1"/>
  <c r="M430" i="4" s="1" a="1"/>
  <c r="M430" i="4" s="1"/>
  <c r="M431" i="4" s="1" a="1"/>
  <c r="M431" i="4" s="1"/>
  <c r="M432" i="4" s="1" a="1"/>
  <c r="M432" i="4" s="1"/>
  <c r="M433" i="4" s="1" a="1"/>
  <c r="M433" i="4" s="1"/>
  <c r="M434" i="4" s="1" a="1"/>
  <c r="M434" i="4" s="1"/>
  <c r="M435" i="4" s="1" a="1"/>
  <c r="M435" i="4" s="1"/>
  <c r="M436" i="4" s="1" a="1"/>
  <c r="M436" i="4" s="1"/>
  <c r="M437" i="4" s="1" a="1"/>
  <c r="M437" i="4" s="1"/>
  <c r="M438" i="4" s="1" a="1"/>
  <c r="M438" i="4" s="1"/>
  <c r="M439" i="4" s="1" a="1"/>
  <c r="M439" i="4" s="1"/>
  <c r="M440" i="4" s="1" a="1"/>
  <c r="M440" i="4" s="1"/>
  <c r="M441" i="4" s="1" a="1"/>
  <c r="M441" i="4" s="1"/>
  <c r="M442" i="4" s="1" a="1"/>
  <c r="M442" i="4" s="1"/>
  <c r="M443" i="4" s="1" a="1"/>
  <c r="M443" i="4" s="1"/>
  <c r="M444" i="4" s="1" a="1"/>
  <c r="M444" i="4" s="1"/>
  <c r="M445" i="4" s="1" a="1"/>
  <c r="M445" i="4" s="1"/>
  <c r="M446" i="4" s="1" a="1"/>
  <c r="M446" i="4" s="1"/>
  <c r="M447" i="4" s="1" a="1"/>
  <c r="M447" i="4" s="1"/>
  <c r="M448" i="4" s="1" a="1"/>
  <c r="M448" i="4" s="1"/>
  <c r="M449" i="4" s="1" a="1"/>
  <c r="M449" i="4" s="1"/>
  <c r="M450" i="4" s="1" a="1"/>
  <c r="M450" i="4" s="1"/>
  <c r="M451" i="4" s="1" a="1"/>
  <c r="M451" i="4" s="1"/>
  <c r="M452" i="4" s="1" a="1"/>
  <c r="M452" i="4" s="1"/>
  <c r="M453" i="4" s="1" a="1"/>
  <c r="M453" i="4" s="1"/>
  <c r="M454" i="4" s="1" a="1"/>
  <c r="M454" i="4" s="1"/>
  <c r="M455" i="4" s="1" a="1"/>
  <c r="M455" i="4" s="1"/>
  <c r="M456" i="4" s="1" a="1"/>
  <c r="M456" i="4" s="1"/>
  <c r="M457" i="4" s="1" a="1"/>
  <c r="M457" i="4" s="1"/>
  <c r="M458" i="4" s="1" a="1"/>
  <c r="M458" i="4" s="1"/>
  <c r="M459" i="4" s="1" a="1"/>
  <c r="M459" i="4" s="1"/>
  <c r="M460" i="4" s="1" a="1"/>
  <c r="M460" i="4" s="1"/>
  <c r="M461" i="4" s="1" a="1"/>
  <c r="M461" i="4" s="1"/>
  <c r="M462" i="4" s="1" a="1"/>
  <c r="M462" i="4" s="1"/>
  <c r="M463" i="4" s="1" a="1"/>
  <c r="M463" i="4" s="1"/>
  <c r="M464" i="4" s="1" a="1"/>
  <c r="M464" i="4" s="1"/>
  <c r="M465" i="4" s="1" a="1"/>
  <c r="M465" i="4" s="1"/>
  <c r="M466" i="4" s="1" a="1"/>
  <c r="M466" i="4" s="1"/>
  <c r="M467" i="4" s="1" a="1"/>
  <c r="M467" i="4" s="1"/>
  <c r="M468" i="4" s="1" a="1"/>
  <c r="M468" i="4" s="1"/>
  <c r="M469" i="4" s="1" a="1"/>
  <c r="M469" i="4" s="1"/>
  <c r="M470" i="4" s="1" a="1"/>
  <c r="M470" i="4" s="1"/>
  <c r="M471" i="4" s="1" a="1"/>
  <c r="M471" i="4" s="1"/>
  <c r="M472" i="4" s="1" a="1"/>
  <c r="M472" i="4" s="1"/>
  <c r="M473" i="4" s="1" a="1"/>
  <c r="M473" i="4" s="1"/>
  <c r="M474" i="4" s="1" a="1"/>
  <c r="M474" i="4" s="1"/>
  <c r="M475" i="4" s="1" a="1"/>
  <c r="M475" i="4" s="1"/>
  <c r="M476" i="4" s="1" a="1"/>
  <c r="M476" i="4" s="1"/>
  <c r="M477" i="4" s="1" a="1"/>
  <c r="M477" i="4" s="1"/>
  <c r="M478" i="4" s="1" a="1"/>
  <c r="M478" i="4" s="1"/>
  <c r="M479" i="4" s="1" a="1"/>
  <c r="M479" i="4" s="1"/>
  <c r="M480" i="4" s="1" a="1"/>
  <c r="M480" i="4" s="1"/>
  <c r="M481" i="4" s="1" a="1"/>
  <c r="M481" i="4" s="1"/>
  <c r="M482" i="4" s="1" a="1"/>
  <c r="M482" i="4" s="1"/>
  <c r="M483" i="4" s="1" a="1"/>
  <c r="M483" i="4" s="1"/>
  <c r="M484" i="4" s="1" a="1"/>
  <c r="M484" i="4" s="1"/>
  <c r="M485" i="4" s="1" a="1"/>
  <c r="M485" i="4" s="1"/>
  <c r="M486" i="4" s="1" a="1"/>
  <c r="M486" i="4" s="1"/>
  <c r="M487" i="4" s="1" a="1"/>
  <c r="M487" i="4" s="1"/>
  <c r="M488" i="4" s="1" a="1"/>
  <c r="M488" i="4" s="1"/>
  <c r="M489" i="4" s="1" a="1"/>
  <c r="M489" i="4" s="1"/>
  <c r="M490" i="4" s="1" a="1"/>
  <c r="M490" i="4" s="1"/>
  <c r="M491" i="4" s="1" a="1"/>
  <c r="M491" i="4" s="1"/>
  <c r="M492" i="4" s="1" a="1"/>
  <c r="M492" i="4" s="1"/>
  <c r="M493" i="4" s="1" a="1"/>
  <c r="M493" i="4" s="1"/>
  <c r="M494" i="4" s="1" a="1"/>
  <c r="M494" i="4" s="1"/>
  <c r="M495" i="4" s="1" a="1"/>
  <c r="M495" i="4" s="1"/>
  <c r="M496" i="4" s="1" a="1"/>
  <c r="M496" i="4" s="1"/>
  <c r="M497" i="4" s="1" a="1"/>
  <c r="M497" i="4" s="1"/>
  <c r="M498" i="4" s="1" a="1"/>
  <c r="M498" i="4" s="1"/>
  <c r="M499" i="4" s="1" a="1"/>
  <c r="M499" i="4" s="1"/>
  <c r="M500" i="4" s="1" a="1"/>
  <c r="M500" i="4" s="1"/>
  <c r="M501" i="4" s="1" a="1"/>
  <c r="M501" i="4" s="1"/>
  <c r="M502" i="4" s="1" a="1"/>
  <c r="M502" i="4" s="1"/>
  <c r="M503" i="4" s="1" a="1"/>
  <c r="M503" i="4" s="1"/>
  <c r="M504" i="4" s="1" a="1"/>
  <c r="M504" i="4" s="1"/>
  <c r="M505" i="4" s="1" a="1"/>
  <c r="M505" i="4" s="1"/>
  <c r="M506" i="4" s="1" a="1"/>
  <c r="M506" i="4" s="1"/>
  <c r="M507" i="4" s="1" a="1"/>
  <c r="M507" i="4" s="1"/>
  <c r="M508" i="4" s="1" a="1"/>
  <c r="M508" i="4" s="1"/>
  <c r="M509" i="4" s="1" a="1"/>
  <c r="M509" i="4" s="1"/>
  <c r="M510" i="4" s="1" a="1"/>
  <c r="M510" i="4" s="1"/>
  <c r="M511" i="4" s="1" a="1"/>
  <c r="M511" i="4" s="1"/>
  <c r="M512" i="4" s="1" a="1"/>
  <c r="M512" i="4" s="1"/>
  <c r="M513" i="4" s="1" a="1"/>
  <c r="M513" i="4" s="1"/>
  <c r="M514" i="4" s="1" a="1"/>
  <c r="M514" i="4" s="1"/>
  <c r="M515" i="4" s="1" a="1"/>
  <c r="M515" i="4" s="1"/>
  <c r="M516" i="4" s="1" a="1"/>
  <c r="M516" i="4" s="1"/>
  <c r="M517" i="4" s="1" a="1"/>
  <c r="M517" i="4" s="1"/>
  <c r="M518" i="4" s="1" a="1"/>
  <c r="M518" i="4" s="1"/>
  <c r="M519" i="4" s="1" a="1"/>
  <c r="M519" i="4" s="1"/>
  <c r="M520" i="4" s="1" a="1"/>
  <c r="M520" i="4" s="1"/>
  <c r="M521" i="4" s="1" a="1"/>
  <c r="M521" i="4" s="1"/>
  <c r="M522" i="4" s="1" a="1"/>
  <c r="M522" i="4" s="1"/>
  <c r="M523" i="4" s="1" a="1"/>
  <c r="M523" i="4" s="1"/>
  <c r="M524" i="4" s="1" a="1"/>
  <c r="M524" i="4" s="1"/>
  <c r="M525" i="4" s="1" a="1"/>
  <c r="M525" i="4" s="1"/>
  <c r="M526" i="4" s="1" a="1"/>
  <c r="M526" i="4" s="1"/>
  <c r="M527" i="4" s="1" a="1"/>
  <c r="M527" i="4" s="1"/>
  <c r="M528" i="4" s="1" a="1"/>
  <c r="M528" i="4" s="1"/>
  <c r="M529" i="4" s="1" a="1"/>
  <c r="M529" i="4" s="1"/>
  <c r="M530" i="4" s="1" a="1"/>
  <c r="M530" i="4" s="1"/>
  <c r="M531" i="4" s="1" a="1"/>
  <c r="M531" i="4" s="1"/>
  <c r="M532" i="4" s="1" a="1"/>
  <c r="M532" i="4" s="1"/>
  <c r="M533" i="4" s="1" a="1"/>
  <c r="M533" i="4" s="1"/>
  <c r="M534" i="4" s="1" a="1"/>
  <c r="M534" i="4" s="1"/>
  <c r="M535" i="4" s="1" a="1"/>
  <c r="M535" i="4" s="1"/>
  <c r="M536" i="4" s="1" a="1"/>
  <c r="M536" i="4" s="1"/>
  <c r="M537" i="4" s="1" a="1"/>
  <c r="M537" i="4" s="1"/>
  <c r="M538" i="4" s="1" a="1"/>
  <c r="M538" i="4" s="1"/>
  <c r="M539" i="4" s="1" a="1"/>
  <c r="M539" i="4" s="1"/>
  <c r="M540" i="4" s="1" a="1"/>
  <c r="M540" i="4" s="1"/>
  <c r="M541" i="4" s="1" a="1"/>
  <c r="M541" i="4" s="1"/>
  <c r="M542" i="4" s="1" a="1"/>
  <c r="M542" i="4" s="1"/>
  <c r="M543" i="4" s="1" a="1"/>
  <c r="M543" i="4" s="1"/>
  <c r="M544" i="4" s="1" a="1"/>
  <c r="M544" i="4" s="1"/>
  <c r="M545" i="4" s="1" a="1"/>
  <c r="M545" i="4" s="1"/>
  <c r="M546" i="4" s="1" a="1"/>
  <c r="M546" i="4" s="1"/>
  <c r="M547" i="4" s="1" a="1"/>
  <c r="M547" i="4" s="1"/>
  <c r="M548" i="4" s="1" a="1"/>
  <c r="M548" i="4" s="1"/>
  <c r="M549" i="4" s="1" a="1"/>
  <c r="M549" i="4" s="1"/>
  <c r="M550" i="4" s="1" a="1"/>
  <c r="M550" i="4" s="1"/>
  <c r="M551" i="4" s="1" a="1"/>
  <c r="M551" i="4" s="1"/>
  <c r="M552" i="4" s="1" a="1"/>
  <c r="M552" i="4" s="1"/>
  <c r="M553" i="4" s="1" a="1"/>
  <c r="M553" i="4" s="1"/>
  <c r="M554" i="4" s="1" a="1"/>
  <c r="M554" i="4" s="1"/>
  <c r="M555" i="4" s="1" a="1"/>
  <c r="M555" i="4" s="1"/>
  <c r="M556" i="4" s="1" a="1"/>
  <c r="M556" i="4" s="1"/>
  <c r="M557" i="4" s="1" a="1"/>
  <c r="M557" i="4" s="1"/>
  <c r="M558" i="4" s="1" a="1"/>
  <c r="M558" i="4" s="1"/>
  <c r="M559" i="4" s="1" a="1"/>
  <c r="M559" i="4" s="1"/>
  <c r="M560" i="4" s="1" a="1"/>
  <c r="M560" i="4" s="1"/>
  <c r="M561" i="4" s="1" a="1"/>
  <c r="M561" i="4" s="1"/>
  <c r="M562" i="4" s="1" a="1"/>
  <c r="M562" i="4" s="1"/>
  <c r="M563" i="4" s="1" a="1"/>
  <c r="M563" i="4" s="1"/>
  <c r="M564" i="4" s="1" a="1"/>
  <c r="M564" i="4" s="1"/>
  <c r="M565" i="4" s="1" a="1"/>
  <c r="M565" i="4" s="1"/>
  <c r="M566" i="4" s="1" a="1"/>
  <c r="M566" i="4" s="1"/>
  <c r="M567" i="4" s="1" a="1"/>
  <c r="M567" i="4" s="1"/>
  <c r="M568" i="4" s="1" a="1"/>
  <c r="M568" i="4" s="1"/>
  <c r="M569" i="4" s="1" a="1"/>
  <c r="M569" i="4" s="1"/>
  <c r="M570" i="4" s="1" a="1"/>
  <c r="M570" i="4" s="1"/>
  <c r="M571" i="4" s="1" a="1"/>
  <c r="M571" i="4" s="1"/>
  <c r="M572" i="4" s="1" a="1"/>
  <c r="M572" i="4" s="1"/>
  <c r="M573" i="4" s="1" a="1"/>
  <c r="M573" i="4" s="1"/>
  <c r="M574" i="4" s="1" a="1"/>
  <c r="M574" i="4" s="1"/>
  <c r="M575" i="4" s="1" a="1"/>
  <c r="M575" i="4" s="1"/>
  <c r="B3" i="4"/>
  <c r="C3" i="3" l="1"/>
  <c r="B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D4DFE2-F98E-4E62-B310-858CE5DD1DEF}" name="Connection" type="104" refreshedVersion="0" background="1">
    <extLst>
      <ext xmlns:x15="http://schemas.microsoft.com/office/spreadsheetml/2010/11/main" uri="{DE250136-89BD-433C-8126-D09CA5730AF9}">
        <x15:connection id="Calendar"/>
      </ext>
    </extLst>
  </connection>
  <connection id="2" xr16:uid="{36C28046-F6D7-49E3-96AC-732F45B7E5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C1B001E0-AB74-4D58-BBB9-42467540AB25}" name="WorksheetConnection_All Tables Master.xlsm!Express___All_Open_Invoices" type="102" refreshedVersion="8" minRefreshableVersion="5">
    <extLst>
      <ext xmlns:x15="http://schemas.microsoft.com/office/spreadsheetml/2010/11/main" uri="{DE250136-89BD-433C-8126-D09CA5730AF9}">
        <x15:connection id="Express___All_Open_Invoices">
          <x15:rangePr sourceName="_xlcn.WorksheetConnection_AllTablesMaster.xlsmExpress___All_Open_Invoices1"/>
        </x15:connection>
      </ext>
    </extLst>
  </connection>
  <connection id="4" xr16:uid="{DB14F83F-73E3-4505-82DC-AA2D09D854CB}" name="WorksheetConnection_Customer Aging Report 1.xlsm!Outsanding_Invoices" type="102" refreshedVersion="8" minRefreshableVersion="5">
    <extLst>
      <ext xmlns:x15="http://schemas.microsoft.com/office/spreadsheetml/2010/11/main" uri="{DE250136-89BD-433C-8126-D09CA5730AF9}">
        <x15:connection id="Outsanding_Invoices" autoDelete="1">
          <x15:rangePr sourceName="_xlcn.WorksheetConnection_CustomerAgingReport1.xlsmOutsanding_Invoice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<sst xmlns="http://schemas.openxmlformats.org/spreadsheetml/2006/main" count="7502" uniqueCount="2933">
  <si>
    <t>Customer Name</t>
  </si>
  <si>
    <t>WEST MOTOR FREIGHT</t>
  </si>
  <si>
    <t>B4WAPA</t>
  </si>
  <si>
    <t>R P LOGISTICS INC</t>
  </si>
  <si>
    <t>L071644</t>
  </si>
  <si>
    <t>B7SPICA</t>
  </si>
  <si>
    <t>AMERICAN SPIRIT BROKERAGE</t>
  </si>
  <si>
    <t>L072823</t>
  </si>
  <si>
    <t>BAAKPN</t>
  </si>
  <si>
    <t>L069754</t>
  </si>
  <si>
    <t>L069864</t>
  </si>
  <si>
    <t>L069865</t>
  </si>
  <si>
    <t>BAJTPA</t>
  </si>
  <si>
    <t>AJ TEXTILES</t>
  </si>
  <si>
    <t>L074229</t>
  </si>
  <si>
    <t>L075234</t>
  </si>
  <si>
    <t>BALCNC</t>
  </si>
  <si>
    <t>ALLEN LUND COMPANY</t>
  </si>
  <si>
    <t>BALL19</t>
  </si>
  <si>
    <t>ALLEN SPECIAL PRODUCTS / HATF 1</t>
  </si>
  <si>
    <t>L072354</t>
  </si>
  <si>
    <t>L073735</t>
  </si>
  <si>
    <t>L073736</t>
  </si>
  <si>
    <t>L075888</t>
  </si>
  <si>
    <t>L076373</t>
  </si>
  <si>
    <t>BAMECH</t>
  </si>
  <si>
    <t>C H ROBINSON WORLDWIDE INC 1</t>
  </si>
  <si>
    <t>B075115</t>
  </si>
  <si>
    <t>L051802</t>
  </si>
  <si>
    <t>L070165</t>
  </si>
  <si>
    <t>L073468</t>
  </si>
  <si>
    <t>BARCCO</t>
  </si>
  <si>
    <t>ARCHERHUB</t>
  </si>
  <si>
    <t>L074253</t>
  </si>
  <si>
    <t>BARLOG</t>
  </si>
  <si>
    <t>ARRIVE LOGISTICS 1</t>
  </si>
  <si>
    <t>L074337</t>
  </si>
  <si>
    <t>L074627</t>
  </si>
  <si>
    <t>BARMCH</t>
  </si>
  <si>
    <t>ARMSTRONG TRANSPORT GROUP INC 1</t>
  </si>
  <si>
    <t>BARRIVE</t>
  </si>
  <si>
    <t>B076652</t>
  </si>
  <si>
    <t>BASBNJ</t>
  </si>
  <si>
    <t>ASBURY GRAPHITE MILLS INC</t>
  </si>
  <si>
    <t>L074969</t>
  </si>
  <si>
    <t>L075390</t>
  </si>
  <si>
    <t>BATGCH</t>
  </si>
  <si>
    <t>AMERICAN TRANSPORT GROUP LLC</t>
  </si>
  <si>
    <t>L063169</t>
  </si>
  <si>
    <t>L063818</t>
  </si>
  <si>
    <t>L072474</t>
  </si>
  <si>
    <t>L074604</t>
  </si>
  <si>
    <t>L075156</t>
  </si>
  <si>
    <t>L075720</t>
  </si>
  <si>
    <t>BATO30</t>
  </si>
  <si>
    <t>ARKEMA INC / EXPORTS</t>
  </si>
  <si>
    <t>BATOPA</t>
  </si>
  <si>
    <t>ARKEMA INC</t>
  </si>
  <si>
    <t>BAUDIT</t>
  </si>
  <si>
    <t>AUDIT SOURCE INC</t>
  </si>
  <si>
    <t>L075947</t>
  </si>
  <si>
    <t>L075977</t>
  </si>
  <si>
    <t>L076026</t>
  </si>
  <si>
    <t>L072300</t>
  </si>
  <si>
    <t>BAXLTN</t>
  </si>
  <si>
    <t>AXLE LOGISTICS LLC</t>
  </si>
  <si>
    <t>L043516</t>
  </si>
  <si>
    <t>L067762</t>
  </si>
  <si>
    <t>L073888</t>
  </si>
  <si>
    <t>BBAKBA</t>
  </si>
  <si>
    <t>K B SYSTEMS</t>
  </si>
  <si>
    <t>L067791</t>
  </si>
  <si>
    <t>L068261</t>
  </si>
  <si>
    <t>L069678</t>
  </si>
  <si>
    <t>L071006</t>
  </si>
  <si>
    <t>L071484</t>
  </si>
  <si>
    <t>L071584</t>
  </si>
  <si>
    <t>L071706</t>
  </si>
  <si>
    <t>L072084</t>
  </si>
  <si>
    <t>L072385</t>
  </si>
  <si>
    <t>L072633</t>
  </si>
  <si>
    <t>L073897</t>
  </si>
  <si>
    <t>L074866</t>
  </si>
  <si>
    <t>BBAYEA</t>
  </si>
  <si>
    <t>BAY AND BAY BROKERAGE</t>
  </si>
  <si>
    <t>B075099</t>
  </si>
  <si>
    <t>L068590</t>
  </si>
  <si>
    <t>BBEEPA</t>
  </si>
  <si>
    <t>BEEMAC LOGISTICS</t>
  </si>
  <si>
    <t>L067911</t>
  </si>
  <si>
    <t>BBER12</t>
  </si>
  <si>
    <t>BERKSHIRE DAIRY &amp; FOOD PRODUCT</t>
  </si>
  <si>
    <t>L062531</t>
  </si>
  <si>
    <t>L071037</t>
  </si>
  <si>
    <t>L073557</t>
  </si>
  <si>
    <t>L073983</t>
  </si>
  <si>
    <t>L074682</t>
  </si>
  <si>
    <t>L074871</t>
  </si>
  <si>
    <t>L075678</t>
  </si>
  <si>
    <t>L075835</t>
  </si>
  <si>
    <t>L075940</t>
  </si>
  <si>
    <t>BBERPA</t>
  </si>
  <si>
    <t>BERK TEK 1</t>
  </si>
  <si>
    <t>BBIC11</t>
  </si>
  <si>
    <t>BICKELS SNACK FOODS INC 1</t>
  </si>
  <si>
    <t>BBNCBA</t>
  </si>
  <si>
    <t>BARCELONA NUT COMPANY</t>
  </si>
  <si>
    <t>L069410</t>
  </si>
  <si>
    <t>BBORPP</t>
  </si>
  <si>
    <t>BORNMANN MANUFACTURING CO INC</t>
  </si>
  <si>
    <t>L073565</t>
  </si>
  <si>
    <t>BBUR1P</t>
  </si>
  <si>
    <t>POPCORN ALLEY /BARCELONA NUT</t>
  </si>
  <si>
    <t>L074410</t>
  </si>
  <si>
    <t>BCAR7A</t>
  </si>
  <si>
    <t>CARPENTER CO 6</t>
  </si>
  <si>
    <t>L068573</t>
  </si>
  <si>
    <t>L069705</t>
  </si>
  <si>
    <t>L069788</t>
  </si>
  <si>
    <t>L069819</t>
  </si>
  <si>
    <t>L069885</t>
  </si>
  <si>
    <t>L069961</t>
  </si>
  <si>
    <t>L070013</t>
  </si>
  <si>
    <t>L070014</t>
  </si>
  <si>
    <t>L070041</t>
  </si>
  <si>
    <t>L070176</t>
  </si>
  <si>
    <t>L070254</t>
  </si>
  <si>
    <t>L070358</t>
  </si>
  <si>
    <t>L070458</t>
  </si>
  <si>
    <t>L070536</t>
  </si>
  <si>
    <t>L070678</t>
  </si>
  <si>
    <t>L070685</t>
  </si>
  <si>
    <t>L070687</t>
  </si>
  <si>
    <t>L070746</t>
  </si>
  <si>
    <t>L070859</t>
  </si>
  <si>
    <t>L070865</t>
  </si>
  <si>
    <t>L070911</t>
  </si>
  <si>
    <t>L071011</t>
  </si>
  <si>
    <t>L071152</t>
  </si>
  <si>
    <t>L071281</t>
  </si>
  <si>
    <t>L071329</t>
  </si>
  <si>
    <t>L071425</t>
  </si>
  <si>
    <t>L071427</t>
  </si>
  <si>
    <t>L071549</t>
  </si>
  <si>
    <t>L071550</t>
  </si>
  <si>
    <t>L071551</t>
  </si>
  <si>
    <t>L071672</t>
  </si>
  <si>
    <t>L071810</t>
  </si>
  <si>
    <t>L071875</t>
  </si>
  <si>
    <t>L072128</t>
  </si>
  <si>
    <t>L072330</t>
  </si>
  <si>
    <t>L072432</t>
  </si>
  <si>
    <t>L072433</t>
  </si>
  <si>
    <t>L072496</t>
  </si>
  <si>
    <t>L072538</t>
  </si>
  <si>
    <t>L072699</t>
  </si>
  <si>
    <t>L072716</t>
  </si>
  <si>
    <t>L072795</t>
  </si>
  <si>
    <t>L072859</t>
  </si>
  <si>
    <t>L072928</t>
  </si>
  <si>
    <t>L073315</t>
  </si>
  <si>
    <t>L073321</t>
  </si>
  <si>
    <t>L073322</t>
  </si>
  <si>
    <t>L073554</t>
  </si>
  <si>
    <t>L073734</t>
  </si>
  <si>
    <t>L073766</t>
  </si>
  <si>
    <t>L073842</t>
  </si>
  <si>
    <t>L073993</t>
  </si>
  <si>
    <t>L074222</t>
  </si>
  <si>
    <t>L074355</t>
  </si>
  <si>
    <t>L074366</t>
  </si>
  <si>
    <t>L074446</t>
  </si>
  <si>
    <t>L074630</t>
  </si>
  <si>
    <t>L074782</t>
  </si>
  <si>
    <t>L075457</t>
  </si>
  <si>
    <t>T074814</t>
  </si>
  <si>
    <t>T074815</t>
  </si>
  <si>
    <t>T074873</t>
  </si>
  <si>
    <t>T074876</t>
  </si>
  <si>
    <t>T074925</t>
  </si>
  <si>
    <t>T074926</t>
  </si>
  <si>
    <t>T074953</t>
  </si>
  <si>
    <t>T075015</t>
  </si>
  <si>
    <t>T075056</t>
  </si>
  <si>
    <t>T075155</t>
  </si>
  <si>
    <t>T075192</t>
  </si>
  <si>
    <t>T075194</t>
  </si>
  <si>
    <t>T075365</t>
  </si>
  <si>
    <t>T075548</t>
  </si>
  <si>
    <t>T075555</t>
  </si>
  <si>
    <t>T075711</t>
  </si>
  <si>
    <t>T075807</t>
  </si>
  <si>
    <t>T075810</t>
  </si>
  <si>
    <t>T075853</t>
  </si>
  <si>
    <t>T075863</t>
  </si>
  <si>
    <t>T075864</t>
  </si>
  <si>
    <t>T075915</t>
  </si>
  <si>
    <t>T075950</t>
  </si>
  <si>
    <t>T075967</t>
  </si>
  <si>
    <t>T075973</t>
  </si>
  <si>
    <t>T076051</t>
  </si>
  <si>
    <t>T076259</t>
  </si>
  <si>
    <t>T076305</t>
  </si>
  <si>
    <t>T076355</t>
  </si>
  <si>
    <t>T076356</t>
  </si>
  <si>
    <t>T076389</t>
  </si>
  <si>
    <t>T076527</t>
  </si>
  <si>
    <t>T076683</t>
  </si>
  <si>
    <t>T076747</t>
  </si>
  <si>
    <t>T076748</t>
  </si>
  <si>
    <t>BCARFO</t>
  </si>
  <si>
    <t>CARPENTER INSULATION</t>
  </si>
  <si>
    <t>L062357</t>
  </si>
  <si>
    <t>L064894</t>
  </si>
  <si>
    <t>L065249</t>
  </si>
  <si>
    <t>L066741</t>
  </si>
  <si>
    <t>L070941</t>
  </si>
  <si>
    <t>L071166</t>
  </si>
  <si>
    <t>L071232</t>
  </si>
  <si>
    <t>L074400</t>
  </si>
  <si>
    <t>T075760</t>
  </si>
  <si>
    <t>BCARNJ</t>
  </si>
  <si>
    <t>CARMO SUPPLY LLC</t>
  </si>
  <si>
    <t>L076576</t>
  </si>
  <si>
    <t>BCHOPR</t>
  </si>
  <si>
    <t>CHOPTANK TRANSPORT</t>
  </si>
  <si>
    <t>L069359</t>
  </si>
  <si>
    <t>L073146</t>
  </si>
  <si>
    <t>BCHRLI</t>
  </si>
  <si>
    <t>CHROMA ACRYLICS INC 1</t>
  </si>
  <si>
    <t>L074450</t>
  </si>
  <si>
    <t>CJB PACKAGING 1</t>
  </si>
  <si>
    <t>BCJREG</t>
  </si>
  <si>
    <t>C J ROBINSON COMPANY</t>
  </si>
  <si>
    <t>BCLIED</t>
  </si>
  <si>
    <t>BCLITO</t>
  </si>
  <si>
    <t>BCLOMO</t>
  </si>
  <si>
    <t>CLOSET CITY                    1</t>
  </si>
  <si>
    <t>L056477</t>
  </si>
  <si>
    <t>BCLS26</t>
  </si>
  <si>
    <t>COMPREHENSIVE LOGISTICS SOLUTION</t>
  </si>
  <si>
    <t>BCMXSA</t>
  </si>
  <si>
    <t>CMXSA</t>
  </si>
  <si>
    <t>L070021</t>
  </si>
  <si>
    <t>L071497</t>
  </si>
  <si>
    <t>L075280</t>
  </si>
  <si>
    <t>BCOXVA</t>
  </si>
  <si>
    <t>COX TRUCK BROKERAGE</t>
  </si>
  <si>
    <t>L067956</t>
  </si>
  <si>
    <t>BCOYAG</t>
  </si>
  <si>
    <t>COYOTE LOGISTICS LLC</t>
  </si>
  <si>
    <t>L071165</t>
  </si>
  <si>
    <t>L071172</t>
  </si>
  <si>
    <t>L073069</t>
  </si>
  <si>
    <t>L073429</t>
  </si>
  <si>
    <t>L073590</t>
  </si>
  <si>
    <t>L074661</t>
  </si>
  <si>
    <t>BCTDPA</t>
  </si>
  <si>
    <t>CTDI</t>
  </si>
  <si>
    <t>L062829</t>
  </si>
  <si>
    <t>BCWPPA</t>
  </si>
  <si>
    <t>CENTURY WIRE PRODUCTS</t>
  </si>
  <si>
    <t>L069945</t>
  </si>
  <si>
    <t>L072785</t>
  </si>
  <si>
    <t>BDARN7</t>
  </si>
  <si>
    <t>DARA INC</t>
  </si>
  <si>
    <t>L069411</t>
  </si>
  <si>
    <t>BDIACH</t>
  </si>
  <si>
    <t>MAIN STREET</t>
  </si>
  <si>
    <t>F075364</t>
  </si>
  <si>
    <t>L058013</t>
  </si>
  <si>
    <t>L066920</t>
  </si>
  <si>
    <t>L067571</t>
  </si>
  <si>
    <t>L070473</t>
  </si>
  <si>
    <t>DAIRY FARMERS OF AMERICA (DFA)</t>
  </si>
  <si>
    <t>BDIRPA</t>
  </si>
  <si>
    <t>DIRECT WIRE &amp; CABLE INC</t>
  </si>
  <si>
    <t>L068737</t>
  </si>
  <si>
    <t>BDLSBO</t>
  </si>
  <si>
    <t>DLS WORLDWIDE</t>
  </si>
  <si>
    <t>L001084</t>
  </si>
  <si>
    <t>BDMTPA</t>
  </si>
  <si>
    <t>DM TRANSPORTATION MGMT SERVICES</t>
  </si>
  <si>
    <t>L067852</t>
  </si>
  <si>
    <t>L068701</t>
  </si>
  <si>
    <t>L069422</t>
  </si>
  <si>
    <t>L071114</t>
  </si>
  <si>
    <t>L072830</t>
  </si>
  <si>
    <t>L073127</t>
  </si>
  <si>
    <t>BDOPDO</t>
  </si>
  <si>
    <t>PACTIV</t>
  </si>
  <si>
    <t>L050750</t>
  </si>
  <si>
    <t>L052708</t>
  </si>
  <si>
    <t>L059421</t>
  </si>
  <si>
    <t>L061603</t>
  </si>
  <si>
    <t>L061900</t>
  </si>
  <si>
    <t>L062794</t>
  </si>
  <si>
    <t>L064048</t>
  </si>
  <si>
    <t>L066087</t>
  </si>
  <si>
    <t>L067291</t>
  </si>
  <si>
    <t>L072730</t>
  </si>
  <si>
    <t>L072841</t>
  </si>
  <si>
    <t>L072950</t>
  </si>
  <si>
    <t>L072951</t>
  </si>
  <si>
    <t>L073062</t>
  </si>
  <si>
    <t>L073161</t>
  </si>
  <si>
    <t>L073162</t>
  </si>
  <si>
    <t>L073382</t>
  </si>
  <si>
    <t>L073383</t>
  </si>
  <si>
    <t>L073384</t>
  </si>
  <si>
    <t>L073385</t>
  </si>
  <si>
    <t>L073386</t>
  </si>
  <si>
    <t>L073450</t>
  </si>
  <si>
    <t>L073451</t>
  </si>
  <si>
    <t>L073452</t>
  </si>
  <si>
    <t>L073453</t>
  </si>
  <si>
    <t>L073454</t>
  </si>
  <si>
    <t>L073606</t>
  </si>
  <si>
    <t>L073691</t>
  </si>
  <si>
    <t>L073745</t>
  </si>
  <si>
    <t>L073746</t>
  </si>
  <si>
    <t>L073747</t>
  </si>
  <si>
    <t>L073748</t>
  </si>
  <si>
    <t>L073750</t>
  </si>
  <si>
    <t>L073875</t>
  </si>
  <si>
    <t>L073878</t>
  </si>
  <si>
    <t>L073879</t>
  </si>
  <si>
    <t>L073880</t>
  </si>
  <si>
    <t>L073881</t>
  </si>
  <si>
    <t>L073882</t>
  </si>
  <si>
    <t>L073919</t>
  </si>
  <si>
    <t>L073963</t>
  </si>
  <si>
    <t>L073964</t>
  </si>
  <si>
    <t>L074142</t>
  </si>
  <si>
    <t>L074186</t>
  </si>
  <si>
    <t>L074187</t>
  </si>
  <si>
    <t>L074188</t>
  </si>
  <si>
    <t>L074189</t>
  </si>
  <si>
    <t>L074190</t>
  </si>
  <si>
    <t>L074191</t>
  </si>
  <si>
    <t>L074278</t>
  </si>
  <si>
    <t>L074507</t>
  </si>
  <si>
    <t>L074508</t>
  </si>
  <si>
    <t>L074509</t>
  </si>
  <si>
    <t>L074510</t>
  </si>
  <si>
    <t>L074513</t>
  </si>
  <si>
    <t>L074674</t>
  </si>
  <si>
    <t>L074857</t>
  </si>
  <si>
    <t>L074858</t>
  </si>
  <si>
    <t>L075004</t>
  </si>
  <si>
    <t>L075005</t>
  </si>
  <si>
    <t>L075010</t>
  </si>
  <si>
    <t>L075011</t>
  </si>
  <si>
    <t>L075068</t>
  </si>
  <si>
    <t>L075121</t>
  </si>
  <si>
    <t>L075273</t>
  </si>
  <si>
    <t>L075275</t>
  </si>
  <si>
    <t>L075276</t>
  </si>
  <si>
    <t>L075277</t>
  </si>
  <si>
    <t>L075350</t>
  </si>
  <si>
    <t>L075351</t>
  </si>
  <si>
    <t>L075352</t>
  </si>
  <si>
    <t>L075442</t>
  </si>
  <si>
    <t>L075443</t>
  </si>
  <si>
    <t>L075529</t>
  </si>
  <si>
    <t>L075530</t>
  </si>
  <si>
    <t>L075531</t>
  </si>
  <si>
    <t>L075756</t>
  </si>
  <si>
    <t>L076012</t>
  </si>
  <si>
    <t>BDRTLE</t>
  </si>
  <si>
    <t>DRT TRANSPORTATION LLC</t>
  </si>
  <si>
    <t>B076336</t>
  </si>
  <si>
    <t>BDYNWH</t>
  </si>
  <si>
    <t>DYNALENE INC</t>
  </si>
  <si>
    <t>L071968</t>
  </si>
  <si>
    <t>BEASOH</t>
  </si>
  <si>
    <t>EASE LOGISTICS SERVICES</t>
  </si>
  <si>
    <t>B075809</t>
  </si>
  <si>
    <t>BEASWH</t>
  </si>
  <si>
    <t>EAST PENN CONTAINER DECORATING</t>
  </si>
  <si>
    <t>BECHWC</t>
  </si>
  <si>
    <t>ECHO GLOBAL LOGISTICS</t>
  </si>
  <si>
    <t>L050026</t>
  </si>
  <si>
    <t>L051389</t>
  </si>
  <si>
    <t>L054782</t>
  </si>
  <si>
    <t>L055466</t>
  </si>
  <si>
    <t>L058567</t>
  </si>
  <si>
    <t>L065196</t>
  </si>
  <si>
    <t>L067442</t>
  </si>
  <si>
    <t>L070519</t>
  </si>
  <si>
    <t>L073183</t>
  </si>
  <si>
    <t>L073474</t>
  </si>
  <si>
    <t>L074427</t>
  </si>
  <si>
    <t>L074572</t>
  </si>
  <si>
    <t>L074386</t>
  </si>
  <si>
    <t>BEFFWI</t>
  </si>
  <si>
    <t>EFFICIENT TRANS CONSULTANTS 1</t>
  </si>
  <si>
    <t>L071115</t>
  </si>
  <si>
    <t>L071116</t>
  </si>
  <si>
    <t>BEGYIL</t>
  </si>
  <si>
    <t>ENERGY TRANSPORT USA INC</t>
  </si>
  <si>
    <t>L069840</t>
  </si>
  <si>
    <t>BELINY</t>
  </si>
  <si>
    <t>ELITE EXPRESS / JAYVEE EXPRESS</t>
  </si>
  <si>
    <t>L068954</t>
  </si>
  <si>
    <t>L072177</t>
  </si>
  <si>
    <t>L072180</t>
  </si>
  <si>
    <t>L072490</t>
  </si>
  <si>
    <t>L072751</t>
  </si>
  <si>
    <t>L072870</t>
  </si>
  <si>
    <t>L073252</t>
  </si>
  <si>
    <t>L073400</t>
  </si>
  <si>
    <t>L073403</t>
  </si>
  <si>
    <t>L073518</t>
  </si>
  <si>
    <t>L073627</t>
  </si>
  <si>
    <t>L073715</t>
  </si>
  <si>
    <t>L073720</t>
  </si>
  <si>
    <t>L073852</t>
  </si>
  <si>
    <t>L073903</t>
  </si>
  <si>
    <t>L074300</t>
  </si>
  <si>
    <t>L074301</t>
  </si>
  <si>
    <t>L074594</t>
  </si>
  <si>
    <t>L074960</t>
  </si>
  <si>
    <t>L075167</t>
  </si>
  <si>
    <t>L075517</t>
  </si>
  <si>
    <t>L075722</t>
  </si>
  <si>
    <t>L076182</t>
  </si>
  <si>
    <t>L076185</t>
  </si>
  <si>
    <t>L076788</t>
  </si>
  <si>
    <t>BFERPA</t>
  </si>
  <si>
    <t>FEROTEC FRICTION 2</t>
  </si>
  <si>
    <t>L076431</t>
  </si>
  <si>
    <t>BFILAL</t>
  </si>
  <si>
    <t>L073346</t>
  </si>
  <si>
    <t>L073410</t>
  </si>
  <si>
    <t>BFITII</t>
  </si>
  <si>
    <t>FITZMARK INC</t>
  </si>
  <si>
    <t>BFLEPH</t>
  </si>
  <si>
    <t>L068844</t>
  </si>
  <si>
    <t>BFOX34</t>
  </si>
  <si>
    <t>BGAMPA</t>
  </si>
  <si>
    <t>GAMBER CONTAINERS</t>
  </si>
  <si>
    <t>L062858</t>
  </si>
  <si>
    <t>BGATPE</t>
  </si>
  <si>
    <t>GATEKEEPER LOGISTICS LLC</t>
  </si>
  <si>
    <t>L072634</t>
  </si>
  <si>
    <t>BGEMPA</t>
  </si>
  <si>
    <t>L069609</t>
  </si>
  <si>
    <t>L069610</t>
  </si>
  <si>
    <t>L070571</t>
  </si>
  <si>
    <t>BGEMPH</t>
  </si>
  <si>
    <t>L068388</t>
  </si>
  <si>
    <t>L069131</t>
  </si>
  <si>
    <t>L070331</t>
  </si>
  <si>
    <t>BGOTIL</t>
  </si>
  <si>
    <t>L067793</t>
  </si>
  <si>
    <t>BGRASS</t>
  </si>
  <si>
    <t>GRAFIKA, INC</t>
  </si>
  <si>
    <t>L050259</t>
  </si>
  <si>
    <t>L053729</t>
  </si>
  <si>
    <t>L057468</t>
  </si>
  <si>
    <t>L061767</t>
  </si>
  <si>
    <t>L064731</t>
  </si>
  <si>
    <t>L064762</t>
  </si>
  <si>
    <t>L065055</t>
  </si>
  <si>
    <t>HANOVER TERMINAL 3</t>
  </si>
  <si>
    <t>BHATME</t>
  </si>
  <si>
    <t>HATFIELD AND ASSOCIATED</t>
  </si>
  <si>
    <t>L066282</t>
  </si>
  <si>
    <t>L073721</t>
  </si>
  <si>
    <t>BHEA35</t>
  </si>
  <si>
    <t>HEAVYWEIGHT LOGISTICS INC</t>
  </si>
  <si>
    <t>BHELCA</t>
  </si>
  <si>
    <t>HELIO LOGISTICS INC</t>
  </si>
  <si>
    <t>L074432</t>
  </si>
  <si>
    <t>BHENPA</t>
  </si>
  <si>
    <t>HENRY MOLDED PRODUCTS INC</t>
  </si>
  <si>
    <t>L065383</t>
  </si>
  <si>
    <t>L070812</t>
  </si>
  <si>
    <t>L071604</t>
  </si>
  <si>
    <t>L074667</t>
  </si>
  <si>
    <t>BHEYPA</t>
  </si>
  <si>
    <t>BHTSLFL</t>
  </si>
  <si>
    <t>HTS LOGISTICS</t>
  </si>
  <si>
    <t>L074235</t>
  </si>
  <si>
    <t>BHUBIL</t>
  </si>
  <si>
    <t>HUB GROUP 1</t>
  </si>
  <si>
    <t>L060084</t>
  </si>
  <si>
    <t>L066086</t>
  </si>
  <si>
    <t>BIELOH</t>
  </si>
  <si>
    <t>INTEGRITY EXPRESS LOGISTICS</t>
  </si>
  <si>
    <t>BINTAL</t>
  </si>
  <si>
    <t>BKISHO</t>
  </si>
  <si>
    <t>L064472</t>
  </si>
  <si>
    <t>L067508</t>
  </si>
  <si>
    <t>BKJPGL</t>
  </si>
  <si>
    <t>KJ PLASTIC</t>
  </si>
  <si>
    <t>BKLE44</t>
  </si>
  <si>
    <t>KLENZOID EQUIPMENT CO</t>
  </si>
  <si>
    <t>L074086</t>
  </si>
  <si>
    <t>L074230</t>
  </si>
  <si>
    <t>L074250</t>
  </si>
  <si>
    <t>L076117</t>
  </si>
  <si>
    <t>L076700</t>
  </si>
  <si>
    <t>BKNFTA</t>
  </si>
  <si>
    <t>L073617</t>
  </si>
  <si>
    <t>BKUREA</t>
  </si>
  <si>
    <t>KURT ZUHLKE &amp; ASSOC</t>
  </si>
  <si>
    <t>L061400</t>
  </si>
  <si>
    <t>HABASIT AMERICA</t>
  </si>
  <si>
    <t>BLANRA</t>
  </si>
  <si>
    <t>LANDSTAR RANGER</t>
  </si>
  <si>
    <t>L065194</t>
  </si>
  <si>
    <t>L068867</t>
  </si>
  <si>
    <t>L071367</t>
  </si>
  <si>
    <t>L072524</t>
  </si>
  <si>
    <t>BLAYNJ</t>
  </si>
  <si>
    <t>LAY LOGISTICS LLC</t>
  </si>
  <si>
    <t>L056614</t>
  </si>
  <si>
    <t>L062072</t>
  </si>
  <si>
    <t>L075670</t>
  </si>
  <si>
    <t>L076477</t>
  </si>
  <si>
    <t>L076478</t>
  </si>
  <si>
    <t>BLEGBO</t>
  </si>
  <si>
    <t>LEGACY LOGISTICS</t>
  </si>
  <si>
    <t>BLGONY</t>
  </si>
  <si>
    <t>LOGISTICS ONE BROKERAGE INC</t>
  </si>
  <si>
    <t>L060067</t>
  </si>
  <si>
    <t>BM&amp;TNJ</t>
  </si>
  <si>
    <t>M&amp;T LOGISTICS INC</t>
  </si>
  <si>
    <t>BMACLE</t>
  </si>
  <si>
    <t>MAC TRANSPORTATION CONSULTANTS</t>
  </si>
  <si>
    <t>L060225</t>
  </si>
  <si>
    <t>L066543</t>
  </si>
  <si>
    <t>L071125</t>
  </si>
  <si>
    <t>L071226</t>
  </si>
  <si>
    <t>L072753</t>
  </si>
  <si>
    <t>L075042</t>
  </si>
  <si>
    <t>L075086</t>
  </si>
  <si>
    <t>L075943</t>
  </si>
  <si>
    <t>L075999</t>
  </si>
  <si>
    <t>L076053</t>
  </si>
  <si>
    <t>L076058</t>
  </si>
  <si>
    <t>L076234</t>
  </si>
  <si>
    <t>L076470</t>
  </si>
  <si>
    <t>L076625</t>
  </si>
  <si>
    <t>L076669</t>
  </si>
  <si>
    <t>L076679</t>
  </si>
  <si>
    <t>MAGELLAN TRANSPORT LOGISTICS</t>
  </si>
  <si>
    <t>BMAGGA</t>
  </si>
  <si>
    <t>MAG TRANSPORTATION LLC</t>
  </si>
  <si>
    <t>L054541</t>
  </si>
  <si>
    <t>BMET99</t>
  </si>
  <si>
    <t>METROPOLITAN LOGISTIC SERVICES</t>
  </si>
  <si>
    <t>L064796</t>
  </si>
  <si>
    <t>L071812</t>
  </si>
  <si>
    <t>L072121</t>
  </si>
  <si>
    <t>BMGNEA</t>
  </si>
  <si>
    <t>MGN LOGISTICS</t>
  </si>
  <si>
    <t>L064790</t>
  </si>
  <si>
    <t>BMOOIL</t>
  </si>
  <si>
    <t>MOLO</t>
  </si>
  <si>
    <t>BMPAPA</t>
  </si>
  <si>
    <t>APERAM ALLOYS USA INC 1</t>
  </si>
  <si>
    <t>BMRZPA</t>
  </si>
  <si>
    <t>MRZ POWER INC</t>
  </si>
  <si>
    <t>L071526</t>
  </si>
  <si>
    <t>BMTSPI</t>
  </si>
  <si>
    <t>M-TECH SOLUTION</t>
  </si>
  <si>
    <t>L072196</t>
  </si>
  <si>
    <t>L073081</t>
  </si>
  <si>
    <t>BNEANV</t>
  </si>
  <si>
    <t>NEAGLE FREIGHT SYSTEMS</t>
  </si>
  <si>
    <t>L057095</t>
  </si>
  <si>
    <t>BNFIPA</t>
  </si>
  <si>
    <t>NFI INDUSTRIES</t>
  </si>
  <si>
    <t>L060001</t>
  </si>
  <si>
    <t>BNLLPA</t>
  </si>
  <si>
    <t>NEW LIGHT LOGISTICS/ ENTERPRISES</t>
  </si>
  <si>
    <t>L070381</t>
  </si>
  <si>
    <t>L070480</t>
  </si>
  <si>
    <t>L070510</t>
  </si>
  <si>
    <t>BNOLGA</t>
  </si>
  <si>
    <t>NOLAN TRANSPORTATION GROUP INC</t>
  </si>
  <si>
    <t>L063842</t>
  </si>
  <si>
    <t>L073686</t>
  </si>
  <si>
    <t>BNSTME</t>
  </si>
  <si>
    <t>NORTH STAR TRANSPORT GROUP INC</t>
  </si>
  <si>
    <t>L069657</t>
  </si>
  <si>
    <t>L070972</t>
  </si>
  <si>
    <t>BOFSMN</t>
  </si>
  <si>
    <t>ONLINE FREIGHT SERVICES INC 1</t>
  </si>
  <si>
    <t>L068303</t>
  </si>
  <si>
    <t>BOFSNJ</t>
  </si>
  <si>
    <t>OLYMPIC FREIGHT SERVICES INC</t>
  </si>
  <si>
    <t>L070248</t>
  </si>
  <si>
    <t>BOMEPA</t>
  </si>
  <si>
    <t>OMEGA FLEX INC</t>
  </si>
  <si>
    <t>L072346</t>
  </si>
  <si>
    <t>L073123</t>
  </si>
  <si>
    <t>L073664</t>
  </si>
  <si>
    <t>L074007</t>
  </si>
  <si>
    <t>BOXPPA</t>
  </si>
  <si>
    <t>OX PAPER TUBE &amp; CORE INC</t>
  </si>
  <si>
    <t>L059508</t>
  </si>
  <si>
    <t>L068053</t>
  </si>
  <si>
    <t>L068364</t>
  </si>
  <si>
    <t>L070679</t>
  </si>
  <si>
    <t>L072619</t>
  </si>
  <si>
    <t>L072961</t>
  </si>
  <si>
    <t>L072984</t>
  </si>
  <si>
    <t>L073156</t>
  </si>
  <si>
    <t>L073477</t>
  </si>
  <si>
    <t>L075559</t>
  </si>
  <si>
    <t>BPABNJ</t>
  </si>
  <si>
    <t>PAB TRANSPORT 2</t>
  </si>
  <si>
    <t>BPALRE</t>
  </si>
  <si>
    <t>PALACE FOODS INC</t>
  </si>
  <si>
    <t>L076008</t>
  </si>
  <si>
    <t>BPATCS</t>
  </si>
  <si>
    <t>PATRIOT TRANSPORT INC</t>
  </si>
  <si>
    <t>L072127</t>
  </si>
  <si>
    <t>L073769</t>
  </si>
  <si>
    <t>BPATFA</t>
  </si>
  <si>
    <t>PATTERSON WAREHOUSE 1</t>
  </si>
  <si>
    <t>L073141</t>
  </si>
  <si>
    <t>L074231</t>
  </si>
  <si>
    <t>BPCPOT</t>
  </si>
  <si>
    <t>PENNDEL CONTAINER</t>
  </si>
  <si>
    <t>L076730</t>
  </si>
  <si>
    <t>L076733</t>
  </si>
  <si>
    <t>PD HOME&amp;GARDEN</t>
  </si>
  <si>
    <t>BPENBE</t>
  </si>
  <si>
    <t>BPENCC</t>
  </si>
  <si>
    <t>PENN WAREHOUSE 1</t>
  </si>
  <si>
    <t>L072327</t>
  </si>
  <si>
    <t>L074899</t>
  </si>
  <si>
    <t>L075306</t>
  </si>
  <si>
    <t>BPFFCA</t>
  </si>
  <si>
    <t>FLOCK FREIGHT</t>
  </si>
  <si>
    <t>L074903</t>
  </si>
  <si>
    <t>BPHOPA</t>
  </si>
  <si>
    <t>PHOENIX FORGING CO</t>
  </si>
  <si>
    <t>L070683</t>
  </si>
  <si>
    <t>L070684</t>
  </si>
  <si>
    <t>L071065</t>
  </si>
  <si>
    <t>BPJTNJ</t>
  </si>
  <si>
    <t>PJT LOGISTICS INC</t>
  </si>
  <si>
    <t>L071557</t>
  </si>
  <si>
    <t>BPLYNJ</t>
  </si>
  <si>
    <t>POLYFIL ADDITIVES</t>
  </si>
  <si>
    <t>BPNGPA</t>
  </si>
  <si>
    <t>PNG LOGISTICS</t>
  </si>
  <si>
    <t>BPPINY</t>
  </si>
  <si>
    <t>POLY PAK IND</t>
  </si>
  <si>
    <t>BPTSFL</t>
  </si>
  <si>
    <t>L073476</t>
  </si>
  <si>
    <t>BPYDPA</t>
  </si>
  <si>
    <t>YELLOW DIAMOND</t>
  </si>
  <si>
    <t>L068770</t>
  </si>
  <si>
    <t>BR&amp;RPI</t>
  </si>
  <si>
    <t>R &amp; R EXPRESS LOGISTICS INC</t>
  </si>
  <si>
    <t>L073287RB</t>
  </si>
  <si>
    <t>BR2LFL</t>
  </si>
  <si>
    <t>R2 LOGISTICS INC</t>
  </si>
  <si>
    <t>B075239</t>
  </si>
  <si>
    <t>REDWOOD MULTIMODAL</t>
  </si>
  <si>
    <t>BREMRE</t>
  </si>
  <si>
    <t>REMCON PLASTICS</t>
  </si>
  <si>
    <t>L055288</t>
  </si>
  <si>
    <t>BRLIHU</t>
  </si>
  <si>
    <t>RESOURCE LOGISTICS INC</t>
  </si>
  <si>
    <t>L075969</t>
  </si>
  <si>
    <t>BRTIBR</t>
  </si>
  <si>
    <t>RTI TRUCKING</t>
  </si>
  <si>
    <t>BRYAKS</t>
  </si>
  <si>
    <t>RYAN TRANSPORTATION SERVICE INC</t>
  </si>
  <si>
    <t>B075672</t>
  </si>
  <si>
    <t>B075918</t>
  </si>
  <si>
    <t>L070502</t>
  </si>
  <si>
    <t>BSAN12</t>
  </si>
  <si>
    <t>SANDT PRODUCTS</t>
  </si>
  <si>
    <t>L070537</t>
  </si>
  <si>
    <t>L070804</t>
  </si>
  <si>
    <t>BSBCNC</t>
  </si>
  <si>
    <t>SOUTHLAND BROKERAGE CO INC</t>
  </si>
  <si>
    <t>L071664</t>
  </si>
  <si>
    <t>BSCOFL</t>
  </si>
  <si>
    <t>SCOTLYNN</t>
  </si>
  <si>
    <t>L070075</t>
  </si>
  <si>
    <t>L073173</t>
  </si>
  <si>
    <t>L073986</t>
  </si>
  <si>
    <t>BSCSPA</t>
  </si>
  <si>
    <t>STEWART CONNECTOR SYSTEMS INC</t>
  </si>
  <si>
    <t>BSHICA</t>
  </si>
  <si>
    <t>SHINE LOGISTICS LLC</t>
  </si>
  <si>
    <t>L066973</t>
  </si>
  <si>
    <t>BSLCGA</t>
  </si>
  <si>
    <t>SCOTT LOGISTICS CORP 1</t>
  </si>
  <si>
    <t>L064786</t>
  </si>
  <si>
    <t>L072060</t>
  </si>
  <si>
    <t>BSLLNJ</t>
  </si>
  <si>
    <t>STERLING LOGISTICS</t>
  </si>
  <si>
    <t>L067825</t>
  </si>
  <si>
    <t>L072456</t>
  </si>
  <si>
    <t>L073404</t>
  </si>
  <si>
    <t>L073645</t>
  </si>
  <si>
    <t>L074499</t>
  </si>
  <si>
    <t>BSMIPA</t>
  </si>
  <si>
    <t>STANDARD METAL INDUSTRIES</t>
  </si>
  <si>
    <t>BSPCME</t>
  </si>
  <si>
    <t>SPC TRANSPORT 1</t>
  </si>
  <si>
    <t>L073152</t>
  </si>
  <si>
    <t>BSPEIV</t>
  </si>
  <si>
    <t>SPEC HARDWARE 3</t>
  </si>
  <si>
    <t>BSPEST</t>
  </si>
  <si>
    <t>SPECTRUM METALS / WARMINSTER 1</t>
  </si>
  <si>
    <t>BSTE29</t>
  </si>
  <si>
    <t>STERLING TRANSPORT 1</t>
  </si>
  <si>
    <t>L071711</t>
  </si>
  <si>
    <t>L073925</t>
  </si>
  <si>
    <t>BSUN97</t>
  </si>
  <si>
    <t>PALRAM AMERICAS</t>
  </si>
  <si>
    <t>L062194</t>
  </si>
  <si>
    <t>L062411</t>
  </si>
  <si>
    <t>L065232</t>
  </si>
  <si>
    <t>L069598</t>
  </si>
  <si>
    <t>L070677</t>
  </si>
  <si>
    <t>L070922</t>
  </si>
  <si>
    <t>L071074</t>
  </si>
  <si>
    <t>L071167</t>
  </si>
  <si>
    <t>L071302</t>
  </si>
  <si>
    <t>L071488</t>
  </si>
  <si>
    <t>L071890</t>
  </si>
  <si>
    <t>L072181</t>
  </si>
  <si>
    <t>L072696</t>
  </si>
  <si>
    <t>L073133</t>
  </si>
  <si>
    <t>L073506</t>
  </si>
  <si>
    <t>L074048</t>
  </si>
  <si>
    <t>L075024</t>
  </si>
  <si>
    <t>L075628</t>
  </si>
  <si>
    <t>L076406</t>
  </si>
  <si>
    <t>BSUNRT</t>
  </si>
  <si>
    <t>SUNTECK TRANSPORT 1</t>
  </si>
  <si>
    <t>BSYLPA</t>
  </si>
  <si>
    <t>SYLVIN TECHNOLOGIES INC 2</t>
  </si>
  <si>
    <t>L069942</t>
  </si>
  <si>
    <t>L072363</t>
  </si>
  <si>
    <t>L073564</t>
  </si>
  <si>
    <t>BTABBR</t>
  </si>
  <si>
    <t>TAB LLC</t>
  </si>
  <si>
    <t>L063510</t>
  </si>
  <si>
    <t>BTARNJ</t>
  </si>
  <si>
    <t>TARGET TRANSPORTATION INC 1</t>
  </si>
  <si>
    <t>L069606</t>
  </si>
  <si>
    <t>BTATPA</t>
  </si>
  <si>
    <t>TATE ACCESS FLOORS 7</t>
  </si>
  <si>
    <t>L070877</t>
  </si>
  <si>
    <t>L075124</t>
  </si>
  <si>
    <t>BTBBNF</t>
  </si>
  <si>
    <t>NEXTERUS INC</t>
  </si>
  <si>
    <t>L054909</t>
  </si>
  <si>
    <t>L059331</t>
  </si>
  <si>
    <t>L069245</t>
  </si>
  <si>
    <t>L072642</t>
  </si>
  <si>
    <t>L073166</t>
  </si>
  <si>
    <t>L074146</t>
  </si>
  <si>
    <t>L074200</t>
  </si>
  <si>
    <t>L074209</t>
  </si>
  <si>
    <t>L075373</t>
  </si>
  <si>
    <t>L075375</t>
  </si>
  <si>
    <t>L075714</t>
  </si>
  <si>
    <t>BTBTPA</t>
  </si>
  <si>
    <t>THREE B TRANSPORTATION</t>
  </si>
  <si>
    <t>L074378</t>
  </si>
  <si>
    <t>BTCSLV</t>
  </si>
  <si>
    <t>TRAFFIC CONSULTING SERVICES 1</t>
  </si>
  <si>
    <t>L021335</t>
  </si>
  <si>
    <t>L023556</t>
  </si>
  <si>
    <t>L033102</t>
  </si>
  <si>
    <t>L049293</t>
  </si>
  <si>
    <t>L061422</t>
  </si>
  <si>
    <t>L072057</t>
  </si>
  <si>
    <t>BTKKIL</t>
  </si>
  <si>
    <t>TREKKER LOGISTICS</t>
  </si>
  <si>
    <t>L070803</t>
  </si>
  <si>
    <t>BTLANJ</t>
  </si>
  <si>
    <t>FTL DISTRIBUTION INC</t>
  </si>
  <si>
    <t>BTLBFL</t>
  </si>
  <si>
    <t>TRAILER BRIDGE</t>
  </si>
  <si>
    <t>L070725</t>
  </si>
  <si>
    <t>L071093</t>
  </si>
  <si>
    <t>BTLCTN</t>
  </si>
  <si>
    <t>L039683</t>
  </si>
  <si>
    <t>TOM STURGIS PRETZELS INC</t>
  </si>
  <si>
    <t>BTR1IL</t>
  </si>
  <si>
    <t>TRANSPORTATION ONE</t>
  </si>
  <si>
    <t>BTRA42</t>
  </si>
  <si>
    <t>L009597</t>
  </si>
  <si>
    <t>L041678</t>
  </si>
  <si>
    <t>L070040</t>
  </si>
  <si>
    <t>BTRA60</t>
  </si>
  <si>
    <t>TRAFFIX HIGH PERFORMANCE LOGISTI</t>
  </si>
  <si>
    <t>B076550</t>
  </si>
  <si>
    <t>BTRACN</t>
  </si>
  <si>
    <t>TRAFFIC TECH INC</t>
  </si>
  <si>
    <t>L056688</t>
  </si>
  <si>
    <t>L058183</t>
  </si>
  <si>
    <t>L070539</t>
  </si>
  <si>
    <t>L070754</t>
  </si>
  <si>
    <t>L070755</t>
  </si>
  <si>
    <t>L070912</t>
  </si>
  <si>
    <t>L070924</t>
  </si>
  <si>
    <t>L071333</t>
  </si>
  <si>
    <t>L071553</t>
  </si>
  <si>
    <t>L071741</t>
  </si>
  <si>
    <t>L071902</t>
  </si>
  <si>
    <t>L072004</t>
  </si>
  <si>
    <t>L072102</t>
  </si>
  <si>
    <t>L072248</t>
  </si>
  <si>
    <t>L072725</t>
  </si>
  <si>
    <t>L073312</t>
  </si>
  <si>
    <t>L073839</t>
  </si>
  <si>
    <t>L075227</t>
  </si>
  <si>
    <t>BTRCPO</t>
  </si>
  <si>
    <t>TRICOMP INC / POMPTON PLAINS</t>
  </si>
  <si>
    <t>L074910</t>
  </si>
  <si>
    <t>L075230</t>
  </si>
  <si>
    <t>L076319</t>
  </si>
  <si>
    <t>BTUCCH</t>
  </si>
  <si>
    <t>TUCKER COMPANY</t>
  </si>
  <si>
    <t>BUNCNJ</t>
  </si>
  <si>
    <t>UNCOMMON LOGISTICS INC</t>
  </si>
  <si>
    <t>BUNIEB</t>
  </si>
  <si>
    <t>UNIQUE PRETZELS</t>
  </si>
  <si>
    <t>L075461</t>
  </si>
  <si>
    <t>BUNIML</t>
  </si>
  <si>
    <t>UNISHIPPERS / MOUNTAIN LAKES</t>
  </si>
  <si>
    <t>L071632</t>
  </si>
  <si>
    <t>L074455</t>
  </si>
  <si>
    <t>BUNIX6</t>
  </si>
  <si>
    <t>UNISHIPPERS CENTRAL BILLING</t>
  </si>
  <si>
    <t>L069173</t>
  </si>
  <si>
    <t>L069347</t>
  </si>
  <si>
    <t>BUSAFL</t>
  </si>
  <si>
    <t>USA TRUCK BROKERS INC</t>
  </si>
  <si>
    <t>L065188</t>
  </si>
  <si>
    <t>L071801</t>
  </si>
  <si>
    <t>BUSAR7</t>
  </si>
  <si>
    <t>USA TRUCK</t>
  </si>
  <si>
    <t>L064451</t>
  </si>
  <si>
    <t>BUSDLA</t>
  </si>
  <si>
    <t>US DURUM PRODUCTS</t>
  </si>
  <si>
    <t>BUSPTN</t>
  </si>
  <si>
    <t>U.S. EXPRESS</t>
  </si>
  <si>
    <t>L061255</t>
  </si>
  <si>
    <t>BUSXTN</t>
  </si>
  <si>
    <t>US XPRESS LOGISTICS</t>
  </si>
  <si>
    <t>L072465</t>
  </si>
  <si>
    <t>BVFL60</t>
  </si>
  <si>
    <t>VALLEY FORGE LOGISTICS 1</t>
  </si>
  <si>
    <t>L060730</t>
  </si>
  <si>
    <t>L060898</t>
  </si>
  <si>
    <t>L073849</t>
  </si>
  <si>
    <t>BVIVOSC</t>
  </si>
  <si>
    <t>VIVO LOGISTICS</t>
  </si>
  <si>
    <t>L073595</t>
  </si>
  <si>
    <t>BWELNC</t>
  </si>
  <si>
    <t>WELDING ALLOYS</t>
  </si>
  <si>
    <t>L069059</t>
  </si>
  <si>
    <t>L075874</t>
  </si>
  <si>
    <t>BWFMPH</t>
  </si>
  <si>
    <t>L067959</t>
  </si>
  <si>
    <t>L068166</t>
  </si>
  <si>
    <t>L069409</t>
  </si>
  <si>
    <t>L072931</t>
  </si>
  <si>
    <t>L075985</t>
  </si>
  <si>
    <t>L071406</t>
  </si>
  <si>
    <t>BXPOLO</t>
  </si>
  <si>
    <t>XPO LOGISTICS</t>
  </si>
  <si>
    <t>L065901</t>
  </si>
  <si>
    <t>L068589</t>
  </si>
  <si>
    <t>BYELKS</t>
  </si>
  <si>
    <t>YELLOW LOGISTICS INC</t>
  </si>
  <si>
    <t>L069990</t>
  </si>
  <si>
    <t>BZEKWC</t>
  </si>
  <si>
    <t>ZEKS COMPRESSED AIR SOLUTIONS 1</t>
  </si>
  <si>
    <t>F052454</t>
  </si>
  <si>
    <t>L062063</t>
  </si>
  <si>
    <t>L063008</t>
  </si>
  <si>
    <t>L063070</t>
  </si>
  <si>
    <t>L064118</t>
  </si>
  <si>
    <t>L064654</t>
  </si>
  <si>
    <t>L065828</t>
  </si>
  <si>
    <t>L069552</t>
  </si>
  <si>
    <t>L073760</t>
  </si>
  <si>
    <t>L074364</t>
  </si>
  <si>
    <t>L074376</t>
  </si>
  <si>
    <t>L074771</t>
  </si>
  <si>
    <t>L074779</t>
  </si>
  <si>
    <t>L075069</t>
  </si>
  <si>
    <t>L075299</t>
  </si>
  <si>
    <t>L075319</t>
  </si>
  <si>
    <t>L076024</t>
  </si>
  <si>
    <t>L076090</t>
  </si>
  <si>
    <t>CADEAS</t>
  </si>
  <si>
    <t>CAD COMPANY</t>
  </si>
  <si>
    <t>L061266</t>
  </si>
  <si>
    <t>L064715</t>
  </si>
  <si>
    <t>L064844</t>
  </si>
  <si>
    <t>L071273</t>
  </si>
  <si>
    <t>L072030</t>
  </si>
  <si>
    <t>L072449</t>
  </si>
  <si>
    <t>L072851</t>
  </si>
  <si>
    <t>DONALD CLUBB JR</t>
  </si>
  <si>
    <t>CORRPA</t>
  </si>
  <si>
    <t>CORRCHOICE</t>
  </si>
  <si>
    <t>L070270</t>
  </si>
  <si>
    <t>EASYPAK</t>
  </si>
  <si>
    <t>D066708</t>
  </si>
  <si>
    <t>D069517</t>
  </si>
  <si>
    <t>D071476</t>
  </si>
  <si>
    <t>D071571</t>
  </si>
  <si>
    <t>D071643</t>
  </si>
  <si>
    <t>D071779</t>
  </si>
  <si>
    <t>D072590</t>
  </si>
  <si>
    <t>D072748</t>
  </si>
  <si>
    <t>D072772</t>
  </si>
  <si>
    <t>D072858</t>
  </si>
  <si>
    <t>D072987</t>
  </si>
  <si>
    <t>D073022</t>
  </si>
  <si>
    <t>D073120</t>
  </si>
  <si>
    <t>D073209</t>
  </si>
  <si>
    <t>D073296</t>
  </si>
  <si>
    <t>D073369</t>
  </si>
  <si>
    <t>D073480</t>
  </si>
  <si>
    <t>D073548</t>
  </si>
  <si>
    <t>D073666</t>
  </si>
  <si>
    <t>D073713</t>
  </si>
  <si>
    <t>D073751</t>
  </si>
  <si>
    <t>L054756</t>
  </si>
  <si>
    <t>L055105</t>
  </si>
  <si>
    <t>L055109</t>
  </si>
  <si>
    <t>L055237</t>
  </si>
  <si>
    <t>L055325</t>
  </si>
  <si>
    <t>L055908</t>
  </si>
  <si>
    <t>L055951</t>
  </si>
  <si>
    <t>L056757</t>
  </si>
  <si>
    <t>L065000</t>
  </si>
  <si>
    <t>L070622</t>
  </si>
  <si>
    <t>L071042</t>
  </si>
  <si>
    <t>L072407</t>
  </si>
  <si>
    <t>L072807</t>
  </si>
  <si>
    <t>T075644</t>
  </si>
  <si>
    <t>T075798</t>
  </si>
  <si>
    <t>FLOCK</t>
  </si>
  <si>
    <t>GIA300</t>
  </si>
  <si>
    <t>GIANT ROBO PRINTING</t>
  </si>
  <si>
    <t>L070027</t>
  </si>
  <si>
    <t>GO2LOG</t>
  </si>
  <si>
    <t>GO 2 LOGISTICS</t>
  </si>
  <si>
    <t>L054792</t>
  </si>
  <si>
    <t>GOO48Q</t>
  </si>
  <si>
    <t>GOODWEST</t>
  </si>
  <si>
    <t>L070135</t>
  </si>
  <si>
    <t>HNRFOS</t>
  </si>
  <si>
    <t>HANOVER FOODS</t>
  </si>
  <si>
    <t>L050579</t>
  </si>
  <si>
    <t>L054994</t>
  </si>
  <si>
    <t>L060016</t>
  </si>
  <si>
    <t>L061025</t>
  </si>
  <si>
    <t>L063938</t>
  </si>
  <si>
    <t>L063940</t>
  </si>
  <si>
    <t>L075129</t>
  </si>
  <si>
    <t>L075278</t>
  </si>
  <si>
    <t>L075336</t>
  </si>
  <si>
    <t>MISC</t>
  </si>
  <si>
    <t>MISC CUSTOMER</t>
  </si>
  <si>
    <t>L074548</t>
  </si>
  <si>
    <t>PRESTIGE INTERIORS CORP</t>
  </si>
  <si>
    <t>QCKTRF</t>
  </si>
  <si>
    <t>QUICK TRANSFER</t>
  </si>
  <si>
    <t>L076005</t>
  </si>
  <si>
    <t>RETROLITE CORP OF AMERICA 1</t>
  </si>
  <si>
    <t>RUA160</t>
  </si>
  <si>
    <t>RUAN TRANSPORTATION</t>
  </si>
  <si>
    <t>L058156</t>
  </si>
  <si>
    <t>L066658</t>
  </si>
  <si>
    <t>L069315</t>
  </si>
  <si>
    <t>L069980</t>
  </si>
  <si>
    <t>L071612</t>
  </si>
  <si>
    <t>L072225</t>
  </si>
  <si>
    <t>L072259</t>
  </si>
  <si>
    <t>L072900</t>
  </si>
  <si>
    <t>L073917</t>
  </si>
  <si>
    <t>L074039</t>
  </si>
  <si>
    <t>L074040</t>
  </si>
  <si>
    <t>L074511</t>
  </si>
  <si>
    <t>L074706</t>
  </si>
  <si>
    <t>L075054</t>
  </si>
  <si>
    <t>L075077</t>
  </si>
  <si>
    <t>L075648</t>
  </si>
  <si>
    <t>L075833</t>
  </si>
  <si>
    <t>L076048</t>
  </si>
  <si>
    <t>L076125</t>
  </si>
  <si>
    <t>L076229</t>
  </si>
  <si>
    <t>L076465</t>
  </si>
  <si>
    <t>L076533</t>
  </si>
  <si>
    <t>L076535</t>
  </si>
  <si>
    <t>L076648</t>
  </si>
  <si>
    <t>SIM400</t>
  </si>
  <si>
    <t>SIMLE</t>
  </si>
  <si>
    <t>LIVITON CO SIMPLIFIED LOGISTICS</t>
  </si>
  <si>
    <t>L075546</t>
  </si>
  <si>
    <t>TET117</t>
  </si>
  <si>
    <t>TETRIA GLOBAL LOGISTICS</t>
  </si>
  <si>
    <t>USAGLOB</t>
  </si>
  <si>
    <t>USA GLOBAL LOGISTICS LLC</t>
  </si>
  <si>
    <t>L072123</t>
  </si>
  <si>
    <t>WAMTLA</t>
  </si>
  <si>
    <t>AMT &amp; J LLC C/O LANDIS EXPRESS 1</t>
  </si>
  <si>
    <t>W064870</t>
  </si>
  <si>
    <t>W066573</t>
  </si>
  <si>
    <t>W068107</t>
  </si>
  <si>
    <t>W069668</t>
  </si>
  <si>
    <t>W071408</t>
  </si>
  <si>
    <t>W073013</t>
  </si>
  <si>
    <t>W074844</t>
  </si>
  <si>
    <t>W076590</t>
  </si>
  <si>
    <t>WARKKP</t>
  </si>
  <si>
    <t>ARKEMA CHEMICALS INC</t>
  </si>
  <si>
    <t>WEI150</t>
  </si>
  <si>
    <t>WEILAND METAL SERVICES</t>
  </si>
  <si>
    <t>T076819</t>
  </si>
  <si>
    <t>WGRA74</t>
  </si>
  <si>
    <t>GRAFIKA COMMERCIAL C/O LANDIS 1</t>
  </si>
  <si>
    <t>L063571</t>
  </si>
  <si>
    <t>Customer No.</t>
  </si>
  <si>
    <t>Invoice #</t>
  </si>
  <si>
    <t>Sales
Amount</t>
  </si>
  <si>
    <t>Document
Date</t>
  </si>
  <si>
    <t>Amount
Outstanding</t>
  </si>
  <si>
    <t>30-60</t>
  </si>
  <si>
    <t>60-90</t>
  </si>
  <si>
    <t>Over 90</t>
  </si>
  <si>
    <t>Total</t>
  </si>
  <si>
    <t>Current</t>
  </si>
  <si>
    <t>B076651</t>
  </si>
  <si>
    <t>L076556</t>
  </si>
  <si>
    <t>L076724</t>
  </si>
  <si>
    <t>T076529</t>
  </si>
  <si>
    <t>B076727</t>
  </si>
  <si>
    <t>L076295</t>
  </si>
  <si>
    <t>L076541</t>
  </si>
  <si>
    <t>L076626</t>
  </si>
  <si>
    <t>L076315</t>
  </si>
  <si>
    <t>L076697</t>
  </si>
  <si>
    <t>BIAMMO</t>
  </si>
  <si>
    <t>MID AMERICA LOGISTICS</t>
  </si>
  <si>
    <t>B076639</t>
  </si>
  <si>
    <t>L075040</t>
  </si>
  <si>
    <t>L076467</t>
  </si>
  <si>
    <t>L076884</t>
  </si>
  <si>
    <t>L075085</t>
  </si>
  <si>
    <t>L076815</t>
  </si>
  <si>
    <t>L076847</t>
  </si>
  <si>
    <t>BPOL47</t>
  </si>
  <si>
    <t>POLYMERIC SYSTEMS / ELVERSON</t>
  </si>
  <si>
    <t>L076454</t>
  </si>
  <si>
    <t>BSEN44</t>
  </si>
  <si>
    <t>SENECA LOGISTICS GROUP</t>
  </si>
  <si>
    <t>B077023</t>
  </si>
  <si>
    <t>L076383</t>
  </si>
  <si>
    <t>L076416</t>
  </si>
  <si>
    <t>WESTGATE GLOBAL LOGISTICS</t>
  </si>
  <si>
    <t>L076334</t>
  </si>
  <si>
    <t>L076656</t>
  </si>
  <si>
    <t>L076049</t>
  </si>
  <si>
    <t>L076126</t>
  </si>
  <si>
    <t>L076227</t>
  </si>
  <si>
    <t>L076464</t>
  </si>
  <si>
    <t>L076534</t>
  </si>
  <si>
    <t>L076565</t>
  </si>
  <si>
    <t>L076900</t>
  </si>
  <si>
    <t>L076902</t>
  </si>
  <si>
    <t>T077003</t>
  </si>
  <si>
    <t>&gt;90</t>
  </si>
  <si>
    <t>&lt;30</t>
  </si>
  <si>
    <t>Document Date</t>
  </si>
  <si>
    <t>Sales Amount</t>
  </si>
  <si>
    <t>Current Trx Amount</t>
  </si>
  <si>
    <t>L077071</t>
  </si>
  <si>
    <t>B077053</t>
  </si>
  <si>
    <t>L071830R</t>
  </si>
  <si>
    <t>L072305R</t>
  </si>
  <si>
    <t>L072674R</t>
  </si>
  <si>
    <t>L073255</t>
  </si>
  <si>
    <t>L075215</t>
  </si>
  <si>
    <t>L068590R</t>
  </si>
  <si>
    <t>L077052</t>
  </si>
  <si>
    <t>L077331</t>
  </si>
  <si>
    <t>L077407</t>
  </si>
  <si>
    <t>L077408</t>
  </si>
  <si>
    <t>T077268</t>
  </si>
  <si>
    <t>BCJBLY</t>
  </si>
  <si>
    <t>L067783R</t>
  </si>
  <si>
    <t>L069936RR</t>
  </si>
  <si>
    <t>B076817</t>
  </si>
  <si>
    <t>L054433R</t>
  </si>
  <si>
    <t>L055797R</t>
  </si>
  <si>
    <t>L076713</t>
  </si>
  <si>
    <t>L076715</t>
  </si>
  <si>
    <t>BDIERE</t>
  </si>
  <si>
    <t>L061632R</t>
  </si>
  <si>
    <t>L061632RR</t>
  </si>
  <si>
    <t>L061632CRR</t>
  </si>
  <si>
    <t>L076923</t>
  </si>
  <si>
    <t>L053770R</t>
  </si>
  <si>
    <t>L060287R</t>
  </si>
  <si>
    <t>L065980R</t>
  </si>
  <si>
    <t>L066180R</t>
  </si>
  <si>
    <t>L076674</t>
  </si>
  <si>
    <t>L076931</t>
  </si>
  <si>
    <t>L077057</t>
  </si>
  <si>
    <t>L077261</t>
  </si>
  <si>
    <t>BEAGFL</t>
  </si>
  <si>
    <t>EAGLE TRANSPORTATION LOGISTICS LLC</t>
  </si>
  <si>
    <t>L068971R</t>
  </si>
  <si>
    <t>B077384</t>
  </si>
  <si>
    <t>L066328R</t>
  </si>
  <si>
    <t>L076813</t>
  </si>
  <si>
    <t>L076998</t>
  </si>
  <si>
    <t>L077344</t>
  </si>
  <si>
    <t>T077075</t>
  </si>
  <si>
    <t>B077187</t>
  </si>
  <si>
    <t>L055392R</t>
  </si>
  <si>
    <t>L057871R</t>
  </si>
  <si>
    <t>B076783</t>
  </si>
  <si>
    <t>L076947</t>
  </si>
  <si>
    <t>L066086R</t>
  </si>
  <si>
    <t>L076776</t>
  </si>
  <si>
    <t>L076778</t>
  </si>
  <si>
    <t>L075587</t>
  </si>
  <si>
    <t>L076842</t>
  </si>
  <si>
    <t>B077204</t>
  </si>
  <si>
    <t>L075659</t>
  </si>
  <si>
    <t>L076122</t>
  </si>
  <si>
    <t>L076691</t>
  </si>
  <si>
    <t>L076831</t>
  </si>
  <si>
    <t>L076834</t>
  </si>
  <si>
    <t>L071226R</t>
  </si>
  <si>
    <t>L077214</t>
  </si>
  <si>
    <t>L077303</t>
  </si>
  <si>
    <t>BMAG25</t>
  </si>
  <si>
    <t>L071143R</t>
  </si>
  <si>
    <t>BMARRL</t>
  </si>
  <si>
    <t>MODE TRANSPORATION / MEMPHIS</t>
  </si>
  <si>
    <t>B077030</t>
  </si>
  <si>
    <t>L032215CRR</t>
  </si>
  <si>
    <t>L076712</t>
  </si>
  <si>
    <t>L076763</t>
  </si>
  <si>
    <t>L076765</t>
  </si>
  <si>
    <t>L077022</t>
  </si>
  <si>
    <t>L077149</t>
  </si>
  <si>
    <t>L075929</t>
  </si>
  <si>
    <t>L076767</t>
  </si>
  <si>
    <t>L076768</t>
  </si>
  <si>
    <t>L077046</t>
  </si>
  <si>
    <t>L077395</t>
  </si>
  <si>
    <t>T077321</t>
  </si>
  <si>
    <t>T077430</t>
  </si>
  <si>
    <t>L071203R</t>
  </si>
  <si>
    <t>L076350</t>
  </si>
  <si>
    <t>L064786R</t>
  </si>
  <si>
    <t>L076546</t>
  </si>
  <si>
    <t>L077033</t>
  </si>
  <si>
    <t>L076144</t>
  </si>
  <si>
    <t>L059477R</t>
  </si>
  <si>
    <t>L065866R</t>
  </si>
  <si>
    <t>L065944R</t>
  </si>
  <si>
    <t>L065945R</t>
  </si>
  <si>
    <t>L076986</t>
  </si>
  <si>
    <t>L032952R</t>
  </si>
  <si>
    <t>L064344R</t>
  </si>
  <si>
    <t>L053460R</t>
  </si>
  <si>
    <t>L076194</t>
  </si>
  <si>
    <t>L076318</t>
  </si>
  <si>
    <t>L076561</t>
  </si>
  <si>
    <t>L076577</t>
  </si>
  <si>
    <t>BTQUOH</t>
  </si>
  <si>
    <t>TOTAL QUALITY LOGISTICS BACKHAULS</t>
  </si>
  <si>
    <t>L076571</t>
  </si>
  <si>
    <t>BTWINY</t>
  </si>
  <si>
    <t>TWIN TIER TRANSPORT SERVICES</t>
  </si>
  <si>
    <t>B077191</t>
  </si>
  <si>
    <t>T077186</t>
  </si>
  <si>
    <t>BVALSA</t>
  </si>
  <si>
    <t>L060730R</t>
  </si>
  <si>
    <t>L060898R</t>
  </si>
  <si>
    <t>L076671</t>
  </si>
  <si>
    <t>L076702</t>
  </si>
  <si>
    <t>L076704</t>
  </si>
  <si>
    <t>L076845</t>
  </si>
  <si>
    <t>L073755R</t>
  </si>
  <si>
    <t>L075657</t>
  </si>
  <si>
    <t>L077202</t>
  </si>
  <si>
    <t>L065484R</t>
  </si>
  <si>
    <t>L065671R</t>
  </si>
  <si>
    <t>L065672R</t>
  </si>
  <si>
    <t>L065731R</t>
  </si>
  <si>
    <t>L042217R</t>
  </si>
  <si>
    <t>PRESTTX</t>
  </si>
  <si>
    <t>L070877R</t>
  </si>
  <si>
    <t>L072304</t>
  </si>
  <si>
    <t>RETROWA</t>
  </si>
  <si>
    <t>L015635R</t>
  </si>
  <si>
    <t>L015938R</t>
  </si>
  <si>
    <t>L015939R</t>
  </si>
  <si>
    <t>L073235</t>
  </si>
  <si>
    <t>L076050</t>
  </si>
  <si>
    <t>L076127</t>
  </si>
  <si>
    <t>L076224</t>
  </si>
  <si>
    <t>L076466</t>
  </si>
  <si>
    <t>L076564</t>
  </si>
  <si>
    <t>L076645</t>
  </si>
  <si>
    <t>L076647</t>
  </si>
  <si>
    <t>L076806</t>
  </si>
  <si>
    <t>L077008</t>
  </si>
  <si>
    <t>L077009</t>
  </si>
  <si>
    <t>L076205</t>
  </si>
  <si>
    <t>T077299</t>
  </si>
  <si>
    <t>WMETPA</t>
  </si>
  <si>
    <t>APERAM ALLOYS USA INC</t>
  </si>
  <si>
    <t>WPLTNY</t>
  </si>
  <si>
    <t>MB PAPELES ESPECIALES</t>
  </si>
  <si>
    <t>W061952</t>
  </si>
  <si>
    <t>Cust. ID</t>
  </si>
  <si>
    <t>L076575</t>
  </si>
  <si>
    <t>L076991</t>
  </si>
  <si>
    <t>L077305</t>
  </si>
  <si>
    <t>L077581</t>
  </si>
  <si>
    <t>L077732</t>
  </si>
  <si>
    <t>L077735</t>
  </si>
  <si>
    <t>L077736</t>
  </si>
  <si>
    <t>PYMNT000000014869</t>
  </si>
  <si>
    <t>PYMNT000000016591</t>
  </si>
  <si>
    <t>PYMNT000000018624</t>
  </si>
  <si>
    <t>PYMNT000000009968</t>
  </si>
  <si>
    <t>PYMNT000000015538</t>
  </si>
  <si>
    <t>PYMNT000000015965</t>
  </si>
  <si>
    <t>PYMNT000000016073</t>
  </si>
  <si>
    <t>B077630</t>
  </si>
  <si>
    <t>B077835</t>
  </si>
  <si>
    <t>PYMNT000000002087</t>
  </si>
  <si>
    <t>PYMNT000000015189</t>
  </si>
  <si>
    <t>PYMNT000000015190</t>
  </si>
  <si>
    <t>PYMNT000000015297</t>
  </si>
  <si>
    <t>PYMNT000000015994</t>
  </si>
  <si>
    <t>PYMNT000000017121</t>
  </si>
  <si>
    <t>PYMNT000000017844</t>
  </si>
  <si>
    <t>PYMNT000000018401</t>
  </si>
  <si>
    <t>PYMNT000000020255</t>
  </si>
  <si>
    <t>B077369</t>
  </si>
  <si>
    <t>B077973</t>
  </si>
  <si>
    <t>L077333</t>
  </si>
  <si>
    <t>L077512</t>
  </si>
  <si>
    <t>L077649</t>
  </si>
  <si>
    <t>L077314</t>
  </si>
  <si>
    <t>L077416</t>
  </si>
  <si>
    <t>L077461</t>
  </si>
  <si>
    <t>L077529</t>
  </si>
  <si>
    <t>L077549</t>
  </si>
  <si>
    <t>L077776</t>
  </si>
  <si>
    <t>PYMNT000000016284</t>
  </si>
  <si>
    <t>PYMNT000000018159</t>
  </si>
  <si>
    <t>L067783CR</t>
  </si>
  <si>
    <t>L072674CR</t>
  </si>
  <si>
    <t>PYMNT000000019434</t>
  </si>
  <si>
    <t>PYMNT000000019444</t>
  </si>
  <si>
    <t>PYMNT000000019452</t>
  </si>
  <si>
    <t>PYMNT000000019780</t>
  </si>
  <si>
    <t>PYMNT000000019882</t>
  </si>
  <si>
    <t>PYMNT000000019924</t>
  </si>
  <si>
    <t>L075062</t>
  </si>
  <si>
    <t>L077500</t>
  </si>
  <si>
    <t>L068603CR</t>
  </si>
  <si>
    <t>B077557</t>
  </si>
  <si>
    <t>B077652</t>
  </si>
  <si>
    <t>B077954</t>
  </si>
  <si>
    <t>BBACFA</t>
  </si>
  <si>
    <t>BACKHAUL DIRECT</t>
  </si>
  <si>
    <t>PYMNT000000020077</t>
  </si>
  <si>
    <t>L068590CR</t>
  </si>
  <si>
    <t>BBEEYO</t>
  </si>
  <si>
    <t>BEECHER &amp; MYERS 1</t>
  </si>
  <si>
    <t>PYMNT000000011729</t>
  </si>
  <si>
    <t>PYMNT000000017209</t>
  </si>
  <si>
    <t>PYMNT000000017415</t>
  </si>
  <si>
    <t>PYMNT000000018640</t>
  </si>
  <si>
    <t>PYMNT000000019063</t>
  </si>
  <si>
    <t>PYMNT000000019931</t>
  </si>
  <si>
    <t>BBGFLO</t>
  </si>
  <si>
    <t>BLUE GRACE</t>
  </si>
  <si>
    <t>T077728</t>
  </si>
  <si>
    <t>T077822</t>
  </si>
  <si>
    <t>L076436</t>
  </si>
  <si>
    <t>L076588</t>
  </si>
  <si>
    <t>L076909</t>
  </si>
  <si>
    <t>L077050</t>
  </si>
  <si>
    <t>L077051</t>
  </si>
  <si>
    <t>L077123</t>
  </si>
  <si>
    <t>L077185</t>
  </si>
  <si>
    <t>L077639</t>
  </si>
  <si>
    <t>L077640</t>
  </si>
  <si>
    <t>L078051</t>
  </si>
  <si>
    <t>BBNNGA</t>
  </si>
  <si>
    <t>BENNETT INTERNATIONAL GROUP LLC</t>
  </si>
  <si>
    <t>PYMNT000000015848</t>
  </si>
  <si>
    <t>PYMNT000000019622</t>
  </si>
  <si>
    <t>T077637</t>
  </si>
  <si>
    <t>T077734</t>
  </si>
  <si>
    <t>T077750</t>
  </si>
  <si>
    <t>T077754</t>
  </si>
  <si>
    <t>T077897</t>
  </si>
  <si>
    <t>T077972</t>
  </si>
  <si>
    <t>T077610</t>
  </si>
  <si>
    <t>L078055</t>
  </si>
  <si>
    <t>L077434</t>
  </si>
  <si>
    <t>PYMNT000000012899</t>
  </si>
  <si>
    <t>L076371</t>
  </si>
  <si>
    <t>PYMNT000000020477</t>
  </si>
  <si>
    <t>L070021CR</t>
  </si>
  <si>
    <t>PYMNT000000009267</t>
  </si>
  <si>
    <t>PYMNT000000015150</t>
  </si>
  <si>
    <t>B077470</t>
  </si>
  <si>
    <t>B077815</t>
  </si>
  <si>
    <t>B077834</t>
  </si>
  <si>
    <t>B077884</t>
  </si>
  <si>
    <t>PYMNT000000020076</t>
  </si>
  <si>
    <t>L077332</t>
  </si>
  <si>
    <t>PYMNT000000010175</t>
  </si>
  <si>
    <t>PYMNT000000019461</t>
  </si>
  <si>
    <t>PYMNT000000020501</t>
  </si>
  <si>
    <t>L069411CR</t>
  </si>
  <si>
    <t>L077067</t>
  </si>
  <si>
    <t>L077135</t>
  </si>
  <si>
    <t>L077179</t>
  </si>
  <si>
    <t>L077180</t>
  </si>
  <si>
    <t>L077181</t>
  </si>
  <si>
    <t>L077346</t>
  </si>
  <si>
    <t>L077594</t>
  </si>
  <si>
    <t>L077760</t>
  </si>
  <si>
    <t>L077761</t>
  </si>
  <si>
    <t>T077559</t>
  </si>
  <si>
    <t>L076413</t>
  </si>
  <si>
    <t>L077026</t>
  </si>
  <si>
    <t>L077431</t>
  </si>
  <si>
    <t>L077596</t>
  </si>
  <si>
    <t>L077669</t>
  </si>
  <si>
    <t>L076349</t>
  </si>
  <si>
    <t>L077320</t>
  </si>
  <si>
    <t>L077410</t>
  </si>
  <si>
    <t>L077412</t>
  </si>
  <si>
    <t>L077635</t>
  </si>
  <si>
    <t>L077677</t>
  </si>
  <si>
    <t>PYMNT000000006971</t>
  </si>
  <si>
    <t>PYMNT000000009760</t>
  </si>
  <si>
    <t>PYMNT000000017881</t>
  </si>
  <si>
    <t>PYMNT000000019053</t>
  </si>
  <si>
    <t>L077139</t>
  </si>
  <si>
    <t>L077593</t>
  </si>
  <si>
    <t>L077624</t>
  </si>
  <si>
    <t>L077929</t>
  </si>
  <si>
    <t>B077659</t>
  </si>
  <si>
    <t>L077109</t>
  </si>
  <si>
    <t>L077521</t>
  </si>
  <si>
    <t>L077694</t>
  </si>
  <si>
    <t>L068971CR</t>
  </si>
  <si>
    <t>L074427CR</t>
  </si>
  <si>
    <t>PYMNT000000017427</t>
  </si>
  <si>
    <t>PYMNT000000018990</t>
  </si>
  <si>
    <t>PYMNT000000020264</t>
  </si>
  <si>
    <t>L076604</t>
  </si>
  <si>
    <t>L076606</t>
  </si>
  <si>
    <t>L076971</t>
  </si>
  <si>
    <t>L076972</t>
  </si>
  <si>
    <t>L076973</t>
  </si>
  <si>
    <t>L076974</t>
  </si>
  <si>
    <t>L076975</t>
  </si>
  <si>
    <t>L077363</t>
  </si>
  <si>
    <t>L077364</t>
  </si>
  <si>
    <t>L054826CR</t>
  </si>
  <si>
    <t>PYMNT000000019155</t>
  </si>
  <si>
    <t>PYMNT000000020306</t>
  </si>
  <si>
    <t>BELFKP</t>
  </si>
  <si>
    <t>ARKEMA INC / KING OF PRUSSIA</t>
  </si>
  <si>
    <t>PYMNT000000002542</t>
  </si>
  <si>
    <t>PYMNT000000018502</t>
  </si>
  <si>
    <t>L076567</t>
  </si>
  <si>
    <t>L076873</t>
  </si>
  <si>
    <t>L076939</t>
  </si>
  <si>
    <t>L076940</t>
  </si>
  <si>
    <t>L076994</t>
  </si>
  <si>
    <t>L077495</t>
  </si>
  <si>
    <t>L077499</t>
  </si>
  <si>
    <t>L077570</t>
  </si>
  <si>
    <t>L077576</t>
  </si>
  <si>
    <t>L077618</t>
  </si>
  <si>
    <t>L077656</t>
  </si>
  <si>
    <t>PYMNT000000015010</t>
  </si>
  <si>
    <t>PYMNT000000018659</t>
  </si>
  <si>
    <t>BEPSNC</t>
  </si>
  <si>
    <t>EPES LOGISTICS</t>
  </si>
  <si>
    <t>PYMNT000000011507</t>
  </si>
  <si>
    <t>BESPNJ</t>
  </si>
  <si>
    <t>ESPOMA COMPANY</t>
  </si>
  <si>
    <t>PYMNT000000004901</t>
  </si>
  <si>
    <t>L077563</t>
  </si>
  <si>
    <t>B077370</t>
  </si>
  <si>
    <t>L077627</t>
  </si>
  <si>
    <t>L077069</t>
  </si>
  <si>
    <t>L077177</t>
  </si>
  <si>
    <t>L077255</t>
  </si>
  <si>
    <t>PYMNT000000014845</t>
  </si>
  <si>
    <t>PYMNT000000016405</t>
  </si>
  <si>
    <t>PYMNT000000017651</t>
  </si>
  <si>
    <t>BGLTFL</t>
  </si>
  <si>
    <t>GLT INC</t>
  </si>
  <si>
    <t>PYMNT000000001431</t>
  </si>
  <si>
    <t>PYMNT000000016225</t>
  </si>
  <si>
    <t>PYMNT000000018591</t>
  </si>
  <si>
    <t>L077451</t>
  </si>
  <si>
    <t>L077501</t>
  </si>
  <si>
    <t>L077537</t>
  </si>
  <si>
    <t>L077730</t>
  </si>
  <si>
    <t>PYMNT000000013569</t>
  </si>
  <si>
    <t>BHTTMO</t>
  </si>
  <si>
    <t>HOGAN LOGISTICS BRIDGETON MO</t>
  </si>
  <si>
    <t>PYMNT000000014850</t>
  </si>
  <si>
    <t>L066086CR</t>
  </si>
  <si>
    <t>BHUBPI</t>
  </si>
  <si>
    <t>F076585</t>
  </si>
  <si>
    <t>PYMNT000000017009</t>
  </si>
  <si>
    <t>L076530</t>
  </si>
  <si>
    <t>L077485</t>
  </si>
  <si>
    <t>L077620</t>
  </si>
  <si>
    <t>PYMNT000000019871</t>
  </si>
  <si>
    <t>BKLLJA</t>
  </si>
  <si>
    <t>KLLM LOGISTICS SERVICES LLC</t>
  </si>
  <si>
    <t>PYMNT000000019537</t>
  </si>
  <si>
    <t>L077483</t>
  </si>
  <si>
    <t>B077533</t>
  </si>
  <si>
    <t>B077918</t>
  </si>
  <si>
    <t>L075773</t>
  </si>
  <si>
    <t>L077474</t>
  </si>
  <si>
    <t>L077493</t>
  </si>
  <si>
    <t>PYMNT000000006344</t>
  </si>
  <si>
    <t>PYMNT000000016378</t>
  </si>
  <si>
    <t>PYMNT000000019096</t>
  </si>
  <si>
    <t>BLTBAK</t>
  </si>
  <si>
    <t>LEE TRUCK BROKER INC</t>
  </si>
  <si>
    <t>PYMNT000000012633</t>
  </si>
  <si>
    <t>L077104</t>
  </si>
  <si>
    <t>L076772</t>
  </si>
  <si>
    <t>L076905</t>
  </si>
  <si>
    <t>L077548</t>
  </si>
  <si>
    <t>L077550</t>
  </si>
  <si>
    <t>L077553</t>
  </si>
  <si>
    <t>L077809</t>
  </si>
  <si>
    <t>L077811</t>
  </si>
  <si>
    <t>L077893</t>
  </si>
  <si>
    <t>L077971</t>
  </si>
  <si>
    <t>T077078</t>
  </si>
  <si>
    <t>L055020CR</t>
  </si>
  <si>
    <t>L071226CR</t>
  </si>
  <si>
    <t>B077538</t>
  </si>
  <si>
    <t>B077957</t>
  </si>
  <si>
    <t>L071143CR</t>
  </si>
  <si>
    <t>L072853</t>
  </si>
  <si>
    <t>L077471</t>
  </si>
  <si>
    <t>L077569</t>
  </si>
  <si>
    <t>L077910</t>
  </si>
  <si>
    <t>T077091</t>
  </si>
  <si>
    <t>T077503</t>
  </si>
  <si>
    <t>T077745</t>
  </si>
  <si>
    <t>T077907</t>
  </si>
  <si>
    <t>T078020</t>
  </si>
  <si>
    <t>L072121CR</t>
  </si>
  <si>
    <t>L062867CR</t>
  </si>
  <si>
    <t>B077816</t>
  </si>
  <si>
    <t>PYMNT000000018116</t>
  </si>
  <si>
    <t>L061328CR</t>
  </si>
  <si>
    <t>L077560</t>
  </si>
  <si>
    <t>L077633</t>
  </si>
  <si>
    <t>L072989CR</t>
  </si>
  <si>
    <t>PYMNT000000019781</t>
  </si>
  <si>
    <t>L077059</t>
  </si>
  <si>
    <t>L077193</t>
  </si>
  <si>
    <t>L077223</t>
  </si>
  <si>
    <t>L077224</t>
  </si>
  <si>
    <t>L077399</t>
  </si>
  <si>
    <t>L077703</t>
  </si>
  <si>
    <t>PYMNT000000020128</t>
  </si>
  <si>
    <t>PYMNT000000020411</t>
  </si>
  <si>
    <t>PYMNT000000020465</t>
  </si>
  <si>
    <t>L077031</t>
  </si>
  <si>
    <t>L077341</t>
  </si>
  <si>
    <t>PYMNT000000015729</t>
  </si>
  <si>
    <t>PYMNT000000013245</t>
  </si>
  <si>
    <t>PYMNT000000019005</t>
  </si>
  <si>
    <t>PYMNT000000019600</t>
  </si>
  <si>
    <t>L075066</t>
  </si>
  <si>
    <t>L077327</t>
  </si>
  <si>
    <t>L077894</t>
  </si>
  <si>
    <t>L077960</t>
  </si>
  <si>
    <t>BPDHPA</t>
  </si>
  <si>
    <t>L011636CR</t>
  </si>
  <si>
    <t>L076311</t>
  </si>
  <si>
    <t>L076568</t>
  </si>
  <si>
    <t>PYMNT000000020217</t>
  </si>
  <si>
    <t>T077489</t>
  </si>
  <si>
    <t>T077567</t>
  </si>
  <si>
    <t>T077647</t>
  </si>
  <si>
    <t>T077725</t>
  </si>
  <si>
    <t>T077890</t>
  </si>
  <si>
    <t>T077891</t>
  </si>
  <si>
    <t>T077916</t>
  </si>
  <si>
    <t>T077917</t>
  </si>
  <si>
    <t>L077100</t>
  </si>
  <si>
    <t>L071203CR</t>
  </si>
  <si>
    <t>L075774</t>
  </si>
  <si>
    <t>BPMDPA</t>
  </si>
  <si>
    <t>PRECISION MEDICAL</t>
  </si>
  <si>
    <t>PYMNT000000003654</t>
  </si>
  <si>
    <t>PYMNT000000002642</t>
  </si>
  <si>
    <t>L068770CR</t>
  </si>
  <si>
    <t>L073287CR</t>
  </si>
  <si>
    <t>PYMNT000000020392</t>
  </si>
  <si>
    <t>B077580</t>
  </si>
  <si>
    <t>BREDLI</t>
  </si>
  <si>
    <t>PYMNT000000018506</t>
  </si>
  <si>
    <t>L077152</t>
  </si>
  <si>
    <t>L077153</t>
  </si>
  <si>
    <t>L077439</t>
  </si>
  <si>
    <t>L077168</t>
  </si>
  <si>
    <t>PYMNT000000019930</t>
  </si>
  <si>
    <t>PYMNT000000014787</t>
  </si>
  <si>
    <t>BSAN3W</t>
  </si>
  <si>
    <t>SOURCE ALLIANCE NETWORK</t>
  </si>
  <si>
    <t>PYMNT000000019843</t>
  </si>
  <si>
    <t>PYMNT000000017876</t>
  </si>
  <si>
    <t>BSEIAR</t>
  </si>
  <si>
    <t>STALLION ENTERPRISES</t>
  </si>
  <si>
    <t>PYMNT000000020194</t>
  </si>
  <si>
    <t>L064786CR</t>
  </si>
  <si>
    <t>L076392</t>
  </si>
  <si>
    <t>L076822</t>
  </si>
  <si>
    <t>L077070</t>
  </si>
  <si>
    <t>L077429</t>
  </si>
  <si>
    <t>L077796</t>
  </si>
  <si>
    <t>L077142</t>
  </si>
  <si>
    <t>L077460</t>
  </si>
  <si>
    <t>L075574</t>
  </si>
  <si>
    <t>PYMNT000000004441</t>
  </si>
  <si>
    <t>L076807</t>
  </si>
  <si>
    <t>L077092</t>
  </si>
  <si>
    <t>L077144</t>
  </si>
  <si>
    <t>L077150</t>
  </si>
  <si>
    <t>L077459</t>
  </si>
  <si>
    <t>L077520</t>
  </si>
  <si>
    <t>L077662</t>
  </si>
  <si>
    <t>T077448</t>
  </si>
  <si>
    <t>PYMNT000000020627</t>
  </si>
  <si>
    <t>BSTIPA</t>
  </si>
  <si>
    <t>STICHLER PRODUCTS INC 1</t>
  </si>
  <si>
    <t>PYMNT000000001001</t>
  </si>
  <si>
    <t>L076820</t>
  </si>
  <si>
    <t>L076990</t>
  </si>
  <si>
    <t>L077038</t>
  </si>
  <si>
    <t>L077039</t>
  </si>
  <si>
    <t>L077042</t>
  </si>
  <si>
    <t>L077162</t>
  </si>
  <si>
    <t>L077163</t>
  </si>
  <si>
    <t>L077178</t>
  </si>
  <si>
    <t>L077263</t>
  </si>
  <si>
    <t>L077265</t>
  </si>
  <si>
    <t>L077289</t>
  </si>
  <si>
    <t>L077435</t>
  </si>
  <si>
    <t>L077494</t>
  </si>
  <si>
    <t>L077505</t>
  </si>
  <si>
    <t>L077507</t>
  </si>
  <si>
    <t>L077519</t>
  </si>
  <si>
    <t>L077522</t>
  </si>
  <si>
    <t>L077525</t>
  </si>
  <si>
    <t>L077526</t>
  </si>
  <si>
    <t>L077527</t>
  </si>
  <si>
    <t>L077648</t>
  </si>
  <si>
    <t>L077697</t>
  </si>
  <si>
    <t>L077798</t>
  </si>
  <si>
    <t>L077959</t>
  </si>
  <si>
    <t>PYMNT000000016883</t>
  </si>
  <si>
    <t>L077287</t>
  </si>
  <si>
    <t>L077353</t>
  </si>
  <si>
    <t>L077423</t>
  </si>
  <si>
    <t>L077788</t>
  </si>
  <si>
    <t>L070877CR</t>
  </si>
  <si>
    <t>L075584</t>
  </si>
  <si>
    <t>L076808</t>
  </si>
  <si>
    <t>L076889</t>
  </si>
  <si>
    <t>L076945</t>
  </si>
  <si>
    <t>L077237</t>
  </si>
  <si>
    <t>L077292</t>
  </si>
  <si>
    <t>L077372</t>
  </si>
  <si>
    <t>L077374</t>
  </si>
  <si>
    <t>L077564</t>
  </si>
  <si>
    <t>L077565</t>
  </si>
  <si>
    <t>L077566</t>
  </si>
  <si>
    <t>L077683</t>
  </si>
  <si>
    <t>L077685</t>
  </si>
  <si>
    <t>L077766</t>
  </si>
  <si>
    <t>L077949</t>
  </si>
  <si>
    <t>T077322</t>
  </si>
  <si>
    <t>L059331CR</t>
  </si>
  <si>
    <t>PYMNT000000004777</t>
  </si>
  <si>
    <t>PYMNT000000016209</t>
  </si>
  <si>
    <t>L077002</t>
  </si>
  <si>
    <t>L077068</t>
  </si>
  <si>
    <t>L077251</t>
  </si>
  <si>
    <t>L077347</t>
  </si>
  <si>
    <t>PYMNT000000017495</t>
  </si>
  <si>
    <t>L077073</t>
  </si>
  <si>
    <t>L077097</t>
  </si>
  <si>
    <t>L077484</t>
  </si>
  <si>
    <t>L077601</t>
  </si>
  <si>
    <t>L077660</t>
  </si>
  <si>
    <t>L078011</t>
  </si>
  <si>
    <t>L078060</t>
  </si>
  <si>
    <t>L005865CR</t>
  </si>
  <si>
    <t>BTLDTN</t>
  </si>
  <si>
    <t>TLD LOGISTICS SERVICES INC</t>
  </si>
  <si>
    <t>B077606</t>
  </si>
  <si>
    <t>BTOMPA</t>
  </si>
  <si>
    <t>L077365</t>
  </si>
  <si>
    <t>B077452</t>
  </si>
  <si>
    <t>B077940</t>
  </si>
  <si>
    <t>PYMNT000000020685</t>
  </si>
  <si>
    <t>L076959</t>
  </si>
  <si>
    <t>L076979</t>
  </si>
  <si>
    <t>L077446</t>
  </si>
  <si>
    <t>L077587</t>
  </si>
  <si>
    <t>L077592</t>
  </si>
  <si>
    <t>L077612</t>
  </si>
  <si>
    <t>L077673</t>
  </si>
  <si>
    <t>PYMNT000000020629</t>
  </si>
  <si>
    <t>BTRAHI</t>
  </si>
  <si>
    <t>PALRAM C/O TRANSPORTATION INSIGHT</t>
  </si>
  <si>
    <t>PYMNT000000018605</t>
  </si>
  <si>
    <t>BTRIDE</t>
  </si>
  <si>
    <t>TRINITY LOGISTICS</t>
  </si>
  <si>
    <t>PYMNT000000019769</t>
  </si>
  <si>
    <t>BTTS75</t>
  </si>
  <si>
    <t>TTS LLC 1</t>
  </si>
  <si>
    <t>PYMNT000000008071</t>
  </si>
  <si>
    <t>L077133</t>
  </si>
  <si>
    <t>L077396</t>
  </si>
  <si>
    <t>PYMNT000000012350</t>
  </si>
  <si>
    <t>L076489</t>
  </si>
  <si>
    <t>L060730CR</t>
  </si>
  <si>
    <t>L060898CR</t>
  </si>
  <si>
    <t>PYMNT000000015450</t>
  </si>
  <si>
    <t>BWAYIL</t>
  </si>
  <si>
    <t>WAYFINDER LOGISTICS LLC</t>
  </si>
  <si>
    <t>B077270</t>
  </si>
  <si>
    <t>PYMNT000000015295</t>
  </si>
  <si>
    <t>L077232</t>
  </si>
  <si>
    <t>L077328</t>
  </si>
  <si>
    <t>L077371</t>
  </si>
  <si>
    <t>L077420</t>
  </si>
  <si>
    <t>L077491</t>
  </si>
  <si>
    <t>L077536</t>
  </si>
  <si>
    <t>L077554</t>
  </si>
  <si>
    <t>L077575</t>
  </si>
  <si>
    <t>L077590</t>
  </si>
  <si>
    <t>L077650</t>
  </si>
  <si>
    <t>L077653</t>
  </si>
  <si>
    <t>L077693</t>
  </si>
  <si>
    <t>L077695</t>
  </si>
  <si>
    <t>L078034</t>
  </si>
  <si>
    <t>L073755CR</t>
  </si>
  <si>
    <t>PYMNT000000017072</t>
  </si>
  <si>
    <t>PYMNT000000019111</t>
  </si>
  <si>
    <t>PYMNT000000020075</t>
  </si>
  <si>
    <t>PYMNT000000017988</t>
  </si>
  <si>
    <t>PYMNT000000018662</t>
  </si>
  <si>
    <t>L076868</t>
  </si>
  <si>
    <t>L077437</t>
  </si>
  <si>
    <t>L077605</t>
  </si>
  <si>
    <t>L077651</t>
  </si>
  <si>
    <t>L077994</t>
  </si>
  <si>
    <t>PYMNT000000009632</t>
  </si>
  <si>
    <t>BZIPCO</t>
  </si>
  <si>
    <t>ZIPLINE LOGISTICS LLC 2</t>
  </si>
  <si>
    <t>B077588</t>
  </si>
  <si>
    <t>PYMNT000000015203</t>
  </si>
  <si>
    <t>PYMNT000000019344</t>
  </si>
  <si>
    <t>T077508</t>
  </si>
  <si>
    <t>T077509</t>
  </si>
  <si>
    <t>T077510</t>
  </si>
  <si>
    <t>T077513</t>
  </si>
  <si>
    <t>T077514</t>
  </si>
  <si>
    <t>T077515</t>
  </si>
  <si>
    <t>T077516</t>
  </si>
  <si>
    <t>T077517</t>
  </si>
  <si>
    <t>T077696</t>
  </si>
  <si>
    <t>T077698</t>
  </si>
  <si>
    <t>T077699</t>
  </si>
  <si>
    <t>PYMNT000000012481</t>
  </si>
  <si>
    <t>PYMNT000000017020</t>
  </si>
  <si>
    <t>PYMNT000000019056</t>
  </si>
  <si>
    <t>PYMNT000000018515</t>
  </si>
  <si>
    <t>PYMNT000000007655</t>
  </si>
  <si>
    <t>PYMNT000000007916</t>
  </si>
  <si>
    <t>PYMNT000000008429</t>
  </si>
  <si>
    <t>L075053</t>
  </si>
  <si>
    <t>L076223</t>
  </si>
  <si>
    <t>L076228</t>
  </si>
  <si>
    <t>L076649</t>
  </si>
  <si>
    <t>L076804</t>
  </si>
  <si>
    <t>L076805</t>
  </si>
  <si>
    <t>L076903</t>
  </si>
  <si>
    <t>L076904</t>
  </si>
  <si>
    <t>L077004</t>
  </si>
  <si>
    <t>L077006</t>
  </si>
  <si>
    <t>L077137</t>
  </si>
  <si>
    <t>L077138</t>
  </si>
  <si>
    <t>L077230</t>
  </si>
  <si>
    <t>L077462</t>
  </si>
  <si>
    <t>L077463</t>
  </si>
  <si>
    <t>L077464</t>
  </si>
  <si>
    <t>L077466</t>
  </si>
  <si>
    <t>L077467</t>
  </si>
  <si>
    <t>L077472</t>
  </si>
  <si>
    <t>L077870</t>
  </si>
  <si>
    <t>PYMNT000000017994</t>
  </si>
  <si>
    <t>PYMNT000000018448</t>
  </si>
  <si>
    <t>PYMNT000000019278</t>
  </si>
  <si>
    <t>PYMNT000000019483</t>
  </si>
  <si>
    <t>L075100</t>
  </si>
  <si>
    <t>L075716</t>
  </si>
  <si>
    <t>L076926</t>
  </si>
  <si>
    <t>L076984</t>
  </si>
  <si>
    <t>L077534</t>
  </si>
  <si>
    <t>L077860</t>
  </si>
  <si>
    <t>L077329</t>
  </si>
  <si>
    <t>L077518</t>
  </si>
  <si>
    <t>L077222</t>
  </si>
  <si>
    <t>L077666</t>
  </si>
  <si>
    <t>PYMNT000000019928</t>
  </si>
  <si>
    <t>T077797</t>
  </si>
  <si>
    <t>PYMNT000000018830</t>
  </si>
  <si>
    <t>PYMNT000000013073</t>
  </si>
  <si>
    <t>WNINFL</t>
  </si>
  <si>
    <t>NINGBO HAISHU WORKFAST TOOLS CO</t>
  </si>
  <si>
    <t>PYMNT000000007678</t>
  </si>
  <si>
    <t>PYMNT000000017470</t>
  </si>
  <si>
    <t>PYMNT000000020210</t>
  </si>
  <si>
    <t>Customer Number</t>
  </si>
  <si>
    <t>Document Number</t>
  </si>
  <si>
    <t>CLUDO</t>
  </si>
  <si>
    <t>FINAL SETTLEMENT</t>
  </si>
  <si>
    <t>L078317</t>
  </si>
  <si>
    <t>L078383</t>
  </si>
  <si>
    <t>L077814</t>
  </si>
  <si>
    <t>BALPFA</t>
  </si>
  <si>
    <t>ALP SUPPLY</t>
  </si>
  <si>
    <t>L078461</t>
  </si>
  <si>
    <t>L078016</t>
  </si>
  <si>
    <t>L078026</t>
  </si>
  <si>
    <t>L077120</t>
  </si>
  <si>
    <t>L078385</t>
  </si>
  <si>
    <t>L077316</t>
  </si>
  <si>
    <t>L078528</t>
  </si>
  <si>
    <t>BAPCED</t>
  </si>
  <si>
    <t>APCO EXTRUDERS INC</t>
  </si>
  <si>
    <t>L077836</t>
  </si>
  <si>
    <t>L078067</t>
  </si>
  <si>
    <t>L077992</t>
  </si>
  <si>
    <t>L078459</t>
  </si>
  <si>
    <t>L078534</t>
  </si>
  <si>
    <t>B077608</t>
  </si>
  <si>
    <t>B078373</t>
  </si>
  <si>
    <t>B078372</t>
  </si>
  <si>
    <t>B078333</t>
  </si>
  <si>
    <t>B078431</t>
  </si>
  <si>
    <t>B078429</t>
  </si>
  <si>
    <t>B078376</t>
  </si>
  <si>
    <t>L077638</t>
  </si>
  <si>
    <t>L077851</t>
  </si>
  <si>
    <t>L077837</t>
  </si>
  <si>
    <t>B078056</t>
  </si>
  <si>
    <t>B078638</t>
  </si>
  <si>
    <t>B078637</t>
  </si>
  <si>
    <t>L078582</t>
  </si>
  <si>
    <t>B078658</t>
  </si>
  <si>
    <t>B078751</t>
  </si>
  <si>
    <t>B078802</t>
  </si>
  <si>
    <t>B078777</t>
  </si>
  <si>
    <t>L078211</t>
  </si>
  <si>
    <t>L077926</t>
  </si>
  <si>
    <t>L078029</t>
  </si>
  <si>
    <t>L078274</t>
  </si>
  <si>
    <t>L078158</t>
  </si>
  <si>
    <t>L078061</t>
  </si>
  <si>
    <t>L078640</t>
  </si>
  <si>
    <t>B078433</t>
  </si>
  <si>
    <t>L078657</t>
  </si>
  <si>
    <t>L078305</t>
  </si>
  <si>
    <t>L077980</t>
  </si>
  <si>
    <t>L078053</t>
  </si>
  <si>
    <t>L078306</t>
  </si>
  <si>
    <t>L078304</t>
  </si>
  <si>
    <t>L078052</t>
  </si>
  <si>
    <t>L077900</t>
  </si>
  <si>
    <t>L078381</t>
  </si>
  <si>
    <t>L078812</t>
  </si>
  <si>
    <t>L078744</t>
  </si>
  <si>
    <t>B078300</t>
  </si>
  <si>
    <t>L078663</t>
  </si>
  <si>
    <t>L078831</t>
  </si>
  <si>
    <t>T078191</t>
  </si>
  <si>
    <t>T078542</t>
  </si>
  <si>
    <t>T078622</t>
  </si>
  <si>
    <t>T078747</t>
  </si>
  <si>
    <t>T078758</t>
  </si>
  <si>
    <t>T078880</t>
  </si>
  <si>
    <t>T078893</t>
  </si>
  <si>
    <t>T078810</t>
  </si>
  <si>
    <t>T078937</t>
  </si>
  <si>
    <t>L078553</t>
  </si>
  <si>
    <t>L078554</t>
  </si>
  <si>
    <t>L078878</t>
  </si>
  <si>
    <t>T078713</t>
  </si>
  <si>
    <t>L078754</t>
  </si>
  <si>
    <t>L078423</t>
  </si>
  <si>
    <t>L078390</t>
  </si>
  <si>
    <t>L077844</t>
  </si>
  <si>
    <t>L077996</t>
  </si>
  <si>
    <t>L077920</t>
  </si>
  <si>
    <t>L077848</t>
  </si>
  <si>
    <t>L078323</t>
  </si>
  <si>
    <t>L078456</t>
  </si>
  <si>
    <t>L075660</t>
  </si>
  <si>
    <t>L078412</t>
  </si>
  <si>
    <t>L078473</t>
  </si>
  <si>
    <t>L078691</t>
  </si>
  <si>
    <t>L078022</t>
  </si>
  <si>
    <t>L078285</t>
  </si>
  <si>
    <t>L077190</t>
  </si>
  <si>
    <t>B078138</t>
  </si>
  <si>
    <t>B078236</t>
  </si>
  <si>
    <t>B078635</t>
  </si>
  <si>
    <t>B078644</t>
  </si>
  <si>
    <t>B078698</t>
  </si>
  <si>
    <t>B078603</t>
  </si>
  <si>
    <t>B078232</t>
  </si>
  <si>
    <t>B078522</t>
  </si>
  <si>
    <t>B078768</t>
  </si>
  <si>
    <t>B078761</t>
  </si>
  <si>
    <t>BCRO94</t>
  </si>
  <si>
    <t>CROWLEY LOGISTICS INC</t>
  </si>
  <si>
    <t>B078388</t>
  </si>
  <si>
    <t>BDIACP</t>
  </si>
  <si>
    <t>DIAL MEDICAL SUPPLY</t>
  </si>
  <si>
    <t>B077552</t>
  </si>
  <si>
    <t>L073219</t>
  </si>
  <si>
    <t>T078673</t>
  </si>
  <si>
    <t>L078021</t>
  </si>
  <si>
    <t>L078245</t>
  </si>
  <si>
    <t>L071992</t>
  </si>
  <si>
    <t>L078524</t>
  </si>
  <si>
    <t>L078136</t>
  </si>
  <si>
    <t>B078430</t>
  </si>
  <si>
    <t>L078212</t>
  </si>
  <si>
    <t>L078699</t>
  </si>
  <si>
    <t>T078177</t>
  </si>
  <si>
    <t>T078178</t>
  </si>
  <si>
    <t>T078078</t>
  </si>
  <si>
    <t>T077925</t>
  </si>
  <si>
    <t>T077927</t>
  </si>
  <si>
    <t>T078490</t>
  </si>
  <si>
    <t>T078491</t>
  </si>
  <si>
    <t>T078179</t>
  </si>
  <si>
    <t>T078489</t>
  </si>
  <si>
    <t>L073502</t>
  </si>
  <si>
    <t>L078168</t>
  </si>
  <si>
    <t>L075724</t>
  </si>
  <si>
    <t>L077775</t>
  </si>
  <si>
    <t>L078165</t>
  </si>
  <si>
    <t>L077772</t>
  </si>
  <si>
    <t>L077773</t>
  </si>
  <si>
    <t>L077770</t>
  </si>
  <si>
    <t>L075725</t>
  </si>
  <si>
    <t>L078555</t>
  </si>
  <si>
    <t>L078559</t>
  </si>
  <si>
    <t>L078558</t>
  </si>
  <si>
    <t>L078159</t>
  </si>
  <si>
    <t>T078609</t>
  </si>
  <si>
    <t>L078909</t>
  </si>
  <si>
    <t>L077623</t>
  </si>
  <si>
    <t>L078889</t>
  </si>
  <si>
    <t>L078668</t>
  </si>
  <si>
    <t>BFOR91</t>
  </si>
  <si>
    <t>FORMULA PLASTICS</t>
  </si>
  <si>
    <t>L078308</t>
  </si>
  <si>
    <t>L078266</t>
  </si>
  <si>
    <t>L078269</t>
  </si>
  <si>
    <t>L078482</t>
  </si>
  <si>
    <t>L078268</t>
  </si>
  <si>
    <t>L078197</t>
  </si>
  <si>
    <t>L078009</t>
  </si>
  <si>
    <t>L077169</t>
  </si>
  <si>
    <t>L077607</t>
  </si>
  <si>
    <t>L078171</t>
  </si>
  <si>
    <t>L077645</t>
  </si>
  <si>
    <t>L077727</t>
  </si>
  <si>
    <t>L078451</t>
  </si>
  <si>
    <t>L077726</t>
  </si>
  <si>
    <t>L077956</t>
  </si>
  <si>
    <t>BGLTMN2</t>
  </si>
  <si>
    <t>GREAT LAKES TRANSPORT SOLUTION</t>
  </si>
  <si>
    <t>B078688</t>
  </si>
  <si>
    <t>L075120</t>
  </si>
  <si>
    <t>B078659</t>
  </si>
  <si>
    <t>L078094</t>
  </si>
  <si>
    <t>L077864</t>
  </si>
  <si>
    <t>L078470</t>
  </si>
  <si>
    <t>L077692</t>
  </si>
  <si>
    <t>L078547</t>
  </si>
  <si>
    <t>L078203</t>
  </si>
  <si>
    <t>L078465</t>
  </si>
  <si>
    <t>L078472</t>
  </si>
  <si>
    <t>L077820</t>
  </si>
  <si>
    <t>L078450</t>
  </si>
  <si>
    <t>L078403</t>
  </si>
  <si>
    <t>L078894</t>
  </si>
  <si>
    <t>BKCHGA</t>
  </si>
  <si>
    <t>KCH TRANSPORTATION</t>
  </si>
  <si>
    <t>L070412</t>
  </si>
  <si>
    <t>L078057</t>
  </si>
  <si>
    <t>L078895</t>
  </si>
  <si>
    <t>L077924</t>
  </si>
  <si>
    <t>L078667</t>
  </si>
  <si>
    <t>L078720</t>
  </si>
  <si>
    <t>L078324</t>
  </si>
  <si>
    <t>L078468</t>
  </si>
  <si>
    <t>L078469</t>
  </si>
  <si>
    <t>B078307</t>
  </si>
  <si>
    <t>L077733</t>
  </si>
  <si>
    <t>L078487</t>
  </si>
  <si>
    <t>BLIBNC</t>
  </si>
  <si>
    <t>LIBERTY COMMERCIAL</t>
  </si>
  <si>
    <t>B078661</t>
  </si>
  <si>
    <t>B078437</t>
  </si>
  <si>
    <t>L074388</t>
  </si>
  <si>
    <t>L078428</t>
  </si>
  <si>
    <t>L078137</t>
  </si>
  <si>
    <t>L078214</t>
  </si>
  <si>
    <t>L078135</t>
  </si>
  <si>
    <t>L078131</t>
  </si>
  <si>
    <t>L078475</t>
  </si>
  <si>
    <t>T078533</t>
  </si>
  <si>
    <t>L078779</t>
  </si>
  <si>
    <t>L078926</t>
  </si>
  <si>
    <t>L078253</t>
  </si>
  <si>
    <t>L077767</t>
  </si>
  <si>
    <t>L077764</t>
  </si>
  <si>
    <t>L077935</t>
  </si>
  <si>
    <t>L077763</t>
  </si>
  <si>
    <t>L077351</t>
  </si>
  <si>
    <t>L077348</t>
  </si>
  <si>
    <t>L078258</t>
  </si>
  <si>
    <t>L078257</t>
  </si>
  <si>
    <t>L078597</t>
  </si>
  <si>
    <t>L078059</t>
  </si>
  <si>
    <t>L078272</t>
  </si>
  <si>
    <t>L077349</t>
  </si>
  <si>
    <t>BMEGWB</t>
  </si>
  <si>
    <t>MEGACORP LOGISTICS LLC 1</t>
  </si>
  <si>
    <t>B078618</t>
  </si>
  <si>
    <t>L077908</t>
  </si>
  <si>
    <t>T078499</t>
  </si>
  <si>
    <t>T078916</t>
  </si>
  <si>
    <t>BMULBO</t>
  </si>
  <si>
    <t>MULTI CELL PACKAGING</t>
  </si>
  <si>
    <t>L078757</t>
  </si>
  <si>
    <t>L077631</t>
  </si>
  <si>
    <t>L077690</t>
  </si>
  <si>
    <t>L078564</t>
  </si>
  <si>
    <t>L078140</t>
  </si>
  <si>
    <t>L077684</t>
  </si>
  <si>
    <t>L078288</t>
  </si>
  <si>
    <t>L078092</t>
  </si>
  <si>
    <t>T077952</t>
  </si>
  <si>
    <t>L077530</t>
  </si>
  <si>
    <t>L078356</t>
  </si>
  <si>
    <t>L078355</t>
  </si>
  <si>
    <t>B078366</t>
  </si>
  <si>
    <t>L077915</t>
  </si>
  <si>
    <t>L078674</t>
  </si>
  <si>
    <t>L077302</t>
  </si>
  <si>
    <t>L078774</t>
  </si>
  <si>
    <t>L078104</t>
  </si>
  <si>
    <t>BPOMAZ</t>
  </si>
  <si>
    <t>OMEGA LOGISTICS</t>
  </si>
  <si>
    <t>B078287</t>
  </si>
  <si>
    <t>BORAPA</t>
  </si>
  <si>
    <t>ORANGE PRODUCTS INC</t>
  </si>
  <si>
    <t>L078685</t>
  </si>
  <si>
    <t>L078327</t>
  </si>
  <si>
    <t>T078123</t>
  </si>
  <si>
    <t>L078532</t>
  </si>
  <si>
    <t>L078762</t>
  </si>
  <si>
    <t>L078544</t>
  </si>
  <si>
    <t>L075009</t>
  </si>
  <si>
    <t>L077634</t>
  </si>
  <si>
    <t>L077840</t>
  </si>
  <si>
    <t>L077636</t>
  </si>
  <si>
    <t>L078083</t>
  </si>
  <si>
    <t>L077989</t>
  </si>
  <si>
    <t>L077676</t>
  </si>
  <si>
    <t>L077839</t>
  </si>
  <si>
    <t>L078240</t>
  </si>
  <si>
    <t>L077678</t>
  </si>
  <si>
    <t>L077849</t>
  </si>
  <si>
    <t>L078394</t>
  </si>
  <si>
    <t>L078335</t>
  </si>
  <si>
    <t>L077260</t>
  </si>
  <si>
    <t>L075528</t>
  </si>
  <si>
    <t>L078634</t>
  </si>
  <si>
    <t>L078424</t>
  </si>
  <si>
    <t>L078484</t>
  </si>
  <si>
    <t>L077974</t>
  </si>
  <si>
    <t>L078267</t>
  </si>
  <si>
    <t>L078309</t>
  </si>
  <si>
    <t>T078599</t>
  </si>
  <si>
    <t>L077859</t>
  </si>
  <si>
    <t>L077702</t>
  </si>
  <si>
    <t>L077701</t>
  </si>
  <si>
    <t>L077700</t>
  </si>
  <si>
    <t>L078174</t>
  </si>
  <si>
    <t>L078004</t>
  </si>
  <si>
    <t>L078100</t>
  </si>
  <si>
    <t>L078101</t>
  </si>
  <si>
    <t>L078448</t>
  </si>
  <si>
    <t>L078202</t>
  </si>
  <si>
    <t>L078199</t>
  </si>
  <si>
    <t>L078613</t>
  </si>
  <si>
    <t>L078647</t>
  </si>
  <si>
    <t>L078198</t>
  </si>
  <si>
    <t>L078007</t>
  </si>
  <si>
    <t>L078320</t>
  </si>
  <si>
    <t>L078345</t>
  </si>
  <si>
    <t>L078347</t>
  </si>
  <si>
    <t>L078401</t>
  </si>
  <si>
    <t>L078402</t>
  </si>
  <si>
    <t>L078447</t>
  </si>
  <si>
    <t>L078722</t>
  </si>
  <si>
    <t>L075567</t>
  </si>
  <si>
    <t>L078649</t>
  </si>
  <si>
    <t>L078415</t>
  </si>
  <si>
    <t>T078818</t>
  </si>
  <si>
    <t>L078994</t>
  </si>
  <si>
    <t>L078188</t>
  </si>
  <si>
    <t>L078338</t>
  </si>
  <si>
    <t>L078339</t>
  </si>
  <si>
    <t>L078316</t>
  </si>
  <si>
    <t>L078313</t>
  </si>
  <si>
    <t>L078445</t>
  </si>
  <si>
    <t>T078521</t>
  </si>
  <si>
    <t>T078601</t>
  </si>
  <si>
    <t>T078681</t>
  </si>
  <si>
    <t>T078808</t>
  </si>
  <si>
    <t>T078807</t>
  </si>
  <si>
    <t>L077997</t>
  </si>
  <si>
    <t>L073910</t>
  </si>
  <si>
    <t>L077975</t>
  </si>
  <si>
    <t>L078502</t>
  </si>
  <si>
    <t>L078084</t>
  </si>
  <si>
    <t>L078005</t>
  </si>
  <si>
    <t>L077905</t>
  </si>
  <si>
    <t>L078593</t>
  </si>
  <si>
    <t>L078455</t>
  </si>
  <si>
    <t>L077768</t>
  </si>
  <si>
    <t>T078277</t>
  </si>
  <si>
    <t>L078611</t>
  </si>
  <si>
    <t>BREH99</t>
  </si>
  <si>
    <t>B078678</t>
  </si>
  <si>
    <t>L077794</t>
  </si>
  <si>
    <t>L078464</t>
  </si>
  <si>
    <t>L078925</t>
  </si>
  <si>
    <t>L075592</t>
  </si>
  <si>
    <t>L078187</t>
  </si>
  <si>
    <t>L078380</t>
  </si>
  <si>
    <t>L077680</t>
  </si>
  <si>
    <t>L077865</t>
  </si>
  <si>
    <t>L077777</t>
  </si>
  <si>
    <t>F077810</t>
  </si>
  <si>
    <t>L077681</t>
  </si>
  <si>
    <t>L077778</t>
  </si>
  <si>
    <t>L078118</t>
  </si>
  <si>
    <t>L078185</t>
  </si>
  <si>
    <t>L078186</t>
  </si>
  <si>
    <t>L078119</t>
  </si>
  <si>
    <t>L078397</t>
  </si>
  <si>
    <t>L075512</t>
  </si>
  <si>
    <t>B078922</t>
  </si>
  <si>
    <t>T078341</t>
  </si>
  <si>
    <t>T078254</t>
  </si>
  <si>
    <t>L078157</t>
  </si>
  <si>
    <t>L078337</t>
  </si>
  <si>
    <t>L078651</t>
  </si>
  <si>
    <t>L077591</t>
  </si>
  <si>
    <t>L078520</t>
  </si>
  <si>
    <t>L077914</t>
  </si>
  <si>
    <t>L077737</t>
  </si>
  <si>
    <t>L078169</t>
  </si>
  <si>
    <t>L078354</t>
  </si>
  <si>
    <t>L078351</t>
  </si>
  <si>
    <t>L078024</t>
  </si>
  <si>
    <t>L077603</t>
  </si>
  <si>
    <t>L078023</t>
  </si>
  <si>
    <t>T077449</t>
  </si>
  <si>
    <t>L078359</t>
  </si>
  <si>
    <t>L078790</t>
  </si>
  <si>
    <t>L078353</t>
  </si>
  <si>
    <t>L078666</t>
  </si>
  <si>
    <t>L078000</t>
  </si>
  <si>
    <t>L078002</t>
  </si>
  <si>
    <t>L078411</t>
  </si>
  <si>
    <t>L078344</t>
  </si>
  <si>
    <t>L077765</t>
  </si>
  <si>
    <t>T077779</t>
  </si>
  <si>
    <t>L078097</t>
  </si>
  <si>
    <t>B078680</t>
  </si>
  <si>
    <t>B078776</t>
  </si>
  <si>
    <t>B078825</t>
  </si>
  <si>
    <t>L077657</t>
  </si>
  <si>
    <t>L078377</t>
  </si>
  <si>
    <t>L077672</t>
  </si>
  <si>
    <t>L077854</t>
  </si>
  <si>
    <t>L078273</t>
  </si>
  <si>
    <t>L078363</t>
  </si>
  <si>
    <t>L078486</t>
  </si>
  <si>
    <t>L077654</t>
  </si>
  <si>
    <t>L077792</t>
  </si>
  <si>
    <t>L078378</t>
  </si>
  <si>
    <t>L076848</t>
  </si>
  <si>
    <t>BTRAPH</t>
  </si>
  <si>
    <t>TRANSLOGISTICS INC</t>
  </si>
  <si>
    <t>B078552</t>
  </si>
  <si>
    <t>B078529</t>
  </si>
  <si>
    <t>L078421</t>
  </si>
  <si>
    <t>L078286</t>
  </si>
  <si>
    <t>L078103</t>
  </si>
  <si>
    <t>L077628</t>
  </si>
  <si>
    <t>L078148</t>
  </si>
  <si>
    <t>B078965</t>
  </si>
  <si>
    <t>L072625</t>
  </si>
  <si>
    <t>L077586</t>
  </si>
  <si>
    <t>L077853</t>
  </si>
  <si>
    <t>L077982</t>
  </si>
  <si>
    <t>L078003</t>
  </si>
  <si>
    <t>L078294</t>
  </si>
  <si>
    <t>L076040</t>
  </si>
  <si>
    <t>L078478</t>
  </si>
  <si>
    <t>L077943</t>
  </si>
  <si>
    <t>L078292</t>
  </si>
  <si>
    <t>B078606</t>
  </si>
  <si>
    <t>L078182</t>
  </si>
  <si>
    <t>L078646</t>
  </si>
  <si>
    <t>L078180</t>
  </si>
  <si>
    <t>BXPOLB</t>
  </si>
  <si>
    <t>XPO LOGISTICS - BROKERAGE</t>
  </si>
  <si>
    <t>B078238</t>
  </si>
  <si>
    <t>B077440</t>
  </si>
  <si>
    <t>L077948</t>
  </si>
  <si>
    <t>L077912</t>
  </si>
  <si>
    <t>L077863</t>
  </si>
  <si>
    <t>L078368</t>
  </si>
  <si>
    <t>L078260</t>
  </si>
  <si>
    <t>L078155</t>
  </si>
  <si>
    <t>L078574</t>
  </si>
  <si>
    <t>L077585</t>
  </si>
  <si>
    <t>L077911</t>
  </si>
  <si>
    <t>L078162</t>
  </si>
  <si>
    <t>L078196</t>
  </si>
  <si>
    <t>L078189</t>
  </si>
  <si>
    <t/>
  </si>
  <si>
    <t>L078216</t>
  </si>
  <si>
    <t>B078905</t>
  </si>
  <si>
    <t>L078900</t>
  </si>
  <si>
    <t>L076250</t>
  </si>
  <si>
    <t>BKVPPA</t>
  </si>
  <si>
    <t>BHAN25</t>
  </si>
  <si>
    <t>BWESPA</t>
  </si>
  <si>
    <t>L078847</t>
  </si>
  <si>
    <t>L078452</t>
  </si>
  <si>
    <t>L078930</t>
  </si>
  <si>
    <t>L078931</t>
  </si>
  <si>
    <t>L079126</t>
  </si>
  <si>
    <t>B079047</t>
  </si>
  <si>
    <t>B079112</t>
  </si>
  <si>
    <t>B079030</t>
  </si>
  <si>
    <t>L078712</t>
  </si>
  <si>
    <t>L078549</t>
  </si>
  <si>
    <t>L078700</t>
  </si>
  <si>
    <t>L078853</t>
  </si>
  <si>
    <t>L078860</t>
  </si>
  <si>
    <t>L078702</t>
  </si>
  <si>
    <t>B079014</t>
  </si>
  <si>
    <t>B079042</t>
  </si>
  <si>
    <t>B079163</t>
  </si>
  <si>
    <t>B079090</t>
  </si>
  <si>
    <t>L078153</t>
  </si>
  <si>
    <t>BDYNOR</t>
  </si>
  <si>
    <t>DYNAMIC BLDG SYSTEMS</t>
  </si>
  <si>
    <t>L078331</t>
  </si>
  <si>
    <t>BKASDR</t>
  </si>
  <si>
    <t>KASS LOGISTICS INC</t>
  </si>
  <si>
    <t>L071636</t>
  </si>
  <si>
    <t>L072083</t>
  </si>
  <si>
    <t>L078813</t>
  </si>
  <si>
    <t>BS&amp;HPA</t>
  </si>
  <si>
    <t>S &amp; H EXPRESS</t>
  </si>
  <si>
    <t>L071237</t>
  </si>
  <si>
    <t>L078683</t>
  </si>
  <si>
    <t>L078594</t>
  </si>
  <si>
    <t>L078769</t>
  </si>
  <si>
    <t>AAK USA 1</t>
  </si>
  <si>
    <t>L069739</t>
  </si>
  <si>
    <t>L079338</t>
  </si>
  <si>
    <t>B079200</t>
  </si>
  <si>
    <t>BALGNY</t>
  </si>
  <si>
    <t>AMERICAN LOGISTICS GROUP INC</t>
  </si>
  <si>
    <t>B079420</t>
  </si>
  <si>
    <t>B075924</t>
  </si>
  <si>
    <t>B079244</t>
  </si>
  <si>
    <t>B079341</t>
  </si>
  <si>
    <t>L073180</t>
  </si>
  <si>
    <t>ARRIVE LOGISTICS OTR</t>
  </si>
  <si>
    <t>B079315</t>
  </si>
  <si>
    <t>B079472</t>
  </si>
  <si>
    <t>L078991</t>
  </si>
  <si>
    <t>L079067</t>
  </si>
  <si>
    <t>L079237</t>
  </si>
  <si>
    <t>L079437</t>
  </si>
  <si>
    <t>L078215</t>
  </si>
  <si>
    <t>L073326</t>
  </si>
  <si>
    <t>L079038</t>
  </si>
  <si>
    <t>L079039</t>
  </si>
  <si>
    <t>L079245</t>
  </si>
  <si>
    <t>L079425</t>
  </si>
  <si>
    <t>L078913</t>
  </si>
  <si>
    <t>L078914</t>
  </si>
  <si>
    <t>T079160</t>
  </si>
  <si>
    <t>L072437</t>
  </si>
  <si>
    <t>L075614</t>
  </si>
  <si>
    <t>L078509</t>
  </si>
  <si>
    <t>L078660</t>
  </si>
  <si>
    <t>L078742</t>
  </si>
  <si>
    <t>L078743</t>
  </si>
  <si>
    <t>L078811</t>
  </si>
  <si>
    <t>L079001</t>
  </si>
  <si>
    <t>L079002</t>
  </si>
  <si>
    <t>L079087</t>
  </si>
  <si>
    <t>L079116</t>
  </si>
  <si>
    <t>L079117</t>
  </si>
  <si>
    <t>L079118</t>
  </si>
  <si>
    <t>L079094</t>
  </si>
  <si>
    <t>L073331</t>
  </si>
  <si>
    <t>L073857</t>
  </si>
  <si>
    <t>T079135</t>
  </si>
  <si>
    <t>T079255</t>
  </si>
  <si>
    <t>L079059</t>
  </si>
  <si>
    <t>L079062</t>
  </si>
  <si>
    <t>L079428</t>
  </si>
  <si>
    <t>T076114</t>
  </si>
  <si>
    <t>T079374</t>
  </si>
  <si>
    <t>CLINTON INDUSTRIES 4</t>
  </si>
  <si>
    <t>L078824</t>
  </si>
  <si>
    <t>CLINTON INDUSTRIES 1</t>
  </si>
  <si>
    <t>L078161</t>
  </si>
  <si>
    <t>L076771</t>
  </si>
  <si>
    <t>L078190</t>
  </si>
  <si>
    <t>L078562</t>
  </si>
  <si>
    <t>L078596</t>
  </si>
  <si>
    <t>L078605</t>
  </si>
  <si>
    <t>L078726</t>
  </si>
  <si>
    <t>L078832</t>
  </si>
  <si>
    <t>L078901</t>
  </si>
  <si>
    <t>L079036</t>
  </si>
  <si>
    <t>L079519</t>
  </si>
  <si>
    <t>B078959</t>
  </si>
  <si>
    <t>B079005</t>
  </si>
  <si>
    <t>B079009</t>
  </si>
  <si>
    <t>B079037</t>
  </si>
  <si>
    <t>B079113</t>
  </si>
  <si>
    <t>B079172</t>
  </si>
  <si>
    <t>B079260</t>
  </si>
  <si>
    <t>B079267</t>
  </si>
  <si>
    <t>L078571</t>
  </si>
  <si>
    <t>L078639</t>
  </si>
  <si>
    <t>L078641</t>
  </si>
  <si>
    <t>L078642</t>
  </si>
  <si>
    <t>L078664</t>
  </si>
  <si>
    <t>L078718</t>
  </si>
  <si>
    <t>L078964</t>
  </si>
  <si>
    <t>L078986</t>
  </si>
  <si>
    <t>L079211</t>
  </si>
  <si>
    <t>L079370</t>
  </si>
  <si>
    <t>L079210</t>
  </si>
  <si>
    <t>L078538</t>
  </si>
  <si>
    <t>L078632</t>
  </si>
  <si>
    <t>L078833</t>
  </si>
  <si>
    <t>L079072</t>
  </si>
  <si>
    <t>L079252</t>
  </si>
  <si>
    <t>L078425</t>
  </si>
  <si>
    <t>L078483</t>
  </si>
  <si>
    <t>L078628</t>
  </si>
  <si>
    <t>L078785</t>
  </si>
  <si>
    <t>L078829</t>
  </si>
  <si>
    <t>L078868</t>
  </si>
  <si>
    <t>L078869</t>
  </si>
  <si>
    <t>L073268</t>
  </si>
  <si>
    <t>B079386</t>
  </si>
  <si>
    <t>L079262</t>
  </si>
  <si>
    <t>L076740</t>
  </si>
  <si>
    <t>L076769</t>
  </si>
  <si>
    <t>L077978</t>
  </si>
  <si>
    <t>L078172</t>
  </si>
  <si>
    <t>L078243</t>
  </si>
  <si>
    <t>L078957</t>
  </si>
  <si>
    <t>L078988</t>
  </si>
  <si>
    <t>L079011</t>
  </si>
  <si>
    <t>L079028</t>
  </si>
  <si>
    <t>L079056</t>
  </si>
  <si>
    <t>L079058</t>
  </si>
  <si>
    <t>L079081</t>
  </si>
  <si>
    <t>L079225</t>
  </si>
  <si>
    <t>L079226</t>
  </si>
  <si>
    <t>L078556</t>
  </si>
  <si>
    <t>L078557</t>
  </si>
  <si>
    <t>L079006</t>
  </si>
  <si>
    <t>B079158</t>
  </si>
  <si>
    <t>L073294</t>
  </si>
  <si>
    <t>L079142</t>
  </si>
  <si>
    <t>L079469</t>
  </si>
  <si>
    <t>FILMTECH CORP/ ALLENTOWN</t>
  </si>
  <si>
    <t>L078167</t>
  </si>
  <si>
    <t>L078839</t>
  </si>
  <si>
    <t>L079359</t>
  </si>
  <si>
    <t>FLEXICON CORP</t>
  </si>
  <si>
    <t>FOX POOL CORP 1</t>
  </si>
  <si>
    <t>L078689</t>
  </si>
  <si>
    <t>L078717</t>
  </si>
  <si>
    <t>GEMINI BAKERY EQUIP</t>
  </si>
  <si>
    <t>GEMINI BAKERY EQUIPMENT CO</t>
  </si>
  <si>
    <t>GO TO LOGISTICS INC</t>
  </si>
  <si>
    <t>L069920</t>
  </si>
  <si>
    <t>L079230</t>
  </si>
  <si>
    <t>T079333</t>
  </si>
  <si>
    <t>L074538</t>
  </si>
  <si>
    <t>HEYCO</t>
  </si>
  <si>
    <t>T078974</t>
  </si>
  <si>
    <t>HUB GROUP INC</t>
  </si>
  <si>
    <t>INTERNATIONAL POLYMERS CORP</t>
  </si>
  <si>
    <t>KISH CO</t>
  </si>
  <si>
    <t>L078714</t>
  </si>
  <si>
    <t>KNF FLEXPACK CORP</t>
  </si>
  <si>
    <t>L079249</t>
  </si>
  <si>
    <t>L078330</t>
  </si>
  <si>
    <t>T079362</t>
  </si>
  <si>
    <t>L073536</t>
  </si>
  <si>
    <t>L078848</t>
  </si>
  <si>
    <t>BLINTX</t>
  </si>
  <si>
    <t>LINQ TRANSPORT</t>
  </si>
  <si>
    <t>B079421</t>
  </si>
  <si>
    <t>L077888</t>
  </si>
  <si>
    <t>B079404</t>
  </si>
  <si>
    <t>L079159</t>
  </si>
  <si>
    <t>T079216</t>
  </si>
  <si>
    <t>T079388</t>
  </si>
  <si>
    <t>L078877</t>
  </si>
  <si>
    <t>L078595</t>
  </si>
  <si>
    <t>L079184</t>
  </si>
  <si>
    <t>L078624</t>
  </si>
  <si>
    <t>L078805</t>
  </si>
  <si>
    <t>L079517</t>
  </si>
  <si>
    <t>L079368</t>
  </si>
  <si>
    <t>L077987</t>
  </si>
  <si>
    <t>L078626</t>
  </si>
  <si>
    <t>L078971</t>
  </si>
  <si>
    <t>L079254</t>
  </si>
  <si>
    <t>T079514</t>
  </si>
  <si>
    <t>BPATLE</t>
  </si>
  <si>
    <t>PATTERSON PLASTICS AND MFG</t>
  </si>
  <si>
    <t>L078976</t>
  </si>
  <si>
    <t>L079236</t>
  </si>
  <si>
    <t>L079066</t>
  </si>
  <si>
    <t>T079340</t>
  </si>
  <si>
    <t>T079531</t>
  </si>
  <si>
    <t>L078806</t>
  </si>
  <si>
    <t>L078830</t>
  </si>
  <si>
    <t>L078918</t>
  </si>
  <si>
    <t>L079122</t>
  </si>
  <si>
    <t>L079127</t>
  </si>
  <si>
    <t>L078892</t>
  </si>
  <si>
    <t>PATRIOT TRANSPORT SERVICES INC</t>
  </si>
  <si>
    <t>L079250</t>
  </si>
  <si>
    <t>L079277</t>
  </si>
  <si>
    <t>L079429</t>
  </si>
  <si>
    <t>T079089</t>
  </si>
  <si>
    <t>L072768</t>
  </si>
  <si>
    <t>S076707</t>
  </si>
  <si>
    <t>S076708</t>
  </si>
  <si>
    <t>L079093</t>
  </si>
  <si>
    <t>L078904</t>
  </si>
  <si>
    <t>L078928</t>
  </si>
  <si>
    <t>B079347</t>
  </si>
  <si>
    <t>L078371</t>
  </si>
  <si>
    <t>BSTEATN</t>
  </si>
  <si>
    <t>STEAM LOGISTICS</t>
  </si>
  <si>
    <t>B079363</t>
  </si>
  <si>
    <t>L078566</t>
  </si>
  <si>
    <t>L078721</t>
  </si>
  <si>
    <t>L078783</t>
  </si>
  <si>
    <t>L078972</t>
  </si>
  <si>
    <t>L079083</t>
  </si>
  <si>
    <t>L079084</t>
  </si>
  <si>
    <t>L079125</t>
  </si>
  <si>
    <t>L079197</t>
  </si>
  <si>
    <t>L079274</t>
  </si>
  <si>
    <t>L079311</t>
  </si>
  <si>
    <t>L079444</t>
  </si>
  <si>
    <t>L078816</t>
  </si>
  <si>
    <t>L078966</t>
  </si>
  <si>
    <t>L078968</t>
  </si>
  <si>
    <t>L079055</t>
  </si>
  <si>
    <t>L079073</t>
  </si>
  <si>
    <t>L079195</t>
  </si>
  <si>
    <t>L079201</t>
  </si>
  <si>
    <t>L079450</t>
  </si>
  <si>
    <t>L079452</t>
  </si>
  <si>
    <t>L079473</t>
  </si>
  <si>
    <t>T078701</t>
  </si>
  <si>
    <t>L079100</t>
  </si>
  <si>
    <t>L079165</t>
  </si>
  <si>
    <t>TOTAL LOGISTICS CORP</t>
  </si>
  <si>
    <t>B079344</t>
  </si>
  <si>
    <t>TRANSPLACE TEXAS LP</t>
  </si>
  <si>
    <t>L078882</t>
  </si>
  <si>
    <t>L078934</t>
  </si>
  <si>
    <t>L078943</t>
  </si>
  <si>
    <t>L078975</t>
  </si>
  <si>
    <t>L079092</t>
  </si>
  <si>
    <t>L079110</t>
  </si>
  <si>
    <t>L068918</t>
  </si>
  <si>
    <t>BTRNNJ</t>
  </si>
  <si>
    <t>TRN LOGISTICS LLC</t>
  </si>
  <si>
    <t>L079275</t>
  </si>
  <si>
    <t>L077128</t>
  </si>
  <si>
    <t>L079051</t>
  </si>
  <si>
    <t>VAL TECH CORP</t>
  </si>
  <si>
    <t>L079382</t>
  </si>
  <si>
    <t>L078960</t>
  </si>
  <si>
    <t>L073182</t>
  </si>
  <si>
    <t>L078248</t>
  </si>
  <si>
    <t>L078466</t>
  </si>
  <si>
    <t>L078753</t>
  </si>
  <si>
    <t>L078763</t>
  </si>
  <si>
    <t>L078775</t>
  </si>
  <si>
    <t>L078463</t>
  </si>
  <si>
    <t>L078481</t>
  </si>
  <si>
    <t>L079190</t>
  </si>
  <si>
    <t>L077194</t>
  </si>
  <si>
    <t>L079171</t>
  </si>
  <si>
    <t>L079173</t>
  </si>
  <si>
    <t>L079330</t>
  </si>
  <si>
    <t>L079331</t>
  </si>
  <si>
    <t>L079332</t>
  </si>
  <si>
    <t>L079406</t>
  </si>
  <si>
    <t>L079130</t>
  </si>
  <si>
    <t>T079378</t>
  </si>
  <si>
    <t>L079468</t>
  </si>
  <si>
    <t>L076463</t>
  </si>
  <si>
    <t>L077867</t>
  </si>
  <si>
    <t>L078485</t>
  </si>
  <si>
    <t>L078620</t>
  </si>
  <si>
    <t>L079077</t>
  </si>
  <si>
    <t>L079224</t>
  </si>
  <si>
    <t>HEYCO METALS C/O SIMPLIFIED LOGISTICS</t>
  </si>
  <si>
    <t>WMAENY</t>
  </si>
  <si>
    <t>MAETEC POWER INC 1</t>
  </si>
  <si>
    <t>W078223</t>
  </si>
  <si>
    <t>BAMTMA</t>
  </si>
  <si>
    <t>AM TRANSPORTATION SERVICES</t>
  </si>
  <si>
    <t>B077958</t>
  </si>
  <si>
    <t>T076507</t>
  </si>
  <si>
    <t>T079068</t>
  </si>
  <si>
    <t>T079069</t>
  </si>
  <si>
    <t>T079264</t>
  </si>
  <si>
    <t>T079265</t>
  </si>
  <si>
    <t>T079568</t>
  </si>
  <si>
    <t>PENNSYLVANIA PERLITE CORP</t>
  </si>
  <si>
    <t>REHMANN TRANS CORP (RTC)</t>
  </si>
  <si>
    <t>PYMNT000000020933</t>
  </si>
  <si>
    <t>PYMNT000000020421</t>
  </si>
  <si>
    <t>PYMNT000000020849</t>
  </si>
  <si>
    <t>PYMNT000000020865</t>
  </si>
  <si>
    <t>PYMNT000000020736</t>
  </si>
  <si>
    <t>PYMNT000000020808</t>
  </si>
  <si>
    <t>PYMNT000000020969</t>
  </si>
  <si>
    <t>PYMNT000000020936</t>
  </si>
  <si>
    <t>PYMNT000000020718</t>
  </si>
  <si>
    <t>PYMNT000000020697</t>
  </si>
  <si>
    <t>PYMNT000000020939</t>
  </si>
  <si>
    <t>PYMNT000000020953</t>
  </si>
  <si>
    <t>PYMNT000000020738</t>
  </si>
  <si>
    <t>PYMNT000000020726</t>
  </si>
  <si>
    <t>WHEYWH</t>
  </si>
  <si>
    <t>HEYCO METALS C/0 LANDIS EXPRESS</t>
  </si>
  <si>
    <t>PYMNT000000020897</t>
  </si>
  <si>
    <t>PYMNT000000020994</t>
  </si>
  <si>
    <t>L077422</t>
  </si>
  <si>
    <t>L079282</t>
  </si>
  <si>
    <t>L079522</t>
  </si>
  <si>
    <t>B079483</t>
  </si>
  <si>
    <t>L079052</t>
  </si>
  <si>
    <t>B079485</t>
  </si>
  <si>
    <t>B079540</t>
  </si>
  <si>
    <t>B079583</t>
  </si>
  <si>
    <t>B079598</t>
  </si>
  <si>
    <t>B079610</t>
  </si>
  <si>
    <t>L079147</t>
  </si>
  <si>
    <t>L079367</t>
  </si>
  <si>
    <t>L079453</t>
  </si>
  <si>
    <t>L079544</t>
  </si>
  <si>
    <t>L079436</t>
  </si>
  <si>
    <t>L077749</t>
  </si>
  <si>
    <t>L078467</t>
  </si>
  <si>
    <t>L079256</t>
  </si>
  <si>
    <t>L079276</t>
  </si>
  <si>
    <t>L079308</t>
  </si>
  <si>
    <t>L079565</t>
  </si>
  <si>
    <t>L079000</t>
  </si>
  <si>
    <t>L079326</t>
  </si>
  <si>
    <t>L079584</t>
  </si>
  <si>
    <t>BBRION</t>
  </si>
  <si>
    <t>BRIDGE LOGISTIC INC</t>
  </si>
  <si>
    <t>B079348</t>
  </si>
  <si>
    <t>BBUCIN</t>
  </si>
  <si>
    <t>BUCHANAN LOGISTICS INC</t>
  </si>
  <si>
    <t>B079541</t>
  </si>
  <si>
    <t>B079606</t>
  </si>
  <si>
    <t>L077418</t>
  </si>
  <si>
    <t>L077486</t>
  </si>
  <si>
    <t>L077646</t>
  </si>
  <si>
    <t>L077921</t>
  </si>
  <si>
    <t>L078152</t>
  </si>
  <si>
    <t>L078414</t>
  </si>
  <si>
    <t>L078977</t>
  </si>
  <si>
    <t>L078992</t>
  </si>
  <si>
    <t>L079017</t>
  </si>
  <si>
    <t>L079353</t>
  </si>
  <si>
    <t>B079314</t>
  </si>
  <si>
    <t>B079493</t>
  </si>
  <si>
    <t>L079208</t>
  </si>
  <si>
    <t>L077392</t>
  </si>
  <si>
    <t>L077602</t>
  </si>
  <si>
    <t>L079559</t>
  </si>
  <si>
    <t>L077991</t>
  </si>
  <si>
    <t>L078241</t>
  </si>
  <si>
    <t>L078736</t>
  </si>
  <si>
    <t>L078932</t>
  </si>
  <si>
    <t>L079329</t>
  </si>
  <si>
    <t>L078850</t>
  </si>
  <si>
    <t>L079279</t>
  </si>
  <si>
    <t>L079527</t>
  </si>
  <si>
    <t>L079528</t>
  </si>
  <si>
    <t>L079530</t>
  </si>
  <si>
    <t>L078956</t>
  </si>
  <si>
    <t>L079335</t>
  </si>
  <si>
    <t>L078989</t>
  </si>
  <si>
    <t>L079553</t>
  </si>
  <si>
    <t>L079203</t>
  </si>
  <si>
    <t>L079411</t>
  </si>
  <si>
    <t>L079278</t>
  </si>
  <si>
    <t>L077473</t>
  </si>
  <si>
    <t>L079129</t>
  </si>
  <si>
    <t>L079280</t>
  </si>
  <si>
    <t>L079672</t>
  </si>
  <si>
    <t>L079580</t>
  </si>
  <si>
    <t>L079617</t>
  </si>
  <si>
    <t>L079251</t>
  </si>
  <si>
    <t>L079261</t>
  </si>
  <si>
    <t>T079511</t>
  </si>
  <si>
    <t>L079462</t>
  </si>
  <si>
    <t>L079223</t>
  </si>
  <si>
    <t>L079297</t>
  </si>
  <si>
    <t>L079632</t>
  </si>
  <si>
    <t>L079543</t>
  </si>
  <si>
    <t>T079705</t>
  </si>
  <si>
    <t>L079310</t>
  </si>
  <si>
    <t>L079140</t>
  </si>
  <si>
    <t>L079339</t>
  </si>
  <si>
    <t>L077290</t>
  </si>
  <si>
    <t>L079082</t>
  </si>
  <si>
    <t>L079155</t>
  </si>
  <si>
    <t>L079214</t>
  </si>
  <si>
    <t>L079602</t>
  </si>
  <si>
    <t>L078410</t>
  </si>
  <si>
    <t>L079466</t>
  </si>
  <si>
    <t>L079523</t>
  </si>
  <si>
    <t>L079648</t>
  </si>
  <si>
    <t>L079649</t>
  </si>
  <si>
    <t>B079294</t>
  </si>
  <si>
    <t>B079345</t>
  </si>
  <si>
    <t>L079271</t>
  </si>
  <si>
    <t>L079273</t>
  </si>
  <si>
    <t>L079258</t>
  </si>
  <si>
    <t>L077088</t>
  </si>
  <si>
    <t>L077609</t>
  </si>
  <si>
    <t>L078677</t>
  </si>
  <si>
    <t>L079061</t>
  </si>
  <si>
    <t>L079408</t>
  </si>
  <si>
    <t>L079409</t>
  </si>
  <si>
    <t>L079410</t>
  </si>
  <si>
    <t>L079589</t>
  </si>
  <si>
    <t>L079590</t>
  </si>
  <si>
    <t>L079670</t>
  </si>
  <si>
    <t>L079597</t>
  </si>
  <si>
    <t>L079238</t>
  </si>
  <si>
    <t>L079667</t>
  </si>
  <si>
    <t>L079015</t>
  </si>
  <si>
    <t>L079228</t>
  </si>
  <si>
    <t>L077497</t>
  </si>
  <si>
    <t>L077291</t>
  </si>
  <si>
    <t>T079626</t>
  </si>
  <si>
    <t>T079631</t>
  </si>
  <si>
    <t>PYMNT000000021027</t>
  </si>
  <si>
    <t>Company 1</t>
  </si>
  <si>
    <t>Customer Aging Report</t>
  </si>
  <si>
    <t>Customer</t>
  </si>
  <si>
    <t>Company 2</t>
  </si>
  <si>
    <t>Company 3</t>
  </si>
  <si>
    <t>Company 4</t>
  </si>
  <si>
    <t>Company 5</t>
  </si>
  <si>
    <t>Company 6</t>
  </si>
  <si>
    <t>Company 7</t>
  </si>
  <si>
    <t>Outstanding Invoices - 2023</t>
  </si>
  <si>
    <t>Outstanding Invoices</t>
  </si>
  <si>
    <t>Company 8</t>
  </si>
  <si>
    <t>Company 9</t>
  </si>
  <si>
    <t>Company 10</t>
  </si>
  <si>
    <t>Company 11</t>
  </si>
  <si>
    <t>Company 12</t>
  </si>
  <si>
    <t>Company 13</t>
  </si>
  <si>
    <t>Company 14</t>
  </si>
  <si>
    <t>Company 15</t>
  </si>
  <si>
    <t>Company 16</t>
  </si>
  <si>
    <t>Company 17</t>
  </si>
  <si>
    <t>Company 18</t>
  </si>
  <si>
    <t>Company 19</t>
  </si>
  <si>
    <t>Company 20</t>
  </si>
  <si>
    <t>Company 21</t>
  </si>
  <si>
    <t>Company 22</t>
  </si>
  <si>
    <t>Company 23</t>
  </si>
  <si>
    <t>Company 24</t>
  </si>
  <si>
    <t>Company 25</t>
  </si>
  <si>
    <t>Company 26</t>
  </si>
  <si>
    <t>Company 27</t>
  </si>
  <si>
    <t>Company 28</t>
  </si>
  <si>
    <t>Company 29</t>
  </si>
  <si>
    <t>Company 30</t>
  </si>
  <si>
    <t>Company 31</t>
  </si>
  <si>
    <t>Company 32</t>
  </si>
  <si>
    <t>Company 33</t>
  </si>
  <si>
    <t>Company 34</t>
  </si>
  <si>
    <t>Company 35</t>
  </si>
  <si>
    <t>Company 36</t>
  </si>
  <si>
    <t>Company 37</t>
  </si>
  <si>
    <t>Company 38</t>
  </si>
  <si>
    <t>Company 39</t>
  </si>
  <si>
    <t>Company 40</t>
  </si>
  <si>
    <t>Company 41</t>
  </si>
  <si>
    <t>Company 42</t>
  </si>
  <si>
    <t>Company 43</t>
  </si>
  <si>
    <t>Company 44</t>
  </si>
  <si>
    <t>Company 45</t>
  </si>
  <si>
    <t>Company 46</t>
  </si>
  <si>
    <t>Company 47</t>
  </si>
  <si>
    <t>Company 48</t>
  </si>
  <si>
    <t>Company 49</t>
  </si>
  <si>
    <t>Company 50</t>
  </si>
  <si>
    <t>Company 51</t>
  </si>
  <si>
    <t>Company 52</t>
  </si>
  <si>
    <t>Company 53</t>
  </si>
  <si>
    <t>Company 54</t>
  </si>
  <si>
    <t>Company 55</t>
  </si>
  <si>
    <t>Company 56</t>
  </si>
  <si>
    <t>Company 57</t>
  </si>
  <si>
    <t>Company 58</t>
  </si>
  <si>
    <t>Company 59</t>
  </si>
  <si>
    <t>Company 60</t>
  </si>
  <si>
    <t>Company 61</t>
  </si>
  <si>
    <t>Company 62</t>
  </si>
  <si>
    <t>Company 63</t>
  </si>
  <si>
    <t>Company 64</t>
  </si>
  <si>
    <t>Company 65</t>
  </si>
  <si>
    <t>Company 66</t>
  </si>
  <si>
    <t>Company 67</t>
  </si>
  <si>
    <t>Company 68</t>
  </si>
  <si>
    <t>Company 69</t>
  </si>
  <si>
    <t>Company 70</t>
  </si>
  <si>
    <t>Company 71</t>
  </si>
  <si>
    <t>Company 72</t>
  </si>
  <si>
    <t>Company 73</t>
  </si>
  <si>
    <t>Company 74</t>
  </si>
  <si>
    <t>Company 75</t>
  </si>
  <si>
    <t>Company 76</t>
  </si>
  <si>
    <t>Company 77</t>
  </si>
  <si>
    <t>Company 78</t>
  </si>
  <si>
    <t>Company 79</t>
  </si>
  <si>
    <t>Company 80</t>
  </si>
  <si>
    <t>Company 81</t>
  </si>
  <si>
    <t>Company 82</t>
  </si>
  <si>
    <t>Company 83</t>
  </si>
  <si>
    <t>Company 84</t>
  </si>
  <si>
    <t>Company 85</t>
  </si>
  <si>
    <t>Company 86</t>
  </si>
  <si>
    <t>Company 87</t>
  </si>
  <si>
    <t>Company 88</t>
  </si>
  <si>
    <t>Company 89</t>
  </si>
  <si>
    <t>Company 90</t>
  </si>
  <si>
    <t>Company 91</t>
  </si>
  <si>
    <t>Company 92</t>
  </si>
  <si>
    <t>Company 93</t>
  </si>
  <si>
    <t>Company 94</t>
  </si>
  <si>
    <t>Company 95</t>
  </si>
  <si>
    <t>Company 96</t>
  </si>
  <si>
    <t>Company 97</t>
  </si>
  <si>
    <t>Company 98</t>
  </si>
  <si>
    <t>Company 99</t>
  </si>
  <si>
    <t>Company 100</t>
  </si>
  <si>
    <t>Company 101</t>
  </si>
  <si>
    <t>Company 102</t>
  </si>
  <si>
    <t>Company 103</t>
  </si>
  <si>
    <t>Company 104</t>
  </si>
  <si>
    <t>Company 105</t>
  </si>
  <si>
    <t>Company 106</t>
  </si>
  <si>
    <t>Company 107</t>
  </si>
  <si>
    <t>Company 108</t>
  </si>
  <si>
    <t>Company 109</t>
  </si>
  <si>
    <t>Company 110</t>
  </si>
  <si>
    <t>Company 111</t>
  </si>
  <si>
    <t>Company 112</t>
  </si>
  <si>
    <t>Company 113</t>
  </si>
  <si>
    <t>Company 114</t>
  </si>
  <si>
    <t>Company 115</t>
  </si>
  <si>
    <t>Company 116</t>
  </si>
  <si>
    <t>Company 117</t>
  </si>
  <si>
    <t>Company 118</t>
  </si>
  <si>
    <t>Company 119</t>
  </si>
  <si>
    <t>Company 120</t>
  </si>
  <si>
    <t>Company 121</t>
  </si>
  <si>
    <t>Company 122</t>
  </si>
  <si>
    <t>Company 123</t>
  </si>
  <si>
    <t>Company 124</t>
  </si>
  <si>
    <t>Company 125</t>
  </si>
  <si>
    <t>Company 126</t>
  </si>
  <si>
    <t>Company 127</t>
  </si>
  <si>
    <t>Company 128</t>
  </si>
  <si>
    <t>Company 129</t>
  </si>
  <si>
    <t>Company 130</t>
  </si>
  <si>
    <t>Company 131</t>
  </si>
  <si>
    <t>Company 132</t>
  </si>
  <si>
    <t>Company 133</t>
  </si>
  <si>
    <t>Company 134</t>
  </si>
  <si>
    <t>Company 135</t>
  </si>
  <si>
    <t>Company 136</t>
  </si>
  <si>
    <t>Company 137</t>
  </si>
  <si>
    <t>Company 138</t>
  </si>
  <si>
    <t>Company 139</t>
  </si>
  <si>
    <t>Company 140</t>
  </si>
  <si>
    <t>Company 141</t>
  </si>
  <si>
    <t>Company 142</t>
  </si>
  <si>
    <t>Company 143</t>
  </si>
  <si>
    <t>Company 144</t>
  </si>
  <si>
    <t>Company 145</t>
  </si>
  <si>
    <t>Company 146</t>
  </si>
  <si>
    <t>Company 147</t>
  </si>
  <si>
    <t>Company 148</t>
  </si>
  <si>
    <t>Company 149</t>
  </si>
  <si>
    <t>Company 150</t>
  </si>
  <si>
    <t>Company 151</t>
  </si>
  <si>
    <t>Company 152</t>
  </si>
  <si>
    <t>Company 153</t>
  </si>
  <si>
    <t>Company 154</t>
  </si>
  <si>
    <t>Company 155</t>
  </si>
  <si>
    <t>Company 156</t>
  </si>
  <si>
    <t>Company 157</t>
  </si>
  <si>
    <t>Company 158</t>
  </si>
  <si>
    <t>Company 159</t>
  </si>
  <si>
    <t>Company 160</t>
  </si>
  <si>
    <t>Company 161</t>
  </si>
  <si>
    <t>Company 162</t>
  </si>
  <si>
    <t>Company 163</t>
  </si>
  <si>
    <t>Company 164</t>
  </si>
  <si>
    <t>Company 165</t>
  </si>
  <si>
    <t>Company 166</t>
  </si>
  <si>
    <t>Company 167</t>
  </si>
  <si>
    <t>Company 168</t>
  </si>
  <si>
    <t>Company 169</t>
  </si>
  <si>
    <t>Company 170</t>
  </si>
  <si>
    <t>Company 171</t>
  </si>
  <si>
    <t>Company 172</t>
  </si>
  <si>
    <t>Company 173</t>
  </si>
  <si>
    <t>Company 174</t>
  </si>
  <si>
    <t>Company 175</t>
  </si>
  <si>
    <t>Company 176</t>
  </si>
  <si>
    <t>Company 177</t>
  </si>
  <si>
    <t>Company 178</t>
  </si>
  <si>
    <t>Company 179</t>
  </si>
  <si>
    <t>Company 180</t>
  </si>
  <si>
    <t>Company 181</t>
  </si>
  <si>
    <t>Company 182</t>
  </si>
  <si>
    <t>Company 183</t>
  </si>
  <si>
    <t>Company 184</t>
  </si>
  <si>
    <t>Company 185</t>
  </si>
  <si>
    <t>Company 186</t>
  </si>
  <si>
    <t>Company 187</t>
  </si>
  <si>
    <t>Company 188</t>
  </si>
  <si>
    <t>Company 189</t>
  </si>
  <si>
    <t>Company 190</t>
  </si>
  <si>
    <t>Company 191</t>
  </si>
  <si>
    <t>Company 192</t>
  </si>
  <si>
    <t>Company 193</t>
  </si>
  <si>
    <t>Company 194</t>
  </si>
  <si>
    <t>Company 195</t>
  </si>
  <si>
    <t>Company 196</t>
  </si>
  <si>
    <t>Company 197</t>
  </si>
  <si>
    <t>Company 198</t>
  </si>
  <si>
    <t>Company 199</t>
  </si>
  <si>
    <t>Company 200</t>
  </si>
  <si>
    <t>Company 201</t>
  </si>
  <si>
    <t>Company 202</t>
  </si>
  <si>
    <t>Company 203</t>
  </si>
  <si>
    <t>Company 204</t>
  </si>
  <si>
    <t>Company 205</t>
  </si>
  <si>
    <t>Company 206</t>
  </si>
  <si>
    <t>Company 207</t>
  </si>
  <si>
    <t>Company 208</t>
  </si>
  <si>
    <t>Company 209</t>
  </si>
  <si>
    <t>Company 210</t>
  </si>
  <si>
    <t>Company 211</t>
  </si>
  <si>
    <t>Company 212</t>
  </si>
  <si>
    <t>Company 213</t>
  </si>
  <si>
    <t>Company 214</t>
  </si>
  <si>
    <t>Company 215</t>
  </si>
  <si>
    <t>Company 216</t>
  </si>
  <si>
    <t>Company 217</t>
  </si>
  <si>
    <t>Company 218</t>
  </si>
  <si>
    <t>Company 219</t>
  </si>
  <si>
    <t>Company 220</t>
  </si>
  <si>
    <t>Company 221</t>
  </si>
  <si>
    <t>Company 222</t>
  </si>
  <si>
    <t>Company 223</t>
  </si>
  <si>
    <t>Company 224</t>
  </si>
  <si>
    <t>Company 225</t>
  </si>
  <si>
    <t>Company 226</t>
  </si>
  <si>
    <t>Company 227</t>
  </si>
  <si>
    <t>Company 228</t>
  </si>
  <si>
    <t>Company 229</t>
  </si>
  <si>
    <t>Company 230</t>
  </si>
  <si>
    <t>Company 231</t>
  </si>
  <si>
    <t>Company 232</t>
  </si>
  <si>
    <t>Company 233</t>
  </si>
  <si>
    <t>Company 234</t>
  </si>
  <si>
    <t>Company 235</t>
  </si>
  <si>
    <t>Company 236</t>
  </si>
  <si>
    <t>Company 237</t>
  </si>
  <si>
    <t>Company 238</t>
  </si>
  <si>
    <t>Company 239</t>
  </si>
  <si>
    <t>Company 240</t>
  </si>
  <si>
    <t>Company 241</t>
  </si>
  <si>
    <t>Company 242</t>
  </si>
  <si>
    <t>Company 243</t>
  </si>
  <si>
    <t>Company 244</t>
  </si>
  <si>
    <t>Company 245</t>
  </si>
  <si>
    <t>Company 246</t>
  </si>
  <si>
    <t>Company 247</t>
  </si>
  <si>
    <t>Company 248</t>
  </si>
  <si>
    <t>Company 249</t>
  </si>
  <si>
    <t>Company 250</t>
  </si>
  <si>
    <t>Company 251</t>
  </si>
  <si>
    <t>Company 252</t>
  </si>
  <si>
    <t>Company 253</t>
  </si>
  <si>
    <t>Company 254</t>
  </si>
  <si>
    <t>Company 255</t>
  </si>
  <si>
    <t>Company 256</t>
  </si>
  <si>
    <t>Company 257</t>
  </si>
  <si>
    <t>Cust No.</t>
  </si>
  <si>
    <t>Cust Name</t>
  </si>
  <si>
    <t>&gt; 90
Rank</t>
  </si>
  <si>
    <t>Overall Totals</t>
  </si>
  <si>
    <t>- (days past due)</t>
  </si>
  <si>
    <t>Trend</t>
  </si>
  <si>
    <t>*Sorted by Total - Ranked by highest Over 90</t>
  </si>
  <si>
    <t>Pick from</t>
  </si>
  <si>
    <t>Enter</t>
  </si>
  <si>
    <t>Drop Down</t>
  </si>
  <si>
    <t>Search</t>
  </si>
  <si>
    <t>Row Labels</t>
  </si>
  <si>
    <t>Grand Total</t>
  </si>
  <si>
    <t>Column Labels</t>
  </si>
  <si>
    <t>2020</t>
  </si>
  <si>
    <t>2021</t>
  </si>
  <si>
    <t>2022</t>
  </si>
  <si>
    <t>2023</t>
  </si>
  <si>
    <t>Qtr3</t>
  </si>
  <si>
    <t>Qtr1</t>
  </si>
  <si>
    <t>Qtr2</t>
  </si>
  <si>
    <t>Sum of Amount Outstanding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</si>
</sst>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0.00_);[Red]\(&quot;$&quot;#,##0.00\)"/>
    <numFmt numFmtId="44" formatCode="_(&quot;$&quot;* #,##0.00_);_(&quot;$&quot;* \(#,##0.00\);_(&quot;$&quot;* &quot;-&quot;??_);_(@_)"/>
    <numFmt numFmtId="164" formatCode="m/d/yy;@"/>
    <numFmt numFmtId="165" formatCode="#000000"/>
    <numFmt numFmtId="166" formatCode="&quot;$&quot;#,##0.00"/>
  </numFmts>
  <fonts count="2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name val="Segoe UI"/>
      <family val="2"/>
    </font>
    <font>
      <sz val="10"/>
      <name val="Segoe UI"/>
      <family val="2"/>
    </font>
    <font>
      <b/>
      <i/>
      <sz val="11"/>
      <color rgb="FFC00000"/>
      <name val="Calibri"/>
      <family val="2"/>
      <scheme val="minor"/>
    </font>
    <font>
      <sz val="10"/>
      <color theme="1"/>
      <name val="Calibri"/>
      <family val="2"/>
      <scheme val="minor"/>
    </font>
    <font>
      <b/>
      <sz val="14"/>
      <color theme="1"/>
      <name val="Calibri"/>
      <family val="2"/>
      <scheme val="minor"/>
    </font>
    <font>
      <sz val="12"/>
      <name val="Rockwell Extra Bold"/>
      <family val="1"/>
    </font>
    <font>
      <sz val="11"/>
      <name val="Calibri"/>
      <family val="2"/>
      <scheme val="minor"/>
    </font>
    <font>
      <sz val="8"/>
      <name val="Calibri"/>
      <family val="2"/>
      <scheme val="minor"/>
    </font>
    <font>
      <b/>
      <sz val="12"/>
      <color theme="1"/>
      <name val="Calibri"/>
      <family val="2"/>
      <scheme val="minor"/>
    </font>
    <font>
      <b/>
      <sz val="14"/>
      <color theme="3" tint="0.79998168889431442"/>
      <name val="Calibri"/>
      <family val="2"/>
      <scheme val="minor"/>
    </font>
    <font>
      <b/>
      <sz val="16"/>
      <color theme="1"/>
      <name val="Calibri"/>
      <family val="2"/>
      <scheme val="minor"/>
    </font>
    <font>
      <sz val="12"/>
      <color theme="1"/>
      <name val="Calibri"/>
      <family val="2"/>
      <scheme val="minor"/>
    </font>
    <font>
      <sz val="10"/>
      <color theme="0"/>
      <name val="Segoe UI"/>
      <family val="2"/>
    </font>
    <font>
      <b/>
      <sz val="12"/>
      <name val="Calibri"/>
      <family val="2"/>
      <scheme val="minor"/>
    </font>
    <font>
      <b/>
      <i/>
      <sz val="10"/>
      <color theme="1"/>
      <name val="Calibri"/>
      <family val="2"/>
      <scheme val="minor"/>
    </font>
    <font>
      <b/>
      <sz val="11"/>
      <color rgb="FF000000"/>
      <name val="Calibri"/>
      <family val="2"/>
    </font>
    <font>
      <b/>
      <i/>
      <sz val="12"/>
      <color theme="1"/>
      <name val="Calibri"/>
      <family val="2"/>
      <scheme val="minor"/>
    </font>
    <font>
      <b/>
      <i/>
      <sz val="11"/>
      <color theme="1"/>
      <name val="Calibri"/>
      <family val="2"/>
      <scheme val="minor"/>
    </font>
    <font>
      <b/>
      <sz val="14"/>
      <name val="Calibri"/>
      <family val="2"/>
      <scheme val="minor"/>
    </font>
    <font>
      <b/>
      <u/>
      <sz val="9"/>
      <name val="Calibri"/>
      <family val="2"/>
      <scheme val="minor"/>
    </font>
    <font>
      <i/>
      <sz val="11"/>
      <color theme="1"/>
      <name val="Calibri"/>
      <family val="2"/>
      <scheme val="minor"/>
    </font>
    <font>
      <sz val="11"/>
      <color rgb="FFFBFBFB"/>
      <name val="Calibri"/>
      <family val="2"/>
      <scheme val="minor"/>
    </font>
    <font>
      <b/>
      <sz val="11"/>
      <name val="Calibri"/>
      <family val="2"/>
      <scheme val="minor"/>
    </font>
  </fonts>
  <fills count="24">
    <fill>
      <patternFill patternType="none"/>
    </fill>
    <fill>
      <patternFill patternType="gray125"/>
    </fill>
    <fill>
      <patternFill patternType="solid">
        <fgColor theme="7" tint="0.79998168889431442"/>
        <bgColor indexed="64"/>
      </patternFill>
    </fill>
    <fill>
      <patternFill patternType="solid">
        <fgColor theme="5" tint="0.59999389629810485"/>
        <bgColor indexed="64"/>
      </patternFill>
    </fill>
    <fill>
      <patternFill patternType="mediumGray">
        <fgColor theme="0" tint="-4.9989318521683403E-2"/>
        <bgColor rgb="FF51DA46"/>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rgb="FFF9F9F9"/>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0" tint="-4.9989318521683403E-2"/>
        <bgColor indexed="64"/>
      </patternFill>
    </fill>
    <fill>
      <gradientFill>
        <stop position="0">
          <color theme="9" tint="0.80001220740379042"/>
        </stop>
        <stop position="1">
          <color theme="9" tint="0.59999389629810485"/>
        </stop>
      </gradientFill>
    </fill>
    <fill>
      <gradientFill>
        <stop position="0">
          <color theme="0"/>
        </stop>
        <stop position="1">
          <color theme="9" tint="0.80001220740379042"/>
        </stop>
      </gradientFill>
    </fill>
    <fill>
      <patternFill patternType="solid">
        <fgColor theme="9" tint="0.59996337778862885"/>
        <bgColor indexed="64"/>
      </patternFill>
    </fill>
    <fill>
      <gradientFill>
        <stop position="0">
          <color rgb="FFFBFBFB"/>
        </stop>
        <stop position="1">
          <color theme="0" tint="-5.0965910824915313E-2"/>
        </stop>
      </gradientFill>
    </fill>
    <fill>
      <gradientFill>
        <stop position="0">
          <color theme="0"/>
        </stop>
        <stop position="1">
          <color rgb="FFFBFBFB"/>
        </stop>
      </gradientFill>
    </fill>
    <fill>
      <patternFill patternType="solid">
        <fgColor rgb="FFD46112"/>
        <bgColor indexed="64"/>
      </patternFill>
    </fill>
    <fill>
      <gradientFill degree="90">
        <stop position="0">
          <color theme="0"/>
        </stop>
        <stop position="1">
          <color theme="7" tint="0.80001220740379042"/>
        </stop>
      </gradientFill>
    </fill>
    <fill>
      <gradientFill degree="270">
        <stop position="0">
          <color theme="0"/>
        </stop>
        <stop position="1">
          <color theme="7" tint="0.80001220740379042"/>
        </stop>
      </gradient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theme="1"/>
      </bottom>
      <diagonal/>
    </border>
    <border>
      <left/>
      <right/>
      <top/>
      <bottom style="thin">
        <color indexed="64"/>
      </bottom>
      <diagonal/>
    </border>
    <border>
      <left style="thin">
        <color indexed="64"/>
      </left>
      <right style="thin">
        <color indexed="64"/>
      </right>
      <top/>
      <bottom style="thin">
        <color theme="1"/>
      </bottom>
      <diagonal/>
    </border>
    <border>
      <left/>
      <right style="thin">
        <color indexed="64"/>
      </right>
      <top style="thin">
        <color indexed="64"/>
      </top>
      <bottom style="double">
        <color indexed="64"/>
      </bottom>
      <diagonal/>
    </border>
    <border>
      <left/>
      <right/>
      <top style="thin">
        <color auto="1"/>
      </top>
      <bottom style="thin">
        <color theme="1"/>
      </bottom>
      <diagonal/>
    </border>
    <border>
      <left/>
      <right style="thin">
        <color auto="1"/>
      </right>
      <top/>
      <bottom/>
      <diagonal/>
    </border>
    <border>
      <left style="thin">
        <color theme="1"/>
      </left>
      <right/>
      <top/>
      <bottom/>
      <diagonal/>
    </border>
    <border>
      <left style="thin">
        <color theme="1"/>
      </left>
      <right style="thin">
        <color theme="1"/>
      </right>
      <top/>
      <bottom/>
      <diagonal/>
    </border>
    <border>
      <left style="thin">
        <color indexed="64"/>
      </left>
      <right style="thin">
        <color indexed="64"/>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double">
        <color indexed="64"/>
      </bottom>
      <diagonal/>
    </border>
    <border>
      <left style="thin">
        <color theme="1"/>
      </left>
      <right style="thin">
        <color theme="1"/>
      </right>
      <top/>
      <bottom style="thin">
        <color theme="1"/>
      </bottom>
      <diagonal/>
    </border>
    <border>
      <left style="medium">
        <color theme="0" tint="-0.14996795556505021"/>
      </left>
      <right style="thin">
        <color auto="1"/>
      </right>
      <top style="thin">
        <color indexed="64"/>
      </top>
      <bottom style="thin">
        <color auto="1"/>
      </bottom>
      <diagonal/>
    </border>
    <border>
      <left style="thin">
        <color theme="1"/>
      </left>
      <right/>
      <top/>
      <bottom style="thin">
        <color theme="1"/>
      </bottom>
      <diagonal/>
    </border>
    <border>
      <left/>
      <right/>
      <top/>
      <bottom style="thin">
        <color theme="1"/>
      </bottom>
      <diagonal/>
    </border>
    <border>
      <left/>
      <right style="thin">
        <color auto="1"/>
      </right>
      <top/>
      <bottom style="thin">
        <color theme="1"/>
      </bottom>
      <diagonal/>
    </border>
    <border>
      <left/>
      <right style="thin">
        <color indexed="64"/>
      </right>
      <top style="thin">
        <color auto="1"/>
      </top>
      <bottom style="thin">
        <color theme="1"/>
      </bottom>
      <diagonal/>
    </border>
    <border>
      <left/>
      <right/>
      <top/>
      <bottom style="thin">
        <color theme="0" tint="-0.14996795556505021"/>
      </bottom>
      <diagonal/>
    </border>
    <border>
      <left style="thin">
        <color indexed="64"/>
      </left>
      <right style="thin">
        <color indexed="64"/>
      </right>
      <top/>
      <bottom/>
      <diagonal/>
    </border>
    <border>
      <left/>
      <right style="thin">
        <color theme="1"/>
      </right>
      <top/>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auto="1"/>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4" fillId="0" borderId="0">
      <alignment vertical="center"/>
    </xf>
    <xf numFmtId="0" fontId="1" fillId="0" borderId="0"/>
    <xf numFmtId="9" fontId="1" fillId="0" borderId="0" applyFont="0" applyFill="0" applyBorder="0" applyAlignment="0" applyProtection="0"/>
  </cellStyleXfs>
  <cellXfs count="157">
    <xf numFmtId="0" fontId="0" fillId="0" borderId="0" xfId="0"/>
    <xf numFmtId="0" fontId="5" fillId="0" borderId="0" xfId="1" applyFont="1">
      <alignment vertical="center"/>
    </xf>
    <xf numFmtId="0" fontId="7" fillId="0" borderId="0" xfId="0" applyFont="1"/>
    <xf numFmtId="1" fontId="1" fillId="0" borderId="0" xfId="2" applyNumberFormat="1" applyAlignment="1">
      <alignment horizontal="right" vertical="center"/>
    </xf>
    <xf numFmtId="0" fontId="3" fillId="0" borderId="0" xfId="2" applyFont="1" applyAlignment="1">
      <alignment horizontal="center" vertical="center"/>
    </xf>
    <xf numFmtId="164" fontId="5" fillId="0" borderId="3" xfId="1" applyNumberFormat="1" applyFont="1" applyBorder="1">
      <alignment vertical="center"/>
    </xf>
    <xf numFmtId="164" fontId="0" fillId="0" borderId="0" xfId="0" applyNumberFormat="1"/>
    <xf numFmtId="164" fontId="7" fillId="0" borderId="0" xfId="0" applyNumberFormat="1" applyFont="1"/>
    <xf numFmtId="8" fontId="5" fillId="0" borderId="0" xfId="1" applyNumberFormat="1" applyFont="1">
      <alignment vertical="center"/>
    </xf>
    <xf numFmtId="8" fontId="5" fillId="0" borderId="3" xfId="1" applyNumberFormat="1" applyFont="1" applyBorder="1">
      <alignment vertical="center"/>
    </xf>
    <xf numFmtId="8" fontId="0" fillId="0" borderId="0" xfId="0" applyNumberFormat="1"/>
    <xf numFmtId="0" fontId="9" fillId="0" borderId="0" xfId="1" applyFont="1" applyAlignment="1">
      <alignment horizontal="center" vertical="center"/>
    </xf>
    <xf numFmtId="0" fontId="2" fillId="3" borderId="4" xfId="2" applyFont="1" applyFill="1" applyBorder="1" applyAlignment="1">
      <alignment horizontal="center" vertical="center"/>
    </xf>
    <xf numFmtId="164" fontId="2" fillId="3" borderId="2" xfId="2" applyNumberFormat="1" applyFont="1" applyFill="1" applyBorder="1" applyAlignment="1">
      <alignment horizontal="center" vertical="center" wrapText="1"/>
    </xf>
    <xf numFmtId="8" fontId="2" fillId="3" borderId="2" xfId="2" applyNumberFormat="1" applyFont="1" applyFill="1" applyBorder="1" applyAlignment="1">
      <alignment horizontal="center" vertical="center" wrapText="1"/>
    </xf>
    <xf numFmtId="0" fontId="10" fillId="0" borderId="0" xfId="0" applyFont="1"/>
    <xf numFmtId="166" fontId="2" fillId="0" borderId="1" xfId="0" applyNumberFormat="1" applyFont="1" applyBorder="1" applyAlignment="1">
      <alignment vertical="center"/>
    </xf>
    <xf numFmtId="0" fontId="2" fillId="5" borderId="1" xfId="0" applyFont="1" applyFill="1" applyBorder="1" applyAlignment="1">
      <alignment horizontal="center" vertical="center"/>
    </xf>
    <xf numFmtId="166" fontId="0" fillId="0" borderId="0" xfId="0" applyNumberFormat="1"/>
    <xf numFmtId="8" fontId="0" fillId="0" borderId="0" xfId="0" applyNumberFormat="1" applyAlignment="1">
      <alignment horizontal="center" vertical="center"/>
    </xf>
    <xf numFmtId="165" fontId="2" fillId="3" borderId="4" xfId="2" applyNumberFormat="1"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right"/>
    </xf>
    <xf numFmtId="166" fontId="12" fillId="7" borderId="2" xfId="2" applyNumberFormat="1" applyFont="1" applyFill="1" applyBorder="1" applyAlignment="1">
      <alignment horizontal="center" vertical="center" wrapText="1"/>
    </xf>
    <xf numFmtId="166" fontId="12" fillId="8" borderId="2" xfId="2" applyNumberFormat="1" applyFont="1" applyFill="1" applyBorder="1" applyAlignment="1">
      <alignment horizontal="center" vertical="center" wrapText="1"/>
    </xf>
    <xf numFmtId="166" fontId="12" fillId="2" borderId="2" xfId="2" applyNumberFormat="1" applyFont="1" applyFill="1" applyBorder="1" applyAlignment="1">
      <alignment horizontal="center" vertical="center" wrapText="1"/>
    </xf>
    <xf numFmtId="0" fontId="0" fillId="0" borderId="0" xfId="0" applyAlignment="1">
      <alignment vertical="center"/>
    </xf>
    <xf numFmtId="166" fontId="0" fillId="0" borderId="0" xfId="0" applyNumberFormat="1" applyAlignment="1">
      <alignment vertical="center"/>
    </xf>
    <xf numFmtId="0" fontId="6" fillId="0" borderId="0" xfId="2" applyFont="1" applyAlignment="1">
      <alignment horizontal="left" vertical="center"/>
    </xf>
    <xf numFmtId="0" fontId="2" fillId="3" borderId="1" xfId="2" applyFont="1" applyFill="1" applyBorder="1" applyAlignment="1">
      <alignment horizontal="center" vertical="center"/>
    </xf>
    <xf numFmtId="165" fontId="2" fillId="3" borderId="1" xfId="2" applyNumberFormat="1" applyFont="1" applyFill="1" applyBorder="1" applyAlignment="1">
      <alignment horizontal="center" vertical="center" wrapText="1"/>
    </xf>
    <xf numFmtId="166" fontId="12" fillId="7" borderId="10" xfId="2" applyNumberFormat="1" applyFont="1" applyFill="1" applyBorder="1" applyAlignment="1">
      <alignment horizontal="center" vertical="center" wrapText="1"/>
    </xf>
    <xf numFmtId="166" fontId="12" fillId="8" borderId="10" xfId="2" applyNumberFormat="1" applyFont="1" applyFill="1" applyBorder="1" applyAlignment="1">
      <alignment horizontal="center" vertical="center" wrapText="1"/>
    </xf>
    <xf numFmtId="166" fontId="0" fillId="10" borderId="13" xfId="0" applyNumberFormat="1" applyFill="1" applyBorder="1" applyAlignment="1">
      <alignment horizontal="center" vertical="center"/>
    </xf>
    <xf numFmtId="0" fontId="0" fillId="0" borderId="0" xfId="0" applyAlignment="1">
      <alignment horizontal="left"/>
    </xf>
    <xf numFmtId="0" fontId="3" fillId="0" borderId="0" xfId="0" applyFont="1"/>
    <xf numFmtId="0" fontId="3" fillId="0" borderId="0" xfId="2" applyFont="1"/>
    <xf numFmtId="165" fontId="0" fillId="0" borderId="0" xfId="0" applyNumberFormat="1" applyAlignment="1">
      <alignment horizontal="left"/>
    </xf>
    <xf numFmtId="0" fontId="14" fillId="0" borderId="0" xfId="0" applyFont="1" applyAlignment="1">
      <alignment vertical="center"/>
    </xf>
    <xf numFmtId="8" fontId="12" fillId="9" borderId="10" xfId="2" applyNumberFormat="1" applyFont="1" applyFill="1" applyBorder="1" applyAlignment="1">
      <alignment horizontal="center" vertical="center" wrapText="1"/>
    </xf>
    <xf numFmtId="164" fontId="0" fillId="0" borderId="0" xfId="0" applyNumberFormat="1" applyAlignment="1">
      <alignment vertical="center"/>
    </xf>
    <xf numFmtId="4" fontId="0" fillId="0" borderId="0" xfId="0" applyNumberFormat="1" applyAlignment="1">
      <alignment horizontal="center" vertical="center"/>
    </xf>
    <xf numFmtId="165" fontId="2" fillId="5" borderId="14" xfId="0" applyNumberFormat="1" applyFont="1" applyFill="1" applyBorder="1" applyAlignment="1">
      <alignment horizontal="center" vertical="center"/>
    </xf>
    <xf numFmtId="166" fontId="2" fillId="5" borderId="5" xfId="0" applyNumberFormat="1" applyFont="1" applyFill="1" applyBorder="1" applyAlignment="1">
      <alignment vertical="center"/>
    </xf>
    <xf numFmtId="0" fontId="0" fillId="0" borderId="0" xfId="0" applyAlignment="1">
      <alignment wrapText="1"/>
    </xf>
    <xf numFmtId="8" fontId="1" fillId="0" borderId="0" xfId="2" applyNumberFormat="1" applyAlignment="1">
      <alignment vertical="center"/>
    </xf>
    <xf numFmtId="14" fontId="1" fillId="0" borderId="0" xfId="2" applyNumberFormat="1" applyAlignment="1">
      <alignment vertical="center"/>
    </xf>
    <xf numFmtId="0" fontId="14" fillId="0" borderId="0" xfId="0" applyFont="1" applyAlignment="1">
      <alignment horizontal="left" vertical="center"/>
    </xf>
    <xf numFmtId="0" fontId="0" fillId="0" borderId="3" xfId="0" applyBorder="1"/>
    <xf numFmtId="164" fontId="0" fillId="0" borderId="3" xfId="0" applyNumberFormat="1" applyBorder="1"/>
    <xf numFmtId="4" fontId="0" fillId="0" borderId="3" xfId="0" applyNumberFormat="1" applyBorder="1"/>
    <xf numFmtId="4" fontId="0" fillId="0" borderId="0" xfId="0" applyNumberFormat="1"/>
    <xf numFmtId="14" fontId="0" fillId="0" borderId="0" xfId="0" applyNumberFormat="1" applyAlignment="1">
      <alignment vertical="center"/>
    </xf>
    <xf numFmtId="8" fontId="0" fillId="0" borderId="0" xfId="1" applyNumberFormat="1" applyFont="1">
      <alignment vertical="center"/>
    </xf>
    <xf numFmtId="14" fontId="0" fillId="0" borderId="0" xfId="1" applyNumberFormat="1" applyFont="1">
      <alignment vertical="center"/>
    </xf>
    <xf numFmtId="164" fontId="6" fillId="0" borderId="0" xfId="0" applyNumberFormat="1" applyFont="1" applyAlignment="1">
      <alignment horizontal="left" vertical="center"/>
    </xf>
    <xf numFmtId="14" fontId="6" fillId="0" borderId="0" xfId="0" quotePrefix="1" applyNumberFormat="1" applyFont="1" applyAlignment="1">
      <alignment horizontal="left" vertical="center"/>
    </xf>
    <xf numFmtId="0" fontId="10" fillId="0" borderId="0" xfId="0" applyFont="1" applyAlignment="1">
      <alignment horizontal="right"/>
    </xf>
    <xf numFmtId="166" fontId="17" fillId="11" borderId="1" xfId="2" applyNumberFormat="1" applyFont="1" applyFill="1" applyBorder="1" applyAlignment="1">
      <alignment horizontal="center" vertical="center" wrapText="1"/>
    </xf>
    <xf numFmtId="166" fontId="10" fillId="0" borderId="1" xfId="0" applyNumberFormat="1" applyFont="1" applyBorder="1" applyAlignment="1">
      <alignment horizontal="center" vertical="center"/>
    </xf>
    <xf numFmtId="0" fontId="10" fillId="0" borderId="0" xfId="0" applyFont="1" applyAlignment="1">
      <alignment vertical="center"/>
    </xf>
    <xf numFmtId="14" fontId="3" fillId="0" borderId="0" xfId="0" applyNumberFormat="1" applyFont="1"/>
    <xf numFmtId="14" fontId="6" fillId="0" borderId="0" xfId="2" applyNumberFormat="1" applyFont="1" applyAlignment="1">
      <alignment horizontal="left" vertical="center"/>
    </xf>
    <xf numFmtId="14" fontId="6" fillId="0" borderId="0" xfId="2" applyNumberFormat="1" applyFont="1" applyAlignment="1">
      <alignment horizontal="left" vertical="center" indent="3"/>
    </xf>
    <xf numFmtId="0" fontId="3" fillId="0" borderId="0" xfId="0" applyFont="1" applyAlignment="1">
      <alignment horizontal="center" vertical="center"/>
    </xf>
    <xf numFmtId="0" fontId="0" fillId="0" borderId="0" xfId="0" applyAlignment="1">
      <alignment horizontal="right" vertical="center"/>
    </xf>
    <xf numFmtId="8" fontId="0" fillId="0" borderId="0" xfId="0" applyNumberFormat="1" applyAlignment="1">
      <alignment vertical="center"/>
    </xf>
    <xf numFmtId="0" fontId="7" fillId="0" borderId="3" xfId="0" applyFont="1" applyBorder="1"/>
    <xf numFmtId="14" fontId="16" fillId="0" borderId="0" xfId="1" applyNumberFormat="1" applyFont="1" applyAlignment="1">
      <alignment horizontal="left"/>
    </xf>
    <xf numFmtId="0" fontId="10" fillId="0" borderId="0" xfId="0" applyFont="1" applyAlignment="1">
      <alignment horizontal="left"/>
    </xf>
    <xf numFmtId="0" fontId="5" fillId="0" borderId="0" xfId="1" applyFont="1" applyAlignment="1">
      <alignment horizontal="left"/>
    </xf>
    <xf numFmtId="8" fontId="16" fillId="0" borderId="0" xfId="1" applyNumberFormat="1" applyFont="1" applyAlignment="1">
      <alignment horizontal="left"/>
    </xf>
    <xf numFmtId="8" fontId="5" fillId="0" borderId="0" xfId="1" applyNumberFormat="1" applyFont="1" applyAlignment="1">
      <alignment horizontal="left"/>
    </xf>
    <xf numFmtId="0" fontId="5" fillId="0" borderId="0" xfId="1" applyFont="1" applyAlignment="1">
      <alignment horizontal="center" vertical="center"/>
    </xf>
    <xf numFmtId="0" fontId="7" fillId="0" borderId="0" xfId="0" applyFont="1" applyAlignment="1">
      <alignment horizontal="center" vertical="center"/>
    </xf>
    <xf numFmtId="0" fontId="0" fillId="12" borderId="0" xfId="2" applyFont="1" applyFill="1" applyAlignment="1">
      <alignment horizontal="center" vertical="center"/>
    </xf>
    <xf numFmtId="164" fontId="0" fillId="12" borderId="0" xfId="2" applyNumberFormat="1" applyFont="1" applyFill="1" applyAlignment="1">
      <alignment horizontal="center" vertical="center" wrapText="1"/>
    </xf>
    <xf numFmtId="8" fontId="0" fillId="12" borderId="0" xfId="2" applyNumberFormat="1" applyFont="1" applyFill="1" applyAlignment="1">
      <alignment horizontal="center" vertical="center" wrapText="1"/>
    </xf>
    <xf numFmtId="0" fontId="2" fillId="14" borderId="10" xfId="2" applyFont="1" applyFill="1" applyBorder="1" applyAlignment="1">
      <alignment horizontal="center" vertical="center"/>
    </xf>
    <xf numFmtId="165" fontId="2" fillId="14" borderId="10" xfId="2" applyNumberFormat="1" applyFont="1" applyFill="1" applyBorder="1" applyAlignment="1">
      <alignment horizontal="center" vertical="center" wrapText="1"/>
    </xf>
    <xf numFmtId="0" fontId="2" fillId="0" borderId="0" xfId="0" applyFont="1" applyAlignment="1">
      <alignment vertical="center"/>
    </xf>
    <xf numFmtId="0" fontId="10" fillId="0" borderId="0" xfId="2" applyFont="1" applyAlignment="1">
      <alignment horizontal="left" vertical="center"/>
    </xf>
    <xf numFmtId="1" fontId="10" fillId="0" borderId="0" xfId="2" applyNumberFormat="1" applyFont="1" applyAlignment="1">
      <alignment horizontal="right" vertical="center"/>
    </xf>
    <xf numFmtId="14" fontId="2" fillId="14" borderId="10" xfId="2" applyNumberFormat="1" applyFont="1" applyFill="1" applyBorder="1" applyAlignment="1">
      <alignment horizontal="center" vertical="center" wrapText="1"/>
    </xf>
    <xf numFmtId="14" fontId="0" fillId="0" borderId="0" xfId="3" applyNumberFormat="1" applyFont="1" applyAlignment="1">
      <alignment horizontal="right"/>
    </xf>
    <xf numFmtId="14" fontId="0" fillId="0" borderId="0" xfId="0" applyNumberFormat="1" applyAlignment="1">
      <alignment horizontal="right"/>
    </xf>
    <xf numFmtId="14" fontId="7" fillId="0" borderId="0" xfId="0" applyNumberFormat="1" applyFont="1" applyAlignment="1">
      <alignment horizontal="right"/>
    </xf>
    <xf numFmtId="14" fontId="1" fillId="0" borderId="0" xfId="2" applyNumberFormat="1" applyAlignment="1">
      <alignment horizontal="right"/>
    </xf>
    <xf numFmtId="14" fontId="10" fillId="0" borderId="0" xfId="2" applyNumberFormat="1" applyFont="1" applyAlignment="1">
      <alignment horizontal="right"/>
    </xf>
    <xf numFmtId="166" fontId="2" fillId="14" borderId="10" xfId="2" applyNumberFormat="1" applyFont="1" applyFill="1" applyBorder="1" applyAlignment="1">
      <alignment horizontal="center" vertical="center" wrapText="1"/>
    </xf>
    <xf numFmtId="166" fontId="0" fillId="0" borderId="0" xfId="0" applyNumberFormat="1" applyAlignment="1">
      <alignment horizontal="right"/>
    </xf>
    <xf numFmtId="166" fontId="1" fillId="0" borderId="0" xfId="2" applyNumberFormat="1" applyAlignment="1">
      <alignment horizontal="right"/>
    </xf>
    <xf numFmtId="166" fontId="10" fillId="0" borderId="0" xfId="2" applyNumberFormat="1" applyFont="1" applyAlignment="1">
      <alignment horizontal="right"/>
    </xf>
    <xf numFmtId="166" fontId="10" fillId="0" borderId="0" xfId="2" applyNumberFormat="1" applyFont="1" applyAlignment="1">
      <alignment horizontal="right" vertical="center"/>
    </xf>
    <xf numFmtId="1" fontId="10" fillId="0" borderId="0" xfId="2" applyNumberFormat="1" applyFont="1" applyAlignment="1">
      <alignment horizontal="center" vertical="center"/>
    </xf>
    <xf numFmtId="0" fontId="8" fillId="0" borderId="0" xfId="0" applyFont="1" applyAlignment="1">
      <alignment vertical="center"/>
    </xf>
    <xf numFmtId="0" fontId="0" fillId="12" borderId="0" xfId="2" applyFont="1" applyFill="1" applyAlignment="1">
      <alignment horizontal="center" vertical="center" wrapText="1"/>
    </xf>
    <xf numFmtId="0" fontId="0" fillId="0" borderId="0" xfId="1" applyFont="1">
      <alignment vertical="center"/>
    </xf>
    <xf numFmtId="0" fontId="2" fillId="4" borderId="1" xfId="2" applyFont="1" applyFill="1" applyBorder="1" applyAlignment="1">
      <alignment horizontal="center" vertical="center"/>
    </xf>
    <xf numFmtId="0" fontId="2" fillId="4" borderId="16" xfId="2" applyFont="1" applyFill="1" applyBorder="1" applyAlignment="1">
      <alignment horizontal="center" vertical="center"/>
    </xf>
    <xf numFmtId="14" fontId="10" fillId="0" borderId="0" xfId="2" applyNumberFormat="1" applyFont="1" applyAlignment="1">
      <alignment horizontal="left" vertical="center"/>
    </xf>
    <xf numFmtId="165" fontId="21" fillId="6" borderId="12" xfId="2" quotePrefix="1" applyNumberFormat="1" applyFont="1" applyFill="1" applyBorder="1" applyAlignment="1">
      <alignment horizontal="left" vertical="center" wrapText="1"/>
    </xf>
    <xf numFmtId="166" fontId="0" fillId="0" borderId="0" xfId="0" applyNumberFormat="1" applyAlignment="1">
      <alignment horizontal="center" vertical="center"/>
    </xf>
    <xf numFmtId="166" fontId="0" fillId="10" borderId="9" xfId="0" applyNumberFormat="1" applyFill="1" applyBorder="1" applyAlignment="1">
      <alignment horizontal="right" vertical="center"/>
    </xf>
    <xf numFmtId="166" fontId="0" fillId="10" borderId="15" xfId="0" applyNumberFormat="1" applyFill="1" applyBorder="1" applyAlignment="1">
      <alignment horizontal="right" vertical="center"/>
    </xf>
    <xf numFmtId="0" fontId="3" fillId="0" borderId="21" xfId="2" applyFont="1" applyBorder="1"/>
    <xf numFmtId="0" fontId="2" fillId="13" borderId="10" xfId="2" applyFont="1" applyFill="1" applyBorder="1" applyAlignment="1">
      <alignment horizontal="center" vertical="center"/>
    </xf>
    <xf numFmtId="0" fontId="2" fillId="13" borderId="22" xfId="2" applyFont="1" applyFill="1" applyBorder="1" applyAlignment="1">
      <alignment horizontal="center" vertical="center"/>
    </xf>
    <xf numFmtId="165" fontId="2" fillId="13" borderId="10" xfId="2" applyNumberFormat="1" applyFont="1" applyFill="1" applyBorder="1" applyAlignment="1">
      <alignment horizontal="center" vertical="center" wrapText="1"/>
    </xf>
    <xf numFmtId="164" fontId="2" fillId="13" borderId="10" xfId="2" applyNumberFormat="1" applyFont="1" applyFill="1" applyBorder="1" applyAlignment="1">
      <alignment horizontal="center" vertical="center" wrapText="1"/>
    </xf>
    <xf numFmtId="8" fontId="2" fillId="13" borderId="10" xfId="2" applyNumberFormat="1" applyFont="1" applyFill="1" applyBorder="1" applyAlignment="1">
      <alignment horizontal="center" vertical="center" wrapText="1"/>
    </xf>
    <xf numFmtId="165" fontId="0" fillId="0" borderId="0" xfId="0" applyNumberFormat="1" applyAlignment="1">
      <alignment horizontal="right"/>
    </xf>
    <xf numFmtId="8" fontId="0" fillId="0" borderId="0" xfId="0" applyNumberFormat="1" applyAlignment="1">
      <alignment horizontal="right" vertical="center"/>
    </xf>
    <xf numFmtId="165" fontId="0" fillId="0" borderId="0" xfId="0" applyNumberFormat="1" applyAlignment="1">
      <alignment horizontal="right" vertical="center"/>
    </xf>
    <xf numFmtId="165" fontId="1" fillId="0" borderId="0" xfId="2" applyNumberFormat="1" applyAlignment="1">
      <alignment horizontal="right"/>
    </xf>
    <xf numFmtId="165" fontId="7" fillId="0" borderId="0" xfId="0" applyNumberFormat="1" applyFont="1" applyAlignment="1">
      <alignment horizontal="right"/>
    </xf>
    <xf numFmtId="164" fontId="0" fillId="0" borderId="0" xfId="0" applyNumberFormat="1" applyAlignment="1">
      <alignment horizontal="right"/>
    </xf>
    <xf numFmtId="164" fontId="7" fillId="0" borderId="0" xfId="0" applyNumberFormat="1" applyFont="1" applyAlignment="1">
      <alignment horizontal="right"/>
    </xf>
    <xf numFmtId="164" fontId="2" fillId="0" borderId="0" xfId="2" applyNumberFormat="1" applyFont="1" applyAlignment="1">
      <alignment horizontal="right" vertical="center"/>
    </xf>
    <xf numFmtId="0" fontId="7" fillId="0" borderId="0" xfId="0" applyFont="1" applyAlignment="1">
      <alignment horizontal="right"/>
    </xf>
    <xf numFmtId="14" fontId="10" fillId="0" borderId="0" xfId="2" applyNumberFormat="1" applyFont="1" applyAlignment="1">
      <alignment horizontal="right" vertical="center"/>
    </xf>
    <xf numFmtId="165" fontId="13" fillId="16" borderId="6" xfId="2" quotePrefix="1" applyNumberFormat="1" applyFont="1" applyFill="1" applyBorder="1" applyAlignment="1">
      <alignment horizontal="right" vertical="center" wrapText="1"/>
    </xf>
    <xf numFmtId="165" fontId="22" fillId="17" borderId="6" xfId="2" quotePrefix="1" applyNumberFormat="1" applyFont="1" applyFill="1" applyBorder="1" applyAlignment="1">
      <alignment horizontal="center" vertical="center" wrapText="1"/>
    </xf>
    <xf numFmtId="0" fontId="18" fillId="0" borderId="7" xfId="0" applyFont="1" applyBorder="1" applyAlignment="1">
      <alignment horizontal="center" vertical="center" wrapText="1"/>
    </xf>
    <xf numFmtId="0" fontId="0" fillId="5" borderId="23" xfId="0" applyFill="1" applyBorder="1" applyAlignment="1">
      <alignment horizontal="center" vertical="center"/>
    </xf>
    <xf numFmtId="166" fontId="8" fillId="18" borderId="20" xfId="2" applyNumberFormat="1" applyFont="1" applyFill="1" applyBorder="1" applyAlignment="1">
      <alignment horizontal="left" vertical="center" wrapText="1" indent="4"/>
    </xf>
    <xf numFmtId="166" fontId="15" fillId="15" borderId="7" xfId="0" applyNumberFormat="1" applyFont="1" applyFill="1" applyBorder="1" applyAlignment="1">
      <alignment horizontal="right" vertical="center"/>
    </xf>
    <xf numFmtId="166" fontId="15" fillId="15" borderId="19" xfId="0" applyNumberFormat="1" applyFont="1" applyFill="1" applyBorder="1" applyAlignment="1">
      <alignment horizontal="right" vertical="center"/>
    </xf>
    <xf numFmtId="166" fontId="15" fillId="19" borderId="0" xfId="0" applyNumberFormat="1" applyFont="1" applyFill="1" applyAlignment="1">
      <alignment horizontal="right" vertical="center"/>
    </xf>
    <xf numFmtId="166" fontId="15" fillId="19" borderId="18" xfId="0" applyNumberFormat="1" applyFont="1" applyFill="1" applyBorder="1" applyAlignment="1">
      <alignment horizontal="right" vertical="center"/>
    </xf>
    <xf numFmtId="0" fontId="15" fillId="20" borderId="8" xfId="0" applyFont="1" applyFill="1" applyBorder="1" applyAlignment="1">
      <alignment horizontal="left" vertical="center" indent="1"/>
    </xf>
    <xf numFmtId="0" fontId="15" fillId="20" borderId="17" xfId="0" applyFont="1" applyFill="1" applyBorder="1" applyAlignment="1">
      <alignment horizontal="left" vertical="center" indent="1"/>
    </xf>
    <xf numFmtId="0" fontId="0" fillId="0" borderId="0" xfId="0" applyAlignment="1">
      <alignment horizontal="center"/>
    </xf>
    <xf numFmtId="166" fontId="12" fillId="21" borderId="2" xfId="2" applyNumberFormat="1" applyFont="1" applyFill="1" applyBorder="1" applyAlignment="1">
      <alignment horizontal="center" vertical="center" wrapText="1"/>
    </xf>
    <xf numFmtId="166" fontId="23" fillId="0" borderId="1" xfId="0" applyNumberFormat="1" applyFont="1" applyBorder="1" applyAlignment="1">
      <alignment horizontal="center" vertical="center"/>
    </xf>
    <xf numFmtId="0" fontId="24" fillId="0" borderId="0" xfId="0" applyFont="1" applyAlignment="1">
      <alignment horizontal="center" vertical="center"/>
    </xf>
    <xf numFmtId="0" fontId="10" fillId="0" borderId="24" xfId="2" applyFont="1" applyBorder="1" applyAlignment="1">
      <alignment horizontal="left" vertical="center"/>
    </xf>
    <xf numFmtId="0" fontId="10" fillId="0" borderId="25" xfId="2" applyFont="1" applyBorder="1" applyAlignment="1">
      <alignment horizontal="left" vertical="center"/>
    </xf>
    <xf numFmtId="1" fontId="10" fillId="0" borderId="25" xfId="2" applyNumberFormat="1" applyFont="1" applyBorder="1" applyAlignment="1">
      <alignment horizontal="center" vertical="center"/>
    </xf>
    <xf numFmtId="14" fontId="10" fillId="0" borderId="25" xfId="2" applyNumberFormat="1" applyFont="1" applyBorder="1" applyAlignment="1">
      <alignment horizontal="right" vertical="center"/>
    </xf>
    <xf numFmtId="166" fontId="10" fillId="0" borderId="25" xfId="2" applyNumberFormat="1" applyFont="1" applyBorder="1" applyAlignment="1">
      <alignment horizontal="right" vertical="center"/>
    </xf>
    <xf numFmtId="166" fontId="10" fillId="0" borderId="26" xfId="2" applyNumberFormat="1" applyFont="1" applyBorder="1" applyAlignment="1">
      <alignment horizontal="right" vertical="center"/>
    </xf>
    <xf numFmtId="166" fontId="25" fillId="0" borderId="0" xfId="0" applyNumberFormat="1" applyFont="1"/>
    <xf numFmtId="166" fontId="26" fillId="0" borderId="1" xfId="0" applyNumberFormat="1" applyFont="1" applyBorder="1" applyAlignment="1">
      <alignment horizontal="right" vertical="center"/>
    </xf>
    <xf numFmtId="165" fontId="12" fillId="6" borderId="13" xfId="2" applyNumberFormat="1" applyFont="1" applyFill="1" applyBorder="1" applyAlignment="1">
      <alignment horizontal="center" vertical="center" wrapText="1"/>
    </xf>
    <xf numFmtId="165" fontId="20" fillId="6" borderId="11" xfId="2" applyNumberFormat="1" applyFont="1" applyFill="1" applyBorder="1" applyAlignment="1">
      <alignment horizontal="left" vertical="center" indent="1"/>
    </xf>
    <xf numFmtId="0" fontId="2" fillId="22" borderId="10" xfId="2" applyFont="1" applyFill="1" applyBorder="1" applyAlignment="1">
      <alignment horizontal="center" wrapText="1"/>
    </xf>
    <xf numFmtId="0" fontId="2" fillId="23" borderId="27" xfId="2" applyFont="1" applyFill="1" applyBorder="1" applyAlignment="1">
      <alignment horizontal="center" vertical="top" wrapText="1"/>
    </xf>
    <xf numFmtId="0" fontId="2" fillId="23" borderId="1" xfId="2" applyFont="1" applyFill="1" applyBorder="1" applyAlignment="1">
      <alignment horizontal="center" vertical="top" wrapText="1"/>
    </xf>
    <xf numFmtId="0" fontId="0" fillId="0" borderId="0" xfId="0" pivotButton="1"/>
    <xf numFmtId="44" fontId="0" fillId="0" borderId="0" xfId="0" applyNumberFormat="1"/>
    <xf numFmtId="0" fontId="8" fillId="0" borderId="0" xfId="0" applyFont="1" applyAlignment="1">
      <alignment horizontal="left" vertical="center"/>
    </xf>
    <xf numFmtId="0" fontId="8" fillId="0" borderId="0" xfId="0" applyFont="1" applyAlignment="1">
      <alignment horizontal="center" vertical="center"/>
    </xf>
    <xf numFmtId="14" fontId="12" fillId="10" borderId="11" xfId="0" applyNumberFormat="1" applyFont="1" applyFill="1" applyBorder="1" applyAlignment="1">
      <alignment horizontal="left" vertical="center" indent="1"/>
    </xf>
    <xf numFmtId="14" fontId="12" fillId="10" borderId="12" xfId="0" applyNumberFormat="1" applyFont="1" applyFill="1" applyBorder="1" applyAlignment="1">
      <alignment horizontal="left" vertical="center" indent="1"/>
    </xf>
    <xf numFmtId="14" fontId="0" fillId="0" borderId="0" xfId="0" applyNumberFormat="1" applyAlignment="1">
      <alignment wrapText="1"/>
    </xf>
    <xf numFmtId="14" fontId="3" fillId="0" borderId="0" xfId="0" applyNumberFormat="1" applyFont="1" applyAlignment="1">
      <alignment horizontal="left"/>
    </xf>
  </cellXfs>
  <cellStyles count="4">
    <cellStyle name="Normal" xfId="0" builtinId="0"/>
    <cellStyle name="Normal 2" xfId="1" xr:uid="{21143989-1FB2-4318-AA9A-DDA646CE00B0}"/>
    <cellStyle name="Normal 3" xfId="2" xr:uid="{9DB33672-0A19-48C3-8A90-24E41FD7166B}"/>
    <cellStyle name="Percent" xfId="3" builtinId="5"/>
  </cellStyles>
  <dxfs count="37">
    <dxf>
      <numFmt numFmtId="19" formatCode="m/d/yyyy"/>
    </dxf>
    <dxf>
      <numFmt numFmtId="12" formatCode="&quot;$&quot;#,##0.00_);[Red]\(&quot;$&quot;#,##0.00\)"/>
      <alignment horizontal="general" vertical="center" textRotation="0" wrapText="0" indent="0" justifyLastLine="0" shrinkToFit="0" readingOrder="0"/>
    </dxf>
    <dxf>
      <numFmt numFmtId="12" formatCode="&quot;$&quot;#,##0.00_);[Red]\(&quot;$&quot;#,##0.00\)"/>
      <alignment horizontal="general" vertical="center" textRotation="0" wrapText="0" indent="0" justifyLastLine="0" shrinkToFit="0" readingOrder="0"/>
    </dxf>
    <dxf>
      <numFmt numFmtId="164" formatCode="m/d/yy;@"/>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4" formatCode="#,##0.00"/>
    </dxf>
    <dxf>
      <numFmt numFmtId="4" formatCode="#,##0.00"/>
    </dxf>
    <dxf>
      <numFmt numFmtId="164" formatCode="m/d/yy;@"/>
    </dxf>
    <dxf>
      <numFmt numFmtId="0" formatCode="General"/>
    </dxf>
    <dxf>
      <numFmt numFmtId="0" formatCode="General"/>
    </dxf>
    <dxf>
      <numFmt numFmtId="0" formatCode="General"/>
    </dxf>
    <dxf>
      <border outline="0">
        <top style="thin">
          <color indexed="64"/>
        </top>
      </border>
    </dxf>
    <dxf>
      <border outline="0">
        <bottom style="thin">
          <color indexed="64"/>
        </bottom>
      </border>
    </dxf>
    <dxf>
      <numFmt numFmtId="34" formatCode="_(&quot;$&quot;* #,##0.00_);_(&quot;$&quot;* \(#,##0.00\);_(&quot;$&quot;* &quot;-&quot;??_);_(@_)"/>
    </dxf>
    <dxf>
      <numFmt numFmtId="34" formatCode="_(&quot;$&quot;* #,##0.00_);_(&quot;$&quot;* \(#,##0.00\);_(&quot;$&quot;* &quot;-&quot;??_);_(@_)"/>
    </dxf>
    <dxf>
      <border>
        <left style="thin">
          <color auto="1"/>
        </left>
        <right style="thin">
          <color auto="1"/>
        </right>
        <top style="thin">
          <color auto="1"/>
        </top>
        <bottom style="thin">
          <color auto="1"/>
        </bottom>
        <vertical/>
        <horizontal/>
      </border>
    </dxf>
    <dxf>
      <numFmt numFmtId="0" formatCode="General"/>
    </dxf>
    <dxf>
      <numFmt numFmtId="12" formatCode="&quot;$&quot;#,##0.00_);[Red]\(&quot;$&quot;#,##0.00\)"/>
    </dxf>
    <dxf>
      <fill>
        <patternFill patternType="solid">
          <fgColor indexed="64"/>
          <bgColor theme="8" tint="0.39997558519241921"/>
        </patternFill>
      </fill>
      <alignment horizontal="center" vertical="center" textRotation="0" indent="0" justifyLastLine="0" shrinkToFit="0" readingOrder="0"/>
    </dxf>
    <dxf>
      <border>
        <left style="thin">
          <color auto="1"/>
        </left>
        <right style="thin">
          <color auto="1"/>
        </right>
        <top style="thin">
          <color auto="1"/>
        </top>
        <bottom style="thin">
          <color auto="1"/>
        </bottom>
        <vertical/>
        <horizontal/>
      </border>
    </dxf>
    <dxf>
      <fill>
        <patternFill>
          <bgColor theme="7" tint="0.59996337778862885"/>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7" tint="0.59996337778862885"/>
        </patternFill>
      </fill>
    </dxf>
    <dxf>
      <fill>
        <patternFill patternType="none">
          <bgColor auto="1"/>
        </patternFill>
      </fill>
      <border>
        <left style="thin">
          <color theme="0" tint="-0.14996795556505021"/>
        </left>
        <right style="thin">
          <color theme="0" tint="-0.14996795556505021"/>
        </right>
        <top style="thin">
          <color auto="1"/>
        </top>
        <bottom style="thin">
          <color theme="0" tint="-0.14996795556505021"/>
        </bottom>
        <vertical/>
        <horizontal/>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5" tint="0.39994506668294322"/>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border>
        <left style="thin">
          <color auto="1"/>
        </left>
        <right style="thin">
          <color auto="1"/>
        </right>
        <top style="thin">
          <color auto="1"/>
        </top>
        <bottom style="thin">
          <color auto="1"/>
        </bottom>
        <vertical style="thin">
          <color auto="1"/>
        </vertical>
        <horizontal style="thin">
          <color auto="1"/>
        </horizontal>
      </border>
    </dxf>
    <dxf>
      <font>
        <b/>
        <i val="0"/>
        <strike val="0"/>
        <color auto="1"/>
      </font>
      <fill>
        <patternFill>
          <bgColor theme="5"/>
        </patternFill>
      </fill>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PivotTable Style 1" table="0" count="3" xr9:uid="{CDDAB2FD-A894-44AB-8AF1-4187F26C9CD6}">
      <tableStyleElement type="headerRow" dxfId="36"/>
      <tableStyleElement type="firstRowStripe" dxfId="35"/>
      <tableStyleElement type="secondRowStripe" dxfId="34"/>
    </tableStyle>
    <tableStyle name="Table Style 1" pivot="0" count="3" xr9:uid="{BE954FED-BDA1-419D-A56D-459AE278B5E3}">
      <tableStyleElement type="headerRow" dxfId="33"/>
      <tableStyleElement type="firstRowStripe" dxfId="32"/>
      <tableStyleElement type="secondRowStripe" dxfId="31"/>
    </tableStyle>
    <tableStyle name="Table Style 2" pivot="0" count="0" xr9:uid="{34889158-D2E4-491A-97D5-FD0918AB13F7}"/>
  </tableStyles>
  <colors>
    <mruColors>
      <color rgb="FFFFF6DD"/>
      <color rgb="FFD46112"/>
      <color rgb="FFFBFBFB"/>
      <color rgb="FFFFF8E5"/>
      <color rgb="FFF9F9F9"/>
      <color rgb="FF51DA46"/>
      <color rgb="FFFFE6C1"/>
      <color rgb="FFFFB265"/>
      <color rgb="FFFF9933"/>
      <color rgb="FF16D8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eetMetadata" Target="metadata.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34" Type="http://schemas.openxmlformats.org/officeDocument/2006/relationships/customXml" Target="../customXml/item19.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9.xml"/><Relationship Id="rId32"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10" Type="http://schemas.openxmlformats.org/officeDocument/2006/relationships/connections" Target="connections.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microsoft.com/office/2006/relationships/vbaProject" Target="vbaProject.bin"/><Relationship Id="rId8"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image" Target="../media/image5.sv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152399</xdr:colOff>
      <xdr:row>5</xdr:row>
      <xdr:rowOff>133350</xdr:rowOff>
    </xdr:from>
    <xdr:to>
      <xdr:col>14</xdr:col>
      <xdr:colOff>342899</xdr:colOff>
      <xdr:row>10</xdr:row>
      <xdr:rowOff>123825</xdr:rowOff>
    </xdr:to>
    <xdr:sp macro="" textlink="">
      <xdr:nvSpPr>
        <xdr:cNvPr id="3" name="TextBox 2">
          <a:extLst>
            <a:ext uri="{FF2B5EF4-FFF2-40B4-BE49-F238E27FC236}">
              <a16:creationId xmlns:a16="http://schemas.microsoft.com/office/drawing/2014/main" id="{628F6678-E6CD-4E1E-9B4B-1602B2F8375D}"/>
            </a:ext>
          </a:extLst>
        </xdr:cNvPr>
        <xdr:cNvSpPr txBox="1"/>
      </xdr:nvSpPr>
      <xdr:spPr>
        <a:xfrm>
          <a:off x="7743824" y="1457325"/>
          <a:ext cx="2562225" cy="9906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This report uses SumIF's by date range to calculate amounts, Rank.EQ for &gt;90 overall</a:t>
          </a:r>
          <a:r>
            <a:rPr lang="en-US" sz="1100" b="1" baseline="0"/>
            <a:t> rank, and in cell sparklines to see how companies are trending. </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5</xdr:row>
          <xdr:rowOff>0</xdr:rowOff>
        </xdr:from>
        <xdr:to>
          <xdr:col>9</xdr:col>
          <xdr:colOff>0</xdr:colOff>
          <xdr:row>6</xdr:row>
          <xdr:rowOff>0</xdr:rowOff>
        </xdr:to>
        <xdr:sp macro="" textlink="">
          <xdr:nvSpPr>
            <xdr:cNvPr id="1025" name="PayList1" descr="-pick from-&#10;     -Lis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xdr:from>
      <xdr:col>3</xdr:col>
      <xdr:colOff>28576</xdr:colOff>
      <xdr:row>1</xdr:row>
      <xdr:rowOff>0</xdr:rowOff>
    </xdr:from>
    <xdr:to>
      <xdr:col>6</xdr:col>
      <xdr:colOff>19050</xdr:colOff>
      <xdr:row>5</xdr:row>
      <xdr:rowOff>0</xdr:rowOff>
    </xdr:to>
    <xdr:grpSp>
      <xdr:nvGrpSpPr>
        <xdr:cNvPr id="14" name="Group 13">
          <a:extLst>
            <a:ext uri="{FF2B5EF4-FFF2-40B4-BE49-F238E27FC236}">
              <a16:creationId xmlns:a16="http://schemas.microsoft.com/office/drawing/2014/main" id="{0BD4EA21-9195-CE43-B77B-19F72E615F8A}"/>
            </a:ext>
          </a:extLst>
        </xdr:cNvPr>
        <xdr:cNvGrpSpPr/>
      </xdr:nvGrpSpPr>
      <xdr:grpSpPr>
        <a:xfrm>
          <a:off x="2552701" y="247650"/>
          <a:ext cx="2505074" cy="933450"/>
          <a:chOff x="2552701" y="247650"/>
          <a:chExt cx="2505074" cy="933450"/>
        </a:xfrm>
      </xdr:grpSpPr>
      <xdr:cxnSp macro="">
        <xdr:nvCxnSpPr>
          <xdr:cNvPr id="5" name="Straight Arrow Connector 4">
            <a:extLst>
              <a:ext uri="{FF2B5EF4-FFF2-40B4-BE49-F238E27FC236}">
                <a16:creationId xmlns:a16="http://schemas.microsoft.com/office/drawing/2014/main" id="{85ED35D8-5758-F647-CC32-3FDA4E0625E3}"/>
              </a:ext>
            </a:extLst>
          </xdr:cNvPr>
          <xdr:cNvCxnSpPr>
            <a:stCxn id="3" idx="3"/>
          </xdr:cNvCxnSpPr>
        </xdr:nvCxnSpPr>
        <xdr:spPr>
          <a:xfrm flipV="1">
            <a:off x="3981451" y="247650"/>
            <a:ext cx="1057274" cy="671513"/>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xnSp macro="">
        <xdr:nvCxnSpPr>
          <xdr:cNvPr id="7" name="Straight Arrow Connector 6">
            <a:extLst>
              <a:ext uri="{FF2B5EF4-FFF2-40B4-BE49-F238E27FC236}">
                <a16:creationId xmlns:a16="http://schemas.microsoft.com/office/drawing/2014/main" id="{9B9841CE-DB13-4423-A7DE-D144DF65ED9C}"/>
              </a:ext>
            </a:extLst>
          </xdr:cNvPr>
          <xdr:cNvCxnSpPr>
            <a:stCxn id="3" idx="3"/>
          </xdr:cNvCxnSpPr>
        </xdr:nvCxnSpPr>
        <xdr:spPr>
          <a:xfrm>
            <a:off x="3981451" y="919163"/>
            <a:ext cx="1076324" cy="23812"/>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grpSp>
        <xdr:nvGrpSpPr>
          <xdr:cNvPr id="13" name="Group 12">
            <a:extLst>
              <a:ext uri="{FF2B5EF4-FFF2-40B4-BE49-F238E27FC236}">
                <a16:creationId xmlns:a16="http://schemas.microsoft.com/office/drawing/2014/main" id="{12196EF9-46AA-DA92-CDC6-E8EBC36FD97B}"/>
              </a:ext>
            </a:extLst>
          </xdr:cNvPr>
          <xdr:cNvGrpSpPr/>
        </xdr:nvGrpSpPr>
        <xdr:grpSpPr>
          <a:xfrm>
            <a:off x="2552701" y="653498"/>
            <a:ext cx="1428750" cy="527602"/>
            <a:chOff x="2552701" y="653498"/>
            <a:chExt cx="1428750" cy="527602"/>
          </a:xfrm>
        </xdr:grpSpPr>
        <xdr:sp macro="" textlink="">
          <xdr:nvSpPr>
            <xdr:cNvPr id="3" name="TextBox 2">
              <a:extLst>
                <a:ext uri="{FF2B5EF4-FFF2-40B4-BE49-F238E27FC236}">
                  <a16:creationId xmlns:a16="http://schemas.microsoft.com/office/drawing/2014/main" id="{5CE1E0E0-3819-3E21-4FA9-0E1CF4532F71}"/>
                </a:ext>
              </a:extLst>
            </xdr:cNvPr>
            <xdr:cNvSpPr txBox="1"/>
          </xdr:nvSpPr>
          <xdr:spPr>
            <a:xfrm>
              <a:off x="2552701" y="657225"/>
              <a:ext cx="1428750" cy="523875"/>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Sum If's by Date</a:t>
              </a:r>
            </a:p>
          </xdr:txBody>
        </xdr:sp>
        <xdr:pic>
          <xdr:nvPicPr>
            <xdr:cNvPr id="12" name="Graphic 11" descr="Badge 1 outline">
              <a:extLst>
                <a:ext uri="{FF2B5EF4-FFF2-40B4-BE49-F238E27FC236}">
                  <a16:creationId xmlns:a16="http://schemas.microsoft.com/office/drawing/2014/main" id="{1339C996-98CF-7603-BC3E-AD0C1A3B83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66782" y="653498"/>
              <a:ext cx="195238" cy="194641"/>
            </a:xfrm>
            <a:prstGeom prst="rect">
              <a:avLst/>
            </a:prstGeom>
          </xdr:spPr>
        </xdr:pic>
      </xdr:grpSp>
    </xdr:grpSp>
    <xdr:clientData/>
  </xdr:twoCellAnchor>
  <xdr:twoCellAnchor>
    <xdr:from>
      <xdr:col>16</xdr:col>
      <xdr:colOff>15648</xdr:colOff>
      <xdr:row>8</xdr:row>
      <xdr:rowOff>157529</xdr:rowOff>
    </xdr:from>
    <xdr:to>
      <xdr:col>16</xdr:col>
      <xdr:colOff>24178</xdr:colOff>
      <xdr:row>14</xdr:row>
      <xdr:rowOff>9525</xdr:rowOff>
    </xdr:to>
    <xdr:cxnSp macro="">
      <xdr:nvCxnSpPr>
        <xdr:cNvPr id="22" name="Straight Arrow Connector 21">
          <a:extLst>
            <a:ext uri="{FF2B5EF4-FFF2-40B4-BE49-F238E27FC236}">
              <a16:creationId xmlns:a16="http://schemas.microsoft.com/office/drawing/2014/main" id="{236EB291-4813-6463-8363-4501CA893269}"/>
            </a:ext>
          </a:extLst>
        </xdr:cNvPr>
        <xdr:cNvCxnSpPr>
          <a:stCxn id="25" idx="0"/>
        </xdr:cNvCxnSpPr>
      </xdr:nvCxnSpPr>
      <xdr:spPr>
        <a:xfrm flipV="1">
          <a:off x="12607698" y="2262554"/>
          <a:ext cx="8530" cy="1052146"/>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15648</xdr:colOff>
      <xdr:row>9</xdr:row>
      <xdr:rowOff>8792</xdr:rowOff>
    </xdr:from>
    <xdr:to>
      <xdr:col>18</xdr:col>
      <xdr:colOff>295275</xdr:colOff>
      <xdr:row>14</xdr:row>
      <xdr:rowOff>9525</xdr:rowOff>
    </xdr:to>
    <xdr:cxnSp macro="">
      <xdr:nvCxnSpPr>
        <xdr:cNvPr id="23" name="Straight Arrow Connector 22">
          <a:extLst>
            <a:ext uri="{FF2B5EF4-FFF2-40B4-BE49-F238E27FC236}">
              <a16:creationId xmlns:a16="http://schemas.microsoft.com/office/drawing/2014/main" id="{F1FFF07F-08DB-216A-93D2-B13283519CCF}"/>
            </a:ext>
          </a:extLst>
        </xdr:cNvPr>
        <xdr:cNvCxnSpPr>
          <a:stCxn id="25" idx="0"/>
        </xdr:cNvCxnSpPr>
      </xdr:nvCxnSpPr>
      <xdr:spPr>
        <a:xfrm flipV="1">
          <a:off x="12607698" y="2313842"/>
          <a:ext cx="2041752" cy="1000858"/>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66676</xdr:colOff>
      <xdr:row>14</xdr:row>
      <xdr:rowOff>9525</xdr:rowOff>
    </xdr:from>
    <xdr:to>
      <xdr:col>16</xdr:col>
      <xdr:colOff>831395</xdr:colOff>
      <xdr:row>16</xdr:row>
      <xdr:rowOff>180975</xdr:rowOff>
    </xdr:to>
    <xdr:sp macro="" textlink="">
      <xdr:nvSpPr>
        <xdr:cNvPr id="25" name="TextBox 24">
          <a:extLst>
            <a:ext uri="{FF2B5EF4-FFF2-40B4-BE49-F238E27FC236}">
              <a16:creationId xmlns:a16="http://schemas.microsoft.com/office/drawing/2014/main" id="{6FFB8CF8-82C1-A1EC-FE1E-B806E587D626}"/>
            </a:ext>
          </a:extLst>
        </xdr:cNvPr>
        <xdr:cNvSpPr txBox="1"/>
      </xdr:nvSpPr>
      <xdr:spPr>
        <a:xfrm>
          <a:off x="11791951" y="3314700"/>
          <a:ext cx="1631494" cy="5715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 statement, xlookup,</a:t>
          </a:r>
          <a:r>
            <a:rPr lang="en-US" sz="1100" b="1" baseline="0"/>
            <a:t> text function, and conditional formatting</a:t>
          </a:r>
          <a:endParaRPr lang="en-US" sz="1100" b="1"/>
        </a:p>
      </xdr:txBody>
    </xdr:sp>
    <xdr:clientData/>
  </xdr:twoCellAnchor>
  <xdr:twoCellAnchor>
    <xdr:from>
      <xdr:col>11</xdr:col>
      <xdr:colOff>165484</xdr:colOff>
      <xdr:row>3</xdr:row>
      <xdr:rowOff>199292</xdr:rowOff>
    </xdr:from>
    <xdr:to>
      <xdr:col>12</xdr:col>
      <xdr:colOff>578827</xdr:colOff>
      <xdr:row>6</xdr:row>
      <xdr:rowOff>80596</xdr:rowOff>
    </xdr:to>
    <xdr:cxnSp macro="">
      <xdr:nvCxnSpPr>
        <xdr:cNvPr id="37" name="Straight Arrow Connector 36">
          <a:extLst>
            <a:ext uri="{FF2B5EF4-FFF2-40B4-BE49-F238E27FC236}">
              <a16:creationId xmlns:a16="http://schemas.microsoft.com/office/drawing/2014/main" id="{9EF5D2F6-0D2A-4289-A615-3DDA17E52016}"/>
            </a:ext>
          </a:extLst>
        </xdr:cNvPr>
        <xdr:cNvCxnSpPr>
          <a:stCxn id="39" idx="2"/>
        </xdr:cNvCxnSpPr>
      </xdr:nvCxnSpPr>
      <xdr:spPr>
        <a:xfrm>
          <a:off x="9192253" y="924657"/>
          <a:ext cx="1395151" cy="621324"/>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549519</xdr:colOff>
      <xdr:row>3</xdr:row>
      <xdr:rowOff>199292</xdr:rowOff>
    </xdr:from>
    <xdr:to>
      <xdr:col>11</xdr:col>
      <xdr:colOff>165484</xdr:colOff>
      <xdr:row>6</xdr:row>
      <xdr:rowOff>109903</xdr:rowOff>
    </xdr:to>
    <xdr:cxnSp macro="">
      <xdr:nvCxnSpPr>
        <xdr:cNvPr id="38" name="Straight Arrow Connector 37">
          <a:extLst>
            <a:ext uri="{FF2B5EF4-FFF2-40B4-BE49-F238E27FC236}">
              <a16:creationId xmlns:a16="http://schemas.microsoft.com/office/drawing/2014/main" id="{E0168B47-DE52-491D-AC1F-E62736448417}"/>
            </a:ext>
          </a:extLst>
        </xdr:cNvPr>
        <xdr:cNvCxnSpPr>
          <a:stCxn id="39" idx="2"/>
        </xdr:cNvCxnSpPr>
      </xdr:nvCxnSpPr>
      <xdr:spPr>
        <a:xfrm flipH="1">
          <a:off x="8850923" y="924657"/>
          <a:ext cx="341330" cy="650631"/>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175847</xdr:colOff>
      <xdr:row>1</xdr:row>
      <xdr:rowOff>156602</xdr:rowOff>
    </xdr:from>
    <xdr:to>
      <xdr:col>11</xdr:col>
      <xdr:colOff>880486</xdr:colOff>
      <xdr:row>3</xdr:row>
      <xdr:rowOff>199292</xdr:rowOff>
    </xdr:to>
    <xdr:sp macro="" textlink="">
      <xdr:nvSpPr>
        <xdr:cNvPr id="39" name="TextBox 38">
          <a:extLst>
            <a:ext uri="{FF2B5EF4-FFF2-40B4-BE49-F238E27FC236}">
              <a16:creationId xmlns:a16="http://schemas.microsoft.com/office/drawing/2014/main" id="{1B77080D-01EA-4E10-8E81-7699281D57F2}"/>
            </a:ext>
          </a:extLst>
        </xdr:cNvPr>
        <xdr:cNvSpPr txBox="1"/>
      </xdr:nvSpPr>
      <xdr:spPr>
        <a:xfrm>
          <a:off x="8477251" y="405717"/>
          <a:ext cx="1430004" cy="51894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 statement with Filter function</a:t>
          </a:r>
        </a:p>
      </xdr:txBody>
    </xdr:sp>
    <xdr:clientData/>
  </xdr:twoCellAnchor>
  <xdr:twoCellAnchor editAs="oneCell">
    <xdr:from>
      <xdr:col>14</xdr:col>
      <xdr:colOff>87922</xdr:colOff>
      <xdr:row>14</xdr:row>
      <xdr:rowOff>21981</xdr:rowOff>
    </xdr:from>
    <xdr:to>
      <xdr:col>15</xdr:col>
      <xdr:colOff>5861</xdr:colOff>
      <xdr:row>14</xdr:row>
      <xdr:rowOff>196362</xdr:rowOff>
    </xdr:to>
    <xdr:pic>
      <xdr:nvPicPr>
        <xdr:cNvPr id="46" name="Graphic 45" descr="Badge 4 outline">
          <a:extLst>
            <a:ext uri="{FF2B5EF4-FFF2-40B4-BE49-F238E27FC236}">
              <a16:creationId xmlns:a16="http://schemas.microsoft.com/office/drawing/2014/main" id="{72E6D893-6273-AE07-CE83-9D9D1D0218A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832980" y="3311769"/>
          <a:ext cx="174381" cy="174381"/>
        </a:xfrm>
        <a:prstGeom prst="rect">
          <a:avLst/>
        </a:prstGeom>
      </xdr:spPr>
    </xdr:pic>
    <xdr:clientData/>
  </xdr:twoCellAnchor>
  <xdr:twoCellAnchor editAs="oneCell">
    <xdr:from>
      <xdr:col>10</xdr:col>
      <xdr:colOff>175846</xdr:colOff>
      <xdr:row>1</xdr:row>
      <xdr:rowOff>146539</xdr:rowOff>
    </xdr:from>
    <xdr:to>
      <xdr:col>10</xdr:col>
      <xdr:colOff>371804</xdr:colOff>
      <xdr:row>2</xdr:row>
      <xdr:rowOff>93381</xdr:rowOff>
    </xdr:to>
    <xdr:pic>
      <xdr:nvPicPr>
        <xdr:cNvPr id="50" name="Graphic 49" descr="Badge outline">
          <a:extLst>
            <a:ext uri="{FF2B5EF4-FFF2-40B4-BE49-F238E27FC236}">
              <a16:creationId xmlns:a16="http://schemas.microsoft.com/office/drawing/2014/main" id="{406B2460-685C-45FA-FDC2-AFF2C6E238A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477250" y="395654"/>
          <a:ext cx="195958" cy="195958"/>
        </a:xfrm>
        <a:prstGeom prst="rect">
          <a:avLst/>
        </a:prstGeom>
      </xdr:spPr>
    </xdr:pic>
    <xdr:clientData/>
  </xdr:twoCellAnchor>
  <xdr:twoCellAnchor>
    <xdr:from>
      <xdr:col>6</xdr:col>
      <xdr:colOff>321366</xdr:colOff>
      <xdr:row>6</xdr:row>
      <xdr:rowOff>0</xdr:rowOff>
    </xdr:from>
    <xdr:to>
      <xdr:col>8</xdr:col>
      <xdr:colOff>481012</xdr:colOff>
      <xdr:row>12</xdr:row>
      <xdr:rowOff>9525</xdr:rowOff>
    </xdr:to>
    <xdr:cxnSp macro="">
      <xdr:nvCxnSpPr>
        <xdr:cNvPr id="54" name="Straight Arrow Connector 53">
          <a:extLst>
            <a:ext uri="{FF2B5EF4-FFF2-40B4-BE49-F238E27FC236}">
              <a16:creationId xmlns:a16="http://schemas.microsoft.com/office/drawing/2014/main" id="{CCD7622D-B594-4E3E-A896-D9BEB87B5AF6}"/>
            </a:ext>
          </a:extLst>
        </xdr:cNvPr>
        <xdr:cNvCxnSpPr>
          <a:stCxn id="56" idx="0"/>
          <a:endCxn id="1025" idx="2"/>
        </xdr:cNvCxnSpPr>
      </xdr:nvCxnSpPr>
      <xdr:spPr>
        <a:xfrm flipV="1">
          <a:off x="5360091" y="1466850"/>
          <a:ext cx="1369321" cy="1447800"/>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333376</xdr:colOff>
      <xdr:row>12</xdr:row>
      <xdr:rowOff>9525</xdr:rowOff>
    </xdr:from>
    <xdr:to>
      <xdr:col>7</xdr:col>
      <xdr:colOff>185531</xdr:colOff>
      <xdr:row>14</xdr:row>
      <xdr:rowOff>179925</xdr:rowOff>
    </xdr:to>
    <xdr:sp macro="" textlink="">
      <xdr:nvSpPr>
        <xdr:cNvPr id="56" name="TextBox 55">
          <a:extLst>
            <a:ext uri="{FF2B5EF4-FFF2-40B4-BE49-F238E27FC236}">
              <a16:creationId xmlns:a16="http://schemas.microsoft.com/office/drawing/2014/main" id="{AC1AA2AF-7295-414A-A18A-EABD73281F76}"/>
            </a:ext>
          </a:extLst>
        </xdr:cNvPr>
        <xdr:cNvSpPr txBox="1"/>
      </xdr:nvSpPr>
      <xdr:spPr>
        <a:xfrm>
          <a:off x="4524376" y="2914650"/>
          <a:ext cx="1671430" cy="57045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Dynamic Drop</a:t>
          </a:r>
          <a:r>
            <a:rPr lang="en-US" sz="1100" b="1" baseline="0"/>
            <a:t> down to select company</a:t>
          </a:r>
          <a:endParaRPr lang="en-US" sz="1100" b="1"/>
        </a:p>
      </xdr:txBody>
    </xdr:sp>
    <xdr:clientData/>
  </xdr:twoCellAnchor>
  <xdr:twoCellAnchor>
    <xdr:from>
      <xdr:col>5</xdr:col>
      <xdr:colOff>337217</xdr:colOff>
      <xdr:row>12</xdr:row>
      <xdr:rowOff>13585</xdr:rowOff>
    </xdr:from>
    <xdr:to>
      <xdr:col>5</xdr:col>
      <xdr:colOff>529535</xdr:colOff>
      <xdr:row>13</xdr:row>
      <xdr:rowOff>8297</xdr:rowOff>
    </xdr:to>
    <xdr:pic>
      <xdr:nvPicPr>
        <xdr:cNvPr id="48" name="Graphic 47" descr="Badge 3 outline">
          <a:extLst>
            <a:ext uri="{FF2B5EF4-FFF2-40B4-BE49-F238E27FC236}">
              <a16:creationId xmlns:a16="http://schemas.microsoft.com/office/drawing/2014/main" id="{BEB13CE4-792A-B8BF-2E19-89544D927DE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528217" y="2918710"/>
          <a:ext cx="192318" cy="194737"/>
        </a:xfrm>
        <a:prstGeom prst="rect">
          <a:avLst/>
        </a:prstGeom>
      </xdr:spPr>
    </xdr:pic>
    <xdr:clientData/>
  </xdr:twoCellAnchor>
  <xdr:twoCellAnchor>
    <xdr:from>
      <xdr:col>13</xdr:col>
      <xdr:colOff>447674</xdr:colOff>
      <xdr:row>17</xdr:row>
      <xdr:rowOff>95250</xdr:rowOff>
    </xdr:from>
    <xdr:to>
      <xdr:col>21</xdr:col>
      <xdr:colOff>76200</xdr:colOff>
      <xdr:row>26</xdr:row>
      <xdr:rowOff>180975</xdr:rowOff>
    </xdr:to>
    <xdr:sp macro="" textlink="">
      <xdr:nvSpPr>
        <xdr:cNvPr id="1029" name="TextBox 1028">
          <a:extLst>
            <a:ext uri="{FF2B5EF4-FFF2-40B4-BE49-F238E27FC236}">
              <a16:creationId xmlns:a16="http://schemas.microsoft.com/office/drawing/2014/main" id="{D008C0BA-A535-FD92-0B32-8F0B6B113989}"/>
            </a:ext>
          </a:extLst>
        </xdr:cNvPr>
        <xdr:cNvSpPr txBox="1"/>
      </xdr:nvSpPr>
      <xdr:spPr>
        <a:xfrm>
          <a:off x="11287124" y="4000500"/>
          <a:ext cx="5295901" cy="1885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1.</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Sum If's by date range including less than, greater than, and between dates</a:t>
          </a:r>
          <a:r>
            <a:rPr lang="en-US"/>
            <a:t> </a:t>
          </a:r>
        </a:p>
        <a:p>
          <a:endParaRPr lang="en-US" sz="1100"/>
        </a:p>
        <a:p>
          <a:r>
            <a:rPr lang="en-US" sz="1100"/>
            <a:t>2.  IF statement to filter the</a:t>
          </a:r>
          <a:r>
            <a:rPr lang="en-US" sz="1100" baseline="0"/>
            <a:t> results by the company selected either in the drop down menu or the "Enter Name" field</a:t>
          </a:r>
        </a:p>
        <a:p>
          <a:endParaRPr lang="en-US" sz="1100" baseline="0"/>
        </a:p>
        <a:p>
          <a:r>
            <a:rPr lang="en-US" sz="1100" baseline="0"/>
            <a:t>3.  Dynamic Drop Down form control to select a  single company for viewing</a:t>
          </a:r>
        </a:p>
        <a:p>
          <a:endParaRPr lang="en-US" sz="1100" baseline="0"/>
        </a:p>
        <a:p>
          <a:r>
            <a:rPr lang="en-US" sz="1100" baseline="0"/>
            <a:t>4.  A formula to search and return a single invoice based on the number entered.  Includes IF statement, XLookup, Filter, text string functions, and conditional formatting all in one.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361950</xdr:colOff>
          <xdr:row>2</xdr:row>
          <xdr:rowOff>95250</xdr:rowOff>
        </xdr:from>
        <xdr:to>
          <xdr:col>14</xdr:col>
          <xdr:colOff>247650</xdr:colOff>
          <xdr:row>3</xdr:row>
          <xdr:rowOff>266700</xdr:rowOff>
        </xdr:to>
        <xdr:sp macro="" textlink="">
          <xdr:nvSpPr>
            <xdr:cNvPr id="2051" name="SendEmail"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SendEmail</a:t>
              </a:r>
            </a:p>
          </xdr:txBody>
        </xdr:sp>
        <xdr:clientData fPrintsWithSheet="0"/>
      </xdr:twoCellAnchor>
    </mc:Choice>
    <mc:Fallback/>
  </mc:AlternateContent>
  <xdr:twoCellAnchor>
    <xdr:from>
      <xdr:col>13</xdr:col>
      <xdr:colOff>609599</xdr:colOff>
      <xdr:row>9</xdr:row>
      <xdr:rowOff>0</xdr:rowOff>
    </xdr:from>
    <xdr:to>
      <xdr:col>17</xdr:col>
      <xdr:colOff>342899</xdr:colOff>
      <xdr:row>12</xdr:row>
      <xdr:rowOff>85725</xdr:rowOff>
    </xdr:to>
    <xdr:sp macro="" textlink="">
      <xdr:nvSpPr>
        <xdr:cNvPr id="2" name="TextBox 1">
          <a:extLst>
            <a:ext uri="{FF2B5EF4-FFF2-40B4-BE49-F238E27FC236}">
              <a16:creationId xmlns:a16="http://schemas.microsoft.com/office/drawing/2014/main" id="{BF6C4A68-155F-408D-96F0-D5C6C6FD0C25}"/>
            </a:ext>
          </a:extLst>
        </xdr:cNvPr>
        <xdr:cNvSpPr txBox="1"/>
      </xdr:nvSpPr>
      <xdr:spPr>
        <a:xfrm>
          <a:off x="9601199" y="2124075"/>
          <a:ext cx="2295525" cy="6858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Sends a PDF and</a:t>
          </a:r>
          <a:r>
            <a:rPr lang="en-US" sz="1100" b="1" baseline="0"/>
            <a:t> xlsx copy of worksheet to Outlook with pre-filled email using VBA</a:t>
          </a:r>
          <a:endParaRPr lang="en-US" sz="1100" b="1"/>
        </a:p>
      </xdr:txBody>
    </xdr:sp>
    <xdr:clientData/>
  </xdr:twoCellAnchor>
  <xdr:twoCellAnchor>
    <xdr:from>
      <xdr:col>13</xdr:col>
      <xdr:colOff>438150</xdr:colOff>
      <xdr:row>4</xdr:row>
      <xdr:rowOff>104775</xdr:rowOff>
    </xdr:from>
    <xdr:to>
      <xdr:col>15</xdr:col>
      <xdr:colOff>500062</xdr:colOff>
      <xdr:row>9</xdr:row>
      <xdr:rowOff>0</xdr:rowOff>
    </xdr:to>
    <xdr:cxnSp macro="">
      <xdr:nvCxnSpPr>
        <xdr:cNvPr id="3" name="Straight Arrow Connector 2">
          <a:extLst>
            <a:ext uri="{FF2B5EF4-FFF2-40B4-BE49-F238E27FC236}">
              <a16:creationId xmlns:a16="http://schemas.microsoft.com/office/drawing/2014/main" id="{8BF43961-3B0B-4A22-A464-9553DE086104}"/>
            </a:ext>
          </a:extLst>
        </xdr:cNvPr>
        <xdr:cNvCxnSpPr>
          <a:stCxn id="2" idx="0"/>
        </xdr:cNvCxnSpPr>
      </xdr:nvCxnSpPr>
      <xdr:spPr>
        <a:xfrm flipH="1" flipV="1">
          <a:off x="9429750" y="914400"/>
          <a:ext cx="1319212" cy="1209675"/>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219074</xdr:colOff>
      <xdr:row>16</xdr:row>
      <xdr:rowOff>9525</xdr:rowOff>
    </xdr:from>
    <xdr:to>
      <xdr:col>15</xdr:col>
      <xdr:colOff>647699</xdr:colOff>
      <xdr:row>19</xdr:row>
      <xdr:rowOff>95250</xdr:rowOff>
    </xdr:to>
    <xdr:sp macro="" textlink="">
      <xdr:nvSpPr>
        <xdr:cNvPr id="8" name="TextBox 7">
          <a:extLst>
            <a:ext uri="{FF2B5EF4-FFF2-40B4-BE49-F238E27FC236}">
              <a16:creationId xmlns:a16="http://schemas.microsoft.com/office/drawing/2014/main" id="{E9A1DD45-077F-44FE-9314-3AE4C2D56BF2}"/>
            </a:ext>
          </a:extLst>
        </xdr:cNvPr>
        <xdr:cNvSpPr txBox="1"/>
      </xdr:nvSpPr>
      <xdr:spPr>
        <a:xfrm>
          <a:off x="8601074" y="3533775"/>
          <a:ext cx="2295525" cy="6858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a:t>
          </a:r>
          <a:r>
            <a:rPr lang="en-US" sz="1100" b="1" baseline="0"/>
            <a:t> statement and XLookup to get the last row for printing</a:t>
          </a:r>
          <a:endParaRPr lang="en-US" sz="1100" b="1"/>
        </a:p>
      </xdr:txBody>
    </xdr:sp>
    <xdr:clientData/>
  </xdr:twoCellAnchor>
  <xdr:twoCellAnchor>
    <xdr:from>
      <xdr:col>12</xdr:col>
      <xdr:colOff>552450</xdr:colOff>
      <xdr:row>19</xdr:row>
      <xdr:rowOff>95250</xdr:rowOff>
    </xdr:from>
    <xdr:to>
      <xdr:col>14</xdr:col>
      <xdr:colOff>147637</xdr:colOff>
      <xdr:row>24</xdr:row>
      <xdr:rowOff>114300</xdr:rowOff>
    </xdr:to>
    <xdr:cxnSp macro="">
      <xdr:nvCxnSpPr>
        <xdr:cNvPr id="9" name="Straight Arrow Connector 8">
          <a:extLst>
            <a:ext uri="{FF2B5EF4-FFF2-40B4-BE49-F238E27FC236}">
              <a16:creationId xmlns:a16="http://schemas.microsoft.com/office/drawing/2014/main" id="{DBF615FD-9D2B-425A-AD26-258218B811F1}"/>
            </a:ext>
          </a:extLst>
        </xdr:cNvPr>
        <xdr:cNvCxnSpPr>
          <a:stCxn id="8" idx="2"/>
        </xdr:cNvCxnSpPr>
      </xdr:nvCxnSpPr>
      <xdr:spPr>
        <a:xfrm flipH="1">
          <a:off x="8934450" y="4219575"/>
          <a:ext cx="814387" cy="1019175"/>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85726</xdr:colOff>
      <xdr:row>7</xdr:row>
      <xdr:rowOff>352425</xdr:rowOff>
    </xdr:from>
    <xdr:to>
      <xdr:col>24</xdr:col>
      <xdr:colOff>466726</xdr:colOff>
      <xdr:row>18</xdr:row>
      <xdr:rowOff>57150</xdr:rowOff>
    </xdr:to>
    <xdr:sp macro="" textlink="">
      <xdr:nvSpPr>
        <xdr:cNvPr id="13" name="TextBox 12">
          <a:extLst>
            <a:ext uri="{FF2B5EF4-FFF2-40B4-BE49-F238E27FC236}">
              <a16:creationId xmlns:a16="http://schemas.microsoft.com/office/drawing/2014/main" id="{02B91653-C72A-FF56-5957-8C7256447731}"/>
            </a:ext>
          </a:extLst>
        </xdr:cNvPr>
        <xdr:cNvSpPr txBox="1"/>
      </xdr:nvSpPr>
      <xdr:spPr>
        <a:xfrm>
          <a:off x="12249151" y="1905000"/>
          <a:ext cx="4038600"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Email button automatically creates</a:t>
          </a:r>
          <a:r>
            <a:rPr lang="en-US" sz="1100" baseline="0"/>
            <a:t> a PDF and xlsx copy of the current worksheet, attaches them to an email in Outlook, pulls up the draft to write, and pre-fills the opening of the email message. </a:t>
          </a:r>
        </a:p>
        <a:p>
          <a:endParaRPr lang="en-US" sz="1100" baseline="0"/>
        </a:p>
        <a:p>
          <a:r>
            <a:rPr lang="en-US" sz="1100" baseline="0"/>
            <a:t>Because this page is tied to the middle table on "outstanding invoices" it will change in length dynamically.  The "End" marker will always find the second row after the  table ends via an IF statement with XLookup.  This marker is then used in the Name manger to set the printing setting to change dynamically as well.  In name manager, the formula is </a:t>
          </a:r>
          <a:endParaRPr lang="en-US" sz="1100"/>
        </a:p>
      </xdr:txBody>
    </xdr:sp>
    <xdr:clientData/>
  </xdr:twoCellAnchor>
  <xdr:twoCellAnchor editAs="oneCell">
    <xdr:from>
      <xdr:col>16</xdr:col>
      <xdr:colOff>600075</xdr:colOff>
      <xdr:row>17</xdr:row>
      <xdr:rowOff>28575</xdr:rowOff>
    </xdr:from>
    <xdr:to>
      <xdr:col>28</xdr:col>
      <xdr:colOff>410569</xdr:colOff>
      <xdr:row>20</xdr:row>
      <xdr:rowOff>28659</xdr:rowOff>
    </xdr:to>
    <xdr:pic>
      <xdr:nvPicPr>
        <xdr:cNvPr id="14" name="Picture 13">
          <a:extLst>
            <a:ext uri="{FF2B5EF4-FFF2-40B4-BE49-F238E27FC236}">
              <a16:creationId xmlns:a16="http://schemas.microsoft.com/office/drawing/2014/main" id="{A052A2C2-0F2C-2FE8-716A-565CCDA26F85}"/>
            </a:ext>
          </a:extLst>
        </xdr:cNvPr>
        <xdr:cNvPicPr>
          <a:picLocks noChangeAspect="1"/>
        </xdr:cNvPicPr>
      </xdr:nvPicPr>
      <xdr:blipFill>
        <a:blip xmlns:r="http://schemas.openxmlformats.org/officeDocument/2006/relationships" r:embed="rId1"/>
        <a:stretch>
          <a:fillRect/>
        </a:stretch>
      </xdr:blipFill>
      <xdr:spPr>
        <a:xfrm>
          <a:off x="11544300" y="3752850"/>
          <a:ext cx="7125694" cy="60015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Landis%20Accounting\Mike%20docs\Master%20Files\All%20Tables%20Mas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press - All Open Invoices"/>
      <sheetName val="Transport - All Open Invoices"/>
      <sheetName val="TRIP TRACER"/>
      <sheetName val="Sheet3"/>
      <sheetName val="Sheet2"/>
      <sheetName val="Sheet1"/>
      <sheetName val="All Tables Master"/>
    </sheetNames>
    <sheetDataSet>
      <sheetData sheetId="0"/>
      <sheetData sheetId="1" refreshError="1"/>
      <sheetData sheetId="2"/>
      <sheetData sheetId="3" refreshError="1"/>
      <sheetData sheetId="4" refreshError="1"/>
      <sheetData sheetId="5" refreshError="1"/>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chael Rice" refreshedDate="45169.653729976853" backgroundQuery="1" createdVersion="8" refreshedVersion="8" minRefreshableVersion="3" recordCount="0" supportSubquery="1" supportAdvancedDrill="1" xr:uid="{006EDAD6-71A3-4C78-83CE-436F8135163A}">
  <cacheSource type="external" connectionId="2"/>
  <cacheFields count="6">
    <cacheField name="[Outsanding_Invoices].[Customer Name].[Customer Name]" caption="Customer Name" numFmtId="0" hierarchy="15" level="1">
      <sharedItems count="195">
        <s v="Company 102"/>
        <s v="Company 112"/>
        <s v="Company 12"/>
        <s v="Company 120"/>
        <s v="Company 121"/>
        <s v="Company 122"/>
        <s v="Company 123"/>
        <s v="Company 124"/>
        <s v="Company 125"/>
        <s v="Company 126"/>
        <s v="Company 127"/>
        <s v="Company 128"/>
        <s v="Company 129"/>
        <s v="Company 132"/>
        <s v="Company 142"/>
        <s v="Company 152"/>
        <s v="Company 162"/>
        <s v="Company 172"/>
        <s v="Company 182"/>
        <s v="Company 192"/>
        <s v="Company 2"/>
        <s v="Company 200"/>
        <s v="Company 201"/>
        <s v="Company 202"/>
        <s v="Company 204"/>
        <s v="Company 205"/>
        <s v="Company 207"/>
        <s v="Company 209"/>
        <s v="Company 21"/>
        <s v="Company 210"/>
        <s v="Company 211"/>
        <s v="Company 212"/>
        <s v="Company 213"/>
        <s v="Company 214"/>
        <s v="Company 215"/>
        <s v="Company 216"/>
        <s v="Company 217"/>
        <s v="Company 218"/>
        <s v="Company 219"/>
        <s v="Company 22"/>
        <s v="Company 220"/>
        <s v="Company 221"/>
        <s v="Company 222"/>
        <s v="Company 223"/>
        <s v="Company 224"/>
        <s v="Company 225"/>
        <s v="Company 226"/>
        <s v="Company 227"/>
        <s v="Company 228"/>
        <s v="Company 229"/>
        <s v="Company 23"/>
        <s v="Company 230"/>
        <s v="Company 231"/>
        <s v="Company 232"/>
        <s v="Company 233"/>
        <s v="Company 234"/>
        <s v="Company 235"/>
        <s v="Company 236"/>
        <s v="Company 237"/>
        <s v="Company 238"/>
        <s v="Company 239"/>
        <s v="Company 240"/>
        <s v="Company 241"/>
        <s v="Company 242"/>
        <s v="Company 243"/>
        <s v="Company 244"/>
        <s v="Company 245"/>
        <s v="Company 246"/>
        <s v="Company 247"/>
        <s v="Company 248"/>
        <s v="Company 249"/>
        <s v="Company 25"/>
        <s v="Company 250"/>
        <s v="Company 251"/>
        <s v="Company 253"/>
        <s v="Company 256"/>
        <s v="Company 26"/>
        <s v="Company 27"/>
        <s v="Company 28"/>
        <s v="Company 32"/>
        <s v="Company 42"/>
        <s v="Company 52"/>
        <s v="Company 62"/>
        <s v="Company 72"/>
        <s v="Company 82"/>
        <s v="Company 1" u="1"/>
        <s v="Company 10" u="1"/>
        <s v="Company 100" u="1"/>
        <s v="Company 101" u="1"/>
        <s v="Company 104" u="1"/>
        <s v="Company 105" u="1"/>
        <s v="Company 106" u="1"/>
        <s v="Company 107" u="1"/>
        <s v="Company 108" u="1"/>
        <s v="Company 109" u="1"/>
        <s v="Company 11" u="1"/>
        <s v="Company 110" u="1"/>
        <s v="Company 111" u="1"/>
        <s v="Company 114" u="1"/>
        <s v="Company 115" u="1"/>
        <s v="Company 116" u="1"/>
        <s v="Company 117" u="1"/>
        <s v="Company 118" u="1"/>
        <s v="Company 119" u="1"/>
        <s v="Company 13" u="1"/>
        <s v="Company 130" u="1"/>
        <s v="Company 131" u="1"/>
        <s v="Company 133" u="1"/>
        <s v="Company 134" u="1"/>
        <s v="Company 135" u="1"/>
        <s v="Company 136" u="1"/>
        <s v="Company 137" u="1"/>
        <s v="Company 138" u="1"/>
        <s v="Company 139" u="1"/>
        <s v="Company 14" u="1"/>
        <s v="Company 140" u="1"/>
        <s v="Company 141" u="1"/>
        <s v="Company 143" u="1"/>
        <s v="Company 144" u="1"/>
        <s v="Company 145" u="1"/>
        <s v="Company 146" u="1"/>
        <s v="Company 147" u="1"/>
        <s v="Company 148" u="1"/>
        <s v="Company 149" u="1"/>
        <s v="Company 15" u="1"/>
        <s v="Company 151" u="1"/>
        <s v="Company 153" u="1"/>
        <s v="Company 155" u="1"/>
        <s v="Company 156" u="1"/>
        <s v="Company 157" u="1"/>
        <s v="Company 158" u="1"/>
        <s v="Company 16" u="1"/>
        <s v="Company 160" u="1"/>
        <s v="Company 161" u="1"/>
        <s v="Company 163" u="1"/>
        <s v="Company 164" u="1"/>
        <s v="Company 165" u="1"/>
        <s v="Company 166" u="1"/>
        <s v="Company 168" u="1"/>
        <s v="Company 169" u="1"/>
        <s v="Company 17" u="1"/>
        <s v="Company 170" u="1"/>
        <s v="Company 173" u="1"/>
        <s v="Company 174" u="1"/>
        <s v="Company 175" u="1"/>
        <s v="Company 176" u="1"/>
        <s v="Company 177" u="1"/>
        <s v="Company 178" u="1"/>
        <s v="Company 18" u="1"/>
        <s v="Company 180" u="1"/>
        <s v="Company 181" u="1"/>
        <s v="Company 183" u="1"/>
        <s v="Company 184" u="1"/>
        <s v="Company 185" u="1"/>
        <s v="Company 186" u="1"/>
        <s v="Company 187" u="1"/>
        <s v="Company 188" u="1"/>
        <s v="Company 189" u="1"/>
        <s v="Company 19" u="1"/>
        <s v="Company 190" u="1"/>
        <s v="Company 191" u="1"/>
        <s v="Company 193" u="1"/>
        <s v="Company 194" u="1"/>
        <s v="Company 195" u="1"/>
        <s v="Company 196" u="1"/>
        <s v="Company 197" u="1"/>
        <s v="Company 198" u="1"/>
        <s v="Company 199" u="1"/>
        <s v="Company 3" u="1"/>
        <s v="Company 30" u="1"/>
        <s v="Company 31" u="1"/>
        <s v="Company 33" u="1"/>
        <s v="Company 34" u="1"/>
        <s v="Company 35" u="1"/>
        <s v="Company 36" u="1"/>
        <s v="Company 37" u="1"/>
        <s v="Company 38" u="1"/>
        <s v="Company 39" u="1"/>
        <s v="Company 4" u="1"/>
        <s v="Company 40" u="1"/>
        <s v="Company 41" u="1"/>
        <s v="Company 43" u="1"/>
        <s v="Company 44" u="1"/>
        <s v="Company 45" u="1"/>
        <s v="Company 46" u="1"/>
        <s v="Company 47" u="1"/>
        <s v="Company 48" u="1"/>
        <s v="Company 49" u="1"/>
        <s v="Company 5" u="1"/>
        <s v="Company 50" u="1"/>
        <s v="Company 51" u="1"/>
        <s v="Company 53" u="1"/>
        <s v="Company 54" u="1"/>
        <s v="Company 55" u="1"/>
        <s v="Company 56" u="1"/>
      </sharedItems>
    </cacheField>
    <cacheField name="[Outsanding_Invoices].[Document Date].[Document Date]" caption="Document Date" numFmtId="0" hierarchy="17" level="1">
      <sharedItems containsSemiMixedTypes="0" containsNonDate="0" containsDate="1" containsString="0" minDate="2019-09-13T00:00:00" maxDate="2023-07-16T00:00:00" count="253">
        <d v="2019-09-13T00:00:00"/>
        <d v="2020-01-12T00:00:00"/>
        <d v="2020-03-05T00:00:00"/>
        <d v="2020-06-24T00:00:00"/>
        <d v="2020-07-30T00:00:00"/>
        <d v="2020-09-04T00:00:00"/>
        <d v="2020-10-03T00:00:00"/>
        <d v="2021-02-24T00:00:00"/>
        <d v="2021-03-10T00:00:00"/>
        <d v="2021-04-02T00:00:00"/>
        <d v="2021-06-25T00:00:00"/>
        <d v="2021-07-24T00:00:00"/>
        <d v="2021-08-28T00:00:00"/>
        <d v="2021-09-01T00:00:00"/>
        <d v="2021-12-24T00:00:00"/>
        <d v="2022-01-06T00:00:00"/>
        <d v="2022-01-20T00:00:00"/>
        <d v="2022-01-22T00:00:00"/>
        <d v="2022-01-28T00:00:00"/>
        <d v="2022-03-05T00:00:00"/>
        <d v="2022-03-08T00:00:00"/>
        <d v="2022-03-13T00:00:00"/>
        <d v="2022-03-18T00:00:00"/>
        <d v="2022-03-29T00:00:00"/>
        <d v="2022-03-30T00:00:00"/>
        <d v="2022-04-02T00:00:00"/>
        <d v="2022-04-08T00:00:00"/>
        <d v="2022-04-12T00:00:00"/>
        <d v="2022-04-13T00:00:00"/>
        <d v="2022-04-26T00:00:00"/>
        <d v="2022-04-27T00:00:00"/>
        <d v="2022-04-29T00:00:00"/>
        <d v="2022-05-04T00:00:00"/>
        <d v="2022-05-06T00:00:00"/>
        <d v="2022-05-10T00:00:00"/>
        <d v="2022-05-12T00:00:00"/>
        <d v="2022-05-13T00:00:00"/>
        <d v="2022-05-19T00:00:00"/>
        <d v="2022-05-20T00:00:00"/>
        <d v="2022-05-27T00:00:00"/>
        <d v="2022-06-01T00:00:00"/>
        <d v="2022-06-03T00:00:00"/>
        <d v="2022-06-08T00:00:00"/>
        <d v="2022-06-13T00:00:00"/>
        <d v="2022-06-15T00:00:00"/>
        <d v="2022-06-27T00:00:00"/>
        <d v="2022-07-01T00:00:00"/>
        <d v="2022-07-06T00:00:00"/>
        <d v="2022-07-07T00:00:00"/>
        <d v="2022-07-12T00:00:00"/>
        <d v="2022-07-13T00:00:00"/>
        <d v="2022-07-15T00:00:00"/>
        <d v="2022-07-19T00:00:00"/>
        <d v="2022-07-25T00:00:00"/>
        <d v="2022-07-26T00:00:00"/>
        <d v="2022-08-02T00:00:00"/>
        <d v="2022-08-03T00:00:00"/>
        <d v="2022-08-04T00:00:00"/>
        <d v="2022-08-08T00:00:00"/>
        <d v="2022-08-09T00:00:00"/>
        <d v="2022-08-13T00:00:00"/>
        <d v="2022-08-16T00:00:00"/>
        <d v="2022-08-18T00:00:00"/>
        <d v="2022-08-25T00:00:00"/>
        <d v="2022-08-27T00:00:00"/>
        <d v="2022-09-01T00:00:00"/>
        <d v="2022-09-08T00:00:00"/>
        <d v="2022-09-09T00:00:00"/>
        <d v="2022-09-13T00:00:00"/>
        <d v="2022-09-14T00:00:00"/>
        <d v="2022-09-17T00:00:00"/>
        <d v="2022-09-20T00:00:00"/>
        <d v="2022-09-22T00:00:00"/>
        <d v="2022-10-04T00:00:00"/>
        <d v="2022-10-07T00:00:00"/>
        <d v="2022-10-09T00:00:00"/>
        <d v="2022-10-11T00:00:00"/>
        <d v="2022-10-12T00:00:00"/>
        <d v="2022-10-13T00:00:00"/>
        <d v="2022-10-14T00:00:00"/>
        <d v="2022-10-15T00:00:00"/>
        <d v="2022-10-18T00:00:00"/>
        <d v="2022-10-21T00:00:00"/>
        <d v="2022-10-22T00:00:00"/>
        <d v="2022-11-01T00:00:00"/>
        <d v="2022-11-02T00:00:00"/>
        <d v="2022-11-08T00:00:00"/>
        <d v="2022-11-11T00:00:00"/>
        <d v="2022-11-12T00:00:00"/>
        <d v="2022-11-13T00:00:00"/>
        <d v="2022-11-16T00:00:00"/>
        <d v="2022-11-18T00:00:00"/>
        <d v="2022-11-20T00:00:00"/>
        <d v="2022-11-23T00:00:00"/>
        <d v="2022-11-25T00:00:00"/>
        <d v="2022-11-27T00:00:00"/>
        <d v="2022-11-28T00:00:00"/>
        <d v="2022-12-09T00:00:00"/>
        <d v="2022-12-11T00:00:00"/>
        <d v="2022-12-12T00:00:00"/>
        <d v="2022-12-13T00:00:00"/>
        <d v="2022-12-14T00:00:00"/>
        <d v="2022-12-17T00:00:00"/>
        <d v="2022-12-20T00:00:00"/>
        <d v="2022-12-23T00:00:00"/>
        <d v="2022-12-25T00:00:00"/>
        <d v="2022-12-27T00:00:00"/>
        <d v="2022-12-28T00:00:00"/>
        <d v="2022-12-29T00:00:00"/>
        <d v="2022-12-31T00:00:00"/>
        <d v="2023-01-03T00:00:00"/>
        <d v="2023-01-05T00:00:00"/>
        <d v="2023-01-11T00:00:00"/>
        <d v="2023-01-12T00:00:00"/>
        <d v="2023-01-17T00:00:00"/>
        <d v="2023-01-18T00:00:00"/>
        <d v="2023-01-19T00:00:00"/>
        <d v="2023-01-20T00:00:00"/>
        <d v="2023-01-21T00:00:00"/>
        <d v="2023-01-22T00:00:00"/>
        <d v="2023-01-23T00:00:00"/>
        <d v="2023-01-24T00:00:00"/>
        <d v="2023-01-25T00:00:00"/>
        <d v="2023-01-26T00:00:00"/>
        <d v="2023-01-27T00:00:00"/>
        <d v="2023-01-28T00:00:00"/>
        <d v="2023-02-01T00:00:00"/>
        <d v="2023-02-02T00:00:00"/>
        <d v="2023-02-03T00:00:00"/>
        <d v="2023-02-04T00:00:00"/>
        <d v="2023-02-06T00:00:00"/>
        <d v="2023-02-07T00:00:00"/>
        <d v="2023-02-08T00:00:00"/>
        <d v="2023-02-09T00:00:00"/>
        <d v="2023-02-10T00:00:00"/>
        <d v="2023-02-11T00:00:00"/>
        <d v="2023-02-15T00:00:00"/>
        <d v="2023-02-16T00:00:00"/>
        <d v="2023-02-17T00:00:00"/>
        <d v="2023-02-18T00:00:00"/>
        <d v="2023-02-21T00:00:00"/>
        <d v="2023-02-22T00:00:00"/>
        <d v="2023-02-23T00:00:00"/>
        <d v="2023-02-24T00:00:00"/>
        <d v="2023-02-25T00:00:00"/>
        <d v="2023-02-26T00:00:00"/>
        <d v="2023-03-01T00:00:00"/>
        <d v="2023-03-02T00:00:00"/>
        <d v="2023-03-03T00:00:00"/>
        <d v="2023-03-04T00:00:00"/>
        <d v="2023-03-05T00:00:00"/>
        <d v="2023-03-07T00:00:00"/>
        <d v="2023-03-08T00:00:00"/>
        <d v="2023-03-09T00:00:00"/>
        <d v="2023-03-10T00:00:00"/>
        <d v="2023-03-11T00:00:00"/>
        <d v="2023-03-12T00:00:00"/>
        <d v="2023-03-13T00:00:00"/>
        <d v="2023-03-14T00:00:00"/>
        <d v="2023-03-15T00:00:00"/>
        <d v="2023-03-16T00:00:00"/>
        <d v="2023-03-17T00:00:00"/>
        <d v="2023-03-21T00:00:00"/>
        <d v="2023-03-22T00:00:00"/>
        <d v="2023-03-23T00:00:00"/>
        <d v="2023-03-24T00:00:00"/>
        <d v="2023-03-26T00:00:00"/>
        <d v="2023-03-27T00:00:00"/>
        <d v="2023-03-28T00:00:00"/>
        <d v="2023-03-29T00:00:00"/>
        <d v="2023-03-30T00:00:00"/>
        <d v="2023-04-01T00:00:00"/>
        <d v="2023-04-03T00:00:00"/>
        <d v="2023-04-04T00:00:00"/>
        <d v="2023-04-05T00:00:00"/>
        <d v="2023-04-07T00:00:00"/>
        <d v="2023-04-08T00:00:00"/>
        <d v="2023-04-10T00:00:00"/>
        <d v="2023-04-11T00:00:00"/>
        <d v="2023-04-12T00:00:00"/>
        <d v="2023-04-13T00:00:00"/>
        <d v="2023-04-14T00:00:00"/>
        <d v="2023-04-15T00:00:00"/>
        <d v="2023-04-16T00:00:00"/>
        <d v="2023-04-17T00:00:00"/>
        <d v="2023-04-19T00:00:00"/>
        <d v="2023-04-20T00:00:00"/>
        <d v="2023-04-22T00:00:00"/>
        <d v="2023-04-24T00:00:00"/>
        <d v="2023-04-25T00:00:00"/>
        <d v="2023-04-26T00:00:00"/>
        <d v="2023-04-27T00:00:00"/>
        <d v="2023-04-28T00:00:00"/>
        <d v="2023-04-29T00:00:00"/>
        <d v="2023-05-01T00:00:00"/>
        <d v="2023-05-02T00:00:00"/>
        <d v="2023-05-03T00:00:00"/>
        <d v="2023-05-04T00:00:00"/>
        <d v="2023-05-05T00:00:00"/>
        <d v="2023-05-06T00:00:00"/>
        <d v="2023-05-07T00:00:00"/>
        <d v="2023-05-08T00:00:00"/>
        <d v="2023-05-09T00:00:00"/>
        <d v="2023-05-10T00:00:00"/>
        <d v="2023-05-11T00:00:00"/>
        <d v="2023-05-13T00:00:00"/>
        <d v="2023-05-14T00:00:00"/>
        <d v="2023-05-15T00:00:00"/>
        <d v="2023-05-16T00:00:00"/>
        <d v="2023-05-17T00:00:00"/>
        <d v="2023-05-18T00:00:00"/>
        <d v="2023-05-19T00:00:00"/>
        <d v="2023-05-20T00:00:00"/>
        <d v="2023-05-22T00:00:00"/>
        <d v="2023-05-23T00:00:00"/>
        <d v="2023-05-24T00:00:00"/>
        <d v="2023-05-25T00:00:00"/>
        <d v="2023-05-27T00:00:00"/>
        <d v="2023-05-28T00:00:00"/>
        <d v="2023-05-29T00:00:00"/>
        <d v="2023-05-30T00:00:00"/>
        <d v="2023-05-31T00:00:00"/>
        <d v="2023-06-01T00:00:00"/>
        <d v="2023-06-02T00:00:00"/>
        <d v="2023-06-03T00:00:00"/>
        <d v="2023-06-04T00:00:00"/>
        <d v="2023-06-05T00:00:00"/>
        <d v="2023-06-06T00:00:00"/>
        <d v="2023-06-07T00:00:00"/>
        <d v="2023-06-08T00:00:00"/>
        <d v="2023-06-10T00:00:00"/>
        <d v="2023-06-11T00:00:00"/>
        <d v="2023-06-13T00:00:00"/>
        <d v="2023-06-14T00:00:00"/>
        <d v="2023-06-15T00:00:00"/>
        <d v="2023-06-16T00:00:00"/>
        <d v="2023-06-17T00:00:00"/>
        <d v="2023-06-21T00:00:00"/>
        <d v="2023-06-23T00:00:00"/>
        <d v="2023-06-24T00:00:00"/>
        <d v="2023-06-27T00:00:00"/>
        <d v="2023-06-28T00:00:00"/>
        <d v="2023-06-29T00:00:00"/>
        <d v="2023-06-30T00:00:00"/>
        <d v="2023-07-01T00:00:00"/>
        <d v="2023-07-04T00:00:00"/>
        <d v="2023-07-05T00:00:00"/>
        <d v="2023-07-06T00:00:00"/>
        <d v="2023-07-11T00:00:00"/>
        <d v="2023-07-12T00:00:00"/>
        <d v="2023-07-13T00:00:00"/>
        <d v="2023-07-14T00:00:00"/>
        <d v="2023-07-15T00:00:00"/>
      </sharedItems>
    </cacheField>
    <cacheField name="[Outsanding_Invoices].[Document Date (Month)].[Document Date (Month)]" caption="Document Date (Month)" numFmtId="0" hierarchy="22" level="1">
      <sharedItems containsNonDate="0" count="12">
        <s v="Sep"/>
        <s v="Jan"/>
        <s v="Mar"/>
        <s v="Jun"/>
        <s v="Jul"/>
        <s v="Oct"/>
        <s v="Feb"/>
        <s v="Apr"/>
        <s v="Aug"/>
        <s v="Dec"/>
        <s v="May"/>
        <s v="Nov"/>
      </sharedItems>
    </cacheField>
    <cacheField name="[Outsanding_Invoices].[Document Date (Quarter)].[Document Date (Quarter)]" caption="Document Date (Quarter)" numFmtId="0" hierarchy="21" level="1">
      <sharedItems count="3">
        <s v="Qtr1"/>
        <s v="Qtr2"/>
        <s v="Qtr3"/>
      </sharedItems>
    </cacheField>
    <cacheField name="[Outsanding_Invoices].[Document Date (Year)].[Document Date (Year)]" caption="Document Date (Year)" numFmtId="0" hierarchy="20" level="1">
      <sharedItems count="4">
        <s v="2020"/>
        <s v="2021"/>
        <s v="2022"/>
        <s v="2023"/>
      </sharedItems>
    </cacheField>
    <cacheField name="[Measures].[Sum of Amount Outstanding]" caption="Sum of Amount Outstanding" numFmtId="0" hierarchy="28" level="32767"/>
  </cacheFields>
  <cacheHierarchies count="2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Express___All_Open_Invoices].[Customer Number]" caption="Customer Number" attribute="1" defaultMemberUniqueName="[Express___All_Open_Invoices].[Customer Number].[All]" allUniqueName="[Express___All_Open_Invoices].[Customer Number].[All]" dimensionUniqueName="[Express___All_Open_Invoices]" displayFolder="" count="0" memberValueDatatype="130" unbalanced="0"/>
    <cacheHierarchy uniqueName="[Express___All_Open_Invoices].[Customer Name]" caption="Customer Name" attribute="1" defaultMemberUniqueName="[Express___All_Open_Invoices].[Customer Name].[All]" allUniqueName="[Express___All_Open_Invoices].[Customer Name].[All]" dimensionUniqueName="[Express___All_Open_Invoices]" displayFolder="" count="0" memberValueDatatype="130" unbalanced="0"/>
    <cacheHierarchy uniqueName="[Express___All_Open_Invoices].[Document Number]" caption="Document Number" attribute="1" defaultMemberUniqueName="[Express___All_Open_Invoices].[Document Number].[All]" allUniqueName="[Express___All_Open_Invoices].[Document Number].[All]" dimensionUniqueName="[Express___All_Open_Invoices]" displayFolder="" count="0" memberValueDatatype="130" unbalanced="0"/>
    <cacheHierarchy uniqueName="[Express___All_Open_Invoices].[Document Date]" caption="Document Date" attribute="1" time="1" defaultMemberUniqueName="[Express___All_Open_Invoices].[Document Date].[All]" allUniqueName="[Express___All_Open_Invoices].[Document Date].[All]" dimensionUniqueName="[Express___All_Open_Invoices]" displayFolder="" count="0" memberValueDatatype="7" unbalanced="0"/>
    <cacheHierarchy uniqueName="[Express___All_Open_Invoices].[Sales Amount]" caption="Sales Amount" attribute="1" defaultMemberUniqueName="[Express___All_Open_Invoices].[Sales Amount].[All]" allUniqueName="[Express___All_Open_Invoices].[Sales Amount].[All]" dimensionUniqueName="[Express___All_Open_Invoices]" displayFolder="" count="0" memberValueDatatype="5" unbalanced="0"/>
    <cacheHierarchy uniqueName="[Express___All_Open_Invoices].[Current Trx Amount]" caption="Current Trx Amount" attribute="1" defaultMemberUniqueName="[Express___All_Open_Invoices].[Current Trx Amount].[All]" allUniqueName="[Express___All_Open_Invoices].[Current Trx Amount].[All]" dimensionUniqueName="[Express___All_Open_Invoices]" displayFolder="" count="0" memberValueDatatype="5" unbalanced="0"/>
    <cacheHierarchy uniqueName="[Outsanding_Invoices].[Cust. ID]" caption="Cust. ID" attribute="1" defaultMemberUniqueName="[Outsanding_Invoices].[Cust. ID].[All]" allUniqueName="[Outsanding_Invoices].[Cust. ID].[All]" dimensionUniqueName="[Outsanding_Invoices]" displayFolder="" count="0" memberValueDatatype="130" unbalanced="0"/>
    <cacheHierarchy uniqueName="[Outsanding_Invoices].[Customer Name]" caption="Customer Name" attribute="1" defaultMemberUniqueName="[Outsanding_Invoices].[Customer Name].[All]" allUniqueName="[Outsanding_Invoices].[Customer Name].[All]" dimensionUniqueName="[Outsanding_Invoices]" displayFolder="" count="2" memberValueDatatype="130" unbalanced="0">
      <fieldsUsage count="2">
        <fieldUsage x="-1"/>
        <fieldUsage x="0"/>
      </fieldsUsage>
    </cacheHierarchy>
    <cacheHierarchy uniqueName="[Outsanding_Invoices].[Invoice #]" caption="Invoice #" attribute="1" defaultMemberUniqueName="[Outsanding_Invoices].[Invoice #].[All]" allUniqueName="[Outsanding_Invoices].[Invoice #].[All]" dimensionUniqueName="[Outsanding_Invoices]" displayFolder="" count="0" memberValueDatatype="130" unbalanced="0"/>
    <cacheHierarchy uniqueName="[Outsanding_Invoices].[Document Date]" caption="Document Date" attribute="1" time="1" defaultMemberUniqueName="[Outsanding_Invoices].[Document Date].[All]" allUniqueName="[Outsanding_Invoices].[Document Date].[All]" dimensionUniqueName="[Outsanding_Invoices]" displayFolder="" count="2" memberValueDatatype="7" unbalanced="0">
      <fieldsUsage count="2">
        <fieldUsage x="-1"/>
        <fieldUsage x="1"/>
      </fieldsUsage>
    </cacheHierarchy>
    <cacheHierarchy uniqueName="[Outsanding_Invoices].[Sales Amount]" caption="Sales Amount" attribute="1" defaultMemberUniqueName="[Outsanding_Invoices].[Sales Amount].[All]" allUniqueName="[Outsanding_Invoices].[Sales Amount].[All]" dimensionUniqueName="[Outsanding_Invoices]" displayFolder="" count="0" memberValueDatatype="5" unbalanced="0"/>
    <cacheHierarchy uniqueName="[Outsanding_Invoices].[Amount Outstanding]" caption="Amount Outstanding" attribute="1" defaultMemberUniqueName="[Outsanding_Invoices].[Amount Outstanding].[All]" allUniqueName="[Outsanding_Invoices].[Amount Outstanding].[All]" dimensionUniqueName="[Outsanding_Invoices]" displayFolder="" count="0" memberValueDatatype="5" unbalanced="0"/>
    <cacheHierarchy uniqueName="[Outsanding_Invoices].[Document Date (Year)]" caption="Document Date (Year)" attribute="1" defaultMemberUniqueName="[Outsanding_Invoices].[Document Date (Year)].[All]" allUniqueName="[Outsanding_Invoices].[Document Date (Year)].[All]" dimensionUniqueName="[Outsanding_Invoices]" displayFolder="" count="2" memberValueDatatype="130" unbalanced="0">
      <fieldsUsage count="2">
        <fieldUsage x="-1"/>
        <fieldUsage x="4"/>
      </fieldsUsage>
    </cacheHierarchy>
    <cacheHierarchy uniqueName="[Outsanding_Invoices].[Document Date (Quarter)]" caption="Document Date (Quarter)" attribute="1" defaultMemberUniqueName="[Outsanding_Invoices].[Document Date (Quarter)].[All]" allUniqueName="[Outsanding_Invoices].[Document Date (Quarter)].[All]" dimensionUniqueName="[Outsanding_Invoices]" displayFolder="" count="2" memberValueDatatype="130" unbalanced="0">
      <fieldsUsage count="2">
        <fieldUsage x="-1"/>
        <fieldUsage x="3"/>
      </fieldsUsage>
    </cacheHierarchy>
    <cacheHierarchy uniqueName="[Outsanding_Invoices].[Document Date (Month)]" caption="Document Date (Month)" attribute="1" defaultMemberUniqueName="[Outsanding_Invoices].[Document Date (Month)].[All]" allUniqueName="[Outsanding_Invoices].[Document Date (Month)].[All]" dimensionUniqueName="[Outsanding_Invoices]" displayFolder="" count="2" memberValueDatatype="130" unbalanced="0">
      <fieldsUsage count="2">
        <fieldUsage x="-1"/>
        <fieldUsage x="2"/>
      </fieldsUsage>
    </cacheHierarchy>
    <cacheHierarchy uniqueName="[Outsanding_Invoices].[Document Date (Month Index)]" caption="Document Date (Month Index)" attribute="1" defaultMemberUniqueName="[Outsanding_Invoices].[Document Date (Month Index)].[All]" allUniqueName="[Outsanding_Invoices].[Document Date (Month Index)].[All]" dimensionUniqueName="[Outsanding_Invoices]" displayFolder="" count="0" memberValueDatatype="20" unbalanced="0" hidden="1"/>
    <cacheHierarchy uniqueName="[Measures].[__XL_Count Calendar]" caption="__XL_Count Calendar" measure="1" displayFolder="" measureGroup="Calendar" count="0" hidden="1"/>
    <cacheHierarchy uniqueName="[Measures].[__XL_Count Express___All_Open_Invoices]" caption="__XL_Count Express___All_Open_Invoices" measure="1" displayFolder="" measureGroup="Express___All_Open_Invoices" count="0" hidden="1"/>
    <cacheHierarchy uniqueName="[Measures].[__XL_Count Outsanding_Invoices]" caption="__XL_Count Outsanding_Invoices" measure="1" displayFolder="" measureGroup="Outsanding_Invoices" count="0" hidden="1"/>
    <cacheHierarchy uniqueName="[Measures].[__No measures defined]" caption="__No measures defined" measure="1" displayFolder="" count="0" hidden="1"/>
    <cacheHierarchy uniqueName="[Measures].[Sum of Amount Outstanding]" caption="Sum of Amount Outstanding" measure="1" displayFolder="" measureGroup="Outsanding_Invoices" count="0" oneField="1" hidden="1">
      <fieldsUsage count="1">
        <fieldUsage x="5"/>
      </fieldsUsage>
      <extLst>
        <ext xmlns:x15="http://schemas.microsoft.com/office/spreadsheetml/2010/11/main" uri="{B97F6D7D-B522-45F9-BDA1-12C45D357490}">
          <x15:cacheHierarchy aggregatedColumn="19"/>
        </ext>
      </extLst>
    </cacheHierarchy>
  </cacheHierarchies>
  <kpis count="0"/>
  <dimensions count="4">
    <dimension name="Calendar" uniqueName="[Calendar]" caption="Calendar"/>
    <dimension name="Express___All_Open_Invoices" uniqueName="[Express___All_Open_Invoices]" caption="Express___All_Open_Invoices"/>
    <dimension measure="1" name="Measures" uniqueName="[Measures]" caption="Measures"/>
    <dimension name="Outsanding_Invoices" uniqueName="[Outsanding_Invoices]" caption="Outsanding_Invoices"/>
  </dimensions>
  <measureGroups count="3">
    <measureGroup name="Calendar" caption="Calendar"/>
    <measureGroup name="Express___All_Open_Invoices" caption="Express___All_Open_Invoices"/>
    <measureGroup name="Outsanding_Invoices" caption="Outsanding_Invoices"/>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9B1D5B-9293-49E2-9D11-97D92A746D0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93" firstHeaderRow="1" firstDataRow="5" firstDataCol="1"/>
  <pivotFields count="6">
    <pivotField axis="axisRow" allDrilled="1" subtotalTop="0" showAll="0" sortType="descending" defaultSubtotal="0" defaultAttributeDrillState="1">
      <items count="195">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 s="1" x="54"/>
        <item s="1" x="55"/>
        <item s="1" x="56"/>
        <item s="1" x="57"/>
        <item s="1" x="58"/>
        <item s="1" x="59"/>
        <item s="1" x="60"/>
        <item s="1" x="61"/>
        <item s="1" x="62"/>
        <item s="1" x="63"/>
        <item s="1" x="64"/>
        <item s="1" x="65"/>
        <item s="1" x="66"/>
        <item s="1" x="67"/>
        <item s="1" x="68"/>
        <item s="1" x="69"/>
        <item s="1" x="70"/>
        <item s="1" x="71"/>
        <item s="1" x="72"/>
        <item s="1" x="73"/>
        <item s="1" x="74"/>
        <item s="1" x="75"/>
        <item s="1" x="76"/>
        <item s="1" x="77"/>
        <item s="1" x="78"/>
        <item s="1" x="79"/>
        <item s="1" x="80"/>
        <item s="1" x="81"/>
        <item s="1" x="82"/>
        <item s="1" x="83"/>
        <item s="1"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s>
    </pivotField>
    <pivotField axis="axisCol" allDrilled="1" subtotalTop="0" showAll="0" dataSourceSort="1" defaultSubtotal="0">
      <items count="12">
        <item x="0" e="0"/>
        <item x="1" e="0"/>
        <item x="2" e="0"/>
        <item x="3" e="0"/>
        <item x="4" e="0"/>
        <item x="5" e="0"/>
        <item x="6" e="0"/>
        <item x="7" e="0"/>
        <item x="8" e="0"/>
        <item x="9" e="0"/>
        <item x="10" e="0"/>
        <item x="11" e="0"/>
      </items>
    </pivotField>
    <pivotField axis="axisCol" allDrilled="1" subtotalTop="0" showAll="0" dataSourceSort="1" defaultSubtotal="0">
      <items count="3">
        <item x="0" e="0"/>
        <item x="1" e="0"/>
        <item x="2" e="0"/>
      </items>
    </pivotField>
    <pivotField axis="axisCol" allDrilled="1" subtotalTop="0" showAll="0" dataSourceSort="1" defaultSubtotal="0">
      <items count="4">
        <item x="0" e="0"/>
        <item x="1" e="0"/>
        <item x="2" e="0"/>
        <item x="3"/>
      </items>
    </pivotField>
    <pivotField dataField="1" subtotalTop="0" showAll="0" defaultSubtotal="0"/>
  </pivotFields>
  <rowFields count="1">
    <field x="0"/>
  </rowFields>
  <rowItems count="86">
    <i>
      <x v="65"/>
    </i>
    <i>
      <x v="46"/>
    </i>
    <i>
      <x v="23"/>
    </i>
    <i>
      <x v="51"/>
    </i>
    <i>
      <x v="56"/>
    </i>
    <i>
      <x v="77"/>
    </i>
    <i>
      <x v="81"/>
    </i>
    <i>
      <x v="41"/>
    </i>
    <i>
      <x v="3"/>
    </i>
    <i>
      <x v="28"/>
    </i>
    <i>
      <x v="53"/>
    </i>
    <i>
      <x/>
    </i>
    <i>
      <x v="66"/>
    </i>
    <i>
      <x v="60"/>
    </i>
    <i>
      <x v="71"/>
    </i>
    <i>
      <x v="83"/>
    </i>
    <i>
      <x v="39"/>
    </i>
    <i>
      <x v="10"/>
    </i>
    <i>
      <x v="21"/>
    </i>
    <i>
      <x v="82"/>
    </i>
    <i>
      <x v="80"/>
    </i>
    <i>
      <x v="48"/>
    </i>
    <i>
      <x v="12"/>
    </i>
    <i>
      <x v="4"/>
    </i>
    <i>
      <x v="25"/>
    </i>
    <i>
      <x v="24"/>
    </i>
    <i>
      <x v="37"/>
    </i>
    <i>
      <x v="16"/>
    </i>
    <i>
      <x v="43"/>
    </i>
    <i>
      <x v="32"/>
    </i>
    <i>
      <x v="8"/>
    </i>
    <i>
      <x v="44"/>
    </i>
    <i>
      <x v="36"/>
    </i>
    <i>
      <x v="68"/>
    </i>
    <i>
      <x v="72"/>
    </i>
    <i>
      <x v="13"/>
    </i>
    <i>
      <x v="9"/>
    </i>
    <i>
      <x v="30"/>
    </i>
    <i>
      <x v="22"/>
    </i>
    <i>
      <x v="34"/>
    </i>
    <i>
      <x v="35"/>
    </i>
    <i>
      <x v="33"/>
    </i>
    <i>
      <x v="79"/>
    </i>
    <i>
      <x v="42"/>
    </i>
    <i>
      <x v="47"/>
    </i>
    <i>
      <x v="1"/>
    </i>
    <i>
      <x v="63"/>
    </i>
    <i>
      <x v="14"/>
    </i>
    <i>
      <x v="62"/>
    </i>
    <i>
      <x v="67"/>
    </i>
    <i>
      <x v="20"/>
    </i>
    <i>
      <x v="76"/>
    </i>
    <i>
      <x v="27"/>
    </i>
    <i>
      <x v="70"/>
    </i>
    <i>
      <x v="50"/>
    </i>
    <i>
      <x v="2"/>
    </i>
    <i>
      <x v="38"/>
    </i>
    <i>
      <x v="17"/>
    </i>
    <i>
      <x v="31"/>
    </i>
    <i>
      <x v="7"/>
    </i>
    <i>
      <x v="59"/>
    </i>
    <i>
      <x v="11"/>
    </i>
    <i>
      <x v="5"/>
    </i>
    <i>
      <x v="64"/>
    </i>
    <i>
      <x v="55"/>
    </i>
    <i>
      <x v="61"/>
    </i>
    <i>
      <x v="29"/>
    </i>
    <i>
      <x v="52"/>
    </i>
    <i>
      <x v="78"/>
    </i>
    <i>
      <x v="15"/>
    </i>
    <i>
      <x v="45"/>
    </i>
    <i>
      <x v="73"/>
    </i>
    <i>
      <x v="6"/>
    </i>
    <i>
      <x v="84"/>
    </i>
    <i>
      <x v="69"/>
    </i>
    <i>
      <x v="49"/>
    </i>
    <i>
      <x v="57"/>
    </i>
    <i>
      <x v="26"/>
    </i>
    <i>
      <x v="58"/>
    </i>
    <i>
      <x v="18"/>
    </i>
    <i>
      <x v="75"/>
    </i>
    <i>
      <x v="54"/>
    </i>
    <i>
      <x v="74"/>
    </i>
    <i>
      <x v="40"/>
    </i>
    <i>
      <x v="19"/>
    </i>
    <i t="grand">
      <x/>
    </i>
  </rowItems>
  <colFields count="4">
    <field x="4"/>
    <field x="3"/>
    <field x="2"/>
    <field x="1"/>
  </colFields>
  <colItems count="7">
    <i>
      <x/>
    </i>
    <i>
      <x v="1"/>
    </i>
    <i>
      <x v="2"/>
    </i>
    <i>
      <x v="3"/>
      <x/>
    </i>
    <i r="1">
      <x v="1"/>
    </i>
    <i r="1">
      <x v="2"/>
    </i>
    <i t="grand">
      <x/>
    </i>
  </colItems>
  <dataFields count="1">
    <dataField name="Sum of Amount Outstanding" fld="5" baseField="0" baseItem="0" numFmtId="44"/>
  </dataFields>
  <formats count="2">
    <format dxfId="18">
      <pivotArea collapsedLevelsAreSubtotals="1" fieldPosition="0">
        <references count="1">
          <reference field="0" count="192">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reference>
        </references>
      </pivotArea>
    </format>
    <format dxfId="17">
      <pivotArea outline="0" collapsedLevelsAreSubtotals="1" fieldPosition="0"/>
    </format>
  </formats>
  <pivotHierarchies count="29">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1" showColStripes="0" showLastColumn="1"/>
  <rowHierarchiesUsage count="1">
    <rowHierarchyUsage hierarchyUsage="15"/>
  </rowHierarchiesUsage>
  <colHierarchiesUsage count="4">
    <colHierarchyUsage hierarchyUsage="20"/>
    <colHierarchyUsage hierarchyUsage="21"/>
    <colHierarchyUsage hierarchyUsage="22"/>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Aging Report 1.xlsm!Outsanding_Invoices">
        <x15:activeTabTopLevelEntity name="[Outsanding_Invoices]"/>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608A65-4249-42B5-BC7E-914EF1BAEAB3}" name="Outsanding_Invoices" displayName="Outsanding_Invoices" ref="B7:G1977" totalsRowShown="0" headerRowDxfId="22">
  <autoFilter ref="B7:G1977" xr:uid="{C91032E7-FEB7-4744-88C6-AEF7E0A98629}"/>
  <sortState xmlns:xlrd2="http://schemas.microsoft.com/office/spreadsheetml/2017/richdata2" ref="B8:G2764">
    <sortCondition ref="B8:B2764"/>
    <sortCondition ref="E8:E2764"/>
  </sortState>
  <tableColumns count="6">
    <tableColumn id="1" xr3:uid="{2BA899C5-66AD-4863-AEFE-768C632D49E6}" name="Cust. ID" dataDxfId="21">
      <calculatedColumnFormula>IF('Data Import-Express'!B2="", "",'Data Import-Express'!B2 )</calculatedColumnFormula>
    </tableColumn>
    <tableColumn id="2" xr3:uid="{6FD7D6F0-3EDC-43E6-8DAE-5BFB0E9E88B2}" name="Customer Name">
      <calculatedColumnFormula>IF('Data Import-Express'!C2="", "",'Data Import-Express'!C2 )</calculatedColumnFormula>
    </tableColumn>
    <tableColumn id="3" xr3:uid="{4860F187-AE6A-4E15-A90E-E121BF2D101E}" name="Invoice #" dataDxfId="20">
      <calculatedColumnFormula>IF('Data Import-Express'!D2="", "",'Data Import-Express'!D2 )</calculatedColumnFormula>
    </tableColumn>
    <tableColumn id="4" xr3:uid="{C3A36C63-9AAE-424D-B86D-954459755DDB}" name="Document_x000a_Date" dataDxfId="0">
      <calculatedColumnFormula>IF('Data Import-Express'!E2="", "",'Data Import-Express'!E2 )+(TODAY()-$A$1)</calculatedColumnFormula>
    </tableColumn>
    <tableColumn id="5" xr3:uid="{2056BD3F-80DD-4AB7-AD73-72230DDD12C3}" name="Sales_x000a_Amount">
      <calculatedColumnFormula>IF('Data Import-Express'!F2="", "",'Data Import-Express'!F2 )</calculatedColumnFormula>
    </tableColumn>
    <tableColumn id="6" xr3:uid="{BE486DA3-C60B-4511-8DC2-BD096B1FEF5D}" name="Amount_x000a_Outstanding">
      <calculatedColumnFormula>IF('Data Import-Express'!G2="", "",'Data Import-Express'!G2 )</calculatedColumnFormula>
    </tableColumn>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8B257-3638-424A-AA24-340767865037}" name="Express_All_Inv" displayName="Express_All_Inv" ref="B1:G1971" totalsRowShown="0" headerRowBorderDxfId="16" tableBorderDxfId="15">
  <autoFilter ref="B1:G1971" xr:uid="{4E88B257-3638-424A-AA24-340767865037}"/>
  <sortState xmlns:xlrd2="http://schemas.microsoft.com/office/spreadsheetml/2017/richdata2" ref="B2:G1973">
    <sortCondition ref="B2:B1973"/>
    <sortCondition ref="E2:E1973"/>
  </sortState>
  <tableColumns count="6">
    <tableColumn id="1" xr3:uid="{3CF7EC74-6BF1-41E5-9204-E9E8650CF9E0}" name="Customer Number" dataDxfId="14"/>
    <tableColumn id="2" xr3:uid="{72D74C76-EA90-4BA6-9C7E-DBFD4B41A1AA}" name="Customer Name" dataDxfId="13"/>
    <tableColumn id="3" xr3:uid="{0877CD68-27C3-4E22-95EC-4AA4D7D4575D}" name="Document Number" dataDxfId="12"/>
    <tableColumn id="4" xr3:uid="{4977B7EB-E2B6-426B-8670-1B05CF341AC0}" name="Document Date" dataDxfId="11"/>
    <tableColumn id="5" xr3:uid="{1C814833-1CAE-4BB1-86E6-CAD89BD5E177}" name="Sales Amount" dataDxfId="10"/>
    <tableColumn id="6" xr3:uid="{7093904C-61CC-4C4B-AB5E-D8590280074F}" name="Current Trx Amount"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2B9CF-285D-4030-BDA5-B3DE9E3A8F31}" name="Credits_unapp" displayName="Credits_unapp" ref="B2:G221" totalsRowShown="0" headerRowDxfId="8" dataDxfId="7">
  <autoFilter ref="B2:G221" xr:uid="{0522B9CF-285D-4030-BDA5-B3DE9E3A8F31}"/>
  <sortState xmlns:xlrd2="http://schemas.microsoft.com/office/spreadsheetml/2017/richdata2" ref="B3:G216">
    <sortCondition ref="C2:C216"/>
  </sortState>
  <tableColumns count="6">
    <tableColumn id="1" xr3:uid="{CC326A7F-0B34-4F8F-993A-CC3BA5A6F476}" name="Customer No." dataDxfId="6"/>
    <tableColumn id="2" xr3:uid="{5D1D05FD-197A-4301-A21D-6105B1F43857}" name="Customer Name" dataDxfId="5"/>
    <tableColumn id="3" xr3:uid="{331829F8-7EF7-4D9A-A2D4-01C04FD67C7A}" name="Invoice #" dataDxfId="4"/>
    <tableColumn id="4" xr3:uid="{8033A6BF-E55C-4CFA-A088-079C82850906}" name="Document_x000a_Date" dataDxfId="3"/>
    <tableColumn id="5" xr3:uid="{612D4BC4-51DE-4481-90D6-A7F9FDBBD745}" name="Sales_x000a_Amount" dataDxfId="2"/>
    <tableColumn id="6" xr3:uid="{88971E08-D2C1-470E-A7E8-4F1FCB308185}" name="Amount_x000a_Outstanding" dataDxfId="1"/>
  </tableColumns>
  <tableStyleInfo name="TableStyleLight15"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69D08EE-1AC4-4D40-AE0C-2E567457A2F8}">
  <we:reference id="wa200005271" version="1.1.0.0" store="en-US" storeType="OMEX"/>
  <we:alternateReferences>
    <we:reference id="WA200005271"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0B900-0D81-4FF2-AF97-54F94971D814}">
  <sheetPr codeName="Sheet2">
    <pageSetUpPr fitToPage="1"/>
  </sheetPr>
  <dimension ref="A1:J261"/>
  <sheetViews>
    <sheetView showZeros="0" tabSelected="1" zoomScaleNormal="100" workbookViewId="0">
      <pane ySplit="5" topLeftCell="A6" activePane="bottomLeft" state="frozen"/>
      <selection pane="bottomLeft" activeCell="O22" sqref="O22"/>
    </sheetView>
  </sheetViews>
  <sheetFormatPr defaultRowHeight="15.95" customHeight="1" x14ac:dyDescent="0.25"/>
  <cols>
    <col min="1" max="1" width="2.42578125" customWidth="1"/>
    <col min="2" max="2" width="5.42578125" bestFit="1" customWidth="1"/>
    <col min="3" max="3" width="21" customWidth="1"/>
    <col min="4" max="4" width="8.140625" customWidth="1"/>
    <col min="5" max="5" width="15.42578125" customWidth="1"/>
    <col min="6" max="6" width="13.42578125" customWidth="1"/>
    <col min="7" max="8" width="13.85546875" customWidth="1"/>
    <col min="9" max="9" width="7.85546875" style="132" customWidth="1"/>
    <col min="10" max="10" width="12.42578125" bestFit="1" customWidth="1"/>
    <col min="11" max="11" width="8.140625" customWidth="1"/>
    <col min="20" max="20" width="10.85546875" customWidth="1"/>
  </cols>
  <sheetData>
    <row r="1" spans="1:10" ht="11.25" customHeight="1" x14ac:dyDescent="0.25">
      <c r="A1" s="26"/>
      <c r="B1" s="21"/>
      <c r="C1" s="80"/>
      <c r="D1" s="26"/>
      <c r="E1" s="26"/>
      <c r="F1" s="26"/>
      <c r="G1" s="26"/>
      <c r="H1" s="26"/>
      <c r="I1" s="21"/>
      <c r="J1" s="65"/>
    </row>
    <row r="2" spans="1:10" ht="27" customHeight="1" x14ac:dyDescent="0.25">
      <c r="A2" s="26"/>
      <c r="B2" s="151" t="s">
        <v>2651</v>
      </c>
      <c r="C2" s="151"/>
      <c r="D2" s="151"/>
      <c r="E2" s="151"/>
      <c r="F2" s="26"/>
      <c r="G2" s="26"/>
      <c r="I2" s="21"/>
      <c r="J2" s="65"/>
    </row>
    <row r="3" spans="1:10" ht="22.5" customHeight="1" x14ac:dyDescent="0.25">
      <c r="A3" s="26"/>
      <c r="B3" s="21"/>
      <c r="C3" s="62" t="str">
        <f ca="1">'Invoice Statement '!B3</f>
        <v>*As of  Monday October 02, 2023</v>
      </c>
      <c r="D3" s="26"/>
      <c r="E3" s="26"/>
      <c r="F3" s="26"/>
      <c r="G3" s="26"/>
      <c r="H3" s="135" t="s">
        <v>2917</v>
      </c>
      <c r="I3" s="21"/>
      <c r="J3" s="65"/>
    </row>
    <row r="4" spans="1:10" ht="14.25" customHeight="1" x14ac:dyDescent="0.25">
      <c r="A4" s="26"/>
      <c r="B4" s="21"/>
      <c r="C4" s="62"/>
      <c r="D4" s="26"/>
      <c r="E4" s="26"/>
      <c r="F4" s="26"/>
      <c r="G4" s="26"/>
      <c r="H4" s="26"/>
      <c r="I4" s="21"/>
      <c r="J4" s="65"/>
    </row>
    <row r="5" spans="1:10" ht="29.25" customHeight="1" x14ac:dyDescent="0.25">
      <c r="A5" s="26"/>
      <c r="B5" s="123" t="s">
        <v>2913</v>
      </c>
      <c r="C5" s="122" t="s">
        <v>2652</v>
      </c>
      <c r="D5" s="121"/>
      <c r="E5" s="125" t="s">
        <v>1046</v>
      </c>
      <c r="F5" s="23" t="s">
        <v>1042</v>
      </c>
      <c r="G5" s="24" t="s">
        <v>1043</v>
      </c>
      <c r="H5" s="133" t="s">
        <v>1086</v>
      </c>
      <c r="I5" s="134" t="s">
        <v>2916</v>
      </c>
      <c r="J5" s="25" t="s">
        <v>1045</v>
      </c>
    </row>
    <row r="6" spans="1:10" ht="15.95" customHeight="1" x14ac:dyDescent="0.25">
      <c r="A6" s="21"/>
      <c r="B6" s="124">
        <f t="shared" ref="B6:B69" ca="1" si="0">_xlfn.RANK.EQ(H6, $H$6:$H$261)</f>
        <v>1</v>
      </c>
      <c r="C6" s="130" t="str">
        <f>IF('Data Import-Express'!K60&lt;&gt;"", 'Data Import-Express'!K60, "")</f>
        <v>Company 58</v>
      </c>
      <c r="D6" s="128"/>
      <c r="E6" s="126">
        <f ca="1" xml:space="preserve"> SUMIFS(Outsanding_Invoices[Amount
Outstanding],Outsanding_Invoices[Document
Date], "&gt;"&amp;TODAY()-30,Outsanding_Invoices[Customer Name],$C6)</f>
        <v>2184.7800000000002</v>
      </c>
      <c r="F6" s="126">
        <f ca="1" xml:space="preserve"> SUMIFS(Outsanding_Invoices[Amount
Outstanding],Outsanding_Invoices[Document
Date], "&gt;"&amp;TODAY()-60,Outsanding_Invoices[Document
Date], "&lt;"&amp;TODAY()-29,Outsanding_Invoices[Customer Name], $C6)</f>
        <v>39328.269999999997</v>
      </c>
      <c r="G6" s="126">
        <f ca="1" xml:space="preserve"> SUMIFS(Outsanding_Invoices[Amount
Outstanding],Outsanding_Invoices[Document
Date], "&gt;"&amp;TODAY()-90,Outsanding_Invoices[Document
Date], "&lt;"&amp;TODAY()-59,Outsanding_Invoices[Customer Name], $C6)</f>
        <v>9718.16</v>
      </c>
      <c r="H6" s="126">
        <f ca="1" xml:space="preserve"> SUMIFS(Outsanding_Invoices[Amount
Outstanding],Outsanding_Invoices[Document
Date], "&lt;"&amp;TODAY()-90,Outsanding_Invoices[Customer Name], $C6)</f>
        <v>77686.890000000029</v>
      </c>
      <c r="I6" s="102"/>
      <c r="J6" s="103">
        <f t="shared" ref="J6:J69" ca="1" si="1">SUM(E6:H6)</f>
        <v>128918.10000000002</v>
      </c>
    </row>
    <row r="7" spans="1:10" ht="15.95" customHeight="1" x14ac:dyDescent="0.25">
      <c r="A7" s="21"/>
      <c r="B7" s="124">
        <f t="shared" ca="1" si="0"/>
        <v>3</v>
      </c>
      <c r="C7" s="130" t="str">
        <f>IF('Data Import-Express'!K191&lt;&gt;"", 'Data Import-Express'!K191, "")</f>
        <v>Company 189</v>
      </c>
      <c r="D7" s="128"/>
      <c r="E7" s="126">
        <f ca="1" xml:space="preserve"> SUMIFS(Outsanding_Invoices[Amount
Outstanding],Outsanding_Invoices[Document
Date], "&gt;"&amp;TODAY()-30,Outsanding_Invoices[Customer Name],$C7)</f>
        <v>1945.8</v>
      </c>
      <c r="F7" s="126">
        <f ca="1" xml:space="preserve"> SUMIFS(Outsanding_Invoices[Amount
Outstanding],Outsanding_Invoices[Document
Date], "&gt;"&amp;TODAY()-60,Outsanding_Invoices[Document
Date], "&lt;"&amp;TODAY()-29,Outsanding_Invoices[Customer Name], $C7)</f>
        <v>36817.69</v>
      </c>
      <c r="G7" s="126">
        <f ca="1" xml:space="preserve"> SUMIFS(Outsanding_Invoices[Amount
Outstanding],Outsanding_Invoices[Document
Date], "&gt;"&amp;TODAY()-90,Outsanding_Invoices[Document
Date], "&lt;"&amp;TODAY()-59,Outsanding_Invoices[Customer Name], $C7)</f>
        <v>27103.549999999996</v>
      </c>
      <c r="H7" s="126">
        <f ca="1" xml:space="preserve"> SUMIFS(Outsanding_Invoices[Amount
Outstanding],Outsanding_Invoices[Document
Date], "&lt;"&amp;TODAY()-90,Outsanding_Invoices[Customer Name], $C7)</f>
        <v>23204.300000000003</v>
      </c>
      <c r="I7" s="102"/>
      <c r="J7" s="103">
        <f t="shared" ca="1" si="1"/>
        <v>89071.340000000011</v>
      </c>
    </row>
    <row r="8" spans="1:10" ht="15.95" customHeight="1" x14ac:dyDescent="0.25">
      <c r="A8" s="21"/>
      <c r="B8" s="124">
        <f t="shared" ca="1" si="0"/>
        <v>8</v>
      </c>
      <c r="C8" s="130" t="str">
        <f>IF('Data Import-Express'!K185&lt;&gt;"", 'Data Import-Express'!K185, "")</f>
        <v>Company 183</v>
      </c>
      <c r="D8" s="128"/>
      <c r="E8" s="126">
        <f ca="1" xml:space="preserve"> SUMIFS(Outsanding_Invoices[Amount
Outstanding],Outsanding_Invoices[Document
Date], "&gt;"&amp;TODAY()-30,Outsanding_Invoices[Customer Name],$C8)</f>
        <v>2770.13</v>
      </c>
      <c r="F8" s="126">
        <f ca="1" xml:space="preserve"> SUMIFS(Outsanding_Invoices[Amount
Outstanding],Outsanding_Invoices[Document
Date], "&gt;"&amp;TODAY()-60,Outsanding_Invoices[Document
Date], "&lt;"&amp;TODAY()-29,Outsanding_Invoices[Customer Name], $C8)</f>
        <v>34553.650000000009</v>
      </c>
      <c r="G8" s="126">
        <f ca="1" xml:space="preserve"> SUMIFS(Outsanding_Invoices[Amount
Outstanding],Outsanding_Invoices[Document
Date], "&gt;"&amp;TODAY()-90,Outsanding_Invoices[Document
Date], "&lt;"&amp;TODAY()-59,Outsanding_Invoices[Customer Name], $C8)</f>
        <v>22563.75</v>
      </c>
      <c r="H8" s="126">
        <f ca="1" xml:space="preserve"> SUMIFS(Outsanding_Invoices[Amount
Outstanding],Outsanding_Invoices[Document
Date], "&lt;"&amp;TODAY()-90,Outsanding_Invoices[Customer Name], $C8)</f>
        <v>15093.47</v>
      </c>
      <c r="I8" s="102"/>
      <c r="J8" s="103">
        <f t="shared" ca="1" si="1"/>
        <v>74981</v>
      </c>
    </row>
    <row r="9" spans="1:10" ht="15.95" customHeight="1" x14ac:dyDescent="0.25">
      <c r="A9" s="21"/>
      <c r="B9" s="124">
        <f t="shared" ca="1" si="0"/>
        <v>22</v>
      </c>
      <c r="C9" s="130" t="str">
        <f>IF('Data Import-Express'!K246&lt;&gt;"", 'Data Import-Express'!K246, "")</f>
        <v>Company 244</v>
      </c>
      <c r="D9" s="128"/>
      <c r="E9" s="126">
        <f ca="1" xml:space="preserve"> SUMIFS(Outsanding_Invoices[Amount
Outstanding],Outsanding_Invoices[Document
Date], "&gt;"&amp;TODAY()-30,Outsanding_Invoices[Customer Name],$C9)</f>
        <v>1362.45</v>
      </c>
      <c r="F9" s="126">
        <f ca="1" xml:space="preserve"> SUMIFS(Outsanding_Invoices[Amount
Outstanding],Outsanding_Invoices[Document
Date], "&gt;"&amp;TODAY()-60,Outsanding_Invoices[Document
Date], "&lt;"&amp;TODAY()-29,Outsanding_Invoices[Customer Name], $C9)</f>
        <v>22006.500000000007</v>
      </c>
      <c r="G9" s="126">
        <f ca="1" xml:space="preserve"> SUMIFS(Outsanding_Invoices[Amount
Outstanding],Outsanding_Invoices[Document
Date], "&gt;"&amp;TODAY()-90,Outsanding_Invoices[Document
Date], "&lt;"&amp;TODAY()-59,Outsanding_Invoices[Customer Name], $C9)</f>
        <v>37023.349999999991</v>
      </c>
      <c r="H9" s="126">
        <f ca="1" xml:space="preserve"> SUMIFS(Outsanding_Invoices[Amount
Outstanding],Outsanding_Invoices[Document
Date], "&lt;"&amp;TODAY()-90,Outsanding_Invoices[Customer Name], $C9)</f>
        <v>8274.84</v>
      </c>
      <c r="I9" s="102"/>
      <c r="J9" s="103">
        <f t="shared" ca="1" si="1"/>
        <v>68667.14</v>
      </c>
    </row>
    <row r="10" spans="1:10" ht="15.95" customHeight="1" x14ac:dyDescent="0.25">
      <c r="A10" s="21"/>
      <c r="B10" s="124">
        <f t="shared" ca="1" si="0"/>
        <v>29</v>
      </c>
      <c r="C10" s="130" t="str">
        <f>IF('Data Import-Express'!K228&lt;&gt;"", 'Data Import-Express'!K228, "")</f>
        <v>Company 226</v>
      </c>
      <c r="D10" s="128"/>
      <c r="E10" s="126">
        <f ca="1" xml:space="preserve"> SUMIFS(Outsanding_Invoices[Amount
Outstanding],Outsanding_Invoices[Document
Date], "&gt;"&amp;TODAY()-30,Outsanding_Invoices[Customer Name],$C10)</f>
        <v>1445</v>
      </c>
      <c r="F10" s="126">
        <f ca="1" xml:space="preserve"> SUMIFS(Outsanding_Invoices[Amount
Outstanding],Outsanding_Invoices[Document
Date], "&gt;"&amp;TODAY()-60,Outsanding_Invoices[Document
Date], "&lt;"&amp;TODAY()-29,Outsanding_Invoices[Customer Name], $C10)</f>
        <v>28093.33</v>
      </c>
      <c r="G10" s="126">
        <f ca="1" xml:space="preserve"> SUMIFS(Outsanding_Invoices[Amount
Outstanding],Outsanding_Invoices[Document
Date], "&gt;"&amp;TODAY()-90,Outsanding_Invoices[Document
Date], "&lt;"&amp;TODAY()-59,Outsanding_Invoices[Customer Name], $C10)</f>
        <v>25183.280000000002</v>
      </c>
      <c r="H10" s="126">
        <f ca="1" xml:space="preserve"> SUMIFS(Outsanding_Invoices[Amount
Outstanding],Outsanding_Invoices[Document
Date], "&lt;"&amp;TODAY()-90,Outsanding_Invoices[Customer Name], $C10)</f>
        <v>5823.45</v>
      </c>
      <c r="I10" s="102"/>
      <c r="J10" s="103">
        <f t="shared" ca="1" si="1"/>
        <v>60545.06</v>
      </c>
    </row>
    <row r="11" spans="1:10" ht="15.95" customHeight="1" x14ac:dyDescent="0.25">
      <c r="A11" s="21"/>
      <c r="B11" s="124">
        <f t="shared" ca="1" si="0"/>
        <v>2</v>
      </c>
      <c r="C11" s="130" t="str">
        <f>IF('Data Import-Express'!K36&lt;&gt;"", 'Data Import-Express'!K36, "")</f>
        <v>Company 34</v>
      </c>
      <c r="D11" s="128"/>
      <c r="E11" s="126">
        <f ca="1" xml:space="preserve"> SUMIFS(Outsanding_Invoices[Amount
Outstanding],Outsanding_Invoices[Document
Date], "&gt;"&amp;TODAY()-30,Outsanding_Invoices[Customer Name],$C11)</f>
        <v>1781</v>
      </c>
      <c r="F11" s="126">
        <f ca="1" xml:space="preserve"> SUMIFS(Outsanding_Invoices[Amount
Outstanding],Outsanding_Invoices[Document
Date], "&gt;"&amp;TODAY()-60,Outsanding_Invoices[Document
Date], "&lt;"&amp;TODAY()-29,Outsanding_Invoices[Customer Name], $C11)</f>
        <v>8417.6</v>
      </c>
      <c r="G11" s="126">
        <f ca="1" xml:space="preserve"> SUMIFS(Outsanding_Invoices[Amount
Outstanding],Outsanding_Invoices[Document
Date], "&gt;"&amp;TODAY()-90,Outsanding_Invoices[Document
Date], "&lt;"&amp;TODAY()-59,Outsanding_Invoices[Customer Name], $C11)</f>
        <v>5691.4</v>
      </c>
      <c r="H11" s="126">
        <f ca="1" xml:space="preserve"> SUMIFS(Outsanding_Invoices[Amount
Outstanding],Outsanding_Invoices[Document
Date], "&lt;"&amp;TODAY()-90,Outsanding_Invoices[Customer Name], $C11)</f>
        <v>42323.499999999978</v>
      </c>
      <c r="I11" s="102"/>
      <c r="J11" s="103">
        <f t="shared" ca="1" si="1"/>
        <v>58213.499999999978</v>
      </c>
    </row>
    <row r="12" spans="1:10" ht="15.95" customHeight="1" x14ac:dyDescent="0.25">
      <c r="A12" s="21"/>
      <c r="B12" s="124">
        <f t="shared" ca="1" si="0"/>
        <v>7</v>
      </c>
      <c r="C12" s="130" t="str">
        <f>IF('Data Import-Express'!K49&lt;&gt;"", 'Data Import-Express'!K49, "")</f>
        <v>Company 47</v>
      </c>
      <c r="D12" s="128"/>
      <c r="E12" s="126">
        <f ca="1" xml:space="preserve"> SUMIFS(Outsanding_Invoices[Amount
Outstanding],Outsanding_Invoices[Document
Date], "&gt;"&amp;TODAY()-30,Outsanding_Invoices[Customer Name],$C12)</f>
        <v>2300</v>
      </c>
      <c r="F12" s="126">
        <f ca="1" xml:space="preserve"> SUMIFS(Outsanding_Invoices[Amount
Outstanding],Outsanding_Invoices[Document
Date], "&gt;"&amp;TODAY()-60,Outsanding_Invoices[Document
Date], "&lt;"&amp;TODAY()-29,Outsanding_Invoices[Customer Name], $C12)</f>
        <v>28180.95</v>
      </c>
      <c r="G12" s="126">
        <f ca="1" xml:space="preserve"> SUMIFS(Outsanding_Invoices[Amount
Outstanding],Outsanding_Invoices[Document
Date], "&gt;"&amp;TODAY()-90,Outsanding_Invoices[Document
Date], "&lt;"&amp;TODAY()-59,Outsanding_Invoices[Customer Name], $C12)</f>
        <v>11300</v>
      </c>
      <c r="H12" s="126">
        <f ca="1" xml:space="preserve"> SUMIFS(Outsanding_Invoices[Amount
Outstanding],Outsanding_Invoices[Document
Date], "&lt;"&amp;TODAY()-90,Outsanding_Invoices[Customer Name], $C12)</f>
        <v>16110</v>
      </c>
      <c r="I12" s="102"/>
      <c r="J12" s="103">
        <f t="shared" ca="1" si="1"/>
        <v>57890.95</v>
      </c>
    </row>
    <row r="13" spans="1:10" ht="15.95" customHeight="1" x14ac:dyDescent="0.25">
      <c r="A13" s="21"/>
      <c r="B13" s="124">
        <f t="shared" ca="1" si="0"/>
        <v>41</v>
      </c>
      <c r="C13" s="130" t="str">
        <f>IF('Data Import-Express'!K17&lt;&gt;"", 'Data Import-Express'!K17, "")</f>
        <v>Company 15</v>
      </c>
      <c r="D13" s="128"/>
      <c r="E13" s="126">
        <f ca="1" xml:space="preserve"> SUMIFS(Outsanding_Invoices[Amount
Outstanding],Outsanding_Invoices[Document
Date], "&gt;"&amp;TODAY()-30,Outsanding_Invoices[Customer Name],$C13)</f>
        <v>0</v>
      </c>
      <c r="F13" s="126">
        <f ca="1" xml:space="preserve"> SUMIFS(Outsanding_Invoices[Amount
Outstanding],Outsanding_Invoices[Document
Date], "&gt;"&amp;TODAY()-60,Outsanding_Invoices[Document
Date], "&lt;"&amp;TODAY()-29,Outsanding_Invoices[Customer Name], $C13)</f>
        <v>7300</v>
      </c>
      <c r="G13" s="126">
        <f ca="1" xml:space="preserve"> SUMIFS(Outsanding_Invoices[Amount
Outstanding],Outsanding_Invoices[Document
Date], "&gt;"&amp;TODAY()-90,Outsanding_Invoices[Document
Date], "&lt;"&amp;TODAY()-59,Outsanding_Invoices[Customer Name], $C13)</f>
        <v>38997</v>
      </c>
      <c r="H13" s="126">
        <f ca="1" xml:space="preserve"> SUMIFS(Outsanding_Invoices[Amount
Outstanding],Outsanding_Invoices[Document
Date], "&lt;"&amp;TODAY()-90,Outsanding_Invoices[Customer Name], $C13)</f>
        <v>4234</v>
      </c>
      <c r="I13" s="102"/>
      <c r="J13" s="103">
        <f t="shared" ca="1" si="1"/>
        <v>50531</v>
      </c>
    </row>
    <row r="14" spans="1:10" ht="15.95" customHeight="1" x14ac:dyDescent="0.25">
      <c r="A14" s="21"/>
      <c r="B14" s="124">
        <f t="shared" ca="1" si="0"/>
        <v>5</v>
      </c>
      <c r="C14" s="130" t="str">
        <f>IF('Data Import-Express'!K204&lt;&gt;"", 'Data Import-Express'!K204, "")</f>
        <v>Company 202</v>
      </c>
      <c r="D14" s="128"/>
      <c r="E14" s="126">
        <f ca="1" xml:space="preserve"> SUMIFS(Outsanding_Invoices[Amount
Outstanding],Outsanding_Invoices[Document
Date], "&gt;"&amp;TODAY()-30,Outsanding_Invoices[Customer Name],$C14)</f>
        <v>0</v>
      </c>
      <c r="F14" s="126">
        <f ca="1" xml:space="preserve"> SUMIFS(Outsanding_Invoices[Amount
Outstanding],Outsanding_Invoices[Document
Date], "&gt;"&amp;TODAY()-60,Outsanding_Invoices[Document
Date], "&lt;"&amp;TODAY()-29,Outsanding_Invoices[Customer Name], $C14)</f>
        <v>20901.47</v>
      </c>
      <c r="G14" s="126">
        <f ca="1" xml:space="preserve"> SUMIFS(Outsanding_Invoices[Amount
Outstanding],Outsanding_Invoices[Document
Date], "&gt;"&amp;TODAY()-90,Outsanding_Invoices[Document
Date], "&lt;"&amp;TODAY()-59,Outsanding_Invoices[Customer Name], $C14)</f>
        <v>7689.95</v>
      </c>
      <c r="H14" s="126">
        <f ca="1" xml:space="preserve"> SUMIFS(Outsanding_Invoices[Amount
Outstanding],Outsanding_Invoices[Document
Date], "&lt;"&amp;TODAY()-90,Outsanding_Invoices[Customer Name], $C14)</f>
        <v>18194.25</v>
      </c>
      <c r="I14" s="102"/>
      <c r="J14" s="103">
        <f t="shared" ca="1" si="1"/>
        <v>46785.67</v>
      </c>
    </row>
    <row r="15" spans="1:10" ht="15.95" customHeight="1" x14ac:dyDescent="0.25">
      <c r="A15" s="21"/>
      <c r="B15" s="124">
        <f t="shared" ca="1" si="0"/>
        <v>9</v>
      </c>
      <c r="C15" s="130" t="str">
        <f>IF('Data Import-Express'!K232&lt;&gt;"", 'Data Import-Express'!K232, "")</f>
        <v>Company 230</v>
      </c>
      <c r="D15" s="128"/>
      <c r="E15" s="126">
        <f ca="1" xml:space="preserve"> SUMIFS(Outsanding_Invoices[Amount
Outstanding],Outsanding_Invoices[Document
Date], "&gt;"&amp;TODAY()-30,Outsanding_Invoices[Customer Name],$C15)</f>
        <v>945.59</v>
      </c>
      <c r="F15" s="126">
        <f ca="1" xml:space="preserve"> SUMIFS(Outsanding_Invoices[Amount
Outstanding],Outsanding_Invoices[Document
Date], "&gt;"&amp;TODAY()-60,Outsanding_Invoices[Document
Date], "&lt;"&amp;TODAY()-29,Outsanding_Invoices[Customer Name], $C15)</f>
        <v>21894.769999999997</v>
      </c>
      <c r="G15" s="126">
        <f ca="1" xml:space="preserve"> SUMIFS(Outsanding_Invoices[Amount
Outstanding],Outsanding_Invoices[Document
Date], "&gt;"&amp;TODAY()-90,Outsanding_Invoices[Document
Date], "&lt;"&amp;TODAY()-59,Outsanding_Invoices[Customer Name], $C15)</f>
        <v>7663.24</v>
      </c>
      <c r="H15" s="126">
        <f ca="1" xml:space="preserve"> SUMIFS(Outsanding_Invoices[Amount
Outstanding],Outsanding_Invoices[Document
Date], "&lt;"&amp;TODAY()-90,Outsanding_Invoices[Customer Name], $C15)</f>
        <v>14630.250000000002</v>
      </c>
      <c r="I15" s="102"/>
      <c r="J15" s="103">
        <f t="shared" ca="1" si="1"/>
        <v>45133.85</v>
      </c>
    </row>
    <row r="16" spans="1:10" ht="15.95" customHeight="1" x14ac:dyDescent="0.25">
      <c r="A16" s="21"/>
      <c r="B16" s="124">
        <f t="shared" ca="1" si="0"/>
        <v>6</v>
      </c>
      <c r="C16" s="130" t="str">
        <f>IF('Data Import-Express'!K70&lt;&gt;"", 'Data Import-Express'!K70, "")</f>
        <v>Company 68</v>
      </c>
      <c r="D16" s="128"/>
      <c r="E16" s="126">
        <f ca="1" xml:space="preserve"> SUMIFS(Outsanding_Invoices[Amount
Outstanding],Outsanding_Invoices[Document
Date], "&gt;"&amp;TODAY()-30,Outsanding_Invoices[Customer Name],$C16)</f>
        <v>0</v>
      </c>
      <c r="F16" s="126">
        <f ca="1" xml:space="preserve"> SUMIFS(Outsanding_Invoices[Amount
Outstanding],Outsanding_Invoices[Document
Date], "&gt;"&amp;TODAY()-60,Outsanding_Invoices[Document
Date], "&lt;"&amp;TODAY()-29,Outsanding_Invoices[Customer Name], $C16)</f>
        <v>6140.42</v>
      </c>
      <c r="G16" s="126">
        <f ca="1" xml:space="preserve"> SUMIFS(Outsanding_Invoices[Amount
Outstanding],Outsanding_Invoices[Document
Date], "&gt;"&amp;TODAY()-90,Outsanding_Invoices[Document
Date], "&lt;"&amp;TODAY()-59,Outsanding_Invoices[Customer Name], $C16)</f>
        <v>17886.95</v>
      </c>
      <c r="H16" s="126">
        <f ca="1" xml:space="preserve"> SUMIFS(Outsanding_Invoices[Amount
Outstanding],Outsanding_Invoices[Document
Date], "&lt;"&amp;TODAY()-90,Outsanding_Invoices[Customer Name], $C16)</f>
        <v>17848.599999999999</v>
      </c>
      <c r="I16" s="102"/>
      <c r="J16" s="103">
        <f t="shared" ca="1" si="1"/>
        <v>41875.97</v>
      </c>
    </row>
    <row r="17" spans="1:10" ht="15.95" customHeight="1" x14ac:dyDescent="0.25">
      <c r="A17" s="21"/>
      <c r="B17" s="124">
        <f t="shared" ca="1" si="0"/>
        <v>4</v>
      </c>
      <c r="C17" s="130" t="str">
        <f>IF('Data Import-Express'!K237&lt;&gt;"", 'Data Import-Express'!K237, "")</f>
        <v>Company 235</v>
      </c>
      <c r="D17" s="128"/>
      <c r="E17" s="126">
        <f ca="1" xml:space="preserve"> SUMIFS(Outsanding_Invoices[Amount
Outstanding],Outsanding_Invoices[Document
Date], "&gt;"&amp;TODAY()-30,Outsanding_Invoices[Customer Name],$C17)</f>
        <v>725.86</v>
      </c>
      <c r="F17" s="126">
        <f ca="1" xml:space="preserve"> SUMIFS(Outsanding_Invoices[Amount
Outstanding],Outsanding_Invoices[Document
Date], "&gt;"&amp;TODAY()-60,Outsanding_Invoices[Document
Date], "&lt;"&amp;TODAY()-29,Outsanding_Invoices[Customer Name], $C17)</f>
        <v>8150.2300000000005</v>
      </c>
      <c r="G17" s="126">
        <f ca="1" xml:space="preserve"> SUMIFS(Outsanding_Invoices[Amount
Outstanding],Outsanding_Invoices[Document
Date], "&gt;"&amp;TODAY()-90,Outsanding_Invoices[Document
Date], "&lt;"&amp;TODAY()-59,Outsanding_Invoices[Customer Name], $C17)</f>
        <v>8009.5500000000011</v>
      </c>
      <c r="H17" s="126">
        <f ca="1" xml:space="preserve"> SUMIFS(Outsanding_Invoices[Amount
Outstanding],Outsanding_Invoices[Document
Date], "&lt;"&amp;TODAY()-90,Outsanding_Invoices[Customer Name], $C17)</f>
        <v>21578.94</v>
      </c>
      <c r="I17" s="102"/>
      <c r="J17" s="103">
        <f t="shared" ca="1" si="1"/>
        <v>38464.58</v>
      </c>
    </row>
    <row r="18" spans="1:10" ht="15.95" customHeight="1" x14ac:dyDescent="0.25">
      <c r="A18" s="21"/>
      <c r="B18" s="124">
        <f t="shared" ca="1" si="0"/>
        <v>10</v>
      </c>
      <c r="C18" s="130" t="str">
        <f>IF('Data Import-Express'!K67&lt;&gt;"", 'Data Import-Express'!K67, "")</f>
        <v>Company 65</v>
      </c>
      <c r="D18" s="128"/>
      <c r="E18" s="126">
        <f ca="1" xml:space="preserve"> SUMIFS(Outsanding_Invoices[Amount
Outstanding],Outsanding_Invoices[Document
Date], "&gt;"&amp;TODAY()-30,Outsanding_Invoices[Customer Name],$C18)</f>
        <v>3759</v>
      </c>
      <c r="F18" s="126">
        <f ca="1" xml:space="preserve"> SUMIFS(Outsanding_Invoices[Amount
Outstanding],Outsanding_Invoices[Document
Date], "&gt;"&amp;TODAY()-60,Outsanding_Invoices[Document
Date], "&lt;"&amp;TODAY()-29,Outsanding_Invoices[Customer Name], $C18)</f>
        <v>15643.339999999998</v>
      </c>
      <c r="G18" s="126">
        <f ca="1" xml:space="preserve"> SUMIFS(Outsanding_Invoices[Amount
Outstanding],Outsanding_Invoices[Document
Date], "&gt;"&amp;TODAY()-90,Outsanding_Invoices[Document
Date], "&lt;"&amp;TODAY()-59,Outsanding_Invoices[Customer Name], $C18)</f>
        <v>4861.45</v>
      </c>
      <c r="H18" s="126">
        <f ca="1" xml:space="preserve"> SUMIFS(Outsanding_Invoices[Amount
Outstanding],Outsanding_Invoices[Document
Date], "&lt;"&amp;TODAY()-90,Outsanding_Invoices[Customer Name], $C18)</f>
        <v>13799.7</v>
      </c>
      <c r="I18" s="102"/>
      <c r="J18" s="103">
        <f t="shared" ca="1" si="1"/>
        <v>38063.49</v>
      </c>
    </row>
    <row r="19" spans="1:10" ht="15.95" customHeight="1" x14ac:dyDescent="0.25">
      <c r="A19" s="21"/>
      <c r="B19" s="124">
        <f t="shared" ca="1" si="0"/>
        <v>16</v>
      </c>
      <c r="C19" s="130" t="str">
        <f>IF('Data Import-Express'!K29&lt;&gt;"", 'Data Import-Express'!K29, "")</f>
        <v>Company 27</v>
      </c>
      <c r="D19" s="128"/>
      <c r="E19" s="126">
        <f ca="1" xml:space="preserve"> SUMIFS(Outsanding_Invoices[Amount
Outstanding],Outsanding_Invoices[Document
Date], "&gt;"&amp;TODAY()-30,Outsanding_Invoices[Customer Name],$C19)</f>
        <v>2465.71</v>
      </c>
      <c r="F19" s="126">
        <f ca="1" xml:space="preserve"> SUMIFS(Outsanding_Invoices[Amount
Outstanding],Outsanding_Invoices[Document
Date], "&gt;"&amp;TODAY()-60,Outsanding_Invoices[Document
Date], "&lt;"&amp;TODAY()-29,Outsanding_Invoices[Customer Name], $C19)</f>
        <v>7475.54</v>
      </c>
      <c r="G19" s="126">
        <f ca="1" xml:space="preserve"> SUMIFS(Outsanding_Invoices[Amount
Outstanding],Outsanding_Invoices[Document
Date], "&gt;"&amp;TODAY()-90,Outsanding_Invoices[Document
Date], "&lt;"&amp;TODAY()-59,Outsanding_Invoices[Customer Name], $C19)</f>
        <v>14659.83</v>
      </c>
      <c r="H19" s="126">
        <f ca="1" xml:space="preserve"> SUMIFS(Outsanding_Invoices[Amount
Outstanding],Outsanding_Invoices[Document
Date], "&lt;"&amp;TODAY()-90,Outsanding_Invoices[Customer Name], $C19)</f>
        <v>9854.380000000001</v>
      </c>
      <c r="I19" s="102"/>
      <c r="J19" s="103">
        <f t="shared" ca="1" si="1"/>
        <v>34455.460000000006</v>
      </c>
    </row>
    <row r="20" spans="1:10" ht="15.95" customHeight="1" x14ac:dyDescent="0.25">
      <c r="A20" s="21"/>
      <c r="B20" s="124">
        <f t="shared" ca="1" si="0"/>
        <v>11</v>
      </c>
      <c r="C20" s="130" t="str">
        <f>IF('Data Import-Express'!K11&lt;&gt;"", 'Data Import-Express'!K11, "")</f>
        <v>Company 9</v>
      </c>
      <c r="D20" s="128"/>
      <c r="E20" s="126">
        <f ca="1" xml:space="preserve"> SUMIFS(Outsanding_Invoices[Amount
Outstanding],Outsanding_Invoices[Document
Date], "&gt;"&amp;TODAY()-30,Outsanding_Invoices[Customer Name],$C20)</f>
        <v>0</v>
      </c>
      <c r="F20" s="126">
        <f ca="1" xml:space="preserve"> SUMIFS(Outsanding_Invoices[Amount
Outstanding],Outsanding_Invoices[Document
Date], "&gt;"&amp;TODAY()-60,Outsanding_Invoices[Document
Date], "&lt;"&amp;TODAY()-29,Outsanding_Invoices[Customer Name], $C20)</f>
        <v>1280</v>
      </c>
      <c r="G20" s="126">
        <f ca="1" xml:space="preserve"> SUMIFS(Outsanding_Invoices[Amount
Outstanding],Outsanding_Invoices[Document
Date], "&gt;"&amp;TODAY()-90,Outsanding_Invoices[Document
Date], "&lt;"&amp;TODAY()-59,Outsanding_Invoices[Customer Name], $C20)</f>
        <v>21057</v>
      </c>
      <c r="H20" s="126">
        <f ca="1" xml:space="preserve"> SUMIFS(Outsanding_Invoices[Amount
Outstanding],Outsanding_Invoices[Document
Date], "&lt;"&amp;TODAY()-90,Outsanding_Invoices[Customer Name], $C20)</f>
        <v>13241</v>
      </c>
      <c r="I20" s="102"/>
      <c r="J20" s="103">
        <f t="shared" ca="1" si="1"/>
        <v>35578</v>
      </c>
    </row>
    <row r="21" spans="1:10" ht="15.95" customHeight="1" x14ac:dyDescent="0.25">
      <c r="A21" s="21"/>
      <c r="B21" s="124">
        <f t="shared" ca="1" si="0"/>
        <v>125</v>
      </c>
      <c r="C21" s="130" t="str">
        <f>IF('Data Import-Express'!K46&lt;&gt;"", 'Data Import-Express'!K46, "")</f>
        <v>Company 44</v>
      </c>
      <c r="D21" s="128"/>
      <c r="E21" s="126">
        <f ca="1" xml:space="preserve"> SUMIFS(Outsanding_Invoices[Amount
Outstanding],Outsanding_Invoices[Document
Date], "&gt;"&amp;TODAY()-30,Outsanding_Invoices[Customer Name],$C21)</f>
        <v>2420.38</v>
      </c>
      <c r="F21" s="126">
        <f ca="1" xml:space="preserve"> SUMIFS(Outsanding_Invoices[Amount
Outstanding],Outsanding_Invoices[Document
Date], "&gt;"&amp;TODAY()-60,Outsanding_Invoices[Document
Date], "&lt;"&amp;TODAY()-29,Outsanding_Invoices[Customer Name], $C21)</f>
        <v>30430.870000000006</v>
      </c>
      <c r="G21" s="126">
        <f ca="1" xml:space="preserve"> SUMIFS(Outsanding_Invoices[Amount
Outstanding],Outsanding_Invoices[Document
Date], "&gt;"&amp;TODAY()-90,Outsanding_Invoices[Document
Date], "&lt;"&amp;TODAY()-59,Outsanding_Invoices[Customer Name], $C21)</f>
        <v>0</v>
      </c>
      <c r="H21" s="126">
        <f ca="1" xml:space="preserve"> SUMIFS(Outsanding_Invoices[Amount
Outstanding],Outsanding_Invoices[Document
Date], "&lt;"&amp;TODAY()-90,Outsanding_Invoices[Customer Name], $C21)</f>
        <v>613</v>
      </c>
      <c r="I21" s="102"/>
      <c r="J21" s="103">
        <f t="shared" ca="1" si="1"/>
        <v>33464.250000000007</v>
      </c>
    </row>
    <row r="22" spans="1:10" ht="15.95" customHeight="1" x14ac:dyDescent="0.25">
      <c r="A22" s="21"/>
      <c r="B22" s="124">
        <f t="shared" ca="1" si="0"/>
        <v>52</v>
      </c>
      <c r="C22" s="130" t="str">
        <f>IF('Data Import-Express'!K59&lt;&gt;"", 'Data Import-Express'!K59, "")</f>
        <v>Company 57</v>
      </c>
      <c r="D22" s="128"/>
      <c r="E22" s="126">
        <f ca="1" xml:space="preserve"> SUMIFS(Outsanding_Invoices[Amount
Outstanding],Outsanding_Invoices[Document
Date], "&gt;"&amp;TODAY()-30,Outsanding_Invoices[Customer Name],$C22)</f>
        <v>416.15</v>
      </c>
      <c r="F22" s="126">
        <f ca="1" xml:space="preserve"> SUMIFS(Outsanding_Invoices[Amount
Outstanding],Outsanding_Invoices[Document
Date], "&gt;"&amp;TODAY()-60,Outsanding_Invoices[Document
Date], "&lt;"&amp;TODAY()-29,Outsanding_Invoices[Customer Name], $C22)</f>
        <v>20268.97</v>
      </c>
      <c r="G22" s="126">
        <f ca="1" xml:space="preserve"> SUMIFS(Outsanding_Invoices[Amount
Outstanding],Outsanding_Invoices[Document
Date], "&gt;"&amp;TODAY()-90,Outsanding_Invoices[Document
Date], "&lt;"&amp;TODAY()-59,Outsanding_Invoices[Customer Name], $C22)</f>
        <v>7795.23</v>
      </c>
      <c r="H22" s="126">
        <f ca="1" xml:space="preserve"> SUMIFS(Outsanding_Invoices[Amount
Outstanding],Outsanding_Invoices[Document
Date], "&lt;"&amp;TODAY()-90,Outsanding_Invoices[Customer Name], $C22)</f>
        <v>3264.4</v>
      </c>
      <c r="I22" s="102"/>
      <c r="J22" s="103">
        <f t="shared" ca="1" si="1"/>
        <v>31744.750000000004</v>
      </c>
    </row>
    <row r="23" spans="1:10" ht="15.95" customHeight="1" x14ac:dyDescent="0.25">
      <c r="A23" s="21"/>
      <c r="B23" s="124">
        <f t="shared" ca="1" si="0"/>
        <v>61</v>
      </c>
      <c r="C23" s="130" t="str">
        <f>IF('Data Import-Express'!K54&lt;&gt;"", 'Data Import-Express'!K54, "")</f>
        <v>Company 52</v>
      </c>
      <c r="D23" s="128"/>
      <c r="E23" s="126">
        <f ca="1" xml:space="preserve"> SUMIFS(Outsanding_Invoices[Amount
Outstanding],Outsanding_Invoices[Document
Date], "&gt;"&amp;TODAY()-30,Outsanding_Invoices[Customer Name],$C23)</f>
        <v>0</v>
      </c>
      <c r="F23" s="126">
        <f ca="1" xml:space="preserve"> SUMIFS(Outsanding_Invoices[Amount
Outstanding],Outsanding_Invoices[Document
Date], "&gt;"&amp;TODAY()-60,Outsanding_Invoices[Document
Date], "&lt;"&amp;TODAY()-29,Outsanding_Invoices[Customer Name], $C23)</f>
        <v>15345.599999999999</v>
      </c>
      <c r="G23" s="126">
        <f ca="1" xml:space="preserve"> SUMIFS(Outsanding_Invoices[Amount
Outstanding],Outsanding_Invoices[Document
Date], "&gt;"&amp;TODAY()-90,Outsanding_Invoices[Document
Date], "&lt;"&amp;TODAY()-59,Outsanding_Invoices[Customer Name], $C23)</f>
        <v>6087.78</v>
      </c>
      <c r="H23" s="126">
        <f ca="1" xml:space="preserve"> SUMIFS(Outsanding_Invoices[Amount
Outstanding],Outsanding_Invoices[Document
Date], "&lt;"&amp;TODAY()-90,Outsanding_Invoices[Customer Name], $C23)</f>
        <v>2870.75</v>
      </c>
      <c r="I23" s="102"/>
      <c r="J23" s="103">
        <f t="shared" ca="1" si="1"/>
        <v>24304.129999999997</v>
      </c>
    </row>
    <row r="24" spans="1:10" ht="15.95" customHeight="1" x14ac:dyDescent="0.25">
      <c r="A24" s="21"/>
      <c r="B24" s="124">
        <f t="shared" ca="1" si="0"/>
        <v>82</v>
      </c>
      <c r="C24" s="130" t="str">
        <f>IF('Data Import-Express'!K68&lt;&gt;"", 'Data Import-Express'!K68, "")</f>
        <v>Company 66</v>
      </c>
      <c r="D24" s="128"/>
      <c r="E24" s="126">
        <f ca="1" xml:space="preserve"> SUMIFS(Outsanding_Invoices[Amount
Outstanding],Outsanding_Invoices[Document
Date], "&gt;"&amp;TODAY()-30,Outsanding_Invoices[Customer Name],$C24)</f>
        <v>1344.63</v>
      </c>
      <c r="F24" s="126">
        <f ca="1" xml:space="preserve"> SUMIFS(Outsanding_Invoices[Amount
Outstanding],Outsanding_Invoices[Document
Date], "&gt;"&amp;TODAY()-60,Outsanding_Invoices[Document
Date], "&lt;"&amp;TODAY()-29,Outsanding_Invoices[Customer Name], $C24)</f>
        <v>14632.48</v>
      </c>
      <c r="G24" s="126">
        <f ca="1" xml:space="preserve"> SUMIFS(Outsanding_Invoices[Amount
Outstanding],Outsanding_Invoices[Document
Date], "&gt;"&amp;TODAY()-90,Outsanding_Invoices[Document
Date], "&lt;"&amp;TODAY()-59,Outsanding_Invoices[Customer Name], $C24)</f>
        <v>6241.64</v>
      </c>
      <c r="H24" s="126">
        <f ca="1" xml:space="preserve"> SUMIFS(Outsanding_Invoices[Amount
Outstanding],Outsanding_Invoices[Document
Date], "&lt;"&amp;TODAY()-90,Outsanding_Invoices[Customer Name], $C24)</f>
        <v>1827.7600000000002</v>
      </c>
      <c r="I24" s="102"/>
      <c r="J24" s="103">
        <f t="shared" ca="1" si="1"/>
        <v>24046.510000000002</v>
      </c>
    </row>
    <row r="25" spans="1:10" ht="15.95" customHeight="1" x14ac:dyDescent="0.25">
      <c r="A25" s="21"/>
      <c r="B25" s="124">
        <f t="shared" ca="1" si="0"/>
        <v>12</v>
      </c>
      <c r="C25" s="130" t="str">
        <f>IF('Data Import-Express'!K223&lt;&gt;"", 'Data Import-Express'!K223, "")</f>
        <v>Company 221</v>
      </c>
      <c r="D25" s="128"/>
      <c r="E25" s="126">
        <f ca="1" xml:space="preserve"> SUMIFS(Outsanding_Invoices[Amount
Outstanding],Outsanding_Invoices[Document
Date], "&gt;"&amp;TODAY()-30,Outsanding_Invoices[Customer Name],$C25)</f>
        <v>0</v>
      </c>
      <c r="F25" s="126">
        <f ca="1" xml:space="preserve"> SUMIFS(Outsanding_Invoices[Amount
Outstanding],Outsanding_Invoices[Document
Date], "&gt;"&amp;TODAY()-60,Outsanding_Invoices[Document
Date], "&lt;"&amp;TODAY()-29,Outsanding_Invoices[Customer Name], $C25)</f>
        <v>1372.75</v>
      </c>
      <c r="G25" s="126">
        <f ca="1" xml:space="preserve"> SUMIFS(Outsanding_Invoices[Amount
Outstanding],Outsanding_Invoices[Document
Date], "&gt;"&amp;TODAY()-90,Outsanding_Invoices[Document
Date], "&lt;"&amp;TODAY()-59,Outsanding_Invoices[Customer Name], $C25)</f>
        <v>10902.6</v>
      </c>
      <c r="H25" s="126">
        <f ca="1" xml:space="preserve"> SUMIFS(Outsanding_Invoices[Amount
Outstanding],Outsanding_Invoices[Document
Date], "&lt;"&amp;TODAY()-90,Outsanding_Invoices[Customer Name], $C25)</f>
        <v>11271.5</v>
      </c>
      <c r="I25" s="102"/>
      <c r="J25" s="103">
        <f t="shared" ca="1" si="1"/>
        <v>23546.85</v>
      </c>
    </row>
    <row r="26" spans="1:10" ht="15.95" customHeight="1" x14ac:dyDescent="0.25">
      <c r="A26" s="21"/>
      <c r="B26" s="124">
        <f t="shared" ca="1" si="0"/>
        <v>76</v>
      </c>
      <c r="C26" s="130" t="str">
        <f>IF('Data Import-Express'!K110&lt;&gt;"", 'Data Import-Express'!K110, "")</f>
        <v>Company 108</v>
      </c>
      <c r="D26" s="128"/>
      <c r="E26" s="126">
        <f ca="1" xml:space="preserve"> SUMIFS(Outsanding_Invoices[Amount
Outstanding],Outsanding_Invoices[Document
Date], "&gt;"&amp;TODAY()-30,Outsanding_Invoices[Customer Name],$C26)</f>
        <v>5391.85</v>
      </c>
      <c r="F26" s="126">
        <f ca="1" xml:space="preserve"> SUMIFS(Outsanding_Invoices[Amount
Outstanding],Outsanding_Invoices[Document
Date], "&gt;"&amp;TODAY()-60,Outsanding_Invoices[Document
Date], "&lt;"&amp;TODAY()-29,Outsanding_Invoices[Customer Name], $C26)</f>
        <v>1337.45</v>
      </c>
      <c r="G26" s="126">
        <f ca="1" xml:space="preserve"> SUMIFS(Outsanding_Invoices[Amount
Outstanding],Outsanding_Invoices[Document
Date], "&gt;"&amp;TODAY()-90,Outsanding_Invoices[Document
Date], "&lt;"&amp;TODAY()-59,Outsanding_Invoices[Customer Name], $C26)</f>
        <v>13929.080000000002</v>
      </c>
      <c r="H26" s="126">
        <f ca="1" xml:space="preserve"> SUMIFS(Outsanding_Invoices[Amount
Outstanding],Outsanding_Invoices[Document
Date], "&lt;"&amp;TODAY()-90,Outsanding_Invoices[Customer Name], $C26)</f>
        <v>2145</v>
      </c>
      <c r="I26" s="102"/>
      <c r="J26" s="103">
        <f t="shared" ca="1" si="1"/>
        <v>22803.38</v>
      </c>
    </row>
    <row r="27" spans="1:10" ht="15.95" customHeight="1" x14ac:dyDescent="0.25">
      <c r="A27" s="21"/>
      <c r="B27" s="124">
        <f t="shared" ca="1" si="0"/>
        <v>53</v>
      </c>
      <c r="C27" s="130" t="str">
        <f>IF('Data Import-Express'!K117&lt;&gt;"", 'Data Import-Express'!K117, "")</f>
        <v>Company 115</v>
      </c>
      <c r="D27" s="128"/>
      <c r="E27" s="126">
        <f ca="1" xml:space="preserve"> SUMIFS(Outsanding_Invoices[Amount
Outstanding],Outsanding_Invoices[Document
Date], "&gt;"&amp;TODAY()-30,Outsanding_Invoices[Customer Name],$C27)</f>
        <v>752</v>
      </c>
      <c r="F27" s="126">
        <f ca="1" xml:space="preserve"> SUMIFS(Outsanding_Invoices[Amount
Outstanding],Outsanding_Invoices[Document
Date], "&gt;"&amp;TODAY()-60,Outsanding_Invoices[Document
Date], "&lt;"&amp;TODAY()-29,Outsanding_Invoices[Customer Name], $C27)</f>
        <v>6227.98</v>
      </c>
      <c r="G27" s="126">
        <f ca="1" xml:space="preserve"> SUMIFS(Outsanding_Invoices[Amount
Outstanding],Outsanding_Invoices[Document
Date], "&gt;"&amp;TODAY()-90,Outsanding_Invoices[Document
Date], "&lt;"&amp;TODAY()-59,Outsanding_Invoices[Customer Name], $C27)</f>
        <v>12319.679999999997</v>
      </c>
      <c r="H27" s="126">
        <f ca="1" xml:space="preserve"> SUMIFS(Outsanding_Invoices[Amount
Outstanding],Outsanding_Invoices[Document
Date], "&lt;"&amp;TODAY()-90,Outsanding_Invoices[Customer Name], $C27)</f>
        <v>3216.3900000000003</v>
      </c>
      <c r="I27" s="102"/>
      <c r="J27" s="103">
        <f t="shared" ca="1" si="1"/>
        <v>22516.049999999996</v>
      </c>
    </row>
    <row r="28" spans="1:10" ht="15.95" customHeight="1" x14ac:dyDescent="0.25">
      <c r="A28" s="21"/>
      <c r="B28" s="124">
        <f t="shared" ca="1" si="0"/>
        <v>30</v>
      </c>
      <c r="C28" s="130" t="str">
        <f>IF('Data Import-Express'!K182&lt;&gt;"", 'Data Import-Express'!K182, "")</f>
        <v>Company 180</v>
      </c>
      <c r="D28" s="128"/>
      <c r="E28" s="126">
        <f ca="1" xml:space="preserve"> SUMIFS(Outsanding_Invoices[Amount
Outstanding],Outsanding_Invoices[Document
Date], "&gt;"&amp;TODAY()-30,Outsanding_Invoices[Customer Name],$C28)</f>
        <v>0</v>
      </c>
      <c r="F28" s="126">
        <f ca="1" xml:space="preserve"> SUMIFS(Outsanding_Invoices[Amount
Outstanding],Outsanding_Invoices[Document
Date], "&gt;"&amp;TODAY()-60,Outsanding_Invoices[Document
Date], "&lt;"&amp;TODAY()-29,Outsanding_Invoices[Customer Name], $C28)</f>
        <v>6899.88</v>
      </c>
      <c r="G28" s="126">
        <f ca="1" xml:space="preserve"> SUMIFS(Outsanding_Invoices[Amount
Outstanding],Outsanding_Invoices[Document
Date], "&gt;"&amp;TODAY()-90,Outsanding_Invoices[Document
Date], "&lt;"&amp;TODAY()-59,Outsanding_Invoices[Customer Name], $C28)</f>
        <v>7775.4500000000007</v>
      </c>
      <c r="H28" s="126">
        <f ca="1" xml:space="preserve"> SUMIFS(Outsanding_Invoices[Amount
Outstanding],Outsanding_Invoices[Document
Date], "&lt;"&amp;TODAY()-90,Outsanding_Invoices[Customer Name], $C28)</f>
        <v>5456.1100000000006</v>
      </c>
      <c r="I28" s="102"/>
      <c r="J28" s="103">
        <f t="shared" ca="1" si="1"/>
        <v>20131.440000000002</v>
      </c>
    </row>
    <row r="29" spans="1:10" ht="15.95" customHeight="1" x14ac:dyDescent="0.25">
      <c r="A29" s="21"/>
      <c r="B29" s="124">
        <f t="shared" ca="1" si="0"/>
        <v>50</v>
      </c>
      <c r="C29" s="130" t="str">
        <f>IF('Data Import-Express'!K122&lt;&gt;"", 'Data Import-Express'!K122, "")</f>
        <v>Company 120</v>
      </c>
      <c r="D29" s="128"/>
      <c r="E29" s="126">
        <f ca="1" xml:space="preserve"> SUMIFS(Outsanding_Invoices[Amount
Outstanding],Outsanding_Invoices[Document
Date], "&gt;"&amp;TODAY()-30,Outsanding_Invoices[Customer Name],$C29)</f>
        <v>2667.25</v>
      </c>
      <c r="F29" s="126">
        <f ca="1" xml:space="preserve"> SUMIFS(Outsanding_Invoices[Amount
Outstanding],Outsanding_Invoices[Document
Date], "&gt;"&amp;TODAY()-60,Outsanding_Invoices[Document
Date], "&lt;"&amp;TODAY()-29,Outsanding_Invoices[Customer Name], $C29)</f>
        <v>6138.9800000000005</v>
      </c>
      <c r="G29" s="126">
        <f ca="1" xml:space="preserve"> SUMIFS(Outsanding_Invoices[Amount
Outstanding],Outsanding_Invoices[Document
Date], "&gt;"&amp;TODAY()-90,Outsanding_Invoices[Document
Date], "&lt;"&amp;TODAY()-59,Outsanding_Invoices[Customer Name], $C29)</f>
        <v>7350.52</v>
      </c>
      <c r="H29" s="126">
        <f ca="1" xml:space="preserve"> SUMIFS(Outsanding_Invoices[Amount
Outstanding],Outsanding_Invoices[Document
Date], "&lt;"&amp;TODAY()-90,Outsanding_Invoices[Customer Name], $C29)</f>
        <v>3590.25</v>
      </c>
      <c r="I29" s="102"/>
      <c r="J29" s="103">
        <f t="shared" ca="1" si="1"/>
        <v>19747</v>
      </c>
    </row>
    <row r="30" spans="1:10" ht="15.95" customHeight="1" x14ac:dyDescent="0.25">
      <c r="A30" s="21"/>
      <c r="B30" s="124">
        <f t="shared" ca="1" si="0"/>
        <v>153</v>
      </c>
      <c r="C30" s="130" t="str">
        <f>IF('Data Import-Express'!K135&lt;&gt;"", 'Data Import-Express'!K135, "")</f>
        <v>Company 133</v>
      </c>
      <c r="D30" s="128"/>
      <c r="E30" s="126">
        <f ca="1" xml:space="preserve"> SUMIFS(Outsanding_Invoices[Amount
Outstanding],Outsanding_Invoices[Document
Date], "&gt;"&amp;TODAY()-30,Outsanding_Invoices[Customer Name],$C30)</f>
        <v>794.75</v>
      </c>
      <c r="F30" s="126">
        <f ca="1" xml:space="preserve"> SUMIFS(Outsanding_Invoices[Amount
Outstanding],Outsanding_Invoices[Document
Date], "&gt;"&amp;TODAY()-60,Outsanding_Invoices[Document
Date], "&lt;"&amp;TODAY()-29,Outsanding_Invoices[Customer Name], $C30)</f>
        <v>5559.9400000000005</v>
      </c>
      <c r="G30" s="126">
        <f ca="1" xml:space="preserve"> SUMIFS(Outsanding_Invoices[Amount
Outstanding],Outsanding_Invoices[Document
Date], "&gt;"&amp;TODAY()-90,Outsanding_Invoices[Document
Date], "&lt;"&amp;TODAY()-59,Outsanding_Invoices[Customer Name], $C30)</f>
        <v>13051.51</v>
      </c>
      <c r="H30" s="126">
        <f ca="1" xml:space="preserve"> SUMIFS(Outsanding_Invoices[Amount
Outstanding],Outsanding_Invoices[Document
Date], "&lt;"&amp;TODAY()-90,Outsanding_Invoices[Customer Name], $C30)</f>
        <v>0</v>
      </c>
      <c r="I30" s="102"/>
      <c r="J30" s="103">
        <f t="shared" ca="1" si="1"/>
        <v>19406.2</v>
      </c>
    </row>
    <row r="31" spans="1:10" ht="15.95" customHeight="1" x14ac:dyDescent="0.25">
      <c r="A31" s="21"/>
      <c r="B31" s="124">
        <f t="shared" ca="1" si="0"/>
        <v>23</v>
      </c>
      <c r="C31" s="130" t="str">
        <f>IF('Data Import-Express'!K109&lt;&gt;"", 'Data Import-Express'!K109, "")</f>
        <v>Company 107</v>
      </c>
      <c r="D31" s="128"/>
      <c r="E31" s="126">
        <f ca="1" xml:space="preserve"> SUMIFS(Outsanding_Invoices[Amount
Outstanding],Outsanding_Invoices[Document
Date], "&gt;"&amp;TODAY()-30,Outsanding_Invoices[Customer Name],$C31)</f>
        <v>0</v>
      </c>
      <c r="F31" s="126">
        <f ca="1" xml:space="preserve"> SUMIFS(Outsanding_Invoices[Amount
Outstanding],Outsanding_Invoices[Document
Date], "&gt;"&amp;TODAY()-60,Outsanding_Invoices[Document
Date], "&lt;"&amp;TODAY()-29,Outsanding_Invoices[Customer Name], $C31)</f>
        <v>5500</v>
      </c>
      <c r="G31" s="126">
        <f ca="1" xml:space="preserve"> SUMIFS(Outsanding_Invoices[Amount
Outstanding],Outsanding_Invoices[Document
Date], "&gt;"&amp;TODAY()-90,Outsanding_Invoices[Document
Date], "&lt;"&amp;TODAY()-59,Outsanding_Invoices[Customer Name], $C31)</f>
        <v>5700</v>
      </c>
      <c r="H31" s="126">
        <f ca="1" xml:space="preserve"> SUMIFS(Outsanding_Invoices[Amount
Outstanding],Outsanding_Invoices[Document
Date], "&lt;"&amp;TODAY()-90,Outsanding_Invoices[Customer Name], $C31)</f>
        <v>7950</v>
      </c>
      <c r="I31" s="102"/>
      <c r="J31" s="103">
        <f t="shared" ca="1" si="1"/>
        <v>19150</v>
      </c>
    </row>
    <row r="32" spans="1:10" ht="15.95" customHeight="1" x14ac:dyDescent="0.25">
      <c r="A32" s="21"/>
      <c r="B32" s="124">
        <f t="shared" ca="1" si="0"/>
        <v>13</v>
      </c>
      <c r="C32" s="130" t="str">
        <f>IF('Data Import-Express'!K20&lt;&gt;"", 'Data Import-Express'!K20, "")</f>
        <v>Company 18</v>
      </c>
      <c r="D32" s="128"/>
      <c r="E32" s="126">
        <f ca="1" xml:space="preserve"> SUMIFS(Outsanding_Invoices[Amount
Outstanding],Outsanding_Invoices[Document
Date], "&gt;"&amp;TODAY()-30,Outsanding_Invoices[Customer Name],$C32)</f>
        <v>0</v>
      </c>
      <c r="F32" s="126">
        <f ca="1" xml:space="preserve"> SUMIFS(Outsanding_Invoices[Amount
Outstanding],Outsanding_Invoices[Document
Date], "&gt;"&amp;TODAY()-60,Outsanding_Invoices[Document
Date], "&lt;"&amp;TODAY()-29,Outsanding_Invoices[Customer Name], $C32)</f>
        <v>0</v>
      </c>
      <c r="G32" s="126">
        <f ca="1" xml:space="preserve"> SUMIFS(Outsanding_Invoices[Amount
Outstanding],Outsanding_Invoices[Document
Date], "&gt;"&amp;TODAY()-90,Outsanding_Invoices[Document
Date], "&lt;"&amp;TODAY()-59,Outsanding_Invoices[Customer Name], $C32)</f>
        <v>6955.31</v>
      </c>
      <c r="H32" s="126">
        <f ca="1" xml:space="preserve"> SUMIFS(Outsanding_Invoices[Amount
Outstanding],Outsanding_Invoices[Document
Date], "&lt;"&amp;TODAY()-90,Outsanding_Invoices[Customer Name], $C32)</f>
        <v>11256.09</v>
      </c>
      <c r="I32" s="102"/>
      <c r="J32" s="103">
        <f t="shared" ca="1" si="1"/>
        <v>18211.400000000001</v>
      </c>
    </row>
    <row r="33" spans="1:10" ht="15.95" customHeight="1" x14ac:dyDescent="0.25">
      <c r="A33" s="21"/>
      <c r="B33" s="124">
        <f t="shared" ca="1" si="0"/>
        <v>20</v>
      </c>
      <c r="C33" s="130" t="str">
        <f>IF('Data Import-Express'!K136&lt;&gt;"", 'Data Import-Express'!K136, "")</f>
        <v>Company 134</v>
      </c>
      <c r="D33" s="128"/>
      <c r="E33" s="126">
        <f ca="1" xml:space="preserve"> SUMIFS(Outsanding_Invoices[Amount
Outstanding],Outsanding_Invoices[Document
Date], "&gt;"&amp;TODAY()-30,Outsanding_Invoices[Customer Name],$C33)</f>
        <v>0</v>
      </c>
      <c r="F33" s="126">
        <f ca="1" xml:space="preserve"> SUMIFS(Outsanding_Invoices[Amount
Outstanding],Outsanding_Invoices[Document
Date], "&gt;"&amp;TODAY()-60,Outsanding_Invoices[Document
Date], "&lt;"&amp;TODAY()-29,Outsanding_Invoices[Customer Name], $C33)</f>
        <v>9501.43</v>
      </c>
      <c r="G33" s="126">
        <f ca="1" xml:space="preserve"> SUMIFS(Outsanding_Invoices[Amount
Outstanding],Outsanding_Invoices[Document
Date], "&gt;"&amp;TODAY()-90,Outsanding_Invoices[Document
Date], "&lt;"&amp;TODAY()-59,Outsanding_Invoices[Customer Name], $C33)</f>
        <v>0</v>
      </c>
      <c r="H33" s="126">
        <f ca="1" xml:space="preserve"> SUMIFS(Outsanding_Invoices[Amount
Outstanding],Outsanding_Invoices[Document
Date], "&lt;"&amp;TODAY()-90,Outsanding_Invoices[Customer Name], $C33)</f>
        <v>8589.9500000000007</v>
      </c>
      <c r="I33" s="102"/>
      <c r="J33" s="103">
        <f t="shared" ca="1" si="1"/>
        <v>18091.38</v>
      </c>
    </row>
    <row r="34" spans="1:10" ht="15.95" customHeight="1" x14ac:dyDescent="0.25">
      <c r="A34" s="21"/>
      <c r="B34" s="124">
        <f t="shared" ca="1" si="0"/>
        <v>38</v>
      </c>
      <c r="C34" s="130" t="str">
        <f>IF('Data Import-Express'!K150&lt;&gt;"", 'Data Import-Express'!K150, "")</f>
        <v>Company 148</v>
      </c>
      <c r="D34" s="128"/>
      <c r="E34" s="126">
        <f ca="1" xml:space="preserve"> SUMIFS(Outsanding_Invoices[Amount
Outstanding],Outsanding_Invoices[Document
Date], "&gt;"&amp;TODAY()-30,Outsanding_Invoices[Customer Name],$C34)</f>
        <v>1589.5</v>
      </c>
      <c r="F34" s="126">
        <f ca="1" xml:space="preserve"> SUMIFS(Outsanding_Invoices[Amount
Outstanding],Outsanding_Invoices[Document
Date], "&gt;"&amp;TODAY()-60,Outsanding_Invoices[Document
Date], "&lt;"&amp;TODAY()-29,Outsanding_Invoices[Customer Name], $C34)</f>
        <v>11009.280000000002</v>
      </c>
      <c r="G34" s="126">
        <f ca="1" xml:space="preserve"> SUMIFS(Outsanding_Invoices[Amount
Outstanding],Outsanding_Invoices[Document
Date], "&gt;"&amp;TODAY()-90,Outsanding_Invoices[Document
Date], "&lt;"&amp;TODAY()-59,Outsanding_Invoices[Customer Name], $C34)</f>
        <v>0</v>
      </c>
      <c r="H34" s="126">
        <f ca="1" xml:space="preserve"> SUMIFS(Outsanding_Invoices[Amount
Outstanding],Outsanding_Invoices[Document
Date], "&lt;"&amp;TODAY()-90,Outsanding_Invoices[Customer Name], $C34)</f>
        <v>4386.76</v>
      </c>
      <c r="I34" s="102"/>
      <c r="J34" s="103">
        <f t="shared" ca="1" si="1"/>
        <v>16985.54</v>
      </c>
    </row>
    <row r="35" spans="1:10" ht="15.95" customHeight="1" x14ac:dyDescent="0.25">
      <c r="A35" s="21"/>
      <c r="B35" s="124">
        <f t="shared" ca="1" si="0"/>
        <v>25</v>
      </c>
      <c r="C35" s="130" t="str">
        <f>IF('Data Import-Express'!K37&lt;&gt;"", 'Data Import-Express'!K37, "")</f>
        <v>Company 35</v>
      </c>
      <c r="D35" s="128"/>
      <c r="E35" s="126">
        <f ca="1" xml:space="preserve"> SUMIFS(Outsanding_Invoices[Amount
Outstanding],Outsanding_Invoices[Document
Date], "&gt;"&amp;TODAY()-30,Outsanding_Invoices[Customer Name],$C35)</f>
        <v>713</v>
      </c>
      <c r="F35" s="126">
        <f ca="1" xml:space="preserve"> SUMIFS(Outsanding_Invoices[Amount
Outstanding],Outsanding_Invoices[Document
Date], "&gt;"&amp;TODAY()-60,Outsanding_Invoices[Document
Date], "&lt;"&amp;TODAY()-29,Outsanding_Invoices[Customer Name], $C35)</f>
        <v>7919.7400000000007</v>
      </c>
      <c r="G35" s="126">
        <f ca="1" xml:space="preserve"> SUMIFS(Outsanding_Invoices[Amount
Outstanding],Outsanding_Invoices[Document
Date], "&gt;"&amp;TODAY()-90,Outsanding_Invoices[Document
Date], "&lt;"&amp;TODAY()-59,Outsanding_Invoices[Customer Name], $C35)</f>
        <v>713</v>
      </c>
      <c r="H35" s="126">
        <f ca="1" xml:space="preserve"> SUMIFS(Outsanding_Invoices[Amount
Outstanding],Outsanding_Invoices[Document
Date], "&lt;"&amp;TODAY()-90,Outsanding_Invoices[Customer Name], $C35)</f>
        <v>7444.4</v>
      </c>
      <c r="I35" s="102"/>
      <c r="J35" s="103">
        <f t="shared" ca="1" si="1"/>
        <v>16790.14</v>
      </c>
    </row>
    <row r="36" spans="1:10" ht="15.95" customHeight="1" x14ac:dyDescent="0.25">
      <c r="A36" s="21"/>
      <c r="B36" s="124">
        <f t="shared" ca="1" si="0"/>
        <v>28</v>
      </c>
      <c r="C36" s="130" t="str">
        <f>IF('Data Import-Express'!K19&lt;&gt;"", 'Data Import-Express'!K19, "")</f>
        <v>Company 17</v>
      </c>
      <c r="D36" s="128"/>
      <c r="E36" s="126">
        <f ca="1" xml:space="preserve"> SUMIFS(Outsanding_Invoices[Amount
Outstanding],Outsanding_Invoices[Document
Date], "&gt;"&amp;TODAY()-30,Outsanding_Invoices[Customer Name],$C36)</f>
        <v>0</v>
      </c>
      <c r="F36" s="126">
        <f ca="1" xml:space="preserve"> SUMIFS(Outsanding_Invoices[Amount
Outstanding],Outsanding_Invoices[Document
Date], "&gt;"&amp;TODAY()-60,Outsanding_Invoices[Document
Date], "&lt;"&amp;TODAY()-29,Outsanding_Invoices[Customer Name], $C36)</f>
        <v>430.5</v>
      </c>
      <c r="G36" s="126">
        <f ca="1" xml:space="preserve"> SUMIFS(Outsanding_Invoices[Amount
Outstanding],Outsanding_Invoices[Document
Date], "&gt;"&amp;TODAY()-90,Outsanding_Invoices[Document
Date], "&lt;"&amp;TODAY()-59,Outsanding_Invoices[Customer Name], $C36)</f>
        <v>8989.68</v>
      </c>
      <c r="H36" s="126">
        <f ca="1" xml:space="preserve"> SUMIFS(Outsanding_Invoices[Amount
Outstanding],Outsanding_Invoices[Document
Date], "&lt;"&amp;TODAY()-90,Outsanding_Invoices[Customer Name], $C36)</f>
        <v>7015.88</v>
      </c>
      <c r="I36" s="102"/>
      <c r="J36" s="103">
        <f t="shared" ca="1" si="1"/>
        <v>16436.060000000001</v>
      </c>
    </row>
    <row r="37" spans="1:10" ht="15.95" customHeight="1" x14ac:dyDescent="0.25">
      <c r="A37" s="21"/>
      <c r="B37" s="124">
        <f t="shared" ca="1" si="0"/>
        <v>15</v>
      </c>
      <c r="C37" s="130" t="str">
        <f>IF('Data Import-Express'!K23&lt;&gt;"", 'Data Import-Express'!K23, "")</f>
        <v>Company 21</v>
      </c>
      <c r="D37" s="128"/>
      <c r="E37" s="126">
        <f ca="1" xml:space="preserve"> SUMIFS(Outsanding_Invoices[Amount
Outstanding],Outsanding_Invoices[Document
Date], "&gt;"&amp;TODAY()-30,Outsanding_Invoices[Customer Name],$C37)</f>
        <v>0</v>
      </c>
      <c r="F37" s="126">
        <f ca="1" xml:space="preserve"> SUMIFS(Outsanding_Invoices[Amount
Outstanding],Outsanding_Invoices[Document
Date], "&gt;"&amp;TODAY()-60,Outsanding_Invoices[Document
Date], "&lt;"&amp;TODAY()-29,Outsanding_Invoices[Customer Name], $C37)</f>
        <v>0</v>
      </c>
      <c r="G37" s="126">
        <f ca="1" xml:space="preserve"> SUMIFS(Outsanding_Invoices[Amount
Outstanding],Outsanding_Invoices[Document
Date], "&gt;"&amp;TODAY()-90,Outsanding_Invoices[Document
Date], "&lt;"&amp;TODAY()-59,Outsanding_Invoices[Customer Name], $C37)</f>
        <v>5565.7300000000005</v>
      </c>
      <c r="H37" s="126">
        <f ca="1" xml:space="preserve"> SUMIFS(Outsanding_Invoices[Amount
Outstanding],Outsanding_Invoices[Document
Date], "&lt;"&amp;TODAY()-90,Outsanding_Invoices[Customer Name], $C37)</f>
        <v>10119.98</v>
      </c>
      <c r="I37" s="102"/>
      <c r="J37" s="103">
        <f t="shared" ca="1" si="1"/>
        <v>15685.71</v>
      </c>
    </row>
    <row r="38" spans="1:10" ht="15.95" customHeight="1" x14ac:dyDescent="0.25">
      <c r="A38" s="21"/>
      <c r="B38" s="124">
        <f t="shared" ca="1" si="0"/>
        <v>152</v>
      </c>
      <c r="C38" s="130" t="str">
        <f>IF('Data Import-Express'!K195&lt;&gt;"", 'Data Import-Express'!K195, "")</f>
        <v>Company 193</v>
      </c>
      <c r="D38" s="128"/>
      <c r="E38" s="126">
        <f ca="1" xml:space="preserve"> SUMIFS(Outsanding_Invoices[Amount
Outstanding],Outsanding_Invoices[Document
Date], "&gt;"&amp;TODAY()-30,Outsanding_Invoices[Customer Name],$C38)</f>
        <v>0</v>
      </c>
      <c r="F38" s="126">
        <f ca="1" xml:space="preserve"> SUMIFS(Outsanding_Invoices[Amount
Outstanding],Outsanding_Invoices[Document
Date], "&gt;"&amp;TODAY()-60,Outsanding_Invoices[Document
Date], "&lt;"&amp;TODAY()-29,Outsanding_Invoices[Customer Name], $C38)</f>
        <v>8537.49</v>
      </c>
      <c r="G38" s="126">
        <f ca="1" xml:space="preserve"> SUMIFS(Outsanding_Invoices[Amount
Outstanding],Outsanding_Invoices[Document
Date], "&gt;"&amp;TODAY()-90,Outsanding_Invoices[Document
Date], "&lt;"&amp;TODAY()-59,Outsanding_Invoices[Customer Name], $C38)</f>
        <v>6816.55</v>
      </c>
      <c r="H38" s="126">
        <f ca="1" xml:space="preserve"> SUMIFS(Outsanding_Invoices[Amount
Outstanding],Outsanding_Invoices[Document
Date], "&lt;"&amp;TODAY()-90,Outsanding_Invoices[Customer Name], $C38)</f>
        <v>22</v>
      </c>
      <c r="I38" s="102"/>
      <c r="J38" s="103">
        <f t="shared" ca="1" si="1"/>
        <v>15376.04</v>
      </c>
    </row>
    <row r="39" spans="1:10" ht="15.95" customHeight="1" x14ac:dyDescent="0.25">
      <c r="A39" s="21"/>
      <c r="B39" s="124">
        <f t="shared" ca="1" si="0"/>
        <v>21</v>
      </c>
      <c r="C39" s="130" t="str">
        <f>IF('Data Import-Express'!K138&lt;&gt;"", 'Data Import-Express'!K138, "")</f>
        <v>Company 136</v>
      </c>
      <c r="D39" s="128"/>
      <c r="E39" s="126">
        <f ca="1" xml:space="preserve"> SUMIFS(Outsanding_Invoices[Amount
Outstanding],Outsanding_Invoices[Document
Date], "&gt;"&amp;TODAY()-30,Outsanding_Invoices[Customer Name],$C39)</f>
        <v>0</v>
      </c>
      <c r="F39" s="126">
        <f ca="1" xml:space="preserve"> SUMIFS(Outsanding_Invoices[Amount
Outstanding],Outsanding_Invoices[Document
Date], "&gt;"&amp;TODAY()-60,Outsanding_Invoices[Document
Date], "&lt;"&amp;TODAY()-29,Outsanding_Invoices[Customer Name], $C39)</f>
        <v>4226.63</v>
      </c>
      <c r="G39" s="126">
        <f ca="1" xml:space="preserve"> SUMIFS(Outsanding_Invoices[Amount
Outstanding],Outsanding_Invoices[Document
Date], "&gt;"&amp;TODAY()-90,Outsanding_Invoices[Document
Date], "&lt;"&amp;TODAY()-59,Outsanding_Invoices[Customer Name], $C39)</f>
        <v>2755.13</v>
      </c>
      <c r="H39" s="126">
        <f ca="1" xml:space="preserve"> SUMIFS(Outsanding_Invoices[Amount
Outstanding],Outsanding_Invoices[Document
Date], "&lt;"&amp;TODAY()-90,Outsanding_Invoices[Customer Name], $C39)</f>
        <v>8288.26</v>
      </c>
      <c r="I39" s="102"/>
      <c r="J39" s="103">
        <f t="shared" ca="1" si="1"/>
        <v>15270.02</v>
      </c>
    </row>
    <row r="40" spans="1:10" ht="15.95" customHeight="1" x14ac:dyDescent="0.25">
      <c r="A40" s="21"/>
      <c r="B40" s="124">
        <f t="shared" ca="1" si="0"/>
        <v>36</v>
      </c>
      <c r="C40" s="130" t="str">
        <f>IF('Data Import-Express'!K234&lt;&gt;"", 'Data Import-Express'!K234, "")</f>
        <v>Company 232</v>
      </c>
      <c r="D40" s="128"/>
      <c r="E40" s="126">
        <f ca="1" xml:space="preserve"> SUMIFS(Outsanding_Invoices[Amount
Outstanding],Outsanding_Invoices[Document
Date], "&gt;"&amp;TODAY()-30,Outsanding_Invoices[Customer Name],$C40)</f>
        <v>1844.38</v>
      </c>
      <c r="F40" s="126">
        <f ca="1" xml:space="preserve"> SUMIFS(Outsanding_Invoices[Amount
Outstanding],Outsanding_Invoices[Document
Date], "&gt;"&amp;TODAY()-60,Outsanding_Invoices[Document
Date], "&lt;"&amp;TODAY()-29,Outsanding_Invoices[Customer Name], $C40)</f>
        <v>8762.34</v>
      </c>
      <c r="G40" s="126">
        <f ca="1" xml:space="preserve"> SUMIFS(Outsanding_Invoices[Amount
Outstanding],Outsanding_Invoices[Document
Date], "&gt;"&amp;TODAY()-90,Outsanding_Invoices[Document
Date], "&lt;"&amp;TODAY()-59,Outsanding_Invoices[Customer Name], $C40)</f>
        <v>0</v>
      </c>
      <c r="H40" s="126">
        <f ca="1" xml:space="preserve"> SUMIFS(Outsanding_Invoices[Amount
Outstanding],Outsanding_Invoices[Document
Date], "&lt;"&amp;TODAY()-90,Outsanding_Invoices[Customer Name], $C40)</f>
        <v>4573.63</v>
      </c>
      <c r="I40" s="102"/>
      <c r="J40" s="103">
        <f t="shared" ca="1" si="1"/>
        <v>15180.350000000002</v>
      </c>
    </row>
    <row r="41" spans="1:10" ht="15.95" customHeight="1" x14ac:dyDescent="0.25">
      <c r="A41" s="21"/>
      <c r="B41" s="124">
        <f t="shared" ca="1" si="0"/>
        <v>75</v>
      </c>
      <c r="C41" s="130" t="str">
        <f>IF('Data Import-Express'!K104&lt;&gt;"", 'Data Import-Express'!K104, "")</f>
        <v>Company 102</v>
      </c>
      <c r="D41" s="128"/>
      <c r="E41" s="126">
        <f ca="1" xml:space="preserve"> SUMIFS(Outsanding_Invoices[Amount
Outstanding],Outsanding_Invoices[Document
Date], "&gt;"&amp;TODAY()-30,Outsanding_Invoices[Customer Name],$C41)</f>
        <v>0</v>
      </c>
      <c r="F41" s="126">
        <f ca="1" xml:space="preserve"> SUMIFS(Outsanding_Invoices[Amount
Outstanding],Outsanding_Invoices[Document
Date], "&gt;"&amp;TODAY()-60,Outsanding_Invoices[Document
Date], "&lt;"&amp;TODAY()-29,Outsanding_Invoices[Customer Name], $C41)</f>
        <v>5469.33</v>
      </c>
      <c r="G41" s="126">
        <f ca="1" xml:space="preserve"> SUMIFS(Outsanding_Invoices[Amount
Outstanding],Outsanding_Invoices[Document
Date], "&gt;"&amp;TODAY()-90,Outsanding_Invoices[Document
Date], "&lt;"&amp;TODAY()-59,Outsanding_Invoices[Customer Name], $C41)</f>
        <v>6927.63</v>
      </c>
      <c r="H41" s="126">
        <f ca="1" xml:space="preserve"> SUMIFS(Outsanding_Invoices[Amount
Outstanding],Outsanding_Invoices[Document
Date], "&lt;"&amp;TODAY()-90,Outsanding_Invoices[Customer Name], $C41)</f>
        <v>2154.6</v>
      </c>
      <c r="I41" s="102"/>
      <c r="J41" s="103">
        <f t="shared" ca="1" si="1"/>
        <v>14551.56</v>
      </c>
    </row>
    <row r="42" spans="1:10" ht="15.95" customHeight="1" x14ac:dyDescent="0.25">
      <c r="A42" s="21"/>
      <c r="B42" s="124">
        <f t="shared" ca="1" si="0"/>
        <v>153</v>
      </c>
      <c r="C42" s="130" t="str">
        <f>IF('Data Import-Express'!K247&lt;&gt;"", 'Data Import-Express'!K247, "")</f>
        <v>Company 245</v>
      </c>
      <c r="D42" s="128"/>
      <c r="E42" s="126">
        <f ca="1" xml:space="preserve"> SUMIFS(Outsanding_Invoices[Amount
Outstanding],Outsanding_Invoices[Document
Date], "&gt;"&amp;TODAY()-30,Outsanding_Invoices[Customer Name],$C42)</f>
        <v>0</v>
      </c>
      <c r="F42" s="126">
        <f ca="1" xml:space="preserve"> SUMIFS(Outsanding_Invoices[Amount
Outstanding],Outsanding_Invoices[Document
Date], "&gt;"&amp;TODAY()-60,Outsanding_Invoices[Document
Date], "&lt;"&amp;TODAY()-29,Outsanding_Invoices[Customer Name], $C42)</f>
        <v>5780</v>
      </c>
      <c r="G42" s="126">
        <f ca="1" xml:space="preserve"> SUMIFS(Outsanding_Invoices[Amount
Outstanding],Outsanding_Invoices[Document
Date], "&gt;"&amp;TODAY()-90,Outsanding_Invoices[Document
Date], "&lt;"&amp;TODAY()-59,Outsanding_Invoices[Customer Name], $C42)</f>
        <v>8542.01</v>
      </c>
      <c r="H42" s="126">
        <f ca="1" xml:space="preserve"> SUMIFS(Outsanding_Invoices[Amount
Outstanding],Outsanding_Invoices[Document
Date], "&lt;"&amp;TODAY()-90,Outsanding_Invoices[Customer Name], $C42)</f>
        <v>0</v>
      </c>
      <c r="I42" s="102"/>
      <c r="J42" s="103">
        <f t="shared" ca="1" si="1"/>
        <v>14322.01</v>
      </c>
    </row>
    <row r="43" spans="1:10" ht="15.95" customHeight="1" x14ac:dyDescent="0.25">
      <c r="A43" s="21"/>
      <c r="B43" s="124">
        <f t="shared" ca="1" si="0"/>
        <v>91</v>
      </c>
      <c r="C43" s="130" t="str">
        <f>IF('Data Import-Express'!K177&lt;&gt;"", 'Data Import-Express'!K177, "")</f>
        <v>Company 175</v>
      </c>
      <c r="D43" s="128"/>
      <c r="E43" s="126">
        <f ca="1" xml:space="preserve"> SUMIFS(Outsanding_Invoices[Amount
Outstanding],Outsanding_Invoices[Document
Date], "&gt;"&amp;TODAY()-30,Outsanding_Invoices[Customer Name],$C43)</f>
        <v>0</v>
      </c>
      <c r="F43" s="126">
        <f ca="1" xml:space="preserve"> SUMIFS(Outsanding_Invoices[Amount
Outstanding],Outsanding_Invoices[Document
Date], "&gt;"&amp;TODAY()-60,Outsanding_Invoices[Document
Date], "&lt;"&amp;TODAY()-29,Outsanding_Invoices[Customer Name], $C43)</f>
        <v>7718.76</v>
      </c>
      <c r="G43" s="126">
        <f ca="1" xml:space="preserve"> SUMIFS(Outsanding_Invoices[Amount
Outstanding],Outsanding_Invoices[Document
Date], "&gt;"&amp;TODAY()-90,Outsanding_Invoices[Document
Date], "&lt;"&amp;TODAY()-59,Outsanding_Invoices[Customer Name], $C43)</f>
        <v>5125.6100000000006</v>
      </c>
      <c r="H43" s="126">
        <f ca="1" xml:space="preserve"> SUMIFS(Outsanding_Invoices[Amount
Outstanding],Outsanding_Invoices[Document
Date], "&lt;"&amp;TODAY()-90,Outsanding_Invoices[Customer Name], $C43)</f>
        <v>1451.63</v>
      </c>
      <c r="I43" s="102"/>
      <c r="J43" s="103">
        <f t="shared" ca="1" si="1"/>
        <v>14296</v>
      </c>
    </row>
    <row r="44" spans="1:10" ht="15.95" customHeight="1" x14ac:dyDescent="0.25">
      <c r="A44" s="21"/>
      <c r="B44" s="124">
        <f t="shared" ca="1" si="0"/>
        <v>26</v>
      </c>
      <c r="C44" s="130" t="str">
        <f>IF('Data Import-Express'!K5&lt;&gt;"", 'Data Import-Express'!K5, "")</f>
        <v>Company 3</v>
      </c>
      <c r="D44" s="128"/>
      <c r="E44" s="126">
        <f ca="1" xml:space="preserve"> SUMIFS(Outsanding_Invoices[Amount
Outstanding],Outsanding_Invoices[Document
Date], "&gt;"&amp;TODAY()-30,Outsanding_Invoices[Customer Name],$C44)</f>
        <v>0</v>
      </c>
      <c r="F44" s="126">
        <f ca="1" xml:space="preserve"> SUMIFS(Outsanding_Invoices[Amount
Outstanding],Outsanding_Invoices[Document
Date], "&gt;"&amp;TODAY()-60,Outsanding_Invoices[Document
Date], "&lt;"&amp;TODAY()-29,Outsanding_Invoices[Customer Name], $C44)</f>
        <v>1466.88</v>
      </c>
      <c r="G44" s="126">
        <f ca="1" xml:space="preserve"> SUMIFS(Outsanding_Invoices[Amount
Outstanding],Outsanding_Invoices[Document
Date], "&gt;"&amp;TODAY()-90,Outsanding_Invoices[Document
Date], "&lt;"&amp;TODAY()-59,Outsanding_Invoices[Customer Name], $C44)</f>
        <v>5266.01</v>
      </c>
      <c r="H44" s="126">
        <f ca="1" xml:space="preserve"> SUMIFS(Outsanding_Invoices[Amount
Outstanding],Outsanding_Invoices[Document
Date], "&lt;"&amp;TODAY()-90,Outsanding_Invoices[Customer Name], $C44)</f>
        <v>7327.51</v>
      </c>
      <c r="I44" s="102"/>
      <c r="J44" s="103">
        <f t="shared" ca="1" si="1"/>
        <v>14060.400000000001</v>
      </c>
    </row>
    <row r="45" spans="1:10" ht="15.95" customHeight="1" x14ac:dyDescent="0.25">
      <c r="A45" s="21"/>
      <c r="B45" s="124">
        <f t="shared" ca="1" si="0"/>
        <v>107</v>
      </c>
      <c r="C45" s="130" t="str">
        <f>IF('Data Import-Express'!K192&lt;&gt;"", 'Data Import-Express'!K192, "")</f>
        <v>Company 190</v>
      </c>
      <c r="D45" s="128"/>
      <c r="E45" s="126">
        <f ca="1" xml:space="preserve"> SUMIFS(Outsanding_Invoices[Amount
Outstanding],Outsanding_Invoices[Document
Date], "&gt;"&amp;TODAY()-30,Outsanding_Invoices[Customer Name],$C45)</f>
        <v>0</v>
      </c>
      <c r="F45" s="126">
        <f ca="1" xml:space="preserve"> SUMIFS(Outsanding_Invoices[Amount
Outstanding],Outsanding_Invoices[Document
Date], "&gt;"&amp;TODAY()-60,Outsanding_Invoices[Document
Date], "&lt;"&amp;TODAY()-29,Outsanding_Invoices[Customer Name], $C45)</f>
        <v>0</v>
      </c>
      <c r="G45" s="126">
        <f ca="1" xml:space="preserve"> SUMIFS(Outsanding_Invoices[Amount
Outstanding],Outsanding_Invoices[Document
Date], "&gt;"&amp;TODAY()-90,Outsanding_Invoices[Document
Date], "&lt;"&amp;TODAY()-59,Outsanding_Invoices[Customer Name], $C45)</f>
        <v>12079</v>
      </c>
      <c r="H45" s="126">
        <f ca="1" xml:space="preserve"> SUMIFS(Outsanding_Invoices[Amount
Outstanding],Outsanding_Invoices[Document
Date], "&lt;"&amp;TODAY()-90,Outsanding_Invoices[Customer Name], $C45)</f>
        <v>984</v>
      </c>
      <c r="I45" s="102"/>
      <c r="J45" s="103">
        <f t="shared" ca="1" si="1"/>
        <v>13063</v>
      </c>
    </row>
    <row r="46" spans="1:10" ht="15.95" customHeight="1" x14ac:dyDescent="0.25">
      <c r="A46" s="21"/>
      <c r="B46" s="124">
        <f t="shared" ca="1" si="0"/>
        <v>40</v>
      </c>
      <c r="C46" s="130" t="str">
        <f>IF('Data Import-Express'!K91&lt;&gt;"", 'Data Import-Express'!K91, "")</f>
        <v>Company 89</v>
      </c>
      <c r="D46" s="128"/>
      <c r="E46" s="126">
        <f ca="1" xml:space="preserve"> SUMIFS(Outsanding_Invoices[Amount
Outstanding],Outsanding_Invoices[Document
Date], "&gt;"&amp;TODAY()-30,Outsanding_Invoices[Customer Name],$C46)</f>
        <v>466.38</v>
      </c>
      <c r="F46" s="126">
        <f ca="1" xml:space="preserve"> SUMIFS(Outsanding_Invoices[Amount
Outstanding],Outsanding_Invoices[Document
Date], "&gt;"&amp;TODAY()-60,Outsanding_Invoices[Document
Date], "&lt;"&amp;TODAY()-29,Outsanding_Invoices[Customer Name], $C46)</f>
        <v>4614.0200000000004</v>
      </c>
      <c r="G46" s="126">
        <f ca="1" xml:space="preserve"> SUMIFS(Outsanding_Invoices[Amount
Outstanding],Outsanding_Invoices[Document
Date], "&gt;"&amp;TODAY()-90,Outsanding_Invoices[Document
Date], "&lt;"&amp;TODAY()-59,Outsanding_Invoices[Customer Name], $C46)</f>
        <v>3707.37</v>
      </c>
      <c r="H46" s="126">
        <f ca="1" xml:space="preserve"> SUMIFS(Outsanding_Invoices[Amount
Outstanding],Outsanding_Invoices[Document
Date], "&lt;"&amp;TODAY()-90,Outsanding_Invoices[Customer Name], $C46)</f>
        <v>4273.51</v>
      </c>
      <c r="I46" s="102"/>
      <c r="J46" s="103">
        <f t="shared" ca="1" si="1"/>
        <v>13061.28</v>
      </c>
    </row>
    <row r="47" spans="1:10" ht="15.95" customHeight="1" x14ac:dyDescent="0.25">
      <c r="A47" s="21"/>
      <c r="B47" s="124">
        <f t="shared" ca="1" si="0"/>
        <v>27</v>
      </c>
      <c r="C47" s="130" t="str">
        <f>IF('Data Import-Express'!K241&lt;&gt;"", 'Data Import-Express'!K241, "")</f>
        <v>Company 239</v>
      </c>
      <c r="D47" s="128"/>
      <c r="E47" s="126">
        <f ca="1" xml:space="preserve"> SUMIFS(Outsanding_Invoices[Amount
Outstanding],Outsanding_Invoices[Document
Date], "&gt;"&amp;TODAY()-30,Outsanding_Invoices[Customer Name],$C47)</f>
        <v>0</v>
      </c>
      <c r="F47" s="126">
        <f ca="1" xml:space="preserve"> SUMIFS(Outsanding_Invoices[Amount
Outstanding],Outsanding_Invoices[Document
Date], "&gt;"&amp;TODAY()-60,Outsanding_Invoices[Document
Date], "&lt;"&amp;TODAY()-29,Outsanding_Invoices[Customer Name], $C47)</f>
        <v>1900.35</v>
      </c>
      <c r="G47" s="126">
        <f ca="1" xml:space="preserve"> SUMIFS(Outsanding_Invoices[Amount
Outstanding],Outsanding_Invoices[Document
Date], "&gt;"&amp;TODAY()-90,Outsanding_Invoices[Document
Date], "&lt;"&amp;TODAY()-59,Outsanding_Invoices[Customer Name], $C47)</f>
        <v>3669.02</v>
      </c>
      <c r="H47" s="126">
        <f ca="1" xml:space="preserve"> SUMIFS(Outsanding_Invoices[Amount
Outstanding],Outsanding_Invoices[Document
Date], "&lt;"&amp;TODAY()-90,Outsanding_Invoices[Customer Name], $C47)</f>
        <v>7308.0600000000013</v>
      </c>
      <c r="I47" s="102"/>
      <c r="J47" s="103">
        <f t="shared" ca="1" si="1"/>
        <v>12877.43</v>
      </c>
    </row>
    <row r="48" spans="1:10" ht="15.95" customHeight="1" x14ac:dyDescent="0.25">
      <c r="A48" s="21"/>
      <c r="B48" s="124">
        <f t="shared" ca="1" si="0"/>
        <v>67</v>
      </c>
      <c r="C48" s="130" t="str">
        <f>IF('Data Import-Express'!K15&lt;&gt;"", 'Data Import-Express'!K15, "")</f>
        <v>Company 13</v>
      </c>
      <c r="D48" s="128"/>
      <c r="E48" s="126">
        <f ca="1" xml:space="preserve"> SUMIFS(Outsanding_Invoices[Amount
Outstanding],Outsanding_Invoices[Document
Date], "&gt;"&amp;TODAY()-30,Outsanding_Invoices[Customer Name],$C48)</f>
        <v>0</v>
      </c>
      <c r="F48" s="126">
        <f ca="1" xml:space="preserve"> SUMIFS(Outsanding_Invoices[Amount
Outstanding],Outsanding_Invoices[Document
Date], "&gt;"&amp;TODAY()-60,Outsanding_Invoices[Document
Date], "&lt;"&amp;TODAY()-29,Outsanding_Invoices[Customer Name], $C48)</f>
        <v>0</v>
      </c>
      <c r="G48" s="126">
        <f ca="1" xml:space="preserve"> SUMIFS(Outsanding_Invoices[Amount
Outstanding],Outsanding_Invoices[Document
Date], "&gt;"&amp;TODAY()-90,Outsanding_Invoices[Document
Date], "&lt;"&amp;TODAY()-59,Outsanding_Invoices[Customer Name], $C48)</f>
        <v>8872.380000000001</v>
      </c>
      <c r="H48" s="126">
        <f ca="1" xml:space="preserve"> SUMIFS(Outsanding_Invoices[Amount
Outstanding],Outsanding_Invoices[Document
Date], "&lt;"&amp;TODAY()-90,Outsanding_Invoices[Customer Name], $C48)</f>
        <v>2510</v>
      </c>
      <c r="I48" s="102"/>
      <c r="J48" s="103">
        <f t="shared" ca="1" si="1"/>
        <v>11382.380000000001</v>
      </c>
    </row>
    <row r="49" spans="1:10" ht="15.95" customHeight="1" x14ac:dyDescent="0.25">
      <c r="A49" s="21"/>
      <c r="B49" s="124">
        <f t="shared" ca="1" si="0"/>
        <v>73</v>
      </c>
      <c r="C49" s="130" t="str">
        <f>IF('Data Import-Express'!K18&lt;&gt;"", 'Data Import-Express'!K18, "")</f>
        <v>Company 16</v>
      </c>
      <c r="D49" s="128"/>
      <c r="E49" s="126">
        <f ca="1" xml:space="preserve"> SUMIFS(Outsanding_Invoices[Amount
Outstanding],Outsanding_Invoices[Document
Date], "&gt;"&amp;TODAY()-30,Outsanding_Invoices[Customer Name],$C49)</f>
        <v>0</v>
      </c>
      <c r="F49" s="126">
        <f ca="1" xml:space="preserve"> SUMIFS(Outsanding_Invoices[Amount
Outstanding],Outsanding_Invoices[Document
Date], "&gt;"&amp;TODAY()-60,Outsanding_Invoices[Document
Date], "&lt;"&amp;TODAY()-29,Outsanding_Invoices[Customer Name], $C49)</f>
        <v>1800.6</v>
      </c>
      <c r="G49" s="126">
        <f ca="1" xml:space="preserve"> SUMIFS(Outsanding_Invoices[Amount
Outstanding],Outsanding_Invoices[Document
Date], "&gt;"&amp;TODAY()-90,Outsanding_Invoices[Document
Date], "&lt;"&amp;TODAY()-59,Outsanding_Invoices[Customer Name], $C49)</f>
        <v>6576.21</v>
      </c>
      <c r="H49" s="126">
        <f ca="1" xml:space="preserve"> SUMIFS(Outsanding_Invoices[Amount
Outstanding],Outsanding_Invoices[Document
Date], "&lt;"&amp;TODAY()-90,Outsanding_Invoices[Customer Name], $C49)</f>
        <v>2321.13</v>
      </c>
      <c r="I49" s="102"/>
      <c r="J49" s="103">
        <f t="shared" ca="1" si="1"/>
        <v>10697.939999999999</v>
      </c>
    </row>
    <row r="50" spans="1:10" ht="15.95" customHeight="1" x14ac:dyDescent="0.25">
      <c r="A50" s="21"/>
      <c r="B50" s="124">
        <f t="shared" ca="1" si="0"/>
        <v>17</v>
      </c>
      <c r="C50" s="130" t="str">
        <f>IF('Data Import-Express'!K21&lt;&gt;"", 'Data Import-Express'!K21, "")</f>
        <v>Company 19</v>
      </c>
      <c r="D50" s="128"/>
      <c r="E50" s="126">
        <f ca="1" xml:space="preserve"> SUMIFS(Outsanding_Invoices[Amount
Outstanding],Outsanding_Invoices[Document
Date], "&gt;"&amp;TODAY()-30,Outsanding_Invoices[Customer Name],$C50)</f>
        <v>0</v>
      </c>
      <c r="F50" s="126">
        <f ca="1" xml:space="preserve"> SUMIFS(Outsanding_Invoices[Amount
Outstanding],Outsanding_Invoices[Document
Date], "&gt;"&amp;TODAY()-60,Outsanding_Invoices[Document
Date], "&lt;"&amp;TODAY()-29,Outsanding_Invoices[Customer Name], $C50)</f>
        <v>0</v>
      </c>
      <c r="G50" s="126">
        <f ca="1" xml:space="preserve"> SUMIFS(Outsanding_Invoices[Amount
Outstanding],Outsanding_Invoices[Document
Date], "&gt;"&amp;TODAY()-90,Outsanding_Invoices[Document
Date], "&lt;"&amp;TODAY()-59,Outsanding_Invoices[Customer Name], $C50)</f>
        <v>1500</v>
      </c>
      <c r="H50" s="126">
        <f ca="1" xml:space="preserve"> SUMIFS(Outsanding_Invoices[Amount
Outstanding],Outsanding_Invoices[Document
Date], "&lt;"&amp;TODAY()-90,Outsanding_Invoices[Customer Name], $C50)</f>
        <v>9573.4500000000007</v>
      </c>
      <c r="I50" s="102"/>
      <c r="J50" s="103">
        <f t="shared" ca="1" si="1"/>
        <v>11073.45</v>
      </c>
    </row>
    <row r="51" spans="1:10" ht="15.95" customHeight="1" x14ac:dyDescent="0.25">
      <c r="A51" s="21"/>
      <c r="B51" s="124">
        <f t="shared" ca="1" si="0"/>
        <v>14</v>
      </c>
      <c r="C51" s="130" t="str">
        <f>IF('Data Import-Express'!K95&lt;&gt;"", 'Data Import-Express'!K95, "")</f>
        <v>Company 93</v>
      </c>
      <c r="D51" s="128"/>
      <c r="E51" s="126">
        <f ca="1" xml:space="preserve"> SUMIFS(Outsanding_Invoices[Amount
Outstanding],Outsanding_Invoices[Document
Date], "&gt;"&amp;TODAY()-30,Outsanding_Invoices[Customer Name],$C51)</f>
        <v>0</v>
      </c>
      <c r="F51" s="126">
        <f ca="1" xml:space="preserve"> SUMIFS(Outsanding_Invoices[Amount
Outstanding],Outsanding_Invoices[Document
Date], "&gt;"&amp;TODAY()-60,Outsanding_Invoices[Document
Date], "&lt;"&amp;TODAY()-29,Outsanding_Invoices[Customer Name], $C51)</f>
        <v>0</v>
      </c>
      <c r="G51" s="126">
        <f ca="1" xml:space="preserve"> SUMIFS(Outsanding_Invoices[Amount
Outstanding],Outsanding_Invoices[Document
Date], "&gt;"&amp;TODAY()-90,Outsanding_Invoices[Document
Date], "&lt;"&amp;TODAY()-59,Outsanding_Invoices[Customer Name], $C51)</f>
        <v>0</v>
      </c>
      <c r="H51" s="126">
        <f ca="1" xml:space="preserve"> SUMIFS(Outsanding_Invoices[Amount
Outstanding],Outsanding_Invoices[Document
Date], "&lt;"&amp;TODAY()-90,Outsanding_Invoices[Customer Name], $C51)</f>
        <v>10950</v>
      </c>
      <c r="I51" s="102"/>
      <c r="J51" s="103">
        <f t="shared" ca="1" si="1"/>
        <v>10950</v>
      </c>
    </row>
    <row r="52" spans="1:10" ht="15.95" customHeight="1" x14ac:dyDescent="0.25">
      <c r="A52" s="21"/>
      <c r="B52" s="124">
        <f t="shared" ca="1" si="0"/>
        <v>153</v>
      </c>
      <c r="C52" s="130" t="str">
        <f>IF('Data Import-Express'!K140&lt;&gt;"", 'Data Import-Express'!K140, "")</f>
        <v>Company 138</v>
      </c>
      <c r="D52" s="128"/>
      <c r="E52" s="126">
        <f ca="1" xml:space="preserve"> SUMIFS(Outsanding_Invoices[Amount
Outstanding],Outsanding_Invoices[Document
Date], "&gt;"&amp;TODAY()-30,Outsanding_Invoices[Customer Name],$C52)</f>
        <v>0</v>
      </c>
      <c r="F52" s="126">
        <f ca="1" xml:space="preserve"> SUMIFS(Outsanding_Invoices[Amount
Outstanding],Outsanding_Invoices[Document
Date], "&gt;"&amp;TODAY()-60,Outsanding_Invoices[Document
Date], "&lt;"&amp;TODAY()-29,Outsanding_Invoices[Customer Name], $C52)</f>
        <v>5129.75</v>
      </c>
      <c r="G52" s="126">
        <f ca="1" xml:space="preserve"> SUMIFS(Outsanding_Invoices[Amount
Outstanding],Outsanding_Invoices[Document
Date], "&gt;"&amp;TODAY()-90,Outsanding_Invoices[Document
Date], "&lt;"&amp;TODAY()-59,Outsanding_Invoices[Customer Name], $C52)</f>
        <v>5806.43</v>
      </c>
      <c r="H52" s="126">
        <f ca="1" xml:space="preserve"> SUMIFS(Outsanding_Invoices[Amount
Outstanding],Outsanding_Invoices[Document
Date], "&lt;"&amp;TODAY()-90,Outsanding_Invoices[Customer Name], $C52)</f>
        <v>0</v>
      </c>
      <c r="I52" s="102"/>
      <c r="J52" s="103">
        <f t="shared" ca="1" si="1"/>
        <v>10936.18</v>
      </c>
    </row>
    <row r="53" spans="1:10" ht="15.95" customHeight="1" x14ac:dyDescent="0.25">
      <c r="A53" s="21"/>
      <c r="B53" s="124">
        <f t="shared" ca="1" si="0"/>
        <v>24</v>
      </c>
      <c r="C53" s="130" t="str">
        <f>IF('Data Import-Express'!K132&lt;&gt;"", 'Data Import-Express'!K132, "")</f>
        <v>Company 130</v>
      </c>
      <c r="D53" s="128"/>
      <c r="E53" s="126">
        <f ca="1" xml:space="preserve"> SUMIFS(Outsanding_Invoices[Amount
Outstanding],Outsanding_Invoices[Document
Date], "&gt;"&amp;TODAY()-30,Outsanding_Invoices[Customer Name],$C53)</f>
        <v>0</v>
      </c>
      <c r="F53" s="126">
        <f ca="1" xml:space="preserve"> SUMIFS(Outsanding_Invoices[Amount
Outstanding],Outsanding_Invoices[Document
Date], "&gt;"&amp;TODAY()-60,Outsanding_Invoices[Document
Date], "&lt;"&amp;TODAY()-29,Outsanding_Invoices[Customer Name], $C53)</f>
        <v>3100</v>
      </c>
      <c r="G53" s="126">
        <f ca="1" xml:space="preserve"> SUMIFS(Outsanding_Invoices[Amount
Outstanding],Outsanding_Invoices[Document
Date], "&gt;"&amp;TODAY()-90,Outsanding_Invoices[Document
Date], "&lt;"&amp;TODAY()-59,Outsanding_Invoices[Customer Name], $C53)</f>
        <v>0</v>
      </c>
      <c r="H53" s="126">
        <f ca="1" xml:space="preserve"> SUMIFS(Outsanding_Invoices[Amount
Outstanding],Outsanding_Invoices[Document
Date], "&lt;"&amp;TODAY()-90,Outsanding_Invoices[Customer Name], $C53)</f>
        <v>7800</v>
      </c>
      <c r="I53" s="102"/>
      <c r="J53" s="103">
        <f t="shared" ca="1" si="1"/>
        <v>10900</v>
      </c>
    </row>
    <row r="54" spans="1:10" ht="15.95" customHeight="1" x14ac:dyDescent="0.25">
      <c r="A54" s="21"/>
      <c r="B54" s="124">
        <f t="shared" ca="1" si="0"/>
        <v>33</v>
      </c>
      <c r="C54" s="130" t="str">
        <f>IF('Data Import-Express'!K27&lt;&gt;"", 'Data Import-Express'!K27, "")</f>
        <v>Company 25</v>
      </c>
      <c r="D54" s="128"/>
      <c r="E54" s="126">
        <f ca="1" xml:space="preserve"> SUMIFS(Outsanding_Invoices[Amount
Outstanding],Outsanding_Invoices[Document
Date], "&gt;"&amp;TODAY()-30,Outsanding_Invoices[Customer Name],$C54)</f>
        <v>0</v>
      </c>
      <c r="F54" s="126">
        <f ca="1" xml:space="preserve"> SUMIFS(Outsanding_Invoices[Amount
Outstanding],Outsanding_Invoices[Document
Date], "&gt;"&amp;TODAY()-60,Outsanding_Invoices[Document
Date], "&lt;"&amp;TODAY()-29,Outsanding_Invoices[Customer Name], $C54)</f>
        <v>1748.45</v>
      </c>
      <c r="G54" s="126">
        <f ca="1" xml:space="preserve"> SUMIFS(Outsanding_Invoices[Amount
Outstanding],Outsanding_Invoices[Document
Date], "&gt;"&amp;TODAY()-90,Outsanding_Invoices[Document
Date], "&lt;"&amp;TODAY()-59,Outsanding_Invoices[Customer Name], $C54)</f>
        <v>4298.8900000000003</v>
      </c>
      <c r="H54" s="126">
        <f ca="1" xml:space="preserve"> SUMIFS(Outsanding_Invoices[Amount
Outstanding],Outsanding_Invoices[Document
Date], "&lt;"&amp;TODAY()-90,Outsanding_Invoices[Customer Name], $C54)</f>
        <v>4995.22</v>
      </c>
      <c r="I54" s="102"/>
      <c r="J54" s="103">
        <f t="shared" ca="1" si="1"/>
        <v>11042.560000000001</v>
      </c>
    </row>
    <row r="55" spans="1:10" ht="15.95" customHeight="1" x14ac:dyDescent="0.25">
      <c r="A55" s="21"/>
      <c r="B55" s="124">
        <f t="shared" ca="1" si="0"/>
        <v>54</v>
      </c>
      <c r="C55" s="130" t="str">
        <f>IF('Data Import-Express'!K69&lt;&gt;"", 'Data Import-Express'!K69, "")</f>
        <v>Company 67</v>
      </c>
      <c r="D55" s="128"/>
      <c r="E55" s="126">
        <f ca="1" xml:space="preserve"> SUMIFS(Outsanding_Invoices[Amount
Outstanding],Outsanding_Invoices[Document
Date], "&gt;"&amp;TODAY()-30,Outsanding_Invoices[Customer Name],$C55)</f>
        <v>0</v>
      </c>
      <c r="F55" s="126">
        <f ca="1" xml:space="preserve"> SUMIFS(Outsanding_Invoices[Amount
Outstanding],Outsanding_Invoices[Document
Date], "&gt;"&amp;TODAY()-60,Outsanding_Invoices[Document
Date], "&lt;"&amp;TODAY()-29,Outsanding_Invoices[Customer Name], $C55)</f>
        <v>5200</v>
      </c>
      <c r="G55" s="126">
        <f ca="1" xml:space="preserve"> SUMIFS(Outsanding_Invoices[Amount
Outstanding],Outsanding_Invoices[Document
Date], "&gt;"&amp;TODAY()-90,Outsanding_Invoices[Document
Date], "&lt;"&amp;TODAY()-59,Outsanding_Invoices[Customer Name], $C55)</f>
        <v>2000</v>
      </c>
      <c r="H55" s="126">
        <f ca="1" xml:space="preserve"> SUMIFS(Outsanding_Invoices[Amount
Outstanding],Outsanding_Invoices[Document
Date], "&lt;"&amp;TODAY()-90,Outsanding_Invoices[Customer Name], $C55)</f>
        <v>3200</v>
      </c>
      <c r="I55" s="102"/>
      <c r="J55" s="103">
        <f t="shared" ca="1" si="1"/>
        <v>10400</v>
      </c>
    </row>
    <row r="56" spans="1:10" ht="15.95" customHeight="1" x14ac:dyDescent="0.25">
      <c r="A56" s="21"/>
      <c r="B56" s="124">
        <f t="shared" ca="1" si="0"/>
        <v>119</v>
      </c>
      <c r="C56" s="130" t="str">
        <f>IF('Data Import-Express'!K74&lt;&gt;"", 'Data Import-Express'!K74, "")</f>
        <v>Company 72</v>
      </c>
      <c r="D56" s="128"/>
      <c r="E56" s="126">
        <f ca="1" xml:space="preserve"> SUMIFS(Outsanding_Invoices[Amount
Outstanding],Outsanding_Invoices[Document
Date], "&gt;"&amp;TODAY()-30,Outsanding_Invoices[Customer Name],$C56)</f>
        <v>0</v>
      </c>
      <c r="F56" s="126">
        <f ca="1" xml:space="preserve"> SUMIFS(Outsanding_Invoices[Amount
Outstanding],Outsanding_Invoices[Document
Date], "&gt;"&amp;TODAY()-60,Outsanding_Invoices[Document
Date], "&lt;"&amp;TODAY()-29,Outsanding_Invoices[Customer Name], $C56)</f>
        <v>4840.75</v>
      </c>
      <c r="G56" s="126">
        <f ca="1" xml:space="preserve"> SUMIFS(Outsanding_Invoices[Amount
Outstanding],Outsanding_Invoices[Document
Date], "&gt;"&amp;TODAY()-90,Outsanding_Invoices[Document
Date], "&lt;"&amp;TODAY()-59,Outsanding_Invoices[Customer Name], $C56)</f>
        <v>4326.5</v>
      </c>
      <c r="H56" s="126">
        <f ca="1" xml:space="preserve"> SUMIFS(Outsanding_Invoices[Amount
Outstanding],Outsanding_Invoices[Document
Date], "&lt;"&amp;TODAY()-90,Outsanding_Invoices[Customer Name], $C56)</f>
        <v>766.25</v>
      </c>
      <c r="I56" s="102"/>
      <c r="J56" s="103">
        <f t="shared" ca="1" si="1"/>
        <v>9933.5</v>
      </c>
    </row>
    <row r="57" spans="1:10" ht="15.95" customHeight="1" x14ac:dyDescent="0.25">
      <c r="A57" s="21"/>
      <c r="B57" s="124">
        <f t="shared" ca="1" si="0"/>
        <v>153</v>
      </c>
      <c r="C57" s="130" t="str">
        <f>IF('Data Import-Express'!K200&lt;&gt;"", 'Data Import-Express'!K200, "")</f>
        <v>Company 198</v>
      </c>
      <c r="D57" s="128"/>
      <c r="E57" s="126">
        <f ca="1" xml:space="preserve"> SUMIFS(Outsanding_Invoices[Amount
Outstanding],Outsanding_Invoices[Document
Date], "&gt;"&amp;TODAY()-30,Outsanding_Invoices[Customer Name],$C57)</f>
        <v>2500.9499999999998</v>
      </c>
      <c r="F57" s="126">
        <f ca="1" xml:space="preserve"> SUMIFS(Outsanding_Invoices[Amount
Outstanding],Outsanding_Invoices[Document
Date], "&gt;"&amp;TODAY()-60,Outsanding_Invoices[Document
Date], "&lt;"&amp;TODAY()-29,Outsanding_Invoices[Customer Name], $C57)</f>
        <v>6950</v>
      </c>
      <c r="G57" s="126">
        <f ca="1" xml:space="preserve"> SUMIFS(Outsanding_Invoices[Amount
Outstanding],Outsanding_Invoices[Document
Date], "&gt;"&amp;TODAY()-90,Outsanding_Invoices[Document
Date], "&lt;"&amp;TODAY()-59,Outsanding_Invoices[Customer Name], $C57)</f>
        <v>0</v>
      </c>
      <c r="H57" s="126">
        <f ca="1" xml:space="preserve"> SUMIFS(Outsanding_Invoices[Amount
Outstanding],Outsanding_Invoices[Document
Date], "&lt;"&amp;TODAY()-90,Outsanding_Invoices[Customer Name], $C57)</f>
        <v>0</v>
      </c>
      <c r="I57" s="102"/>
      <c r="J57" s="103">
        <f t="shared" ca="1" si="1"/>
        <v>9450.9500000000007</v>
      </c>
    </row>
    <row r="58" spans="1:10" ht="15.95" customHeight="1" x14ac:dyDescent="0.25">
      <c r="A58" s="21"/>
      <c r="B58" s="124">
        <f t="shared" ca="1" si="0"/>
        <v>142</v>
      </c>
      <c r="C58" s="130" t="str">
        <f>IF('Data Import-Express'!K80&lt;&gt;"", 'Data Import-Express'!K80, "")</f>
        <v>Company 78</v>
      </c>
      <c r="D58" s="128"/>
      <c r="E58" s="126">
        <f ca="1" xml:space="preserve"> SUMIFS(Outsanding_Invoices[Amount
Outstanding],Outsanding_Invoices[Document
Date], "&gt;"&amp;TODAY()-30,Outsanding_Invoices[Customer Name],$C58)</f>
        <v>2871.7799999999997</v>
      </c>
      <c r="F58" s="126">
        <f ca="1" xml:space="preserve"> SUMIFS(Outsanding_Invoices[Amount
Outstanding],Outsanding_Invoices[Document
Date], "&gt;"&amp;TODAY()-60,Outsanding_Invoices[Document
Date], "&lt;"&amp;TODAY()-29,Outsanding_Invoices[Customer Name], $C58)</f>
        <v>2448.13</v>
      </c>
      <c r="G58" s="126">
        <f ca="1" xml:space="preserve"> SUMIFS(Outsanding_Invoices[Amount
Outstanding],Outsanding_Invoices[Document
Date], "&gt;"&amp;TODAY()-90,Outsanding_Invoices[Document
Date], "&lt;"&amp;TODAY()-59,Outsanding_Invoices[Customer Name], $C58)</f>
        <v>3842.13</v>
      </c>
      <c r="H58" s="126">
        <f ca="1" xml:space="preserve"> SUMIFS(Outsanding_Invoices[Amount
Outstanding],Outsanding_Invoices[Document
Date], "&lt;"&amp;TODAY()-90,Outsanding_Invoices[Customer Name], $C58)</f>
        <v>236.9</v>
      </c>
      <c r="I58" s="102"/>
      <c r="J58" s="103">
        <f t="shared" ca="1" si="1"/>
        <v>9398.94</v>
      </c>
    </row>
    <row r="59" spans="1:10" ht="15.95" customHeight="1" x14ac:dyDescent="0.25">
      <c r="A59" s="21"/>
      <c r="B59" s="124">
        <f t="shared" ca="1" si="0"/>
        <v>44</v>
      </c>
      <c r="C59" s="130" t="str">
        <f>IF('Data Import-Express'!K190&lt;&gt;"", 'Data Import-Express'!K190, "")</f>
        <v>Company 188</v>
      </c>
      <c r="D59" s="128"/>
      <c r="E59" s="126">
        <f ca="1" xml:space="preserve"> SUMIFS(Outsanding_Invoices[Amount
Outstanding],Outsanding_Invoices[Document
Date], "&gt;"&amp;TODAY()-30,Outsanding_Invoices[Customer Name],$C59)</f>
        <v>0</v>
      </c>
      <c r="F59" s="126">
        <f ca="1" xml:space="preserve"> SUMIFS(Outsanding_Invoices[Amount
Outstanding],Outsanding_Invoices[Document
Date], "&gt;"&amp;TODAY()-60,Outsanding_Invoices[Document
Date], "&lt;"&amp;TODAY()-29,Outsanding_Invoices[Customer Name], $C59)</f>
        <v>0</v>
      </c>
      <c r="G59" s="126">
        <f ca="1" xml:space="preserve"> SUMIFS(Outsanding_Invoices[Amount
Outstanding],Outsanding_Invoices[Document
Date], "&gt;"&amp;TODAY()-90,Outsanding_Invoices[Document
Date], "&lt;"&amp;TODAY()-59,Outsanding_Invoices[Customer Name], $C59)</f>
        <v>4995.38</v>
      </c>
      <c r="H59" s="126">
        <f ca="1" xml:space="preserve"> SUMIFS(Outsanding_Invoices[Amount
Outstanding],Outsanding_Invoices[Document
Date], "&lt;"&amp;TODAY()-90,Outsanding_Invoices[Customer Name], $C59)</f>
        <v>4009.5</v>
      </c>
      <c r="I59" s="102"/>
      <c r="J59" s="103">
        <f t="shared" ca="1" si="1"/>
        <v>9004.880000000001</v>
      </c>
    </row>
    <row r="60" spans="1:10" ht="15.95" customHeight="1" x14ac:dyDescent="0.25">
      <c r="A60" s="21"/>
      <c r="B60" s="124">
        <f t="shared" ca="1" si="0"/>
        <v>35</v>
      </c>
      <c r="C60" s="130" t="str">
        <f>IF('Data Import-Express'!K142&lt;&gt;"", 'Data Import-Express'!K142, "")</f>
        <v>Company 140</v>
      </c>
      <c r="D60" s="128"/>
      <c r="E60" s="126">
        <f ca="1" xml:space="preserve"> SUMIFS(Outsanding_Invoices[Amount
Outstanding],Outsanding_Invoices[Document
Date], "&gt;"&amp;TODAY()-30,Outsanding_Invoices[Customer Name],$C60)</f>
        <v>406.25</v>
      </c>
      <c r="F60" s="126">
        <f ca="1" xml:space="preserve"> SUMIFS(Outsanding_Invoices[Amount
Outstanding],Outsanding_Invoices[Document
Date], "&gt;"&amp;TODAY()-60,Outsanding_Invoices[Document
Date], "&lt;"&amp;TODAY()-29,Outsanding_Invoices[Customer Name], $C60)</f>
        <v>0</v>
      </c>
      <c r="G60" s="126">
        <f ca="1" xml:space="preserve"> SUMIFS(Outsanding_Invoices[Amount
Outstanding],Outsanding_Invoices[Document
Date], "&gt;"&amp;TODAY()-90,Outsanding_Invoices[Document
Date], "&lt;"&amp;TODAY()-59,Outsanding_Invoices[Customer Name], $C60)</f>
        <v>3928.25</v>
      </c>
      <c r="H60" s="126">
        <f ca="1" xml:space="preserve"> SUMIFS(Outsanding_Invoices[Amount
Outstanding],Outsanding_Invoices[Document
Date], "&lt;"&amp;TODAY()-90,Outsanding_Invoices[Customer Name], $C60)</f>
        <v>4658.5</v>
      </c>
      <c r="I60" s="102"/>
      <c r="J60" s="103">
        <f t="shared" ca="1" si="1"/>
        <v>8993</v>
      </c>
    </row>
    <row r="61" spans="1:10" ht="15.95" customHeight="1" x14ac:dyDescent="0.25">
      <c r="A61" s="21"/>
      <c r="B61" s="124">
        <f t="shared" ca="1" si="0"/>
        <v>108</v>
      </c>
      <c r="C61" s="130" t="str">
        <f>IF('Data Import-Express'!K168&lt;&gt;"", 'Data Import-Express'!K168, "")</f>
        <v>Company 166</v>
      </c>
      <c r="D61" s="128"/>
      <c r="E61" s="126">
        <f ca="1" xml:space="preserve"> SUMIFS(Outsanding_Invoices[Amount
Outstanding],Outsanding_Invoices[Document
Date], "&gt;"&amp;TODAY()-30,Outsanding_Invoices[Customer Name],$C61)</f>
        <v>2264.6999999999998</v>
      </c>
      <c r="F61" s="126">
        <f ca="1" xml:space="preserve"> SUMIFS(Outsanding_Invoices[Amount
Outstanding],Outsanding_Invoices[Document
Date], "&gt;"&amp;TODAY()-60,Outsanding_Invoices[Document
Date], "&lt;"&amp;TODAY()-29,Outsanding_Invoices[Customer Name], $C61)</f>
        <v>5642.5599999999995</v>
      </c>
      <c r="G61" s="126">
        <f ca="1" xml:space="preserve"> SUMIFS(Outsanding_Invoices[Amount
Outstanding],Outsanding_Invoices[Document
Date], "&gt;"&amp;TODAY()-90,Outsanding_Invoices[Document
Date], "&lt;"&amp;TODAY()-59,Outsanding_Invoices[Customer Name], $C61)</f>
        <v>0</v>
      </c>
      <c r="H61" s="126">
        <f ca="1" xml:space="preserve"> SUMIFS(Outsanding_Invoices[Amount
Outstanding],Outsanding_Invoices[Document
Date], "&lt;"&amp;TODAY()-90,Outsanding_Invoices[Customer Name], $C61)</f>
        <v>978.13</v>
      </c>
      <c r="I61" s="102"/>
      <c r="J61" s="103">
        <f t="shared" ca="1" si="1"/>
        <v>8885.39</v>
      </c>
    </row>
    <row r="62" spans="1:10" ht="15.95" customHeight="1" x14ac:dyDescent="0.25">
      <c r="A62" s="21"/>
      <c r="B62" s="124">
        <f t="shared" ca="1" si="0"/>
        <v>18</v>
      </c>
      <c r="C62" s="130" t="str">
        <f>IF('Data Import-Express'!K24&lt;&gt;"", 'Data Import-Express'!K24, "")</f>
        <v>Company 22</v>
      </c>
      <c r="D62" s="128"/>
      <c r="E62" s="126">
        <f ca="1" xml:space="preserve"> SUMIFS(Outsanding_Invoices[Amount
Outstanding],Outsanding_Invoices[Document
Date], "&gt;"&amp;TODAY()-30,Outsanding_Invoices[Customer Name],$C62)</f>
        <v>0</v>
      </c>
      <c r="F62" s="126">
        <f ca="1" xml:space="preserve"> SUMIFS(Outsanding_Invoices[Amount
Outstanding],Outsanding_Invoices[Document
Date], "&gt;"&amp;TODAY()-60,Outsanding_Invoices[Document
Date], "&lt;"&amp;TODAY()-29,Outsanding_Invoices[Customer Name], $C62)</f>
        <v>0</v>
      </c>
      <c r="G62" s="126">
        <f ca="1" xml:space="preserve"> SUMIFS(Outsanding_Invoices[Amount
Outstanding],Outsanding_Invoices[Document
Date], "&gt;"&amp;TODAY()-90,Outsanding_Invoices[Document
Date], "&lt;"&amp;TODAY()-59,Outsanding_Invoices[Customer Name], $C62)</f>
        <v>0</v>
      </c>
      <c r="H62" s="126">
        <f ca="1" xml:space="preserve"> SUMIFS(Outsanding_Invoices[Amount
Outstanding],Outsanding_Invoices[Document
Date], "&lt;"&amp;TODAY()-90,Outsanding_Invoices[Customer Name], $C62)</f>
        <v>8800</v>
      </c>
      <c r="I62" s="102"/>
      <c r="J62" s="103">
        <f t="shared" ca="1" si="1"/>
        <v>8800</v>
      </c>
    </row>
    <row r="63" spans="1:10" ht="15.95" customHeight="1" x14ac:dyDescent="0.25">
      <c r="A63" s="21"/>
      <c r="B63" s="124">
        <f t="shared" ca="1" si="0"/>
        <v>39</v>
      </c>
      <c r="C63" s="130" t="str">
        <f>IF('Data Import-Express'!K57&lt;&gt;"", 'Data Import-Express'!K57, "")</f>
        <v>Company 55</v>
      </c>
      <c r="D63" s="128"/>
      <c r="E63" s="126">
        <f ca="1" xml:space="preserve"> SUMIFS(Outsanding_Invoices[Amount
Outstanding],Outsanding_Invoices[Document
Date], "&gt;"&amp;TODAY()-30,Outsanding_Invoices[Customer Name],$C63)</f>
        <v>0</v>
      </c>
      <c r="F63" s="126">
        <f ca="1" xml:space="preserve"> SUMIFS(Outsanding_Invoices[Amount
Outstanding],Outsanding_Invoices[Document
Date], "&gt;"&amp;TODAY()-60,Outsanding_Invoices[Document
Date], "&lt;"&amp;TODAY()-29,Outsanding_Invoices[Customer Name], $C63)</f>
        <v>2160.2800000000002</v>
      </c>
      <c r="G63" s="126">
        <f ca="1" xml:space="preserve"> SUMIFS(Outsanding_Invoices[Amount
Outstanding],Outsanding_Invoices[Document
Date], "&gt;"&amp;TODAY()-90,Outsanding_Invoices[Document
Date], "&lt;"&amp;TODAY()-59,Outsanding_Invoices[Customer Name], $C63)</f>
        <v>2160.2800000000002</v>
      </c>
      <c r="H63" s="126">
        <f ca="1" xml:space="preserve"> SUMIFS(Outsanding_Invoices[Amount
Outstanding],Outsanding_Invoices[Document
Date], "&lt;"&amp;TODAY()-90,Outsanding_Invoices[Customer Name], $C63)</f>
        <v>4335.51</v>
      </c>
      <c r="I63" s="102"/>
      <c r="J63" s="103">
        <f t="shared" ca="1" si="1"/>
        <v>8656.07</v>
      </c>
    </row>
    <row r="64" spans="1:10" ht="15.95" customHeight="1" x14ac:dyDescent="0.25">
      <c r="A64" s="21"/>
      <c r="B64" s="124">
        <f t="shared" ca="1" si="0"/>
        <v>105</v>
      </c>
      <c r="C64" s="130" t="str">
        <f>IF('Data Import-Express'!K129&lt;&gt;"", 'Data Import-Express'!K129, "")</f>
        <v>Company 127</v>
      </c>
      <c r="D64" s="128"/>
      <c r="E64" s="126">
        <f ca="1" xml:space="preserve"> SUMIFS(Outsanding_Invoices[Amount
Outstanding],Outsanding_Invoices[Document
Date], "&gt;"&amp;TODAY()-30,Outsanding_Invoices[Customer Name],$C64)</f>
        <v>0</v>
      </c>
      <c r="F64" s="126">
        <f ca="1" xml:space="preserve"> SUMIFS(Outsanding_Invoices[Amount
Outstanding],Outsanding_Invoices[Document
Date], "&gt;"&amp;TODAY()-60,Outsanding_Invoices[Document
Date], "&lt;"&amp;TODAY()-29,Outsanding_Invoices[Customer Name], $C64)</f>
        <v>4701.01</v>
      </c>
      <c r="G64" s="126">
        <f ca="1" xml:space="preserve"> SUMIFS(Outsanding_Invoices[Amount
Outstanding],Outsanding_Invoices[Document
Date], "&gt;"&amp;TODAY()-90,Outsanding_Invoices[Document
Date], "&lt;"&amp;TODAY()-59,Outsanding_Invoices[Customer Name], $C64)</f>
        <v>2886.76</v>
      </c>
      <c r="H64" s="126">
        <f ca="1" xml:space="preserve"> SUMIFS(Outsanding_Invoices[Amount
Outstanding],Outsanding_Invoices[Document
Date], "&lt;"&amp;TODAY()-90,Outsanding_Invoices[Customer Name], $C64)</f>
        <v>1062.5</v>
      </c>
      <c r="I64" s="102"/>
      <c r="J64" s="103">
        <f t="shared" ca="1" si="1"/>
        <v>8650.27</v>
      </c>
    </row>
    <row r="65" spans="1:10" ht="15.95" customHeight="1" x14ac:dyDescent="0.25">
      <c r="A65" s="21"/>
      <c r="B65" s="124">
        <f t="shared" ca="1" si="0"/>
        <v>19</v>
      </c>
      <c r="C65" s="130" t="str">
        <f>IF('Data Import-Express'!K171&lt;&gt;"", 'Data Import-Express'!K171, "")</f>
        <v>Company 169</v>
      </c>
      <c r="D65" s="128"/>
      <c r="E65" s="126">
        <f ca="1" xml:space="preserve"> SUMIFS(Outsanding_Invoices[Amount
Outstanding],Outsanding_Invoices[Document
Date], "&gt;"&amp;TODAY()-30,Outsanding_Invoices[Customer Name],$C65)</f>
        <v>0</v>
      </c>
      <c r="F65" s="126">
        <f ca="1" xml:space="preserve"> SUMIFS(Outsanding_Invoices[Amount
Outstanding],Outsanding_Invoices[Document
Date], "&gt;"&amp;TODAY()-60,Outsanding_Invoices[Document
Date], "&lt;"&amp;TODAY()-29,Outsanding_Invoices[Customer Name], $C65)</f>
        <v>0</v>
      </c>
      <c r="G65" s="126">
        <f ca="1" xml:space="preserve"> SUMIFS(Outsanding_Invoices[Amount
Outstanding],Outsanding_Invoices[Document
Date], "&gt;"&amp;TODAY()-90,Outsanding_Invoices[Document
Date], "&lt;"&amp;TODAY()-59,Outsanding_Invoices[Customer Name], $C65)</f>
        <v>0</v>
      </c>
      <c r="H65" s="126">
        <f ca="1" xml:space="preserve"> SUMIFS(Outsanding_Invoices[Amount
Outstanding],Outsanding_Invoices[Document
Date], "&lt;"&amp;TODAY()-90,Outsanding_Invoices[Customer Name], $C65)</f>
        <v>8600</v>
      </c>
      <c r="I65" s="102"/>
      <c r="J65" s="103">
        <f t="shared" ca="1" si="1"/>
        <v>8600</v>
      </c>
    </row>
    <row r="66" spans="1:10" ht="15.95" customHeight="1" x14ac:dyDescent="0.25">
      <c r="A66" s="21"/>
      <c r="B66" s="124">
        <f t="shared" ca="1" si="0"/>
        <v>153</v>
      </c>
      <c r="C66" s="130" t="str">
        <f>IF('Data Import-Express'!K201&lt;&gt;"", 'Data Import-Express'!K201, "")</f>
        <v>Company 199</v>
      </c>
      <c r="D66" s="128"/>
      <c r="E66" s="126">
        <f ca="1" xml:space="preserve"> SUMIFS(Outsanding_Invoices[Amount
Outstanding],Outsanding_Invoices[Document
Date], "&gt;"&amp;TODAY()-30,Outsanding_Invoices[Customer Name],$C66)</f>
        <v>0</v>
      </c>
      <c r="F66" s="126">
        <f ca="1" xml:space="preserve"> SUMIFS(Outsanding_Invoices[Amount
Outstanding],Outsanding_Invoices[Document
Date], "&gt;"&amp;TODAY()-60,Outsanding_Invoices[Document
Date], "&lt;"&amp;TODAY()-29,Outsanding_Invoices[Customer Name], $C66)</f>
        <v>4600</v>
      </c>
      <c r="G66" s="126">
        <f ca="1" xml:space="preserve"> SUMIFS(Outsanding_Invoices[Amount
Outstanding],Outsanding_Invoices[Document
Date], "&gt;"&amp;TODAY()-90,Outsanding_Invoices[Document
Date], "&lt;"&amp;TODAY()-59,Outsanding_Invoices[Customer Name], $C66)</f>
        <v>3400</v>
      </c>
      <c r="H66" s="126">
        <f ca="1" xml:space="preserve"> SUMIFS(Outsanding_Invoices[Amount
Outstanding],Outsanding_Invoices[Document
Date], "&lt;"&amp;TODAY()-90,Outsanding_Invoices[Customer Name], $C66)</f>
        <v>0</v>
      </c>
      <c r="I66" s="102"/>
      <c r="J66" s="103">
        <f t="shared" ca="1" si="1"/>
        <v>8000</v>
      </c>
    </row>
    <row r="67" spans="1:10" ht="15.95" customHeight="1" x14ac:dyDescent="0.25">
      <c r="A67" s="21"/>
      <c r="B67" s="124">
        <f t="shared" ca="1" si="0"/>
        <v>109</v>
      </c>
      <c r="C67" s="130" t="str">
        <f>IF('Data Import-Express'!K149&lt;&gt;"", 'Data Import-Express'!K149, "")</f>
        <v>Company 147</v>
      </c>
      <c r="D67" s="128"/>
      <c r="E67" s="126">
        <f ca="1" xml:space="preserve"> SUMIFS(Outsanding_Invoices[Amount
Outstanding],Outsanding_Invoices[Document
Date], "&gt;"&amp;TODAY()-30,Outsanding_Invoices[Customer Name],$C67)</f>
        <v>338</v>
      </c>
      <c r="F67" s="126">
        <f ca="1" xml:space="preserve"> SUMIFS(Outsanding_Invoices[Amount
Outstanding],Outsanding_Invoices[Document
Date], "&gt;"&amp;TODAY()-60,Outsanding_Invoices[Document
Date], "&lt;"&amp;TODAY()-29,Outsanding_Invoices[Customer Name], $C67)</f>
        <v>2528.5</v>
      </c>
      <c r="G67" s="126">
        <f ca="1" xml:space="preserve"> SUMIFS(Outsanding_Invoices[Amount
Outstanding],Outsanding_Invoices[Document
Date], "&gt;"&amp;TODAY()-90,Outsanding_Invoices[Document
Date], "&lt;"&amp;TODAY()-59,Outsanding_Invoices[Customer Name], $C67)</f>
        <v>3880.5</v>
      </c>
      <c r="H67" s="126">
        <f ca="1" xml:space="preserve"> SUMIFS(Outsanding_Invoices[Amount
Outstanding],Outsanding_Invoices[Document
Date], "&lt;"&amp;TODAY()-90,Outsanding_Invoices[Customer Name], $C67)</f>
        <v>926.25</v>
      </c>
      <c r="I67" s="102"/>
      <c r="J67" s="103">
        <f t="shared" ca="1" si="1"/>
        <v>7673.25</v>
      </c>
    </row>
    <row r="68" spans="1:10" ht="15.95" customHeight="1" x14ac:dyDescent="0.25">
      <c r="A68" s="21"/>
      <c r="B68" s="124">
        <f t="shared" ca="1" si="0"/>
        <v>153</v>
      </c>
      <c r="C68" s="130" t="str">
        <f>IF('Data Import-Express'!K151&lt;&gt;"", 'Data Import-Express'!K151, "")</f>
        <v>Company 149</v>
      </c>
      <c r="D68" s="128"/>
      <c r="E68" s="126">
        <f ca="1" xml:space="preserve"> SUMIFS(Outsanding_Invoices[Amount
Outstanding],Outsanding_Invoices[Document
Date], "&gt;"&amp;TODAY()-30,Outsanding_Invoices[Customer Name],$C68)</f>
        <v>0</v>
      </c>
      <c r="F68" s="126">
        <f ca="1" xml:space="preserve"> SUMIFS(Outsanding_Invoices[Amount
Outstanding],Outsanding_Invoices[Document
Date], "&gt;"&amp;TODAY()-60,Outsanding_Invoices[Document
Date], "&lt;"&amp;TODAY()-29,Outsanding_Invoices[Customer Name], $C68)</f>
        <v>5534.37</v>
      </c>
      <c r="G68" s="126">
        <f ca="1" xml:space="preserve"> SUMIFS(Outsanding_Invoices[Amount
Outstanding],Outsanding_Invoices[Document
Date], "&gt;"&amp;TODAY()-90,Outsanding_Invoices[Document
Date], "&lt;"&amp;TODAY()-59,Outsanding_Invoices[Customer Name], $C68)</f>
        <v>1831.63</v>
      </c>
      <c r="H68" s="126">
        <f ca="1" xml:space="preserve"> SUMIFS(Outsanding_Invoices[Amount
Outstanding],Outsanding_Invoices[Document
Date], "&lt;"&amp;TODAY()-90,Outsanding_Invoices[Customer Name], $C68)</f>
        <v>0</v>
      </c>
      <c r="I68" s="102"/>
      <c r="J68" s="103">
        <f t="shared" ca="1" si="1"/>
        <v>7366</v>
      </c>
    </row>
    <row r="69" spans="1:10" ht="15.95" customHeight="1" x14ac:dyDescent="0.25">
      <c r="A69" s="21"/>
      <c r="B69" s="124">
        <f t="shared" ca="1" si="0"/>
        <v>49</v>
      </c>
      <c r="C69" s="130" t="str">
        <f>IF('Data Import-Express'!K202&lt;&gt;"", 'Data Import-Express'!K202, "")</f>
        <v>Company 200</v>
      </c>
      <c r="D69" s="128"/>
      <c r="E69" s="126">
        <f ca="1" xml:space="preserve"> SUMIFS(Outsanding_Invoices[Amount
Outstanding],Outsanding_Invoices[Document
Date], "&gt;"&amp;TODAY()-30,Outsanding_Invoices[Customer Name],$C69)</f>
        <v>0</v>
      </c>
      <c r="F69" s="126">
        <f ca="1" xml:space="preserve"> SUMIFS(Outsanding_Invoices[Amount
Outstanding],Outsanding_Invoices[Document
Date], "&gt;"&amp;TODAY()-60,Outsanding_Invoices[Document
Date], "&lt;"&amp;TODAY()-29,Outsanding_Invoices[Customer Name], $C69)</f>
        <v>0</v>
      </c>
      <c r="G69" s="126">
        <f ca="1" xml:space="preserve"> SUMIFS(Outsanding_Invoices[Amount
Outstanding],Outsanding_Invoices[Document
Date], "&gt;"&amp;TODAY()-90,Outsanding_Invoices[Document
Date], "&lt;"&amp;TODAY()-59,Outsanding_Invoices[Customer Name], $C69)</f>
        <v>3300</v>
      </c>
      <c r="H69" s="126">
        <f ca="1" xml:space="preserve"> SUMIFS(Outsanding_Invoices[Amount
Outstanding],Outsanding_Invoices[Document
Date], "&lt;"&amp;TODAY()-90,Outsanding_Invoices[Customer Name], $C69)</f>
        <v>3610.95</v>
      </c>
      <c r="I69" s="102"/>
      <c r="J69" s="103">
        <f t="shared" ca="1" si="1"/>
        <v>6910.95</v>
      </c>
    </row>
    <row r="70" spans="1:10" ht="15.95" customHeight="1" x14ac:dyDescent="0.25">
      <c r="A70" s="21"/>
      <c r="B70" s="124">
        <f t="shared" ref="B70:B133" ca="1" si="2">_xlfn.RANK.EQ(H70, $H$6:$H$261)</f>
        <v>153</v>
      </c>
      <c r="C70" s="130" t="str">
        <f>IF('Data Import-Express'!K99&lt;&gt;"", 'Data Import-Express'!K99, "")</f>
        <v>Company 97</v>
      </c>
      <c r="D70" s="128"/>
      <c r="E70" s="126">
        <f ca="1" xml:space="preserve"> SUMIFS(Outsanding_Invoices[Amount
Outstanding],Outsanding_Invoices[Document
Date], "&gt;"&amp;TODAY()-30,Outsanding_Invoices[Customer Name],$C70)</f>
        <v>2745.51</v>
      </c>
      <c r="F70" s="126">
        <f ca="1" xml:space="preserve"> SUMIFS(Outsanding_Invoices[Amount
Outstanding],Outsanding_Invoices[Document
Date], "&gt;"&amp;TODAY()-60,Outsanding_Invoices[Document
Date], "&lt;"&amp;TODAY()-29,Outsanding_Invoices[Customer Name], $C70)</f>
        <v>2239.75</v>
      </c>
      <c r="G70" s="126">
        <f ca="1" xml:space="preserve"> SUMIFS(Outsanding_Invoices[Amount
Outstanding],Outsanding_Invoices[Document
Date], "&gt;"&amp;TODAY()-90,Outsanding_Invoices[Document
Date], "&lt;"&amp;TODAY()-59,Outsanding_Invoices[Customer Name], $C70)</f>
        <v>1925</v>
      </c>
      <c r="H70" s="126">
        <f ca="1" xml:space="preserve"> SUMIFS(Outsanding_Invoices[Amount
Outstanding],Outsanding_Invoices[Document
Date], "&lt;"&amp;TODAY()-90,Outsanding_Invoices[Customer Name], $C70)</f>
        <v>0</v>
      </c>
      <c r="I70" s="102"/>
      <c r="J70" s="103">
        <f t="shared" ref="J70:J133" ca="1" si="3">SUM(E70:H70)</f>
        <v>6910.26</v>
      </c>
    </row>
    <row r="71" spans="1:10" ht="15.95" customHeight="1" x14ac:dyDescent="0.25">
      <c r="A71" s="21"/>
      <c r="B71" s="124">
        <f t="shared" ca="1" si="2"/>
        <v>88</v>
      </c>
      <c r="C71" s="130" t="str">
        <f>IF('Data Import-Express'!K118&lt;&gt;"", 'Data Import-Express'!K118, "")</f>
        <v>Company 116</v>
      </c>
      <c r="D71" s="128"/>
      <c r="E71" s="126">
        <f ca="1" xml:space="preserve"> SUMIFS(Outsanding_Invoices[Amount
Outstanding],Outsanding_Invoices[Document
Date], "&gt;"&amp;TODAY()-30,Outsanding_Invoices[Customer Name],$C71)</f>
        <v>0</v>
      </c>
      <c r="F71" s="126">
        <f ca="1" xml:space="preserve"> SUMIFS(Outsanding_Invoices[Amount
Outstanding],Outsanding_Invoices[Document
Date], "&gt;"&amp;TODAY()-60,Outsanding_Invoices[Document
Date], "&lt;"&amp;TODAY()-29,Outsanding_Invoices[Customer Name], $C71)</f>
        <v>0</v>
      </c>
      <c r="G71" s="126">
        <f ca="1" xml:space="preserve"> SUMIFS(Outsanding_Invoices[Amount
Outstanding],Outsanding_Invoices[Document
Date], "&gt;"&amp;TODAY()-90,Outsanding_Invoices[Document
Date], "&lt;"&amp;TODAY()-59,Outsanding_Invoices[Customer Name], $C71)</f>
        <v>5000</v>
      </c>
      <c r="H71" s="126">
        <f ca="1" xml:space="preserve"> SUMIFS(Outsanding_Invoices[Amount
Outstanding],Outsanding_Invoices[Document
Date], "&lt;"&amp;TODAY()-90,Outsanding_Invoices[Customer Name], $C71)</f>
        <v>1650</v>
      </c>
      <c r="I71" s="102"/>
      <c r="J71" s="103">
        <f t="shared" ca="1" si="3"/>
        <v>6650</v>
      </c>
    </row>
    <row r="72" spans="1:10" ht="15.95" customHeight="1" x14ac:dyDescent="0.25">
      <c r="A72" s="21"/>
      <c r="B72" s="124">
        <f t="shared" ca="1" si="2"/>
        <v>153</v>
      </c>
      <c r="C72" s="130" t="str">
        <f>IF('Data Import-Express'!K64&lt;&gt;"", 'Data Import-Express'!K64, "")</f>
        <v>Company 62</v>
      </c>
      <c r="D72" s="128"/>
      <c r="E72" s="126">
        <f ca="1" xml:space="preserve"> SUMIFS(Outsanding_Invoices[Amount
Outstanding],Outsanding_Invoices[Document
Date], "&gt;"&amp;TODAY()-30,Outsanding_Invoices[Customer Name],$C72)</f>
        <v>0</v>
      </c>
      <c r="F72" s="126">
        <f ca="1" xml:space="preserve"> SUMIFS(Outsanding_Invoices[Amount
Outstanding],Outsanding_Invoices[Document
Date], "&gt;"&amp;TODAY()-60,Outsanding_Invoices[Document
Date], "&lt;"&amp;TODAY()-29,Outsanding_Invoices[Customer Name], $C72)</f>
        <v>5374.12</v>
      </c>
      <c r="G72" s="126">
        <f ca="1" xml:space="preserve"> SUMIFS(Outsanding_Invoices[Amount
Outstanding],Outsanding_Invoices[Document
Date], "&gt;"&amp;TODAY()-90,Outsanding_Invoices[Document
Date], "&lt;"&amp;TODAY()-59,Outsanding_Invoices[Customer Name], $C72)</f>
        <v>1122.5899999999999</v>
      </c>
      <c r="H72" s="126">
        <f ca="1" xml:space="preserve"> SUMIFS(Outsanding_Invoices[Amount
Outstanding],Outsanding_Invoices[Document
Date], "&lt;"&amp;TODAY()-90,Outsanding_Invoices[Customer Name], $C72)</f>
        <v>0</v>
      </c>
      <c r="I72" s="102"/>
      <c r="J72" s="103">
        <f t="shared" ca="1" si="3"/>
        <v>6496.71</v>
      </c>
    </row>
    <row r="73" spans="1:10" ht="15.95" customHeight="1" x14ac:dyDescent="0.25">
      <c r="A73" s="21"/>
      <c r="B73" s="124">
        <f t="shared" ca="1" si="2"/>
        <v>118</v>
      </c>
      <c r="C73" s="130" t="str">
        <f>IF('Data Import-Express'!K106&lt;&gt;"", 'Data Import-Express'!K106, "")</f>
        <v>Company 104</v>
      </c>
      <c r="D73" s="128"/>
      <c r="E73" s="126">
        <f ca="1" xml:space="preserve"> SUMIFS(Outsanding_Invoices[Amount
Outstanding],Outsanding_Invoices[Document
Date], "&gt;"&amp;TODAY()-30,Outsanding_Invoices[Customer Name],$C73)</f>
        <v>0</v>
      </c>
      <c r="F73" s="126">
        <f ca="1" xml:space="preserve"> SUMIFS(Outsanding_Invoices[Amount
Outstanding],Outsanding_Invoices[Document
Date], "&gt;"&amp;TODAY()-60,Outsanding_Invoices[Document
Date], "&lt;"&amp;TODAY()-29,Outsanding_Invoices[Customer Name], $C73)</f>
        <v>2023.0100000000002</v>
      </c>
      <c r="G73" s="126">
        <f ca="1" xml:space="preserve"> SUMIFS(Outsanding_Invoices[Amount
Outstanding],Outsanding_Invoices[Document
Date], "&gt;"&amp;TODAY()-90,Outsanding_Invoices[Document
Date], "&lt;"&amp;TODAY()-59,Outsanding_Invoices[Customer Name], $C73)</f>
        <v>3413.63</v>
      </c>
      <c r="H73" s="126">
        <f ca="1" xml:space="preserve"> SUMIFS(Outsanding_Invoices[Amount
Outstanding],Outsanding_Invoices[Document
Date], "&lt;"&amp;TODAY()-90,Outsanding_Invoices[Customer Name], $C73)</f>
        <v>796.65</v>
      </c>
      <c r="I73" s="102"/>
      <c r="J73" s="103">
        <f t="shared" ca="1" si="3"/>
        <v>6233.29</v>
      </c>
    </row>
    <row r="74" spans="1:10" ht="15.95" customHeight="1" x14ac:dyDescent="0.25">
      <c r="A74" s="21"/>
      <c r="B74" s="124">
        <f t="shared" ca="1" si="2"/>
        <v>83</v>
      </c>
      <c r="C74" s="130" t="str">
        <f>IF('Data Import-Express'!K16&lt;&gt;"", 'Data Import-Express'!K16, "")</f>
        <v>Company 14</v>
      </c>
      <c r="D74" s="128"/>
      <c r="E74" s="126">
        <f ca="1" xml:space="preserve"> SUMIFS(Outsanding_Invoices[Amount
Outstanding],Outsanding_Invoices[Document
Date], "&gt;"&amp;TODAY()-30,Outsanding_Invoices[Customer Name],$C74)</f>
        <v>0</v>
      </c>
      <c r="F74" s="126">
        <f ca="1" xml:space="preserve"> SUMIFS(Outsanding_Invoices[Amount
Outstanding],Outsanding_Invoices[Document
Date], "&gt;"&amp;TODAY()-60,Outsanding_Invoices[Document
Date], "&lt;"&amp;TODAY()-29,Outsanding_Invoices[Customer Name], $C74)</f>
        <v>0</v>
      </c>
      <c r="G74" s="126">
        <f ca="1" xml:space="preserve"> SUMIFS(Outsanding_Invoices[Amount
Outstanding],Outsanding_Invoices[Document
Date], "&gt;"&amp;TODAY()-90,Outsanding_Invoices[Document
Date], "&lt;"&amp;TODAY()-59,Outsanding_Invoices[Customer Name], $C74)</f>
        <v>4200</v>
      </c>
      <c r="H74" s="126">
        <f ca="1" xml:space="preserve"> SUMIFS(Outsanding_Invoices[Amount
Outstanding],Outsanding_Invoices[Document
Date], "&lt;"&amp;TODAY()-90,Outsanding_Invoices[Customer Name], $C74)</f>
        <v>1750</v>
      </c>
      <c r="I74" s="102"/>
      <c r="J74" s="103">
        <f t="shared" ca="1" si="3"/>
        <v>5950</v>
      </c>
    </row>
    <row r="75" spans="1:10" ht="15.95" customHeight="1" x14ac:dyDescent="0.25">
      <c r="A75" s="21"/>
      <c r="B75" s="124">
        <f t="shared" ca="1" si="2"/>
        <v>89</v>
      </c>
      <c r="C75" s="130" t="str">
        <f>IF('Data Import-Express'!K63&lt;&gt;"", 'Data Import-Express'!K63, "")</f>
        <v>Company 61</v>
      </c>
      <c r="D75" s="128"/>
      <c r="E75" s="126">
        <f ca="1" xml:space="preserve"> SUMIFS(Outsanding_Invoices[Amount
Outstanding],Outsanding_Invoices[Document
Date], "&gt;"&amp;TODAY()-30,Outsanding_Invoices[Customer Name],$C75)</f>
        <v>0</v>
      </c>
      <c r="F75" s="126">
        <f ca="1" xml:space="preserve"> SUMIFS(Outsanding_Invoices[Amount
Outstanding],Outsanding_Invoices[Document
Date], "&gt;"&amp;TODAY()-60,Outsanding_Invoices[Document
Date], "&lt;"&amp;TODAY()-29,Outsanding_Invoices[Customer Name], $C75)</f>
        <v>1040</v>
      </c>
      <c r="G75" s="126">
        <f ca="1" xml:space="preserve"> SUMIFS(Outsanding_Invoices[Amount
Outstanding],Outsanding_Invoices[Document
Date], "&gt;"&amp;TODAY()-90,Outsanding_Invoices[Document
Date], "&lt;"&amp;TODAY()-59,Outsanding_Invoices[Customer Name], $C75)</f>
        <v>3289.83</v>
      </c>
      <c r="H75" s="126">
        <f ca="1" xml:space="preserve"> SUMIFS(Outsanding_Invoices[Amount
Outstanding],Outsanding_Invoices[Document
Date], "&lt;"&amp;TODAY()-90,Outsanding_Invoices[Customer Name], $C75)</f>
        <v>1559.25</v>
      </c>
      <c r="I75" s="102"/>
      <c r="J75" s="103">
        <f t="shared" ca="1" si="3"/>
        <v>5889.08</v>
      </c>
    </row>
    <row r="76" spans="1:10" ht="15.95" customHeight="1" x14ac:dyDescent="0.25">
      <c r="A76" s="21"/>
      <c r="B76" s="124">
        <f t="shared" ca="1" si="2"/>
        <v>153</v>
      </c>
      <c r="C76" s="130" t="str">
        <f>IF('Data Import-Express'!K44&lt;&gt;"", 'Data Import-Express'!K44, "")</f>
        <v>Company 42</v>
      </c>
      <c r="D76" s="128"/>
      <c r="E76" s="126">
        <f ca="1" xml:space="preserve"> SUMIFS(Outsanding_Invoices[Amount
Outstanding],Outsanding_Invoices[Document
Date], "&gt;"&amp;TODAY()-30,Outsanding_Invoices[Customer Name],$C76)</f>
        <v>0</v>
      </c>
      <c r="F76" s="126">
        <f ca="1" xml:space="preserve"> SUMIFS(Outsanding_Invoices[Amount
Outstanding],Outsanding_Invoices[Document
Date], "&gt;"&amp;TODAY()-60,Outsanding_Invoices[Document
Date], "&lt;"&amp;TODAY()-29,Outsanding_Invoices[Customer Name], $C76)</f>
        <v>5657.5</v>
      </c>
      <c r="G76" s="126">
        <f ca="1" xml:space="preserve"> SUMIFS(Outsanding_Invoices[Amount
Outstanding],Outsanding_Invoices[Document
Date], "&gt;"&amp;TODAY()-90,Outsanding_Invoices[Document
Date], "&lt;"&amp;TODAY()-59,Outsanding_Invoices[Customer Name], $C76)</f>
        <v>0</v>
      </c>
      <c r="H76" s="126">
        <f ca="1" xml:space="preserve"> SUMIFS(Outsanding_Invoices[Amount
Outstanding],Outsanding_Invoices[Document
Date], "&lt;"&amp;TODAY()-90,Outsanding_Invoices[Customer Name], $C76)</f>
        <v>0</v>
      </c>
      <c r="I76" s="102"/>
      <c r="J76" s="103">
        <f t="shared" ca="1" si="3"/>
        <v>5657.5</v>
      </c>
    </row>
    <row r="77" spans="1:10" ht="15.95" customHeight="1" x14ac:dyDescent="0.25">
      <c r="A77" s="21"/>
      <c r="B77" s="124">
        <f t="shared" ca="1" si="2"/>
        <v>37</v>
      </c>
      <c r="C77" s="130" t="str">
        <f>IF('Data Import-Express'!K52&lt;&gt;"", 'Data Import-Express'!K52, "")</f>
        <v>Company 50</v>
      </c>
      <c r="D77" s="128"/>
      <c r="E77" s="126">
        <f ca="1" xml:space="preserve"> SUMIFS(Outsanding_Invoices[Amount
Outstanding],Outsanding_Invoices[Document
Date], "&gt;"&amp;TODAY()-30,Outsanding_Invoices[Customer Name],$C77)</f>
        <v>0</v>
      </c>
      <c r="F77" s="126">
        <f ca="1" xml:space="preserve"> SUMIFS(Outsanding_Invoices[Amount
Outstanding],Outsanding_Invoices[Document
Date], "&gt;"&amp;TODAY()-60,Outsanding_Invoices[Document
Date], "&lt;"&amp;TODAY()-29,Outsanding_Invoices[Customer Name], $C77)</f>
        <v>939.25</v>
      </c>
      <c r="G77" s="126">
        <f ca="1" xml:space="preserve"> SUMIFS(Outsanding_Invoices[Amount
Outstanding],Outsanding_Invoices[Document
Date], "&gt;"&amp;TODAY()-90,Outsanding_Invoices[Document
Date], "&lt;"&amp;TODAY()-59,Outsanding_Invoices[Customer Name], $C77)</f>
        <v>181.64</v>
      </c>
      <c r="H77" s="126">
        <f ca="1" xml:space="preserve"> SUMIFS(Outsanding_Invoices[Amount
Outstanding],Outsanding_Invoices[Document
Date], "&lt;"&amp;TODAY()-90,Outsanding_Invoices[Customer Name], $C77)</f>
        <v>4401</v>
      </c>
      <c r="I77" s="102"/>
      <c r="J77" s="103">
        <f t="shared" ca="1" si="3"/>
        <v>5521.8899999999994</v>
      </c>
    </row>
    <row r="78" spans="1:10" ht="15.95" customHeight="1" x14ac:dyDescent="0.25">
      <c r="A78" s="21"/>
      <c r="B78" s="124">
        <f t="shared" ca="1" si="2"/>
        <v>153</v>
      </c>
      <c r="C78" s="130" t="str">
        <f>IF('Data Import-Express'!K101&lt;&gt;"", 'Data Import-Express'!K101, "")</f>
        <v>Company 99</v>
      </c>
      <c r="D78" s="128"/>
      <c r="E78" s="126">
        <f ca="1" xml:space="preserve"> SUMIFS(Outsanding_Invoices[Amount
Outstanding],Outsanding_Invoices[Document
Date], "&gt;"&amp;TODAY()-30,Outsanding_Invoices[Customer Name],$C78)</f>
        <v>0</v>
      </c>
      <c r="F78" s="126">
        <f ca="1" xml:space="preserve"> SUMIFS(Outsanding_Invoices[Amount
Outstanding],Outsanding_Invoices[Document
Date], "&gt;"&amp;TODAY()-60,Outsanding_Invoices[Document
Date], "&lt;"&amp;TODAY()-29,Outsanding_Invoices[Customer Name], $C78)</f>
        <v>5500</v>
      </c>
      <c r="G78" s="126">
        <f ca="1" xml:space="preserve"> SUMIFS(Outsanding_Invoices[Amount
Outstanding],Outsanding_Invoices[Document
Date], "&gt;"&amp;TODAY()-90,Outsanding_Invoices[Document
Date], "&lt;"&amp;TODAY()-59,Outsanding_Invoices[Customer Name], $C78)</f>
        <v>0</v>
      </c>
      <c r="H78" s="126">
        <f ca="1" xml:space="preserve"> SUMIFS(Outsanding_Invoices[Amount
Outstanding],Outsanding_Invoices[Document
Date], "&lt;"&amp;TODAY()-90,Outsanding_Invoices[Customer Name], $C78)</f>
        <v>0</v>
      </c>
      <c r="I78" s="102"/>
      <c r="J78" s="103">
        <f t="shared" ca="1" si="3"/>
        <v>5500</v>
      </c>
    </row>
    <row r="79" spans="1:10" ht="15.95" customHeight="1" x14ac:dyDescent="0.25">
      <c r="A79" s="21"/>
      <c r="B79" s="124">
        <f t="shared" ca="1" si="2"/>
        <v>46</v>
      </c>
      <c r="C79" s="130" t="str">
        <f>IF('Data Import-Express'!K39&lt;&gt;"", 'Data Import-Express'!K39, "")</f>
        <v>Company 37</v>
      </c>
      <c r="D79" s="128"/>
      <c r="E79" s="126">
        <f ca="1" xml:space="preserve"> SUMIFS(Outsanding_Invoices[Amount
Outstanding],Outsanding_Invoices[Document
Date], "&gt;"&amp;TODAY()-30,Outsanding_Invoices[Customer Name],$C79)</f>
        <v>1500</v>
      </c>
      <c r="F79" s="126">
        <f ca="1" xml:space="preserve"> SUMIFS(Outsanding_Invoices[Amount
Outstanding],Outsanding_Invoices[Document
Date], "&gt;"&amp;TODAY()-60,Outsanding_Invoices[Document
Date], "&lt;"&amp;TODAY()-29,Outsanding_Invoices[Customer Name], $C79)</f>
        <v>0</v>
      </c>
      <c r="G79" s="126">
        <f ca="1" xml:space="preserve"> SUMIFS(Outsanding_Invoices[Amount
Outstanding],Outsanding_Invoices[Document
Date], "&gt;"&amp;TODAY()-90,Outsanding_Invoices[Document
Date], "&lt;"&amp;TODAY()-59,Outsanding_Invoices[Customer Name], $C79)</f>
        <v>0</v>
      </c>
      <c r="H79" s="126">
        <f ca="1" xml:space="preserve"> SUMIFS(Outsanding_Invoices[Amount
Outstanding],Outsanding_Invoices[Document
Date], "&lt;"&amp;TODAY()-90,Outsanding_Invoices[Customer Name], $C79)</f>
        <v>3781</v>
      </c>
      <c r="I79" s="102"/>
      <c r="J79" s="103">
        <f t="shared" ca="1" si="3"/>
        <v>5281</v>
      </c>
    </row>
    <row r="80" spans="1:10" ht="15.95" customHeight="1" x14ac:dyDescent="0.25">
      <c r="A80" s="21"/>
      <c r="B80" s="124">
        <f t="shared" ca="1" si="2"/>
        <v>31</v>
      </c>
      <c r="C80" s="130" t="str">
        <f>IF('Data Import-Express'!K88&lt;&gt;"", 'Data Import-Express'!K88, "")</f>
        <v>Company 86</v>
      </c>
      <c r="D80" s="128"/>
      <c r="E80" s="126">
        <f ca="1" xml:space="preserve"> SUMIFS(Outsanding_Invoices[Amount
Outstanding],Outsanding_Invoices[Document
Date], "&gt;"&amp;TODAY()-30,Outsanding_Invoices[Customer Name],$C80)</f>
        <v>0</v>
      </c>
      <c r="F80" s="126">
        <f ca="1" xml:space="preserve"> SUMIFS(Outsanding_Invoices[Amount
Outstanding],Outsanding_Invoices[Document
Date], "&gt;"&amp;TODAY()-60,Outsanding_Invoices[Document
Date], "&lt;"&amp;TODAY()-29,Outsanding_Invoices[Customer Name], $C80)</f>
        <v>0</v>
      </c>
      <c r="G80" s="126">
        <f ca="1" xml:space="preserve"> SUMIFS(Outsanding_Invoices[Amount
Outstanding],Outsanding_Invoices[Document
Date], "&gt;"&amp;TODAY()-90,Outsanding_Invoices[Document
Date], "&lt;"&amp;TODAY()-59,Outsanding_Invoices[Customer Name], $C80)</f>
        <v>0</v>
      </c>
      <c r="H80" s="126">
        <f ca="1" xml:space="preserve"> SUMIFS(Outsanding_Invoices[Amount
Outstanding],Outsanding_Invoices[Document
Date], "&lt;"&amp;TODAY()-90,Outsanding_Invoices[Customer Name], $C80)</f>
        <v>5250</v>
      </c>
      <c r="I80" s="102"/>
      <c r="J80" s="103">
        <f t="shared" ca="1" si="3"/>
        <v>5250</v>
      </c>
    </row>
    <row r="81" spans="1:10" ht="15.95" customHeight="1" x14ac:dyDescent="0.25">
      <c r="A81" s="21"/>
      <c r="B81" s="124">
        <f t="shared" ca="1" si="2"/>
        <v>32</v>
      </c>
      <c r="C81" s="130" t="str">
        <f>IF('Data Import-Express'!K133&lt;&gt;"", 'Data Import-Express'!K133, "")</f>
        <v>Company 131</v>
      </c>
      <c r="D81" s="128"/>
      <c r="E81" s="126">
        <f ca="1" xml:space="preserve"> SUMIFS(Outsanding_Invoices[Amount
Outstanding],Outsanding_Invoices[Document
Date], "&gt;"&amp;TODAY()-30,Outsanding_Invoices[Customer Name],$C81)</f>
        <v>0</v>
      </c>
      <c r="F81" s="126">
        <f ca="1" xml:space="preserve"> SUMIFS(Outsanding_Invoices[Amount
Outstanding],Outsanding_Invoices[Document
Date], "&gt;"&amp;TODAY()-60,Outsanding_Invoices[Document
Date], "&lt;"&amp;TODAY()-29,Outsanding_Invoices[Customer Name], $C81)</f>
        <v>0</v>
      </c>
      <c r="G81" s="126">
        <f ca="1" xml:space="preserve"> SUMIFS(Outsanding_Invoices[Amount
Outstanding],Outsanding_Invoices[Document
Date], "&gt;"&amp;TODAY()-90,Outsanding_Invoices[Document
Date], "&lt;"&amp;TODAY()-59,Outsanding_Invoices[Customer Name], $C81)</f>
        <v>0</v>
      </c>
      <c r="H81" s="126">
        <f ca="1" xml:space="preserve"> SUMIFS(Outsanding_Invoices[Amount
Outstanding],Outsanding_Invoices[Document
Date], "&lt;"&amp;TODAY()-90,Outsanding_Invoices[Customer Name], $C81)</f>
        <v>5087.5</v>
      </c>
      <c r="I81" s="102"/>
      <c r="J81" s="103">
        <f t="shared" ca="1" si="3"/>
        <v>5087.5</v>
      </c>
    </row>
    <row r="82" spans="1:10" ht="15.95" customHeight="1" x14ac:dyDescent="0.25">
      <c r="A82" s="21"/>
      <c r="B82" s="124">
        <f t="shared" ca="1" si="2"/>
        <v>153</v>
      </c>
      <c r="C82" s="130" t="str">
        <f>IF('Data Import-Express'!K165&lt;&gt;"", 'Data Import-Express'!K165, "")</f>
        <v>Company 163</v>
      </c>
      <c r="D82" s="128"/>
      <c r="E82" s="126">
        <f ca="1" xml:space="preserve"> SUMIFS(Outsanding_Invoices[Amount
Outstanding],Outsanding_Invoices[Document
Date], "&gt;"&amp;TODAY()-30,Outsanding_Invoices[Customer Name],$C82)</f>
        <v>0</v>
      </c>
      <c r="F82" s="126">
        <f ca="1" xml:space="preserve"> SUMIFS(Outsanding_Invoices[Amount
Outstanding],Outsanding_Invoices[Document
Date], "&gt;"&amp;TODAY()-60,Outsanding_Invoices[Document
Date], "&lt;"&amp;TODAY()-29,Outsanding_Invoices[Customer Name], $C82)</f>
        <v>2817.75</v>
      </c>
      <c r="G82" s="126">
        <f ca="1" xml:space="preserve"> SUMIFS(Outsanding_Invoices[Amount
Outstanding],Outsanding_Invoices[Document
Date], "&gt;"&amp;TODAY()-90,Outsanding_Invoices[Document
Date], "&lt;"&amp;TODAY()-59,Outsanding_Invoices[Customer Name], $C82)</f>
        <v>2166.5</v>
      </c>
      <c r="H82" s="126">
        <f ca="1" xml:space="preserve"> SUMIFS(Outsanding_Invoices[Amount
Outstanding],Outsanding_Invoices[Document
Date], "&lt;"&amp;TODAY()-90,Outsanding_Invoices[Customer Name], $C82)</f>
        <v>0</v>
      </c>
      <c r="I82" s="102"/>
      <c r="J82" s="103">
        <f t="shared" ca="1" si="3"/>
        <v>4984.25</v>
      </c>
    </row>
    <row r="83" spans="1:10" ht="15.95" customHeight="1" x14ac:dyDescent="0.25">
      <c r="A83" s="21"/>
      <c r="B83" s="124">
        <f t="shared" ca="1" si="2"/>
        <v>103</v>
      </c>
      <c r="C83" s="130" t="str">
        <f>IF('Data Import-Express'!K189&lt;&gt;"", 'Data Import-Express'!K189, "")</f>
        <v>Company 187</v>
      </c>
      <c r="D83" s="128"/>
      <c r="E83" s="126">
        <f ca="1" xml:space="preserve"> SUMIFS(Outsanding_Invoices[Amount
Outstanding],Outsanding_Invoices[Document
Date], "&gt;"&amp;TODAY()-30,Outsanding_Invoices[Customer Name],$C83)</f>
        <v>649.01</v>
      </c>
      <c r="F83" s="126">
        <f ca="1" xml:space="preserve"> SUMIFS(Outsanding_Invoices[Amount
Outstanding],Outsanding_Invoices[Document
Date], "&gt;"&amp;TODAY()-60,Outsanding_Invoices[Document
Date], "&lt;"&amp;TODAY()-29,Outsanding_Invoices[Customer Name], $C83)</f>
        <v>2082.63</v>
      </c>
      <c r="G83" s="126">
        <f ca="1" xml:space="preserve"> SUMIFS(Outsanding_Invoices[Amount
Outstanding],Outsanding_Invoices[Document
Date], "&gt;"&amp;TODAY()-90,Outsanding_Invoices[Document
Date], "&lt;"&amp;TODAY()-59,Outsanding_Invoices[Customer Name], $C83)</f>
        <v>1024.6300000000001</v>
      </c>
      <c r="H83" s="126">
        <f ca="1" xml:space="preserve"> SUMIFS(Outsanding_Invoices[Amount
Outstanding],Outsanding_Invoices[Document
Date], "&lt;"&amp;TODAY()-90,Outsanding_Invoices[Customer Name], $C83)</f>
        <v>1087</v>
      </c>
      <c r="I83" s="102"/>
      <c r="J83" s="103">
        <f t="shared" ca="1" si="3"/>
        <v>4843.2700000000004</v>
      </c>
    </row>
    <row r="84" spans="1:10" ht="15.95" customHeight="1" x14ac:dyDescent="0.25">
      <c r="A84" s="21"/>
      <c r="B84" s="124">
        <f t="shared" ca="1" si="2"/>
        <v>34</v>
      </c>
      <c r="C84" s="130" t="str">
        <f>IF('Data Import-Express'!K230&lt;&gt;"", 'Data Import-Express'!K230, "")</f>
        <v>Company 228</v>
      </c>
      <c r="D84" s="128"/>
      <c r="E84" s="126">
        <f ca="1" xml:space="preserve"> SUMIFS(Outsanding_Invoices[Amount
Outstanding],Outsanding_Invoices[Document
Date], "&gt;"&amp;TODAY()-30,Outsanding_Invoices[Customer Name],$C84)</f>
        <v>0</v>
      </c>
      <c r="F84" s="126">
        <f ca="1" xml:space="preserve"> SUMIFS(Outsanding_Invoices[Amount
Outstanding],Outsanding_Invoices[Document
Date], "&gt;"&amp;TODAY()-60,Outsanding_Invoices[Document
Date], "&lt;"&amp;TODAY()-29,Outsanding_Invoices[Customer Name], $C84)</f>
        <v>0</v>
      </c>
      <c r="G84" s="126">
        <f ca="1" xml:space="preserve"> SUMIFS(Outsanding_Invoices[Amount
Outstanding],Outsanding_Invoices[Document
Date], "&gt;"&amp;TODAY()-90,Outsanding_Invoices[Document
Date], "&lt;"&amp;TODAY()-59,Outsanding_Invoices[Customer Name], $C84)</f>
        <v>0</v>
      </c>
      <c r="H84" s="126">
        <f ca="1" xml:space="preserve"> SUMIFS(Outsanding_Invoices[Amount
Outstanding],Outsanding_Invoices[Document
Date], "&lt;"&amp;TODAY()-90,Outsanding_Invoices[Customer Name], $C84)</f>
        <v>4800</v>
      </c>
      <c r="I84" s="102"/>
      <c r="J84" s="103">
        <f t="shared" ca="1" si="3"/>
        <v>4800</v>
      </c>
    </row>
    <row r="85" spans="1:10" ht="15.95" customHeight="1" x14ac:dyDescent="0.25">
      <c r="A85" s="21"/>
      <c r="B85" s="124">
        <f t="shared" ca="1" si="2"/>
        <v>153</v>
      </c>
      <c r="C85" s="130" t="str">
        <f>IF('Data Import-Express'!K167&lt;&gt;"", 'Data Import-Express'!K167, "")</f>
        <v>Company 165</v>
      </c>
      <c r="D85" s="128"/>
      <c r="E85" s="126">
        <f ca="1" xml:space="preserve"> SUMIFS(Outsanding_Invoices[Amount
Outstanding],Outsanding_Invoices[Document
Date], "&gt;"&amp;TODAY()-30,Outsanding_Invoices[Customer Name],$C85)</f>
        <v>0</v>
      </c>
      <c r="F85" s="126">
        <f ca="1" xml:space="preserve"> SUMIFS(Outsanding_Invoices[Amount
Outstanding],Outsanding_Invoices[Document
Date], "&gt;"&amp;TODAY()-60,Outsanding_Invoices[Document
Date], "&lt;"&amp;TODAY()-29,Outsanding_Invoices[Customer Name], $C85)</f>
        <v>4778.4799999999996</v>
      </c>
      <c r="G85" s="126">
        <f ca="1" xml:space="preserve"> SUMIFS(Outsanding_Invoices[Amount
Outstanding],Outsanding_Invoices[Document
Date], "&gt;"&amp;TODAY()-90,Outsanding_Invoices[Document
Date], "&lt;"&amp;TODAY()-59,Outsanding_Invoices[Customer Name], $C85)</f>
        <v>0</v>
      </c>
      <c r="H85" s="126">
        <f ca="1" xml:space="preserve"> SUMIFS(Outsanding_Invoices[Amount
Outstanding],Outsanding_Invoices[Document
Date], "&lt;"&amp;TODAY()-90,Outsanding_Invoices[Customer Name], $C85)</f>
        <v>0</v>
      </c>
      <c r="I85" s="102"/>
      <c r="J85" s="103">
        <f t="shared" ca="1" si="3"/>
        <v>4778.4799999999996</v>
      </c>
    </row>
    <row r="86" spans="1:10" ht="15.95" customHeight="1" x14ac:dyDescent="0.25">
      <c r="A86" s="21"/>
      <c r="B86" s="124">
        <f t="shared" ca="1" si="2"/>
        <v>55</v>
      </c>
      <c r="C86" s="130" t="str">
        <f>IF('Data Import-Express'!K131&lt;&gt;"", 'Data Import-Express'!K131, "")</f>
        <v>Company 129</v>
      </c>
      <c r="D86" s="128"/>
      <c r="E86" s="126">
        <f ca="1" xml:space="preserve"> SUMIFS(Outsanding_Invoices[Amount
Outstanding],Outsanding_Invoices[Document
Date], "&gt;"&amp;TODAY()-30,Outsanding_Invoices[Customer Name],$C86)</f>
        <v>0</v>
      </c>
      <c r="F86" s="126">
        <f ca="1" xml:space="preserve"> SUMIFS(Outsanding_Invoices[Amount
Outstanding],Outsanding_Invoices[Document
Date], "&gt;"&amp;TODAY()-60,Outsanding_Invoices[Document
Date], "&lt;"&amp;TODAY()-29,Outsanding_Invoices[Customer Name], $C86)</f>
        <v>1313.88</v>
      </c>
      <c r="G86" s="126">
        <f ca="1" xml:space="preserve"> SUMIFS(Outsanding_Invoices[Amount
Outstanding],Outsanding_Invoices[Document
Date], "&gt;"&amp;TODAY()-90,Outsanding_Invoices[Document
Date], "&lt;"&amp;TODAY()-59,Outsanding_Invoices[Customer Name], $C86)</f>
        <v>0</v>
      </c>
      <c r="H86" s="126">
        <f ca="1" xml:space="preserve"> SUMIFS(Outsanding_Invoices[Amount
Outstanding],Outsanding_Invoices[Document
Date], "&lt;"&amp;TODAY()-90,Outsanding_Invoices[Customer Name], $C86)</f>
        <v>3198.38</v>
      </c>
      <c r="I86" s="102"/>
      <c r="J86" s="103">
        <f t="shared" ca="1" si="3"/>
        <v>4512.26</v>
      </c>
    </row>
    <row r="87" spans="1:10" ht="15.95" customHeight="1" x14ac:dyDescent="0.25">
      <c r="A87" s="21"/>
      <c r="B87" s="124">
        <f t="shared" ca="1" si="2"/>
        <v>153</v>
      </c>
      <c r="C87" s="130" t="str">
        <f>IF('Data Import-Express'!K96&lt;&gt;"", 'Data Import-Express'!K96, "")</f>
        <v>Company 94</v>
      </c>
      <c r="D87" s="128"/>
      <c r="E87" s="126">
        <f ca="1" xml:space="preserve"> SUMIFS(Outsanding_Invoices[Amount
Outstanding],Outsanding_Invoices[Document
Date], "&gt;"&amp;TODAY()-30,Outsanding_Invoices[Customer Name],$C87)</f>
        <v>0</v>
      </c>
      <c r="F87" s="126">
        <f ca="1" xml:space="preserve"> SUMIFS(Outsanding_Invoices[Amount
Outstanding],Outsanding_Invoices[Document
Date], "&gt;"&amp;TODAY()-60,Outsanding_Invoices[Document
Date], "&lt;"&amp;TODAY()-29,Outsanding_Invoices[Customer Name], $C87)</f>
        <v>0</v>
      </c>
      <c r="G87" s="126">
        <f ca="1" xml:space="preserve"> SUMIFS(Outsanding_Invoices[Amount
Outstanding],Outsanding_Invoices[Document
Date], "&gt;"&amp;TODAY()-90,Outsanding_Invoices[Document
Date], "&lt;"&amp;TODAY()-59,Outsanding_Invoices[Customer Name], $C87)</f>
        <v>4500</v>
      </c>
      <c r="H87" s="126">
        <f ca="1" xml:space="preserve"> SUMIFS(Outsanding_Invoices[Amount
Outstanding],Outsanding_Invoices[Document
Date], "&lt;"&amp;TODAY()-90,Outsanding_Invoices[Customer Name], $C87)</f>
        <v>0</v>
      </c>
      <c r="I87" s="102"/>
      <c r="J87" s="103">
        <f t="shared" ca="1" si="3"/>
        <v>4500</v>
      </c>
    </row>
    <row r="88" spans="1:10" ht="15.95" customHeight="1" x14ac:dyDescent="0.25">
      <c r="A88" s="21"/>
      <c r="B88" s="124">
        <f t="shared" ca="1" si="2"/>
        <v>136</v>
      </c>
      <c r="C88" s="130" t="str">
        <f>IF('Data Import-Express'!K147&lt;&gt;"", 'Data Import-Express'!K147, "")</f>
        <v>Company 145</v>
      </c>
      <c r="D88" s="128"/>
      <c r="E88" s="126">
        <f ca="1" xml:space="preserve"> SUMIFS(Outsanding_Invoices[Amount
Outstanding],Outsanding_Invoices[Document
Date], "&gt;"&amp;TODAY()-30,Outsanding_Invoices[Customer Name],$C88)</f>
        <v>0</v>
      </c>
      <c r="F88" s="126">
        <f ca="1" xml:space="preserve"> SUMIFS(Outsanding_Invoices[Amount
Outstanding],Outsanding_Invoices[Document
Date], "&gt;"&amp;TODAY()-60,Outsanding_Invoices[Document
Date], "&lt;"&amp;TODAY()-29,Outsanding_Invoices[Customer Name], $C88)</f>
        <v>4015.38</v>
      </c>
      <c r="G88" s="126">
        <f ca="1" xml:space="preserve"> SUMIFS(Outsanding_Invoices[Amount
Outstanding],Outsanding_Invoices[Document
Date], "&gt;"&amp;TODAY()-90,Outsanding_Invoices[Document
Date], "&lt;"&amp;TODAY()-59,Outsanding_Invoices[Customer Name], $C88)</f>
        <v>98.8</v>
      </c>
      <c r="H88" s="126">
        <f ca="1" xml:space="preserve"> SUMIFS(Outsanding_Invoices[Amount
Outstanding],Outsanding_Invoices[Document
Date], "&lt;"&amp;TODAY()-90,Outsanding_Invoices[Customer Name], $C88)</f>
        <v>375.6</v>
      </c>
      <c r="I88" s="102"/>
      <c r="J88" s="103">
        <f t="shared" ca="1" si="3"/>
        <v>4489.7800000000007</v>
      </c>
    </row>
    <row r="89" spans="1:10" ht="15.95" customHeight="1" x14ac:dyDescent="0.25">
      <c r="A89" s="21"/>
      <c r="B89" s="124">
        <f t="shared" ca="1" si="2"/>
        <v>63</v>
      </c>
      <c r="C89" s="130" t="str">
        <f>IF('Data Import-Express'!K123&lt;&gt;"", 'Data Import-Express'!K123, "")</f>
        <v>Company 121</v>
      </c>
      <c r="D89" s="128"/>
      <c r="E89" s="126">
        <f ca="1" xml:space="preserve"> SUMIFS(Outsanding_Invoices[Amount
Outstanding],Outsanding_Invoices[Document
Date], "&gt;"&amp;TODAY()-30,Outsanding_Invoices[Customer Name],$C89)</f>
        <v>430.5</v>
      </c>
      <c r="F89" s="126">
        <f ca="1" xml:space="preserve"> SUMIFS(Outsanding_Invoices[Amount
Outstanding],Outsanding_Invoices[Document
Date], "&gt;"&amp;TODAY()-60,Outsanding_Invoices[Document
Date], "&lt;"&amp;TODAY()-29,Outsanding_Invoices[Customer Name], $C89)</f>
        <v>1336.63</v>
      </c>
      <c r="G89" s="126">
        <f ca="1" xml:space="preserve"> SUMIFS(Outsanding_Invoices[Amount
Outstanding],Outsanding_Invoices[Document
Date], "&gt;"&amp;TODAY()-90,Outsanding_Invoices[Document
Date], "&lt;"&amp;TODAY()-59,Outsanding_Invoices[Customer Name], $C89)</f>
        <v>0</v>
      </c>
      <c r="H89" s="126">
        <f ca="1" xml:space="preserve"> SUMIFS(Outsanding_Invoices[Amount
Outstanding],Outsanding_Invoices[Document
Date], "&lt;"&amp;TODAY()-90,Outsanding_Invoices[Customer Name], $C89)</f>
        <v>2711</v>
      </c>
      <c r="I89" s="102"/>
      <c r="J89" s="103">
        <f t="shared" ca="1" si="3"/>
        <v>4478.13</v>
      </c>
    </row>
    <row r="90" spans="1:10" ht="15.95" customHeight="1" x14ac:dyDescent="0.25">
      <c r="A90" s="21"/>
      <c r="B90" s="124">
        <f t="shared" ca="1" si="2"/>
        <v>104</v>
      </c>
      <c r="C90" s="130" t="str">
        <f>IF('Data Import-Express'!K207&lt;&gt;"", 'Data Import-Express'!K207, "")</f>
        <v>Company 205</v>
      </c>
      <c r="D90" s="128"/>
      <c r="E90" s="126">
        <f ca="1" xml:space="preserve"> SUMIFS(Outsanding_Invoices[Amount
Outstanding],Outsanding_Invoices[Document
Date], "&gt;"&amp;TODAY()-30,Outsanding_Invoices[Customer Name],$C90)</f>
        <v>0</v>
      </c>
      <c r="F90" s="126">
        <f ca="1" xml:space="preserve"> SUMIFS(Outsanding_Invoices[Amount
Outstanding],Outsanding_Invoices[Document
Date], "&gt;"&amp;TODAY()-60,Outsanding_Invoices[Document
Date], "&lt;"&amp;TODAY()-29,Outsanding_Invoices[Customer Name], $C90)</f>
        <v>1673.75</v>
      </c>
      <c r="G90" s="126">
        <f ca="1" xml:space="preserve"> SUMIFS(Outsanding_Invoices[Amount
Outstanding],Outsanding_Invoices[Document
Date], "&gt;"&amp;TODAY()-90,Outsanding_Invoices[Document
Date], "&lt;"&amp;TODAY()-59,Outsanding_Invoices[Customer Name], $C90)</f>
        <v>1610</v>
      </c>
      <c r="H90" s="126">
        <f ca="1" xml:space="preserve"> SUMIFS(Outsanding_Invoices[Amount
Outstanding],Outsanding_Invoices[Document
Date], "&lt;"&amp;TODAY()-90,Outsanding_Invoices[Customer Name], $C90)</f>
        <v>1068.75</v>
      </c>
      <c r="I90" s="102"/>
      <c r="J90" s="103">
        <f t="shared" ca="1" si="3"/>
        <v>4352.5</v>
      </c>
    </row>
    <row r="91" spans="1:10" ht="15.95" customHeight="1" x14ac:dyDescent="0.25">
      <c r="A91" s="21"/>
      <c r="B91" s="124">
        <f t="shared" ca="1" si="2"/>
        <v>153</v>
      </c>
      <c r="C91" s="130" t="str">
        <f>IF('Data Import-Express'!K43&lt;&gt;"", 'Data Import-Express'!K43, "")</f>
        <v>Company 41</v>
      </c>
      <c r="D91" s="128"/>
      <c r="E91" s="126">
        <f ca="1" xml:space="preserve"> SUMIFS(Outsanding_Invoices[Amount
Outstanding],Outsanding_Invoices[Document
Date], "&gt;"&amp;TODAY()-30,Outsanding_Invoices[Customer Name],$C91)</f>
        <v>0</v>
      </c>
      <c r="F91" s="126">
        <f ca="1" xml:space="preserve"> SUMIFS(Outsanding_Invoices[Amount
Outstanding],Outsanding_Invoices[Document
Date], "&gt;"&amp;TODAY()-60,Outsanding_Invoices[Document
Date], "&lt;"&amp;TODAY()-29,Outsanding_Invoices[Customer Name], $C91)</f>
        <v>3431.88</v>
      </c>
      <c r="G91" s="126">
        <f ca="1" xml:space="preserve"> SUMIFS(Outsanding_Invoices[Amount
Outstanding],Outsanding_Invoices[Document
Date], "&gt;"&amp;TODAY()-90,Outsanding_Invoices[Document
Date], "&lt;"&amp;TODAY()-59,Outsanding_Invoices[Customer Name], $C91)</f>
        <v>861</v>
      </c>
      <c r="H91" s="126">
        <f ca="1" xml:space="preserve"> SUMIFS(Outsanding_Invoices[Amount
Outstanding],Outsanding_Invoices[Document
Date], "&lt;"&amp;TODAY()-90,Outsanding_Invoices[Customer Name], $C91)</f>
        <v>0</v>
      </c>
      <c r="I91" s="102"/>
      <c r="J91" s="103">
        <f t="shared" ca="1" si="3"/>
        <v>4292.88</v>
      </c>
    </row>
    <row r="92" spans="1:10" ht="15.95" customHeight="1" x14ac:dyDescent="0.25">
      <c r="A92" s="21"/>
      <c r="B92" s="124">
        <f t="shared" ca="1" si="2"/>
        <v>153</v>
      </c>
      <c r="C92" s="130" t="str">
        <f>IF('Data Import-Express'!K178&lt;&gt;"", 'Data Import-Express'!K178, "")</f>
        <v>Company 176</v>
      </c>
      <c r="D92" s="128"/>
      <c r="E92" s="126">
        <f ca="1" xml:space="preserve"> SUMIFS(Outsanding_Invoices[Amount
Outstanding],Outsanding_Invoices[Document
Date], "&gt;"&amp;TODAY()-30,Outsanding_Invoices[Customer Name],$C92)</f>
        <v>0</v>
      </c>
      <c r="F92" s="126">
        <f ca="1" xml:space="preserve"> SUMIFS(Outsanding_Invoices[Amount
Outstanding],Outsanding_Invoices[Document
Date], "&gt;"&amp;TODAY()-60,Outsanding_Invoices[Document
Date], "&lt;"&amp;TODAY()-29,Outsanding_Invoices[Customer Name], $C92)</f>
        <v>1914.63</v>
      </c>
      <c r="G92" s="126">
        <f ca="1" xml:space="preserve"> SUMIFS(Outsanding_Invoices[Amount
Outstanding],Outsanding_Invoices[Document
Date], "&gt;"&amp;TODAY()-90,Outsanding_Invoices[Document
Date], "&lt;"&amp;TODAY()-59,Outsanding_Invoices[Customer Name], $C92)</f>
        <v>2359.5</v>
      </c>
      <c r="H92" s="126">
        <f ca="1" xml:space="preserve"> SUMIFS(Outsanding_Invoices[Amount
Outstanding],Outsanding_Invoices[Document
Date], "&lt;"&amp;TODAY()-90,Outsanding_Invoices[Customer Name], $C92)</f>
        <v>0</v>
      </c>
      <c r="I92" s="102"/>
      <c r="J92" s="103">
        <f t="shared" ca="1" si="3"/>
        <v>4274.13</v>
      </c>
    </row>
    <row r="93" spans="1:10" ht="15.95" customHeight="1" x14ac:dyDescent="0.25">
      <c r="A93" s="21"/>
      <c r="B93" s="124">
        <f t="shared" ca="1" si="2"/>
        <v>84</v>
      </c>
      <c r="C93" s="130" t="str">
        <f>IF('Data Import-Express'!K187&lt;&gt;"", 'Data Import-Express'!K187, "")</f>
        <v>Company 185</v>
      </c>
      <c r="D93" s="128"/>
      <c r="E93" s="126">
        <f ca="1" xml:space="preserve"> SUMIFS(Outsanding_Invoices[Amount
Outstanding],Outsanding_Invoices[Document
Date], "&gt;"&amp;TODAY()-30,Outsanding_Invoices[Customer Name],$C93)</f>
        <v>0</v>
      </c>
      <c r="F93" s="126">
        <f ca="1" xml:space="preserve"> SUMIFS(Outsanding_Invoices[Amount
Outstanding],Outsanding_Invoices[Document
Date], "&gt;"&amp;TODAY()-60,Outsanding_Invoices[Document
Date], "&lt;"&amp;TODAY()-29,Outsanding_Invoices[Customer Name], $C93)</f>
        <v>2528.75</v>
      </c>
      <c r="G93" s="126">
        <f ca="1" xml:space="preserve"> SUMIFS(Outsanding_Invoices[Amount
Outstanding],Outsanding_Invoices[Document
Date], "&gt;"&amp;TODAY()-90,Outsanding_Invoices[Document
Date], "&lt;"&amp;TODAY()-59,Outsanding_Invoices[Customer Name], $C93)</f>
        <v>0</v>
      </c>
      <c r="H93" s="126">
        <f ca="1" xml:space="preserve"> SUMIFS(Outsanding_Invoices[Amount
Outstanding],Outsanding_Invoices[Document
Date], "&lt;"&amp;TODAY()-90,Outsanding_Invoices[Customer Name], $C93)</f>
        <v>1705.1999999999998</v>
      </c>
      <c r="I93" s="102"/>
      <c r="J93" s="103">
        <f t="shared" ca="1" si="3"/>
        <v>4233.95</v>
      </c>
    </row>
    <row r="94" spans="1:10" ht="15.95" customHeight="1" x14ac:dyDescent="0.25">
      <c r="A94" s="21"/>
      <c r="B94" s="124">
        <f t="shared" ca="1" si="2"/>
        <v>42</v>
      </c>
      <c r="C94" s="130" t="str">
        <f>IF('Data Import-Express'!K158&lt;&gt;"", 'Data Import-Express'!K158, "")</f>
        <v>Company 156</v>
      </c>
      <c r="D94" s="128"/>
      <c r="E94" s="126">
        <f ca="1" xml:space="preserve"> SUMIFS(Outsanding_Invoices[Amount
Outstanding],Outsanding_Invoices[Document
Date], "&gt;"&amp;TODAY()-30,Outsanding_Invoices[Customer Name],$C94)</f>
        <v>0</v>
      </c>
      <c r="F94" s="126">
        <f ca="1" xml:space="preserve"> SUMIFS(Outsanding_Invoices[Amount
Outstanding],Outsanding_Invoices[Document
Date], "&gt;"&amp;TODAY()-60,Outsanding_Invoices[Document
Date], "&lt;"&amp;TODAY()-29,Outsanding_Invoices[Customer Name], $C94)</f>
        <v>0</v>
      </c>
      <c r="G94" s="126">
        <f ca="1" xml:space="preserve"> SUMIFS(Outsanding_Invoices[Amount
Outstanding],Outsanding_Invoices[Document
Date], "&gt;"&amp;TODAY()-90,Outsanding_Invoices[Document
Date], "&lt;"&amp;TODAY()-59,Outsanding_Invoices[Customer Name], $C94)</f>
        <v>0</v>
      </c>
      <c r="H94" s="126">
        <f ca="1" xml:space="preserve"> SUMIFS(Outsanding_Invoices[Amount
Outstanding],Outsanding_Invoices[Document
Date], "&lt;"&amp;TODAY()-90,Outsanding_Invoices[Customer Name], $C94)</f>
        <v>4200</v>
      </c>
      <c r="I94" s="102"/>
      <c r="J94" s="103">
        <f t="shared" ca="1" si="3"/>
        <v>4200</v>
      </c>
    </row>
    <row r="95" spans="1:10" ht="15.95" customHeight="1" x14ac:dyDescent="0.25">
      <c r="A95" s="21"/>
      <c r="B95" s="124">
        <f t="shared" ca="1" si="2"/>
        <v>153</v>
      </c>
      <c r="C95" s="130" t="str">
        <f>IF('Data Import-Express'!K206&lt;&gt;"", 'Data Import-Express'!K206, "")</f>
        <v>Company 204</v>
      </c>
      <c r="D95" s="128"/>
      <c r="E95" s="126">
        <f ca="1" xml:space="preserve"> SUMIFS(Outsanding_Invoices[Amount
Outstanding],Outsanding_Invoices[Document
Date], "&gt;"&amp;TODAY()-30,Outsanding_Invoices[Customer Name],$C95)</f>
        <v>0</v>
      </c>
      <c r="F95" s="126">
        <f ca="1" xml:space="preserve"> SUMIFS(Outsanding_Invoices[Amount
Outstanding],Outsanding_Invoices[Document
Date], "&gt;"&amp;TODAY()-60,Outsanding_Invoices[Document
Date], "&lt;"&amp;TODAY()-29,Outsanding_Invoices[Customer Name], $C95)</f>
        <v>4200</v>
      </c>
      <c r="G95" s="126">
        <f ca="1" xml:space="preserve"> SUMIFS(Outsanding_Invoices[Amount
Outstanding],Outsanding_Invoices[Document
Date], "&gt;"&amp;TODAY()-90,Outsanding_Invoices[Document
Date], "&lt;"&amp;TODAY()-59,Outsanding_Invoices[Customer Name], $C95)</f>
        <v>0</v>
      </c>
      <c r="H95" s="126">
        <f ca="1" xml:space="preserve"> SUMIFS(Outsanding_Invoices[Amount
Outstanding],Outsanding_Invoices[Document
Date], "&lt;"&amp;TODAY()-90,Outsanding_Invoices[Customer Name], $C95)</f>
        <v>0</v>
      </c>
      <c r="I95" s="102"/>
      <c r="J95" s="103">
        <f t="shared" ca="1" si="3"/>
        <v>4200</v>
      </c>
    </row>
    <row r="96" spans="1:10" ht="15.95" customHeight="1" x14ac:dyDescent="0.25">
      <c r="A96" s="21"/>
      <c r="B96" s="124">
        <f t="shared" ca="1" si="2"/>
        <v>43</v>
      </c>
      <c r="C96" s="130" t="str">
        <f>IF('Data Import-Express'!K47&lt;&gt;"", 'Data Import-Express'!K47, "")</f>
        <v>Company 45</v>
      </c>
      <c r="D96" s="128"/>
      <c r="E96" s="126">
        <f ca="1" xml:space="preserve"> SUMIFS(Outsanding_Invoices[Amount
Outstanding],Outsanding_Invoices[Document
Date], "&gt;"&amp;TODAY()-30,Outsanding_Invoices[Customer Name],$C96)</f>
        <v>0</v>
      </c>
      <c r="F96" s="126">
        <f ca="1" xml:space="preserve"> SUMIFS(Outsanding_Invoices[Amount
Outstanding],Outsanding_Invoices[Document
Date], "&gt;"&amp;TODAY()-60,Outsanding_Invoices[Document
Date], "&lt;"&amp;TODAY()-29,Outsanding_Invoices[Customer Name], $C96)</f>
        <v>0</v>
      </c>
      <c r="G96" s="126">
        <f ca="1" xml:space="preserve"> SUMIFS(Outsanding_Invoices[Amount
Outstanding],Outsanding_Invoices[Document
Date], "&gt;"&amp;TODAY()-90,Outsanding_Invoices[Document
Date], "&lt;"&amp;TODAY()-59,Outsanding_Invoices[Customer Name], $C96)</f>
        <v>0</v>
      </c>
      <c r="H96" s="126">
        <f ca="1" xml:space="preserve"> SUMIFS(Outsanding_Invoices[Amount
Outstanding],Outsanding_Invoices[Document
Date], "&lt;"&amp;TODAY()-90,Outsanding_Invoices[Customer Name], $C96)</f>
        <v>4186.51</v>
      </c>
      <c r="I96" s="102"/>
      <c r="J96" s="103">
        <f t="shared" ca="1" si="3"/>
        <v>4186.51</v>
      </c>
    </row>
    <row r="97" spans="1:10" ht="15.95" customHeight="1" x14ac:dyDescent="0.25">
      <c r="A97" s="21"/>
      <c r="B97" s="124">
        <f t="shared" ca="1" si="2"/>
        <v>71</v>
      </c>
      <c r="C97" s="130" t="str">
        <f>IF('Data Import-Express'!K9&lt;&gt;"", 'Data Import-Express'!K9, "")</f>
        <v>Company 7</v>
      </c>
      <c r="D97" s="128"/>
      <c r="E97" s="126">
        <f ca="1" xml:space="preserve"> SUMIFS(Outsanding_Invoices[Amount
Outstanding],Outsanding_Invoices[Document
Date], "&gt;"&amp;TODAY()-30,Outsanding_Invoices[Customer Name],$C97)</f>
        <v>0</v>
      </c>
      <c r="F97" s="126">
        <f ca="1" xml:space="preserve"> SUMIFS(Outsanding_Invoices[Amount
Outstanding],Outsanding_Invoices[Document
Date], "&gt;"&amp;TODAY()-60,Outsanding_Invoices[Document
Date], "&lt;"&amp;TODAY()-29,Outsanding_Invoices[Customer Name], $C97)</f>
        <v>0</v>
      </c>
      <c r="G97" s="126">
        <f ca="1" xml:space="preserve"> SUMIFS(Outsanding_Invoices[Amount
Outstanding],Outsanding_Invoices[Document
Date], "&gt;"&amp;TODAY()-90,Outsanding_Invoices[Document
Date], "&lt;"&amp;TODAY()-59,Outsanding_Invoices[Customer Name], $C97)</f>
        <v>1697.88</v>
      </c>
      <c r="H97" s="126">
        <f ca="1" xml:space="preserve"> SUMIFS(Outsanding_Invoices[Amount
Outstanding],Outsanding_Invoices[Document
Date], "&lt;"&amp;TODAY()-90,Outsanding_Invoices[Customer Name], $C97)</f>
        <v>2479</v>
      </c>
      <c r="I97" s="102"/>
      <c r="J97" s="103">
        <f t="shared" ca="1" si="3"/>
        <v>4176.88</v>
      </c>
    </row>
    <row r="98" spans="1:10" ht="15.95" customHeight="1" x14ac:dyDescent="0.25">
      <c r="A98" s="21"/>
      <c r="B98" s="124">
        <f t="shared" ca="1" si="2"/>
        <v>153</v>
      </c>
      <c r="C98" s="130" t="str">
        <f>IF('Data Import-Express'!K8&lt;&gt;"", 'Data Import-Express'!K8, "")</f>
        <v>Company 6</v>
      </c>
      <c r="D98" s="128"/>
      <c r="E98" s="126">
        <f ca="1" xml:space="preserve"> SUMIFS(Outsanding_Invoices[Amount
Outstanding],Outsanding_Invoices[Document
Date], "&gt;"&amp;TODAY()-30,Outsanding_Invoices[Customer Name],$C98)</f>
        <v>0</v>
      </c>
      <c r="F98" s="126">
        <f ca="1" xml:space="preserve"> SUMIFS(Outsanding_Invoices[Amount
Outstanding],Outsanding_Invoices[Document
Date], "&gt;"&amp;TODAY()-60,Outsanding_Invoices[Document
Date], "&lt;"&amp;TODAY()-29,Outsanding_Invoices[Customer Name], $C98)</f>
        <v>0</v>
      </c>
      <c r="G98" s="126">
        <f ca="1" xml:space="preserve"> SUMIFS(Outsanding_Invoices[Amount
Outstanding],Outsanding_Invoices[Document
Date], "&gt;"&amp;TODAY()-90,Outsanding_Invoices[Document
Date], "&lt;"&amp;TODAY()-59,Outsanding_Invoices[Customer Name], $C98)</f>
        <v>4000</v>
      </c>
      <c r="H98" s="126">
        <f ca="1" xml:space="preserve"> SUMIFS(Outsanding_Invoices[Amount
Outstanding],Outsanding_Invoices[Document
Date], "&lt;"&amp;TODAY()-90,Outsanding_Invoices[Customer Name], $C98)</f>
        <v>0</v>
      </c>
      <c r="I98" s="102"/>
      <c r="J98" s="103">
        <f t="shared" ca="1" si="3"/>
        <v>4000</v>
      </c>
    </row>
    <row r="99" spans="1:10" ht="15.95" customHeight="1" x14ac:dyDescent="0.25">
      <c r="A99" s="21"/>
      <c r="B99" s="124">
        <f t="shared" ca="1" si="2"/>
        <v>45</v>
      </c>
      <c r="C99" s="130" t="str">
        <f>IF('Data Import-Express'!K220&lt;&gt;"", 'Data Import-Express'!K220, "")</f>
        <v>Company 218</v>
      </c>
      <c r="D99" s="128"/>
      <c r="E99" s="126">
        <f ca="1" xml:space="preserve"> SUMIFS(Outsanding_Invoices[Amount
Outstanding],Outsanding_Invoices[Document
Date], "&gt;"&amp;TODAY()-30,Outsanding_Invoices[Customer Name],$C99)</f>
        <v>0</v>
      </c>
      <c r="F99" s="126">
        <f ca="1" xml:space="preserve"> SUMIFS(Outsanding_Invoices[Amount
Outstanding],Outsanding_Invoices[Document
Date], "&gt;"&amp;TODAY()-60,Outsanding_Invoices[Document
Date], "&lt;"&amp;TODAY()-29,Outsanding_Invoices[Customer Name], $C99)</f>
        <v>0</v>
      </c>
      <c r="G99" s="126">
        <f ca="1" xml:space="preserve"> SUMIFS(Outsanding_Invoices[Amount
Outstanding],Outsanding_Invoices[Document
Date], "&gt;"&amp;TODAY()-90,Outsanding_Invoices[Document
Date], "&lt;"&amp;TODAY()-59,Outsanding_Invoices[Customer Name], $C99)</f>
        <v>0</v>
      </c>
      <c r="H99" s="126">
        <f ca="1" xml:space="preserve"> SUMIFS(Outsanding_Invoices[Amount
Outstanding],Outsanding_Invoices[Document
Date], "&lt;"&amp;TODAY()-90,Outsanding_Invoices[Customer Name], $C99)</f>
        <v>3850</v>
      </c>
      <c r="I99" s="102"/>
      <c r="J99" s="103">
        <f t="shared" ca="1" si="3"/>
        <v>3850</v>
      </c>
    </row>
    <row r="100" spans="1:10" ht="15.95" customHeight="1" x14ac:dyDescent="0.25">
      <c r="A100" s="21"/>
      <c r="B100" s="124">
        <f t="shared" ca="1" si="2"/>
        <v>129</v>
      </c>
      <c r="C100" s="130" t="str">
        <f>IF('Data Import-Express'!K164&lt;&gt;"", 'Data Import-Express'!K164, "")</f>
        <v>Company 162</v>
      </c>
      <c r="D100" s="128"/>
      <c r="E100" s="126">
        <f ca="1" xml:space="preserve"> SUMIFS(Outsanding_Invoices[Amount
Outstanding],Outsanding_Invoices[Document
Date], "&gt;"&amp;TODAY()-30,Outsanding_Invoices[Customer Name],$C100)</f>
        <v>0</v>
      </c>
      <c r="F100" s="126">
        <f ca="1" xml:space="preserve"> SUMIFS(Outsanding_Invoices[Amount
Outstanding],Outsanding_Invoices[Document
Date], "&gt;"&amp;TODAY()-60,Outsanding_Invoices[Document
Date], "&lt;"&amp;TODAY()-29,Outsanding_Invoices[Customer Name], $C100)</f>
        <v>0</v>
      </c>
      <c r="G100" s="126">
        <f ca="1" xml:space="preserve"> SUMIFS(Outsanding_Invoices[Amount
Outstanding],Outsanding_Invoices[Document
Date], "&gt;"&amp;TODAY()-90,Outsanding_Invoices[Document
Date], "&lt;"&amp;TODAY()-59,Outsanding_Invoices[Customer Name], $C100)</f>
        <v>3266.51</v>
      </c>
      <c r="H100" s="126">
        <f ca="1" xml:space="preserve"> SUMIFS(Outsanding_Invoices[Amount
Outstanding],Outsanding_Invoices[Document
Date], "&lt;"&amp;TODAY()-90,Outsanding_Invoices[Customer Name], $C100)</f>
        <v>544.63</v>
      </c>
      <c r="I100" s="102"/>
      <c r="J100" s="103">
        <f t="shared" ca="1" si="3"/>
        <v>3811.1400000000003</v>
      </c>
    </row>
    <row r="101" spans="1:10" ht="15.95" customHeight="1" x14ac:dyDescent="0.25">
      <c r="A101" s="21"/>
      <c r="B101" s="124">
        <f t="shared" ca="1" si="2"/>
        <v>153</v>
      </c>
      <c r="C101" s="130" t="str">
        <f>IF('Data Import-Express'!K89&lt;&gt;"", 'Data Import-Express'!K89, "")</f>
        <v>Company 87</v>
      </c>
      <c r="D101" s="128"/>
      <c r="E101" s="126">
        <f ca="1" xml:space="preserve"> SUMIFS(Outsanding_Invoices[Amount
Outstanding],Outsanding_Invoices[Document
Date], "&gt;"&amp;TODAY()-30,Outsanding_Invoices[Customer Name],$C101)</f>
        <v>0</v>
      </c>
      <c r="F101" s="126">
        <f ca="1" xml:space="preserve"> SUMIFS(Outsanding_Invoices[Amount
Outstanding],Outsanding_Invoices[Document
Date], "&gt;"&amp;TODAY()-60,Outsanding_Invoices[Document
Date], "&lt;"&amp;TODAY()-29,Outsanding_Invoices[Customer Name], $C101)</f>
        <v>1900</v>
      </c>
      <c r="G101" s="126">
        <f ca="1" xml:space="preserve"> SUMIFS(Outsanding_Invoices[Amount
Outstanding],Outsanding_Invoices[Document
Date], "&gt;"&amp;TODAY()-90,Outsanding_Invoices[Document
Date], "&lt;"&amp;TODAY()-59,Outsanding_Invoices[Customer Name], $C101)</f>
        <v>1900</v>
      </c>
      <c r="H101" s="126">
        <f ca="1" xml:space="preserve"> SUMIFS(Outsanding_Invoices[Amount
Outstanding],Outsanding_Invoices[Document
Date], "&lt;"&amp;TODAY()-90,Outsanding_Invoices[Customer Name], $C101)</f>
        <v>0</v>
      </c>
      <c r="I101" s="102"/>
      <c r="J101" s="103">
        <f t="shared" ca="1" si="3"/>
        <v>3800</v>
      </c>
    </row>
    <row r="102" spans="1:10" ht="15.95" customHeight="1" x14ac:dyDescent="0.25">
      <c r="A102" s="21"/>
      <c r="B102" s="124">
        <f t="shared" ca="1" si="2"/>
        <v>51</v>
      </c>
      <c r="C102" s="130" t="str">
        <f>IF('Data Import-Express'!K86&lt;&gt;"", 'Data Import-Express'!K86, "")</f>
        <v>Company 84</v>
      </c>
      <c r="D102" s="128"/>
      <c r="E102" s="126">
        <f ca="1" xml:space="preserve"> SUMIFS(Outsanding_Invoices[Amount
Outstanding],Outsanding_Invoices[Document
Date], "&gt;"&amp;TODAY()-30,Outsanding_Invoices[Customer Name],$C102)</f>
        <v>0</v>
      </c>
      <c r="F102" s="126">
        <f ca="1" xml:space="preserve"> SUMIFS(Outsanding_Invoices[Amount
Outstanding],Outsanding_Invoices[Document
Date], "&gt;"&amp;TODAY()-60,Outsanding_Invoices[Document
Date], "&lt;"&amp;TODAY()-29,Outsanding_Invoices[Customer Name], $C102)</f>
        <v>477.5</v>
      </c>
      <c r="G102" s="126">
        <f ca="1" xml:space="preserve"> SUMIFS(Outsanding_Invoices[Amount
Outstanding],Outsanding_Invoices[Document
Date], "&gt;"&amp;TODAY()-90,Outsanding_Invoices[Document
Date], "&lt;"&amp;TODAY()-59,Outsanding_Invoices[Customer Name], $C102)</f>
        <v>0</v>
      </c>
      <c r="H102" s="126">
        <f ca="1" xml:space="preserve"> SUMIFS(Outsanding_Invoices[Amount
Outstanding],Outsanding_Invoices[Document
Date], "&lt;"&amp;TODAY()-90,Outsanding_Invoices[Customer Name], $C102)</f>
        <v>3301.53</v>
      </c>
      <c r="I102" s="102"/>
      <c r="J102" s="103">
        <f t="shared" ca="1" si="3"/>
        <v>3779.03</v>
      </c>
    </row>
    <row r="103" spans="1:10" ht="15.95" customHeight="1" x14ac:dyDescent="0.25">
      <c r="A103" s="21"/>
      <c r="B103" s="124">
        <f t="shared" ca="1" si="2"/>
        <v>47</v>
      </c>
      <c r="C103" s="130" t="str">
        <f>IF('Data Import-Express'!K193&lt;&gt;"", 'Data Import-Express'!K193, "")</f>
        <v>Company 191</v>
      </c>
      <c r="D103" s="128"/>
      <c r="E103" s="126">
        <f ca="1" xml:space="preserve"> SUMIFS(Outsanding_Invoices[Amount
Outstanding],Outsanding_Invoices[Document
Date], "&gt;"&amp;TODAY()-30,Outsanding_Invoices[Customer Name],$C103)</f>
        <v>0</v>
      </c>
      <c r="F103" s="126">
        <f ca="1" xml:space="preserve"> SUMIFS(Outsanding_Invoices[Amount
Outstanding],Outsanding_Invoices[Document
Date], "&gt;"&amp;TODAY()-60,Outsanding_Invoices[Document
Date], "&lt;"&amp;TODAY()-29,Outsanding_Invoices[Customer Name], $C103)</f>
        <v>0</v>
      </c>
      <c r="G103" s="126">
        <f ca="1" xml:space="preserve"> SUMIFS(Outsanding_Invoices[Amount
Outstanding],Outsanding_Invoices[Document
Date], "&gt;"&amp;TODAY()-90,Outsanding_Invoices[Document
Date], "&lt;"&amp;TODAY()-59,Outsanding_Invoices[Customer Name], $C103)</f>
        <v>0</v>
      </c>
      <c r="H103" s="126">
        <f ca="1" xml:space="preserve"> SUMIFS(Outsanding_Invoices[Amount
Outstanding],Outsanding_Invoices[Document
Date], "&lt;"&amp;TODAY()-90,Outsanding_Invoices[Customer Name], $C103)</f>
        <v>3746.45</v>
      </c>
      <c r="I103" s="102"/>
      <c r="J103" s="103">
        <f t="shared" ca="1" si="3"/>
        <v>3746.45</v>
      </c>
    </row>
    <row r="104" spans="1:10" ht="15.95" customHeight="1" x14ac:dyDescent="0.25">
      <c r="A104" s="21"/>
      <c r="B104" s="124">
        <f t="shared" ca="1" si="2"/>
        <v>153</v>
      </c>
      <c r="C104" s="130" t="str">
        <f>IF('Data Import-Express'!K92&lt;&gt;"", 'Data Import-Express'!K92, "")</f>
        <v>Company 90</v>
      </c>
      <c r="D104" s="128"/>
      <c r="E104" s="126">
        <f ca="1" xml:space="preserve"> SUMIFS(Outsanding_Invoices[Amount
Outstanding],Outsanding_Invoices[Document
Date], "&gt;"&amp;TODAY()-30,Outsanding_Invoices[Customer Name],$C104)</f>
        <v>0</v>
      </c>
      <c r="F104" s="126">
        <f ca="1" xml:space="preserve"> SUMIFS(Outsanding_Invoices[Amount
Outstanding],Outsanding_Invoices[Document
Date], "&gt;"&amp;TODAY()-60,Outsanding_Invoices[Document
Date], "&lt;"&amp;TODAY()-29,Outsanding_Invoices[Customer Name], $C104)</f>
        <v>3731</v>
      </c>
      <c r="G104" s="126">
        <f ca="1" xml:space="preserve"> SUMIFS(Outsanding_Invoices[Amount
Outstanding],Outsanding_Invoices[Document
Date], "&gt;"&amp;TODAY()-90,Outsanding_Invoices[Document
Date], "&lt;"&amp;TODAY()-59,Outsanding_Invoices[Customer Name], $C104)</f>
        <v>0</v>
      </c>
      <c r="H104" s="126">
        <f ca="1" xml:space="preserve"> SUMIFS(Outsanding_Invoices[Amount
Outstanding],Outsanding_Invoices[Document
Date], "&lt;"&amp;TODAY()-90,Outsanding_Invoices[Customer Name], $C104)</f>
        <v>0</v>
      </c>
      <c r="I104" s="102"/>
      <c r="J104" s="103">
        <f t="shared" ca="1" si="3"/>
        <v>3731</v>
      </c>
    </row>
    <row r="105" spans="1:10" ht="15.95" customHeight="1" x14ac:dyDescent="0.25">
      <c r="A105" s="21"/>
      <c r="B105" s="124">
        <f t="shared" ca="1" si="2"/>
        <v>48</v>
      </c>
      <c r="C105" s="130" t="str">
        <f>IF('Data Import-Express'!K196&lt;&gt;"", 'Data Import-Express'!K196, "")</f>
        <v>Company 194</v>
      </c>
      <c r="D105" s="128"/>
      <c r="E105" s="126">
        <f ca="1" xml:space="preserve"> SUMIFS(Outsanding_Invoices[Amount
Outstanding],Outsanding_Invoices[Document
Date], "&gt;"&amp;TODAY()-30,Outsanding_Invoices[Customer Name],$C105)</f>
        <v>0</v>
      </c>
      <c r="F105" s="126">
        <f ca="1" xml:space="preserve"> SUMIFS(Outsanding_Invoices[Amount
Outstanding],Outsanding_Invoices[Document
Date], "&gt;"&amp;TODAY()-60,Outsanding_Invoices[Document
Date], "&lt;"&amp;TODAY()-29,Outsanding_Invoices[Customer Name], $C105)</f>
        <v>0</v>
      </c>
      <c r="G105" s="126">
        <f ca="1" xml:space="preserve"> SUMIFS(Outsanding_Invoices[Amount
Outstanding],Outsanding_Invoices[Document
Date], "&gt;"&amp;TODAY()-90,Outsanding_Invoices[Document
Date], "&lt;"&amp;TODAY()-59,Outsanding_Invoices[Customer Name], $C105)</f>
        <v>0</v>
      </c>
      <c r="H105" s="126">
        <f ca="1" xml:space="preserve"> SUMIFS(Outsanding_Invoices[Amount
Outstanding],Outsanding_Invoices[Document
Date], "&lt;"&amp;TODAY()-90,Outsanding_Invoices[Customer Name], $C105)</f>
        <v>3700</v>
      </c>
      <c r="I105" s="102"/>
      <c r="J105" s="103">
        <f t="shared" ca="1" si="3"/>
        <v>3700</v>
      </c>
    </row>
    <row r="106" spans="1:10" ht="15.95" customHeight="1" x14ac:dyDescent="0.25">
      <c r="A106" s="21"/>
      <c r="B106" s="124">
        <f t="shared" ca="1" si="2"/>
        <v>153</v>
      </c>
      <c r="C106" s="130" t="str">
        <f>IF('Data Import-Express'!K97&lt;&gt;"", 'Data Import-Express'!K97, "")</f>
        <v>Company 95</v>
      </c>
      <c r="D106" s="128"/>
      <c r="E106" s="126">
        <f ca="1" xml:space="preserve"> SUMIFS(Outsanding_Invoices[Amount
Outstanding],Outsanding_Invoices[Document
Date], "&gt;"&amp;TODAY()-30,Outsanding_Invoices[Customer Name],$C106)</f>
        <v>0</v>
      </c>
      <c r="F106" s="126">
        <f ca="1" xml:space="preserve"> SUMIFS(Outsanding_Invoices[Amount
Outstanding],Outsanding_Invoices[Document
Date], "&gt;"&amp;TODAY()-60,Outsanding_Invoices[Document
Date], "&lt;"&amp;TODAY()-29,Outsanding_Invoices[Customer Name], $C106)</f>
        <v>0</v>
      </c>
      <c r="G106" s="126">
        <f ca="1" xml:space="preserve"> SUMIFS(Outsanding_Invoices[Amount
Outstanding],Outsanding_Invoices[Document
Date], "&gt;"&amp;TODAY()-90,Outsanding_Invoices[Document
Date], "&lt;"&amp;TODAY()-59,Outsanding_Invoices[Customer Name], $C106)</f>
        <v>3622</v>
      </c>
      <c r="H106" s="126">
        <f ca="1" xml:space="preserve"> SUMIFS(Outsanding_Invoices[Amount
Outstanding],Outsanding_Invoices[Document
Date], "&lt;"&amp;TODAY()-90,Outsanding_Invoices[Customer Name], $C106)</f>
        <v>0</v>
      </c>
      <c r="I106" s="102"/>
      <c r="J106" s="103">
        <f t="shared" ca="1" si="3"/>
        <v>3622</v>
      </c>
    </row>
    <row r="107" spans="1:10" ht="15.95" customHeight="1" x14ac:dyDescent="0.25">
      <c r="A107" s="21"/>
      <c r="B107" s="124">
        <f t="shared" ca="1" si="2"/>
        <v>153</v>
      </c>
      <c r="C107" s="130" t="str">
        <f>IF('Data Import-Express'!K225&lt;&gt;"", 'Data Import-Express'!K225, "")</f>
        <v>Company 223</v>
      </c>
      <c r="D107" s="128"/>
      <c r="E107" s="126">
        <f ca="1" xml:space="preserve"> SUMIFS(Outsanding_Invoices[Amount
Outstanding],Outsanding_Invoices[Document
Date], "&gt;"&amp;TODAY()-30,Outsanding_Invoices[Customer Name],$C107)</f>
        <v>0</v>
      </c>
      <c r="F107" s="126">
        <f ca="1" xml:space="preserve"> SUMIFS(Outsanding_Invoices[Amount
Outstanding],Outsanding_Invoices[Document
Date], "&gt;"&amp;TODAY()-60,Outsanding_Invoices[Document
Date], "&lt;"&amp;TODAY()-29,Outsanding_Invoices[Customer Name], $C107)</f>
        <v>1000</v>
      </c>
      <c r="G107" s="126">
        <f ca="1" xml:space="preserve"> SUMIFS(Outsanding_Invoices[Amount
Outstanding],Outsanding_Invoices[Document
Date], "&gt;"&amp;TODAY()-90,Outsanding_Invoices[Document
Date], "&lt;"&amp;TODAY()-59,Outsanding_Invoices[Customer Name], $C107)</f>
        <v>2600</v>
      </c>
      <c r="H107" s="126">
        <f ca="1" xml:space="preserve"> SUMIFS(Outsanding_Invoices[Amount
Outstanding],Outsanding_Invoices[Document
Date], "&lt;"&amp;TODAY()-90,Outsanding_Invoices[Customer Name], $C107)</f>
        <v>0</v>
      </c>
      <c r="I107" s="102"/>
      <c r="J107" s="103">
        <f t="shared" ca="1" si="3"/>
        <v>3600</v>
      </c>
    </row>
    <row r="108" spans="1:10" ht="15.95" customHeight="1" x14ac:dyDescent="0.25">
      <c r="A108" s="21"/>
      <c r="B108" s="124">
        <f t="shared" ca="1" si="2"/>
        <v>77</v>
      </c>
      <c r="C108" s="130" t="str">
        <f>IF('Data Import-Express'!K215&lt;&gt;"", 'Data Import-Express'!K215, "")</f>
        <v>Company 213</v>
      </c>
      <c r="D108" s="128"/>
      <c r="E108" s="126">
        <f ca="1" xml:space="preserve"> SUMIFS(Outsanding_Invoices[Amount
Outstanding],Outsanding_Invoices[Document
Date], "&gt;"&amp;TODAY()-30,Outsanding_Invoices[Customer Name],$C108)</f>
        <v>0</v>
      </c>
      <c r="F108" s="126">
        <f ca="1" xml:space="preserve"> SUMIFS(Outsanding_Invoices[Amount
Outstanding],Outsanding_Invoices[Document
Date], "&gt;"&amp;TODAY()-60,Outsanding_Invoices[Document
Date], "&lt;"&amp;TODAY()-29,Outsanding_Invoices[Customer Name], $C108)</f>
        <v>0</v>
      </c>
      <c r="G108" s="126">
        <f ca="1" xml:space="preserve"> SUMIFS(Outsanding_Invoices[Amount
Outstanding],Outsanding_Invoices[Document
Date], "&gt;"&amp;TODAY()-90,Outsanding_Invoices[Document
Date], "&lt;"&amp;TODAY()-59,Outsanding_Invoices[Customer Name], $C108)</f>
        <v>1435</v>
      </c>
      <c r="H108" s="126">
        <f ca="1" xml:space="preserve"> SUMIFS(Outsanding_Invoices[Amount
Outstanding],Outsanding_Invoices[Document
Date], "&lt;"&amp;TODAY()-90,Outsanding_Invoices[Customer Name], $C108)</f>
        <v>2093.25</v>
      </c>
      <c r="I108" s="102"/>
      <c r="J108" s="103">
        <f t="shared" ca="1" si="3"/>
        <v>3528.25</v>
      </c>
    </row>
    <row r="109" spans="1:10" ht="15.95" customHeight="1" x14ac:dyDescent="0.25">
      <c r="A109" s="21"/>
      <c r="B109" s="124">
        <f t="shared" ca="1" si="2"/>
        <v>153</v>
      </c>
      <c r="C109" s="130" t="str">
        <f>IF('Data Import-Express'!K87&lt;&gt;"", 'Data Import-Express'!K87, "")</f>
        <v>Company 85</v>
      </c>
      <c r="D109" s="128"/>
      <c r="E109" s="126">
        <f ca="1" xml:space="preserve"> SUMIFS(Outsanding_Invoices[Amount
Outstanding],Outsanding_Invoices[Document
Date], "&gt;"&amp;TODAY()-30,Outsanding_Invoices[Customer Name],$C109)</f>
        <v>0</v>
      </c>
      <c r="F109" s="126">
        <f ca="1" xml:space="preserve"> SUMIFS(Outsanding_Invoices[Amount
Outstanding],Outsanding_Invoices[Document
Date], "&gt;"&amp;TODAY()-60,Outsanding_Invoices[Document
Date], "&lt;"&amp;TODAY()-29,Outsanding_Invoices[Customer Name], $C109)</f>
        <v>3526.75</v>
      </c>
      <c r="G109" s="126">
        <f ca="1" xml:space="preserve"> SUMIFS(Outsanding_Invoices[Amount
Outstanding],Outsanding_Invoices[Document
Date], "&gt;"&amp;TODAY()-90,Outsanding_Invoices[Document
Date], "&lt;"&amp;TODAY()-59,Outsanding_Invoices[Customer Name], $C109)</f>
        <v>0</v>
      </c>
      <c r="H109" s="126">
        <f ca="1" xml:space="preserve"> SUMIFS(Outsanding_Invoices[Amount
Outstanding],Outsanding_Invoices[Document
Date], "&lt;"&amp;TODAY()-90,Outsanding_Invoices[Customer Name], $C109)</f>
        <v>0</v>
      </c>
      <c r="I109" s="102"/>
      <c r="J109" s="103">
        <f t="shared" ca="1" si="3"/>
        <v>3526.75</v>
      </c>
    </row>
    <row r="110" spans="1:10" ht="15.95" customHeight="1" x14ac:dyDescent="0.25">
      <c r="A110" s="21"/>
      <c r="B110" s="124">
        <f t="shared" ca="1" si="2"/>
        <v>65</v>
      </c>
      <c r="C110" s="130" t="str">
        <f>IF('Data Import-Express'!K127&lt;&gt;"", 'Data Import-Express'!K127, "")</f>
        <v>Company 125</v>
      </c>
      <c r="D110" s="128"/>
      <c r="E110" s="126">
        <f ca="1" xml:space="preserve"> SUMIFS(Outsanding_Invoices[Amount
Outstanding],Outsanding_Invoices[Document
Date], "&gt;"&amp;TODAY()-30,Outsanding_Invoices[Customer Name],$C110)</f>
        <v>0</v>
      </c>
      <c r="F110" s="126">
        <f ca="1" xml:space="preserve"> SUMIFS(Outsanding_Invoices[Amount
Outstanding],Outsanding_Invoices[Document
Date], "&gt;"&amp;TODAY()-60,Outsanding_Invoices[Document
Date], "&lt;"&amp;TODAY()-29,Outsanding_Invoices[Customer Name], $C110)</f>
        <v>0</v>
      </c>
      <c r="G110" s="126">
        <f ca="1" xml:space="preserve"> SUMIFS(Outsanding_Invoices[Amount
Outstanding],Outsanding_Invoices[Document
Date], "&gt;"&amp;TODAY()-90,Outsanding_Invoices[Document
Date], "&lt;"&amp;TODAY()-59,Outsanding_Invoices[Customer Name], $C110)</f>
        <v>846</v>
      </c>
      <c r="H110" s="126">
        <f ca="1" xml:space="preserve"> SUMIFS(Outsanding_Invoices[Amount
Outstanding],Outsanding_Invoices[Document
Date], "&lt;"&amp;TODAY()-90,Outsanding_Invoices[Customer Name], $C110)</f>
        <v>2659.5</v>
      </c>
      <c r="I110" s="102"/>
      <c r="J110" s="103">
        <f t="shared" ca="1" si="3"/>
        <v>3505.5</v>
      </c>
    </row>
    <row r="111" spans="1:10" ht="15.95" customHeight="1" x14ac:dyDescent="0.25">
      <c r="A111" s="21"/>
      <c r="B111" s="124">
        <f t="shared" ca="1" si="2"/>
        <v>72</v>
      </c>
      <c r="C111" s="130" t="str">
        <f>IF('Data Import-Express'!K82&lt;&gt;"", 'Data Import-Express'!K82, "")</f>
        <v>Company 80</v>
      </c>
      <c r="D111" s="128"/>
      <c r="E111" s="126">
        <f ca="1" xml:space="preserve"> SUMIFS(Outsanding_Invoices[Amount
Outstanding],Outsanding_Invoices[Document
Date], "&gt;"&amp;TODAY()-30,Outsanding_Invoices[Customer Name],$C111)</f>
        <v>0</v>
      </c>
      <c r="F111" s="126">
        <f ca="1" xml:space="preserve"> SUMIFS(Outsanding_Invoices[Amount
Outstanding],Outsanding_Invoices[Document
Date], "&gt;"&amp;TODAY()-60,Outsanding_Invoices[Document
Date], "&lt;"&amp;TODAY()-29,Outsanding_Invoices[Customer Name], $C111)</f>
        <v>988.38</v>
      </c>
      <c r="G111" s="126">
        <f ca="1" xml:space="preserve"> SUMIFS(Outsanding_Invoices[Amount
Outstanding],Outsanding_Invoices[Document
Date], "&gt;"&amp;TODAY()-90,Outsanding_Invoices[Document
Date], "&lt;"&amp;TODAY()-59,Outsanding_Invoices[Customer Name], $C111)</f>
        <v>0</v>
      </c>
      <c r="H111" s="126">
        <f ca="1" xml:space="preserve"> SUMIFS(Outsanding_Invoices[Amount
Outstanding],Outsanding_Invoices[Document
Date], "&lt;"&amp;TODAY()-90,Outsanding_Invoices[Customer Name], $C111)</f>
        <v>2359.25</v>
      </c>
      <c r="I111" s="102"/>
      <c r="J111" s="103">
        <f t="shared" ca="1" si="3"/>
        <v>3347.63</v>
      </c>
    </row>
    <row r="112" spans="1:10" ht="15.95" customHeight="1" x14ac:dyDescent="0.25">
      <c r="A112" s="21"/>
      <c r="B112" s="124">
        <f t="shared" ca="1" si="2"/>
        <v>112</v>
      </c>
      <c r="C112" s="130" t="str">
        <f>IF('Data Import-Express'!K79&lt;&gt;"", 'Data Import-Express'!K79, "")</f>
        <v>Company 77</v>
      </c>
      <c r="D112" s="128"/>
      <c r="E112" s="126">
        <f ca="1" xml:space="preserve"> SUMIFS(Outsanding_Invoices[Amount
Outstanding],Outsanding_Invoices[Document
Date], "&gt;"&amp;TODAY()-30,Outsanding_Invoices[Customer Name],$C112)</f>
        <v>0</v>
      </c>
      <c r="F112" s="126">
        <f ca="1" xml:space="preserve"> SUMIFS(Outsanding_Invoices[Amount
Outstanding],Outsanding_Invoices[Document
Date], "&gt;"&amp;TODAY()-60,Outsanding_Invoices[Document
Date], "&lt;"&amp;TODAY()-29,Outsanding_Invoices[Customer Name], $C112)</f>
        <v>2384.2600000000002</v>
      </c>
      <c r="G112" s="126">
        <f ca="1" xml:space="preserve"> SUMIFS(Outsanding_Invoices[Amount
Outstanding],Outsanding_Invoices[Document
Date], "&gt;"&amp;TODAY()-90,Outsanding_Invoices[Document
Date], "&lt;"&amp;TODAY()-59,Outsanding_Invoices[Customer Name], $C112)</f>
        <v>0</v>
      </c>
      <c r="H112" s="126">
        <f ca="1" xml:space="preserve"> SUMIFS(Outsanding_Invoices[Amount
Outstanding],Outsanding_Invoices[Document
Date], "&lt;"&amp;TODAY()-90,Outsanding_Invoices[Customer Name], $C112)</f>
        <v>896</v>
      </c>
      <c r="I112" s="102"/>
      <c r="J112" s="103">
        <f t="shared" ca="1" si="3"/>
        <v>3280.26</v>
      </c>
    </row>
    <row r="113" spans="1:10" ht="15.95" customHeight="1" x14ac:dyDescent="0.25">
      <c r="A113" s="21"/>
      <c r="B113" s="124">
        <f t="shared" ca="1" si="2"/>
        <v>87</v>
      </c>
      <c r="C113" s="130" t="str">
        <f>IF('Data Import-Express'!K226&lt;&gt;"", 'Data Import-Express'!K226, "")</f>
        <v>Company 224</v>
      </c>
      <c r="D113" s="128"/>
      <c r="E113" s="126">
        <f ca="1" xml:space="preserve"> SUMIFS(Outsanding_Invoices[Amount
Outstanding],Outsanding_Invoices[Document
Date], "&gt;"&amp;TODAY()-30,Outsanding_Invoices[Customer Name],$C113)</f>
        <v>0</v>
      </c>
      <c r="F113" s="126">
        <f ca="1" xml:space="preserve"> SUMIFS(Outsanding_Invoices[Amount
Outstanding],Outsanding_Invoices[Document
Date], "&gt;"&amp;TODAY()-60,Outsanding_Invoices[Document
Date], "&lt;"&amp;TODAY()-29,Outsanding_Invoices[Customer Name], $C113)</f>
        <v>0</v>
      </c>
      <c r="G113" s="126">
        <f ca="1" xml:space="preserve"> SUMIFS(Outsanding_Invoices[Amount
Outstanding],Outsanding_Invoices[Document
Date], "&gt;"&amp;TODAY()-90,Outsanding_Invoices[Document
Date], "&lt;"&amp;TODAY()-59,Outsanding_Invoices[Customer Name], $C113)</f>
        <v>1551</v>
      </c>
      <c r="H113" s="126">
        <f ca="1" xml:space="preserve"> SUMIFS(Outsanding_Invoices[Amount
Outstanding],Outsanding_Invoices[Document
Date], "&lt;"&amp;TODAY()-90,Outsanding_Invoices[Customer Name], $C113)</f>
        <v>1696.25</v>
      </c>
      <c r="I113" s="102"/>
      <c r="J113" s="103">
        <f t="shared" ca="1" si="3"/>
        <v>3247.25</v>
      </c>
    </row>
    <row r="114" spans="1:10" ht="15.95" customHeight="1" x14ac:dyDescent="0.25">
      <c r="A114" s="21"/>
      <c r="B114" s="124">
        <f t="shared" ca="1" si="2"/>
        <v>153</v>
      </c>
      <c r="C114" s="130" t="str">
        <f>IF('Data Import-Express'!K78&lt;&gt;"", 'Data Import-Express'!K78, "")</f>
        <v>Company 76</v>
      </c>
      <c r="D114" s="128"/>
      <c r="E114" s="126">
        <f ca="1" xml:space="preserve"> SUMIFS(Outsanding_Invoices[Amount
Outstanding],Outsanding_Invoices[Document
Date], "&gt;"&amp;TODAY()-30,Outsanding_Invoices[Customer Name],$C114)</f>
        <v>0</v>
      </c>
      <c r="F114" s="126">
        <f ca="1" xml:space="preserve"> SUMIFS(Outsanding_Invoices[Amount
Outstanding],Outsanding_Invoices[Document
Date], "&gt;"&amp;TODAY()-60,Outsanding_Invoices[Document
Date], "&lt;"&amp;TODAY()-29,Outsanding_Invoices[Customer Name], $C114)</f>
        <v>3244.25</v>
      </c>
      <c r="G114" s="126">
        <f ca="1" xml:space="preserve"> SUMIFS(Outsanding_Invoices[Amount
Outstanding],Outsanding_Invoices[Document
Date], "&gt;"&amp;TODAY()-90,Outsanding_Invoices[Document
Date], "&lt;"&amp;TODAY()-59,Outsanding_Invoices[Customer Name], $C114)</f>
        <v>0</v>
      </c>
      <c r="H114" s="126">
        <f ca="1" xml:space="preserve"> SUMIFS(Outsanding_Invoices[Amount
Outstanding],Outsanding_Invoices[Document
Date], "&lt;"&amp;TODAY()-90,Outsanding_Invoices[Customer Name], $C114)</f>
        <v>0</v>
      </c>
      <c r="I114" s="102"/>
      <c r="J114" s="103">
        <f t="shared" ca="1" si="3"/>
        <v>3244.25</v>
      </c>
    </row>
    <row r="115" spans="1:10" ht="15.95" customHeight="1" x14ac:dyDescent="0.25">
      <c r="A115" s="21"/>
      <c r="B115" s="124">
        <f t="shared" ca="1" si="2"/>
        <v>57</v>
      </c>
      <c r="C115" s="130" t="str">
        <f>IF('Data Import-Express'!K166&lt;&gt;"", 'Data Import-Express'!K166, "")</f>
        <v>Company 164</v>
      </c>
      <c r="D115" s="128"/>
      <c r="E115" s="126">
        <f ca="1" xml:space="preserve"> SUMIFS(Outsanding_Invoices[Amount
Outstanding],Outsanding_Invoices[Document
Date], "&gt;"&amp;TODAY()-30,Outsanding_Invoices[Customer Name],$C115)</f>
        <v>0</v>
      </c>
      <c r="F115" s="126">
        <f ca="1" xml:space="preserve"> SUMIFS(Outsanding_Invoices[Amount
Outstanding],Outsanding_Invoices[Document
Date], "&gt;"&amp;TODAY()-60,Outsanding_Invoices[Document
Date], "&lt;"&amp;TODAY()-29,Outsanding_Invoices[Customer Name], $C115)</f>
        <v>100</v>
      </c>
      <c r="G115" s="126">
        <f ca="1" xml:space="preserve"> SUMIFS(Outsanding_Invoices[Amount
Outstanding],Outsanding_Invoices[Document
Date], "&gt;"&amp;TODAY()-90,Outsanding_Invoices[Document
Date], "&lt;"&amp;TODAY()-59,Outsanding_Invoices[Customer Name], $C115)</f>
        <v>0</v>
      </c>
      <c r="H115" s="126">
        <f ca="1" xml:space="preserve"> SUMIFS(Outsanding_Invoices[Amount
Outstanding],Outsanding_Invoices[Document
Date], "&lt;"&amp;TODAY()-90,Outsanding_Invoices[Customer Name], $C115)</f>
        <v>3100.95</v>
      </c>
      <c r="I115" s="102"/>
      <c r="J115" s="103">
        <f t="shared" ca="1" si="3"/>
        <v>3200.95</v>
      </c>
    </row>
    <row r="116" spans="1:10" ht="15.95" customHeight="1" x14ac:dyDescent="0.25">
      <c r="A116" s="21"/>
      <c r="B116" s="124">
        <f t="shared" ca="1" si="2"/>
        <v>56</v>
      </c>
      <c r="C116" s="130" t="str">
        <f>IF('Data Import-Express'!K159&lt;&gt;"", 'Data Import-Express'!K159, "")</f>
        <v>Company 157</v>
      </c>
      <c r="D116" s="128"/>
      <c r="E116" s="126">
        <f ca="1" xml:space="preserve"> SUMIFS(Outsanding_Invoices[Amount
Outstanding],Outsanding_Invoices[Document
Date], "&gt;"&amp;TODAY()-30,Outsanding_Invoices[Customer Name],$C116)</f>
        <v>0</v>
      </c>
      <c r="F116" s="126">
        <f ca="1" xml:space="preserve"> SUMIFS(Outsanding_Invoices[Amount
Outstanding],Outsanding_Invoices[Document
Date], "&gt;"&amp;TODAY()-60,Outsanding_Invoices[Document
Date], "&lt;"&amp;TODAY()-29,Outsanding_Invoices[Customer Name], $C116)</f>
        <v>0</v>
      </c>
      <c r="G116" s="126">
        <f ca="1" xml:space="preserve"> SUMIFS(Outsanding_Invoices[Amount
Outstanding],Outsanding_Invoices[Document
Date], "&gt;"&amp;TODAY()-90,Outsanding_Invoices[Document
Date], "&lt;"&amp;TODAY()-59,Outsanding_Invoices[Customer Name], $C116)</f>
        <v>0</v>
      </c>
      <c r="H116" s="126">
        <f ca="1" xml:space="preserve"> SUMIFS(Outsanding_Invoices[Amount
Outstanding],Outsanding_Invoices[Document
Date], "&lt;"&amp;TODAY()-90,Outsanding_Invoices[Customer Name], $C116)</f>
        <v>3171.9</v>
      </c>
      <c r="I116" s="102"/>
      <c r="J116" s="103">
        <f t="shared" ca="1" si="3"/>
        <v>3171.9</v>
      </c>
    </row>
    <row r="117" spans="1:10" ht="15.95" customHeight="1" x14ac:dyDescent="0.25">
      <c r="A117" s="21"/>
      <c r="B117" s="124">
        <f t="shared" ca="1" si="2"/>
        <v>153</v>
      </c>
      <c r="C117" s="130" t="str">
        <f>IF('Data Import-Express'!K219&lt;&gt;"", 'Data Import-Express'!K219, "")</f>
        <v>Company 217</v>
      </c>
      <c r="D117" s="128"/>
      <c r="E117" s="126">
        <f ca="1" xml:space="preserve"> SUMIFS(Outsanding_Invoices[Amount
Outstanding],Outsanding_Invoices[Document
Date], "&gt;"&amp;TODAY()-30,Outsanding_Invoices[Customer Name],$C117)</f>
        <v>0</v>
      </c>
      <c r="F117" s="126">
        <f ca="1" xml:space="preserve"> SUMIFS(Outsanding_Invoices[Amount
Outstanding],Outsanding_Invoices[Document
Date], "&gt;"&amp;TODAY()-60,Outsanding_Invoices[Document
Date], "&lt;"&amp;TODAY()-29,Outsanding_Invoices[Customer Name], $C117)</f>
        <v>2449.2799999999997</v>
      </c>
      <c r="G117" s="126">
        <f ca="1" xml:space="preserve"> SUMIFS(Outsanding_Invoices[Amount
Outstanding],Outsanding_Invoices[Document
Date], "&gt;"&amp;TODAY()-90,Outsanding_Invoices[Document
Date], "&lt;"&amp;TODAY()-59,Outsanding_Invoices[Customer Name], $C117)</f>
        <v>717.5</v>
      </c>
      <c r="H117" s="126">
        <f ca="1" xml:space="preserve"> SUMIFS(Outsanding_Invoices[Amount
Outstanding],Outsanding_Invoices[Document
Date], "&lt;"&amp;TODAY()-90,Outsanding_Invoices[Customer Name], $C117)</f>
        <v>0</v>
      </c>
      <c r="I117" s="102"/>
      <c r="J117" s="103">
        <f t="shared" ca="1" si="3"/>
        <v>3166.7799999999997</v>
      </c>
    </row>
    <row r="118" spans="1:10" ht="15.95" customHeight="1" x14ac:dyDescent="0.25">
      <c r="A118" s="21"/>
      <c r="B118" s="124">
        <f t="shared" ca="1" si="2"/>
        <v>153</v>
      </c>
      <c r="C118" s="130" t="str">
        <f>IF('Data Import-Express'!K249&lt;&gt;"", 'Data Import-Express'!K249, "")</f>
        <v>Company 247</v>
      </c>
      <c r="D118" s="128"/>
      <c r="E118" s="126">
        <f ca="1" xml:space="preserve"> SUMIFS(Outsanding_Invoices[Amount
Outstanding],Outsanding_Invoices[Document
Date], "&gt;"&amp;TODAY()-30,Outsanding_Invoices[Customer Name],$C118)</f>
        <v>0</v>
      </c>
      <c r="F118" s="126">
        <f ca="1" xml:space="preserve"> SUMIFS(Outsanding_Invoices[Amount
Outstanding],Outsanding_Invoices[Document
Date], "&gt;"&amp;TODAY()-60,Outsanding_Invoices[Document
Date], "&lt;"&amp;TODAY()-29,Outsanding_Invoices[Customer Name], $C118)</f>
        <v>1992.2400000000002</v>
      </c>
      <c r="G118" s="126">
        <f ca="1" xml:space="preserve"> SUMIFS(Outsanding_Invoices[Amount
Outstanding],Outsanding_Invoices[Document
Date], "&gt;"&amp;TODAY()-90,Outsanding_Invoices[Document
Date], "&lt;"&amp;TODAY()-59,Outsanding_Invoices[Customer Name], $C118)</f>
        <v>1151</v>
      </c>
      <c r="H118" s="126">
        <f ca="1" xml:space="preserve"> SUMIFS(Outsanding_Invoices[Amount
Outstanding],Outsanding_Invoices[Document
Date], "&lt;"&amp;TODAY()-90,Outsanding_Invoices[Customer Name], $C118)</f>
        <v>0</v>
      </c>
      <c r="I118" s="102"/>
      <c r="J118" s="103">
        <f t="shared" ca="1" si="3"/>
        <v>3143.2400000000002</v>
      </c>
    </row>
    <row r="119" spans="1:10" ht="15.95" customHeight="1" x14ac:dyDescent="0.25">
      <c r="A119" s="21"/>
      <c r="B119" s="124">
        <f t="shared" ca="1" si="2"/>
        <v>153</v>
      </c>
      <c r="C119" s="130" t="str">
        <f>IF('Data Import-Express'!K252&lt;&gt;"", 'Data Import-Express'!K252, "")</f>
        <v>Company 250</v>
      </c>
      <c r="D119" s="128"/>
      <c r="E119" s="126">
        <f ca="1" xml:space="preserve"> SUMIFS(Outsanding_Invoices[Amount
Outstanding],Outsanding_Invoices[Document
Date], "&gt;"&amp;TODAY()-30,Outsanding_Invoices[Customer Name],$C119)</f>
        <v>0</v>
      </c>
      <c r="F119" s="126">
        <f ca="1" xml:space="preserve"> SUMIFS(Outsanding_Invoices[Amount
Outstanding],Outsanding_Invoices[Document
Date], "&gt;"&amp;TODAY()-60,Outsanding_Invoices[Document
Date], "&lt;"&amp;TODAY()-29,Outsanding_Invoices[Customer Name], $C119)</f>
        <v>0</v>
      </c>
      <c r="G119" s="126">
        <f ca="1" xml:space="preserve"> SUMIFS(Outsanding_Invoices[Amount
Outstanding],Outsanding_Invoices[Document
Date], "&gt;"&amp;TODAY()-90,Outsanding_Invoices[Document
Date], "&lt;"&amp;TODAY()-59,Outsanding_Invoices[Customer Name], $C119)</f>
        <v>3115</v>
      </c>
      <c r="H119" s="126">
        <f ca="1" xml:space="preserve"> SUMIFS(Outsanding_Invoices[Amount
Outstanding],Outsanding_Invoices[Document
Date], "&lt;"&amp;TODAY()-90,Outsanding_Invoices[Customer Name], $C119)</f>
        <v>0</v>
      </c>
      <c r="I119" s="102"/>
      <c r="J119" s="103">
        <f t="shared" ca="1" si="3"/>
        <v>3115</v>
      </c>
    </row>
    <row r="120" spans="1:10" ht="15.95" customHeight="1" x14ac:dyDescent="0.25">
      <c r="A120" s="21"/>
      <c r="B120" s="124">
        <f t="shared" ca="1" si="2"/>
        <v>153</v>
      </c>
      <c r="C120" s="130" t="str">
        <f>IF('Data Import-Express'!K61&lt;&gt;"", 'Data Import-Express'!K61, "")</f>
        <v>Company 59</v>
      </c>
      <c r="D120" s="128"/>
      <c r="E120" s="126">
        <f ca="1" xml:space="preserve"> SUMIFS(Outsanding_Invoices[Amount
Outstanding],Outsanding_Invoices[Document
Date], "&gt;"&amp;TODAY()-30,Outsanding_Invoices[Customer Name],$C120)</f>
        <v>0</v>
      </c>
      <c r="F120" s="126">
        <f ca="1" xml:space="preserve"> SUMIFS(Outsanding_Invoices[Amount
Outstanding],Outsanding_Invoices[Document
Date], "&gt;"&amp;TODAY()-60,Outsanding_Invoices[Document
Date], "&lt;"&amp;TODAY()-29,Outsanding_Invoices[Customer Name], $C120)</f>
        <v>0</v>
      </c>
      <c r="G120" s="126">
        <f ca="1" xml:space="preserve"> SUMIFS(Outsanding_Invoices[Amount
Outstanding],Outsanding_Invoices[Document
Date], "&gt;"&amp;TODAY()-90,Outsanding_Invoices[Document
Date], "&lt;"&amp;TODAY()-59,Outsanding_Invoices[Customer Name], $C120)</f>
        <v>3100</v>
      </c>
      <c r="H120" s="126">
        <f ca="1" xml:space="preserve"> SUMIFS(Outsanding_Invoices[Amount
Outstanding],Outsanding_Invoices[Document
Date], "&lt;"&amp;TODAY()-90,Outsanding_Invoices[Customer Name], $C120)</f>
        <v>0</v>
      </c>
      <c r="I120" s="102"/>
      <c r="J120" s="103">
        <f t="shared" ca="1" si="3"/>
        <v>3100</v>
      </c>
    </row>
    <row r="121" spans="1:10" ht="15.95" customHeight="1" x14ac:dyDescent="0.25">
      <c r="A121" s="21"/>
      <c r="B121" s="124">
        <f t="shared" ca="1" si="2"/>
        <v>58</v>
      </c>
      <c r="C121" s="130" t="str">
        <f>IF('Data Import-Express'!K170&lt;&gt;"", 'Data Import-Express'!K170, "")</f>
        <v>Company 168</v>
      </c>
      <c r="D121" s="128"/>
      <c r="E121" s="126">
        <f ca="1" xml:space="preserve"> SUMIFS(Outsanding_Invoices[Amount
Outstanding],Outsanding_Invoices[Document
Date], "&gt;"&amp;TODAY()-30,Outsanding_Invoices[Customer Name],$C121)</f>
        <v>0</v>
      </c>
      <c r="F121" s="126">
        <f ca="1" xml:space="preserve"> SUMIFS(Outsanding_Invoices[Amount
Outstanding],Outsanding_Invoices[Document
Date], "&gt;"&amp;TODAY()-60,Outsanding_Invoices[Document
Date], "&lt;"&amp;TODAY()-29,Outsanding_Invoices[Customer Name], $C121)</f>
        <v>0</v>
      </c>
      <c r="G121" s="126">
        <f ca="1" xml:space="preserve"> SUMIFS(Outsanding_Invoices[Amount
Outstanding],Outsanding_Invoices[Document
Date], "&gt;"&amp;TODAY()-90,Outsanding_Invoices[Document
Date], "&lt;"&amp;TODAY()-59,Outsanding_Invoices[Customer Name], $C121)</f>
        <v>0</v>
      </c>
      <c r="H121" s="126">
        <f ca="1" xml:space="preserve"> SUMIFS(Outsanding_Invoices[Amount
Outstanding],Outsanding_Invoices[Document
Date], "&lt;"&amp;TODAY()-90,Outsanding_Invoices[Customer Name], $C121)</f>
        <v>3100</v>
      </c>
      <c r="I121" s="102"/>
      <c r="J121" s="103">
        <f t="shared" ca="1" si="3"/>
        <v>3100</v>
      </c>
    </row>
    <row r="122" spans="1:10" ht="15.95" customHeight="1" x14ac:dyDescent="0.25">
      <c r="A122" s="21"/>
      <c r="B122" s="124">
        <f t="shared" ca="1" si="2"/>
        <v>59</v>
      </c>
      <c r="C122" s="130" t="str">
        <f>IF('Data Import-Express'!K134&lt;&gt;"", 'Data Import-Express'!K134, "")</f>
        <v>Company 132</v>
      </c>
      <c r="D122" s="128"/>
      <c r="E122" s="126">
        <f ca="1" xml:space="preserve"> SUMIFS(Outsanding_Invoices[Amount
Outstanding],Outsanding_Invoices[Document
Date], "&gt;"&amp;TODAY()-30,Outsanding_Invoices[Customer Name],$C122)</f>
        <v>0</v>
      </c>
      <c r="F122" s="126">
        <f ca="1" xml:space="preserve"> SUMIFS(Outsanding_Invoices[Amount
Outstanding],Outsanding_Invoices[Document
Date], "&gt;"&amp;TODAY()-60,Outsanding_Invoices[Document
Date], "&lt;"&amp;TODAY()-29,Outsanding_Invoices[Customer Name], $C122)</f>
        <v>0</v>
      </c>
      <c r="G122" s="126">
        <f ca="1" xml:space="preserve"> SUMIFS(Outsanding_Invoices[Amount
Outstanding],Outsanding_Invoices[Document
Date], "&gt;"&amp;TODAY()-90,Outsanding_Invoices[Document
Date], "&lt;"&amp;TODAY()-59,Outsanding_Invoices[Customer Name], $C122)</f>
        <v>0</v>
      </c>
      <c r="H122" s="126">
        <f ca="1" xml:space="preserve"> SUMIFS(Outsanding_Invoices[Amount
Outstanding],Outsanding_Invoices[Document
Date], "&lt;"&amp;TODAY()-90,Outsanding_Invoices[Customer Name], $C122)</f>
        <v>3000</v>
      </c>
      <c r="I122" s="102"/>
      <c r="J122" s="103">
        <f t="shared" ca="1" si="3"/>
        <v>3000</v>
      </c>
    </row>
    <row r="123" spans="1:10" ht="15.95" customHeight="1" x14ac:dyDescent="0.25">
      <c r="A123" s="21"/>
      <c r="B123" s="124">
        <f t="shared" ca="1" si="2"/>
        <v>60</v>
      </c>
      <c r="C123" s="130" t="str">
        <f>IF('Data Import-Express'!K3&lt;&gt;"", 'Data Import-Express'!K3, "")</f>
        <v>Company 1</v>
      </c>
      <c r="D123" s="128"/>
      <c r="E123" s="126">
        <f ca="1" xml:space="preserve"> SUMIFS(Outsanding_Invoices[Amount
Outstanding],Outsanding_Invoices[Document
Date], "&gt;"&amp;TODAY()-30,Outsanding_Invoices[Customer Name],$C123)</f>
        <v>0</v>
      </c>
      <c r="F123" s="126">
        <f ca="1" xml:space="preserve"> SUMIFS(Outsanding_Invoices[Amount
Outstanding],Outsanding_Invoices[Document
Date], "&gt;"&amp;TODAY()-60,Outsanding_Invoices[Document
Date], "&lt;"&amp;TODAY()-29,Outsanding_Invoices[Customer Name], $C123)</f>
        <v>0</v>
      </c>
      <c r="G123" s="126">
        <f ca="1" xml:space="preserve"> SUMIFS(Outsanding_Invoices[Amount
Outstanding],Outsanding_Invoices[Document
Date], "&gt;"&amp;TODAY()-90,Outsanding_Invoices[Document
Date], "&lt;"&amp;TODAY()-59,Outsanding_Invoices[Customer Name], $C123)</f>
        <v>0</v>
      </c>
      <c r="H123" s="126">
        <f ca="1" xml:space="preserve"> SUMIFS(Outsanding_Invoices[Amount
Outstanding],Outsanding_Invoices[Document
Date], "&lt;"&amp;TODAY()-90,Outsanding_Invoices[Customer Name], $C123)</f>
        <v>2955.38</v>
      </c>
      <c r="I123" s="102"/>
      <c r="J123" s="103">
        <f t="shared" ca="1" si="3"/>
        <v>2955.38</v>
      </c>
    </row>
    <row r="124" spans="1:10" ht="15.95" customHeight="1" x14ac:dyDescent="0.25">
      <c r="A124" s="21"/>
      <c r="B124" s="124">
        <f t="shared" ca="1" si="2"/>
        <v>153</v>
      </c>
      <c r="C124" s="130" t="str">
        <f>IF('Data Import-Express'!K128&lt;&gt;"", 'Data Import-Express'!K128, "")</f>
        <v>Company 126</v>
      </c>
      <c r="D124" s="128"/>
      <c r="E124" s="126">
        <f ca="1" xml:space="preserve"> SUMIFS(Outsanding_Invoices[Amount
Outstanding],Outsanding_Invoices[Document
Date], "&gt;"&amp;TODAY()-30,Outsanding_Invoices[Customer Name],$C124)</f>
        <v>0</v>
      </c>
      <c r="F124" s="126">
        <f ca="1" xml:space="preserve"> SUMIFS(Outsanding_Invoices[Amount
Outstanding],Outsanding_Invoices[Document
Date], "&gt;"&amp;TODAY()-60,Outsanding_Invoices[Document
Date], "&lt;"&amp;TODAY()-29,Outsanding_Invoices[Customer Name], $C124)</f>
        <v>2926.13</v>
      </c>
      <c r="G124" s="126">
        <f ca="1" xml:space="preserve"> SUMIFS(Outsanding_Invoices[Amount
Outstanding],Outsanding_Invoices[Document
Date], "&gt;"&amp;TODAY()-90,Outsanding_Invoices[Document
Date], "&lt;"&amp;TODAY()-59,Outsanding_Invoices[Customer Name], $C124)</f>
        <v>0</v>
      </c>
      <c r="H124" s="126">
        <f ca="1" xml:space="preserve"> SUMIFS(Outsanding_Invoices[Amount
Outstanding],Outsanding_Invoices[Document
Date], "&lt;"&amp;TODAY()-90,Outsanding_Invoices[Customer Name], $C124)</f>
        <v>0</v>
      </c>
      <c r="I124" s="102"/>
      <c r="J124" s="103">
        <f t="shared" ca="1" si="3"/>
        <v>2926.13</v>
      </c>
    </row>
    <row r="125" spans="1:10" ht="15.95" customHeight="1" x14ac:dyDescent="0.25">
      <c r="A125" s="21"/>
      <c r="B125" s="124">
        <f t="shared" ca="1" si="2"/>
        <v>153</v>
      </c>
      <c r="C125" s="130" t="str">
        <f>IF('Data Import-Express'!K50&lt;&gt;"", 'Data Import-Express'!K50, "")</f>
        <v>Company 48</v>
      </c>
      <c r="D125" s="128"/>
      <c r="E125" s="126">
        <f ca="1" xml:space="preserve"> SUMIFS(Outsanding_Invoices[Amount
Outstanding],Outsanding_Invoices[Document
Date], "&gt;"&amp;TODAY()-30,Outsanding_Invoices[Customer Name],$C125)</f>
        <v>0</v>
      </c>
      <c r="F125" s="126">
        <f ca="1" xml:space="preserve"> SUMIFS(Outsanding_Invoices[Amount
Outstanding],Outsanding_Invoices[Document
Date], "&gt;"&amp;TODAY()-60,Outsanding_Invoices[Document
Date], "&lt;"&amp;TODAY()-29,Outsanding_Invoices[Customer Name], $C125)</f>
        <v>2900</v>
      </c>
      <c r="G125" s="126">
        <f ca="1" xml:space="preserve"> SUMIFS(Outsanding_Invoices[Amount
Outstanding],Outsanding_Invoices[Document
Date], "&gt;"&amp;TODAY()-90,Outsanding_Invoices[Document
Date], "&lt;"&amp;TODAY()-59,Outsanding_Invoices[Customer Name], $C125)</f>
        <v>0</v>
      </c>
      <c r="H125" s="126">
        <f ca="1" xml:space="preserve"> SUMIFS(Outsanding_Invoices[Amount
Outstanding],Outsanding_Invoices[Document
Date], "&lt;"&amp;TODAY()-90,Outsanding_Invoices[Customer Name], $C125)</f>
        <v>0</v>
      </c>
      <c r="I125" s="102"/>
      <c r="J125" s="103">
        <f t="shared" ca="1" si="3"/>
        <v>2900</v>
      </c>
    </row>
    <row r="126" spans="1:10" ht="15.95" customHeight="1" x14ac:dyDescent="0.25">
      <c r="A126" s="21"/>
      <c r="B126" s="124">
        <f t="shared" ca="1" si="2"/>
        <v>153</v>
      </c>
      <c r="C126" s="130" t="str">
        <f>IF('Data Import-Express'!K155&lt;&gt;"", 'Data Import-Express'!K155, "")</f>
        <v>Company 153</v>
      </c>
      <c r="D126" s="128"/>
      <c r="E126" s="126">
        <f ca="1" xml:space="preserve"> SUMIFS(Outsanding_Invoices[Amount
Outstanding],Outsanding_Invoices[Document
Date], "&gt;"&amp;TODAY()-30,Outsanding_Invoices[Customer Name],$C126)</f>
        <v>0</v>
      </c>
      <c r="F126" s="126">
        <f ca="1" xml:space="preserve"> SUMIFS(Outsanding_Invoices[Amount
Outstanding],Outsanding_Invoices[Document
Date], "&gt;"&amp;TODAY()-60,Outsanding_Invoices[Document
Date], "&lt;"&amp;TODAY()-29,Outsanding_Invoices[Customer Name], $C126)</f>
        <v>2900</v>
      </c>
      <c r="G126" s="126">
        <f ca="1" xml:space="preserve"> SUMIFS(Outsanding_Invoices[Amount
Outstanding],Outsanding_Invoices[Document
Date], "&gt;"&amp;TODAY()-90,Outsanding_Invoices[Document
Date], "&lt;"&amp;TODAY()-59,Outsanding_Invoices[Customer Name], $C126)</f>
        <v>0</v>
      </c>
      <c r="H126" s="126">
        <f ca="1" xml:space="preserve"> SUMIFS(Outsanding_Invoices[Amount
Outstanding],Outsanding_Invoices[Document
Date], "&lt;"&amp;TODAY()-90,Outsanding_Invoices[Customer Name], $C126)</f>
        <v>0</v>
      </c>
      <c r="I126" s="102"/>
      <c r="J126" s="103">
        <f t="shared" ca="1" si="3"/>
        <v>2900</v>
      </c>
    </row>
    <row r="127" spans="1:10" ht="15.95" customHeight="1" x14ac:dyDescent="0.25">
      <c r="A127" s="21"/>
      <c r="B127" s="124">
        <f t="shared" ca="1" si="2"/>
        <v>153</v>
      </c>
      <c r="C127" s="130" t="str">
        <f>IF('Data Import-Express'!K62&lt;&gt;"", 'Data Import-Express'!K62, "")</f>
        <v>Company 60</v>
      </c>
      <c r="D127" s="128"/>
      <c r="E127" s="126">
        <f ca="1" xml:space="preserve"> SUMIFS(Outsanding_Invoices[Amount
Outstanding],Outsanding_Invoices[Document
Date], "&gt;"&amp;TODAY()-30,Outsanding_Invoices[Customer Name],$C127)</f>
        <v>0</v>
      </c>
      <c r="F127" s="126">
        <f ca="1" xml:space="preserve"> SUMIFS(Outsanding_Invoices[Amount
Outstanding],Outsanding_Invoices[Document
Date], "&gt;"&amp;TODAY()-60,Outsanding_Invoices[Document
Date], "&lt;"&amp;TODAY()-29,Outsanding_Invoices[Customer Name], $C127)</f>
        <v>2820.88</v>
      </c>
      <c r="G127" s="126">
        <f ca="1" xml:space="preserve"> SUMIFS(Outsanding_Invoices[Amount
Outstanding],Outsanding_Invoices[Document
Date], "&gt;"&amp;TODAY()-90,Outsanding_Invoices[Document
Date], "&lt;"&amp;TODAY()-59,Outsanding_Invoices[Customer Name], $C127)</f>
        <v>0</v>
      </c>
      <c r="H127" s="126">
        <f ca="1" xml:space="preserve"> SUMIFS(Outsanding_Invoices[Amount
Outstanding],Outsanding_Invoices[Document
Date], "&lt;"&amp;TODAY()-90,Outsanding_Invoices[Customer Name], $C127)</f>
        <v>0</v>
      </c>
      <c r="I127" s="102"/>
      <c r="J127" s="103">
        <f t="shared" ca="1" si="3"/>
        <v>2820.88</v>
      </c>
    </row>
    <row r="128" spans="1:10" ht="15.95" customHeight="1" x14ac:dyDescent="0.25">
      <c r="A128" s="21"/>
      <c r="B128" s="124">
        <f t="shared" ca="1" si="2"/>
        <v>62</v>
      </c>
      <c r="C128" s="130" t="str">
        <f>IF('Data Import-Express'!K176&lt;&gt;"", 'Data Import-Express'!K176, "")</f>
        <v>Company 174</v>
      </c>
      <c r="D128" s="128"/>
      <c r="E128" s="126">
        <f ca="1" xml:space="preserve"> SUMIFS(Outsanding_Invoices[Amount
Outstanding],Outsanding_Invoices[Document
Date], "&gt;"&amp;TODAY()-30,Outsanding_Invoices[Customer Name],$C128)</f>
        <v>0</v>
      </c>
      <c r="F128" s="126">
        <f ca="1" xml:space="preserve"> SUMIFS(Outsanding_Invoices[Amount
Outstanding],Outsanding_Invoices[Document
Date], "&gt;"&amp;TODAY()-60,Outsanding_Invoices[Document
Date], "&lt;"&amp;TODAY()-29,Outsanding_Invoices[Customer Name], $C128)</f>
        <v>0</v>
      </c>
      <c r="G128" s="126">
        <f ca="1" xml:space="preserve"> SUMIFS(Outsanding_Invoices[Amount
Outstanding],Outsanding_Invoices[Document
Date], "&gt;"&amp;TODAY()-90,Outsanding_Invoices[Document
Date], "&lt;"&amp;TODAY()-59,Outsanding_Invoices[Customer Name], $C128)</f>
        <v>0</v>
      </c>
      <c r="H128" s="126">
        <f ca="1" xml:space="preserve"> SUMIFS(Outsanding_Invoices[Amount
Outstanding],Outsanding_Invoices[Document
Date], "&lt;"&amp;TODAY()-90,Outsanding_Invoices[Customer Name], $C128)</f>
        <v>2800.95</v>
      </c>
      <c r="I128" s="102"/>
      <c r="J128" s="103">
        <f t="shared" ca="1" si="3"/>
        <v>2800.95</v>
      </c>
    </row>
    <row r="129" spans="1:10" ht="15.95" customHeight="1" x14ac:dyDescent="0.25">
      <c r="A129" s="21"/>
      <c r="B129" s="124">
        <f t="shared" ca="1" si="2"/>
        <v>153</v>
      </c>
      <c r="C129" s="130" t="str">
        <f>IF('Data Import-Express'!K113&lt;&gt;"", 'Data Import-Express'!K113, "")</f>
        <v>Company 111</v>
      </c>
      <c r="D129" s="128"/>
      <c r="E129" s="126">
        <f ca="1" xml:space="preserve"> SUMIFS(Outsanding_Invoices[Amount
Outstanding],Outsanding_Invoices[Document
Date], "&gt;"&amp;TODAY()-30,Outsanding_Invoices[Customer Name],$C129)</f>
        <v>0</v>
      </c>
      <c r="F129" s="126">
        <f ca="1" xml:space="preserve"> SUMIFS(Outsanding_Invoices[Amount
Outstanding],Outsanding_Invoices[Document
Date], "&gt;"&amp;TODAY()-60,Outsanding_Invoices[Document
Date], "&lt;"&amp;TODAY()-29,Outsanding_Invoices[Customer Name], $C129)</f>
        <v>2800</v>
      </c>
      <c r="G129" s="126">
        <f ca="1" xml:space="preserve"> SUMIFS(Outsanding_Invoices[Amount
Outstanding],Outsanding_Invoices[Document
Date], "&gt;"&amp;TODAY()-90,Outsanding_Invoices[Document
Date], "&lt;"&amp;TODAY()-59,Outsanding_Invoices[Customer Name], $C129)</f>
        <v>0</v>
      </c>
      <c r="H129" s="126">
        <f ca="1" xml:space="preserve"> SUMIFS(Outsanding_Invoices[Amount
Outstanding],Outsanding_Invoices[Document
Date], "&lt;"&amp;TODAY()-90,Outsanding_Invoices[Customer Name], $C129)</f>
        <v>0</v>
      </c>
      <c r="I129" s="102"/>
      <c r="J129" s="103">
        <f t="shared" ca="1" si="3"/>
        <v>2800</v>
      </c>
    </row>
    <row r="130" spans="1:10" ht="15.95" customHeight="1" x14ac:dyDescent="0.25">
      <c r="A130" s="21"/>
      <c r="B130" s="124">
        <f t="shared" ca="1" si="2"/>
        <v>153</v>
      </c>
      <c r="C130" s="130" t="str">
        <f>IF('Data Import-Express'!K213&lt;&gt;"", 'Data Import-Express'!K213, "")</f>
        <v>Company 211</v>
      </c>
      <c r="D130" s="128"/>
      <c r="E130" s="126">
        <f ca="1" xml:space="preserve"> SUMIFS(Outsanding_Invoices[Amount
Outstanding],Outsanding_Invoices[Document
Date], "&gt;"&amp;TODAY()-30,Outsanding_Invoices[Customer Name],$C130)</f>
        <v>0</v>
      </c>
      <c r="F130" s="126">
        <f ca="1" xml:space="preserve"> SUMIFS(Outsanding_Invoices[Amount
Outstanding],Outsanding_Invoices[Document
Date], "&gt;"&amp;TODAY()-60,Outsanding_Invoices[Document
Date], "&lt;"&amp;TODAY()-29,Outsanding_Invoices[Customer Name], $C130)</f>
        <v>2751.5</v>
      </c>
      <c r="G130" s="126">
        <f ca="1" xml:space="preserve"> SUMIFS(Outsanding_Invoices[Amount
Outstanding],Outsanding_Invoices[Document
Date], "&gt;"&amp;TODAY()-90,Outsanding_Invoices[Document
Date], "&lt;"&amp;TODAY()-59,Outsanding_Invoices[Customer Name], $C130)</f>
        <v>0</v>
      </c>
      <c r="H130" s="126">
        <f ca="1" xml:space="preserve"> SUMIFS(Outsanding_Invoices[Amount
Outstanding],Outsanding_Invoices[Document
Date], "&lt;"&amp;TODAY()-90,Outsanding_Invoices[Customer Name], $C130)</f>
        <v>0</v>
      </c>
      <c r="I130" s="102"/>
      <c r="J130" s="103">
        <f t="shared" ca="1" si="3"/>
        <v>2751.5</v>
      </c>
    </row>
    <row r="131" spans="1:10" ht="15.95" customHeight="1" x14ac:dyDescent="0.25">
      <c r="A131" s="21"/>
      <c r="B131" s="124">
        <f t="shared" ca="1" si="2"/>
        <v>153</v>
      </c>
      <c r="C131" s="130" t="str">
        <f>IF('Data Import-Express'!K203&lt;&gt;"", 'Data Import-Express'!K203, "")</f>
        <v>Company 201</v>
      </c>
      <c r="D131" s="128"/>
      <c r="E131" s="126">
        <f ca="1" xml:space="preserve"> SUMIFS(Outsanding_Invoices[Amount
Outstanding],Outsanding_Invoices[Document
Date], "&gt;"&amp;TODAY()-30,Outsanding_Invoices[Customer Name],$C131)</f>
        <v>0</v>
      </c>
      <c r="F131" s="126">
        <f ca="1" xml:space="preserve"> SUMIFS(Outsanding_Invoices[Amount
Outstanding],Outsanding_Invoices[Document
Date], "&gt;"&amp;TODAY()-60,Outsanding_Invoices[Document
Date], "&lt;"&amp;TODAY()-29,Outsanding_Invoices[Customer Name], $C131)</f>
        <v>0</v>
      </c>
      <c r="G131" s="126">
        <f ca="1" xml:space="preserve"> SUMIFS(Outsanding_Invoices[Amount
Outstanding],Outsanding_Invoices[Document
Date], "&gt;"&amp;TODAY()-90,Outsanding_Invoices[Document
Date], "&lt;"&amp;TODAY()-59,Outsanding_Invoices[Customer Name], $C131)</f>
        <v>2750</v>
      </c>
      <c r="H131" s="126">
        <f ca="1" xml:space="preserve"> SUMIFS(Outsanding_Invoices[Amount
Outstanding],Outsanding_Invoices[Document
Date], "&lt;"&amp;TODAY()-90,Outsanding_Invoices[Customer Name], $C131)</f>
        <v>0</v>
      </c>
      <c r="I131" s="102"/>
      <c r="J131" s="103">
        <f t="shared" ca="1" si="3"/>
        <v>2750</v>
      </c>
    </row>
    <row r="132" spans="1:10" ht="15.95" customHeight="1" x14ac:dyDescent="0.25">
      <c r="A132" s="21"/>
      <c r="B132" s="124">
        <f t="shared" ca="1" si="2"/>
        <v>64</v>
      </c>
      <c r="C132" s="130" t="str">
        <f>IF('Data Import-Express'!K217&lt;&gt;"", 'Data Import-Express'!K217, "")</f>
        <v>Company 215</v>
      </c>
      <c r="D132" s="128"/>
      <c r="E132" s="126">
        <f ca="1" xml:space="preserve"> SUMIFS(Outsanding_Invoices[Amount
Outstanding],Outsanding_Invoices[Document
Date], "&gt;"&amp;TODAY()-30,Outsanding_Invoices[Customer Name],$C132)</f>
        <v>0</v>
      </c>
      <c r="F132" s="126">
        <f ca="1" xml:space="preserve"> SUMIFS(Outsanding_Invoices[Amount
Outstanding],Outsanding_Invoices[Document
Date], "&gt;"&amp;TODAY()-60,Outsanding_Invoices[Document
Date], "&lt;"&amp;TODAY()-29,Outsanding_Invoices[Customer Name], $C132)</f>
        <v>0</v>
      </c>
      <c r="G132" s="126">
        <f ca="1" xml:space="preserve"> SUMIFS(Outsanding_Invoices[Amount
Outstanding],Outsanding_Invoices[Document
Date], "&gt;"&amp;TODAY()-90,Outsanding_Invoices[Document
Date], "&lt;"&amp;TODAY()-59,Outsanding_Invoices[Customer Name], $C132)</f>
        <v>0</v>
      </c>
      <c r="H132" s="126">
        <f ca="1" xml:space="preserve"> SUMIFS(Outsanding_Invoices[Amount
Outstanding],Outsanding_Invoices[Document
Date], "&lt;"&amp;TODAY()-90,Outsanding_Invoices[Customer Name], $C132)</f>
        <v>2700</v>
      </c>
      <c r="I132" s="102"/>
      <c r="J132" s="103">
        <f t="shared" ca="1" si="3"/>
        <v>2700</v>
      </c>
    </row>
    <row r="133" spans="1:10" ht="15.95" customHeight="1" x14ac:dyDescent="0.25">
      <c r="A133" s="21"/>
      <c r="B133" s="124">
        <f t="shared" ca="1" si="2"/>
        <v>153</v>
      </c>
      <c r="C133" s="130" t="str">
        <f>IF('Data Import-Express'!K75&lt;&gt;"", 'Data Import-Express'!K75, "")</f>
        <v>Company 73</v>
      </c>
      <c r="D133" s="128"/>
      <c r="E133" s="126">
        <f ca="1" xml:space="preserve"> SUMIFS(Outsanding_Invoices[Amount
Outstanding],Outsanding_Invoices[Document
Date], "&gt;"&amp;TODAY()-30,Outsanding_Invoices[Customer Name],$C133)</f>
        <v>0</v>
      </c>
      <c r="F133" s="126">
        <f ca="1" xml:space="preserve"> SUMIFS(Outsanding_Invoices[Amount
Outstanding],Outsanding_Invoices[Document
Date], "&gt;"&amp;TODAY()-60,Outsanding_Invoices[Document
Date], "&lt;"&amp;TODAY()-29,Outsanding_Invoices[Customer Name], $C133)</f>
        <v>0</v>
      </c>
      <c r="G133" s="126">
        <f ca="1" xml:space="preserve"> SUMIFS(Outsanding_Invoices[Amount
Outstanding],Outsanding_Invoices[Document
Date], "&gt;"&amp;TODAY()-90,Outsanding_Invoices[Document
Date], "&lt;"&amp;TODAY()-59,Outsanding_Invoices[Customer Name], $C133)</f>
        <v>2660</v>
      </c>
      <c r="H133" s="126">
        <f ca="1" xml:space="preserve"> SUMIFS(Outsanding_Invoices[Amount
Outstanding],Outsanding_Invoices[Document
Date], "&lt;"&amp;TODAY()-90,Outsanding_Invoices[Customer Name], $C133)</f>
        <v>0</v>
      </c>
      <c r="I133" s="102"/>
      <c r="J133" s="103">
        <f t="shared" ca="1" si="3"/>
        <v>2660</v>
      </c>
    </row>
    <row r="134" spans="1:10" ht="15.95" customHeight="1" x14ac:dyDescent="0.25">
      <c r="A134" s="21"/>
      <c r="B134" s="124">
        <f t="shared" ref="B134:B197" ca="1" si="4">_xlfn.RANK.EQ(H134, $H$6:$H$261)</f>
        <v>153</v>
      </c>
      <c r="C134" s="130" t="str">
        <f>IF('Data Import-Express'!K77&lt;&gt;"", 'Data Import-Express'!K77, "")</f>
        <v>Company 75</v>
      </c>
      <c r="D134" s="128"/>
      <c r="E134" s="126">
        <f ca="1" xml:space="preserve"> SUMIFS(Outsanding_Invoices[Amount
Outstanding],Outsanding_Invoices[Document
Date], "&gt;"&amp;TODAY()-30,Outsanding_Invoices[Customer Name],$C134)</f>
        <v>0</v>
      </c>
      <c r="F134" s="126">
        <f ca="1" xml:space="preserve"> SUMIFS(Outsanding_Invoices[Amount
Outstanding],Outsanding_Invoices[Document
Date], "&gt;"&amp;TODAY()-60,Outsanding_Invoices[Document
Date], "&lt;"&amp;TODAY()-29,Outsanding_Invoices[Customer Name], $C134)</f>
        <v>2579.33</v>
      </c>
      <c r="G134" s="126">
        <f ca="1" xml:space="preserve"> SUMIFS(Outsanding_Invoices[Amount
Outstanding],Outsanding_Invoices[Document
Date], "&gt;"&amp;TODAY()-90,Outsanding_Invoices[Document
Date], "&lt;"&amp;TODAY()-59,Outsanding_Invoices[Customer Name], $C134)</f>
        <v>0</v>
      </c>
      <c r="H134" s="126">
        <f ca="1" xml:space="preserve"> SUMIFS(Outsanding_Invoices[Amount
Outstanding],Outsanding_Invoices[Document
Date], "&lt;"&amp;TODAY()-90,Outsanding_Invoices[Customer Name], $C134)</f>
        <v>0</v>
      </c>
      <c r="I134" s="102"/>
      <c r="J134" s="103">
        <f t="shared" ref="J134:J197" ca="1" si="5">SUM(E134:H134)</f>
        <v>2579.33</v>
      </c>
    </row>
    <row r="135" spans="1:10" ht="15.95" customHeight="1" x14ac:dyDescent="0.25">
      <c r="A135" s="21"/>
      <c r="B135" s="124">
        <f t="shared" ca="1" si="4"/>
        <v>66</v>
      </c>
      <c r="C135" s="130" t="str">
        <f>IF('Data Import-Express'!K218&lt;&gt;"", 'Data Import-Express'!K218, "")</f>
        <v>Company 216</v>
      </c>
      <c r="D135" s="128"/>
      <c r="E135" s="126">
        <f ca="1" xml:space="preserve"> SUMIFS(Outsanding_Invoices[Amount
Outstanding],Outsanding_Invoices[Document
Date], "&gt;"&amp;TODAY()-30,Outsanding_Invoices[Customer Name],$C135)</f>
        <v>0</v>
      </c>
      <c r="F135" s="126">
        <f ca="1" xml:space="preserve"> SUMIFS(Outsanding_Invoices[Amount
Outstanding],Outsanding_Invoices[Document
Date], "&gt;"&amp;TODAY()-60,Outsanding_Invoices[Document
Date], "&lt;"&amp;TODAY()-29,Outsanding_Invoices[Customer Name], $C135)</f>
        <v>0</v>
      </c>
      <c r="G135" s="126">
        <f ca="1" xml:space="preserve"> SUMIFS(Outsanding_Invoices[Amount
Outstanding],Outsanding_Invoices[Document
Date], "&gt;"&amp;TODAY()-90,Outsanding_Invoices[Document
Date], "&lt;"&amp;TODAY()-59,Outsanding_Invoices[Customer Name], $C135)</f>
        <v>0</v>
      </c>
      <c r="H135" s="126">
        <f ca="1" xml:space="preserve"> SUMIFS(Outsanding_Invoices[Amount
Outstanding],Outsanding_Invoices[Document
Date], "&lt;"&amp;TODAY()-90,Outsanding_Invoices[Customer Name], $C135)</f>
        <v>2565</v>
      </c>
      <c r="I135" s="102"/>
      <c r="J135" s="103">
        <f t="shared" ca="1" si="5"/>
        <v>2565</v>
      </c>
    </row>
    <row r="136" spans="1:10" ht="15.95" customHeight="1" x14ac:dyDescent="0.25">
      <c r="A136" s="21"/>
      <c r="B136" s="124">
        <f t="shared" ca="1" si="4"/>
        <v>68</v>
      </c>
      <c r="C136" s="130" t="str">
        <f>IF('Data Import-Express'!K216&lt;&gt;"", 'Data Import-Express'!K216, "")</f>
        <v>Company 214</v>
      </c>
      <c r="D136" s="128"/>
      <c r="E136" s="126">
        <f ca="1" xml:space="preserve"> SUMIFS(Outsanding_Invoices[Amount
Outstanding],Outsanding_Invoices[Document
Date], "&gt;"&amp;TODAY()-30,Outsanding_Invoices[Customer Name],$C136)</f>
        <v>0</v>
      </c>
      <c r="F136" s="126">
        <f ca="1" xml:space="preserve"> SUMIFS(Outsanding_Invoices[Amount
Outstanding],Outsanding_Invoices[Document
Date], "&gt;"&amp;TODAY()-60,Outsanding_Invoices[Document
Date], "&lt;"&amp;TODAY()-29,Outsanding_Invoices[Customer Name], $C136)</f>
        <v>0</v>
      </c>
      <c r="G136" s="126">
        <f ca="1" xml:space="preserve"> SUMIFS(Outsanding_Invoices[Amount
Outstanding],Outsanding_Invoices[Document
Date], "&gt;"&amp;TODAY()-90,Outsanding_Invoices[Document
Date], "&lt;"&amp;TODAY()-59,Outsanding_Invoices[Customer Name], $C136)</f>
        <v>0</v>
      </c>
      <c r="H136" s="126">
        <f ca="1" xml:space="preserve"> SUMIFS(Outsanding_Invoices[Amount
Outstanding],Outsanding_Invoices[Document
Date], "&lt;"&amp;TODAY()-90,Outsanding_Invoices[Customer Name], $C136)</f>
        <v>2507.5</v>
      </c>
      <c r="I136" s="102"/>
      <c r="J136" s="103">
        <f t="shared" ca="1" si="5"/>
        <v>2507.5</v>
      </c>
    </row>
    <row r="137" spans="1:10" ht="15.95" customHeight="1" x14ac:dyDescent="0.25">
      <c r="A137" s="21"/>
      <c r="B137" s="124">
        <f t="shared" ca="1" si="4"/>
        <v>153</v>
      </c>
      <c r="C137" s="130" t="str">
        <f>IF('Data Import-Express'!K34&lt;&gt;"", 'Data Import-Express'!K34, "")</f>
        <v>Company 32</v>
      </c>
      <c r="D137" s="128"/>
      <c r="E137" s="126">
        <f ca="1" xml:space="preserve"> SUMIFS(Outsanding_Invoices[Amount
Outstanding],Outsanding_Invoices[Document
Date], "&gt;"&amp;TODAY()-30,Outsanding_Invoices[Customer Name],$C137)</f>
        <v>2500</v>
      </c>
      <c r="F137" s="126">
        <f ca="1" xml:space="preserve"> SUMIFS(Outsanding_Invoices[Amount
Outstanding],Outsanding_Invoices[Document
Date], "&gt;"&amp;TODAY()-60,Outsanding_Invoices[Document
Date], "&lt;"&amp;TODAY()-29,Outsanding_Invoices[Customer Name], $C137)</f>
        <v>0</v>
      </c>
      <c r="G137" s="126">
        <f ca="1" xml:space="preserve"> SUMIFS(Outsanding_Invoices[Amount
Outstanding],Outsanding_Invoices[Document
Date], "&gt;"&amp;TODAY()-90,Outsanding_Invoices[Document
Date], "&lt;"&amp;TODAY()-59,Outsanding_Invoices[Customer Name], $C137)</f>
        <v>0</v>
      </c>
      <c r="H137" s="126">
        <f ca="1" xml:space="preserve"> SUMIFS(Outsanding_Invoices[Amount
Outstanding],Outsanding_Invoices[Document
Date], "&lt;"&amp;TODAY()-90,Outsanding_Invoices[Customer Name], $C137)</f>
        <v>0</v>
      </c>
      <c r="I137" s="102"/>
      <c r="J137" s="103">
        <f t="shared" ca="1" si="5"/>
        <v>2500</v>
      </c>
    </row>
    <row r="138" spans="1:10" ht="15.95" customHeight="1" x14ac:dyDescent="0.25">
      <c r="A138" s="21"/>
      <c r="B138" s="124">
        <f t="shared" ca="1" si="4"/>
        <v>69</v>
      </c>
      <c r="C138" s="130" t="str">
        <f>IF('Data Import-Express'!K175&lt;&gt;"", 'Data Import-Express'!K175, "")</f>
        <v>Company 173</v>
      </c>
      <c r="D138" s="128"/>
      <c r="E138" s="126">
        <f ca="1" xml:space="preserve"> SUMIFS(Outsanding_Invoices[Amount
Outstanding],Outsanding_Invoices[Document
Date], "&gt;"&amp;TODAY()-30,Outsanding_Invoices[Customer Name],$C138)</f>
        <v>0</v>
      </c>
      <c r="F138" s="126">
        <f ca="1" xml:space="preserve"> SUMIFS(Outsanding_Invoices[Amount
Outstanding],Outsanding_Invoices[Document
Date], "&gt;"&amp;TODAY()-60,Outsanding_Invoices[Document
Date], "&lt;"&amp;TODAY()-29,Outsanding_Invoices[Customer Name], $C138)</f>
        <v>0</v>
      </c>
      <c r="G138" s="126">
        <f ca="1" xml:space="preserve"> SUMIFS(Outsanding_Invoices[Amount
Outstanding],Outsanding_Invoices[Document
Date], "&gt;"&amp;TODAY()-90,Outsanding_Invoices[Document
Date], "&lt;"&amp;TODAY()-59,Outsanding_Invoices[Customer Name], $C138)</f>
        <v>0</v>
      </c>
      <c r="H138" s="126">
        <f ca="1" xml:space="preserve"> SUMIFS(Outsanding_Invoices[Amount
Outstanding],Outsanding_Invoices[Document
Date], "&lt;"&amp;TODAY()-90,Outsanding_Invoices[Customer Name], $C138)</f>
        <v>2500</v>
      </c>
      <c r="I138" s="102"/>
      <c r="J138" s="103">
        <f t="shared" ca="1" si="5"/>
        <v>2500</v>
      </c>
    </row>
    <row r="139" spans="1:10" ht="15.95" customHeight="1" x14ac:dyDescent="0.25">
      <c r="A139" s="21"/>
      <c r="B139" s="124">
        <f t="shared" ca="1" si="4"/>
        <v>69</v>
      </c>
      <c r="C139" s="130" t="str">
        <f>IF('Data Import-Express'!K224&lt;&gt;"", 'Data Import-Express'!K224, "")</f>
        <v>Company 222</v>
      </c>
      <c r="D139" s="128"/>
      <c r="E139" s="126">
        <f ca="1" xml:space="preserve"> SUMIFS(Outsanding_Invoices[Amount
Outstanding],Outsanding_Invoices[Document
Date], "&gt;"&amp;TODAY()-30,Outsanding_Invoices[Customer Name],$C139)</f>
        <v>0</v>
      </c>
      <c r="F139" s="126">
        <f ca="1" xml:space="preserve"> SUMIFS(Outsanding_Invoices[Amount
Outstanding],Outsanding_Invoices[Document
Date], "&gt;"&amp;TODAY()-60,Outsanding_Invoices[Document
Date], "&lt;"&amp;TODAY()-29,Outsanding_Invoices[Customer Name], $C139)</f>
        <v>0</v>
      </c>
      <c r="G139" s="126">
        <f ca="1" xml:space="preserve"> SUMIFS(Outsanding_Invoices[Amount
Outstanding],Outsanding_Invoices[Document
Date], "&gt;"&amp;TODAY()-90,Outsanding_Invoices[Document
Date], "&lt;"&amp;TODAY()-59,Outsanding_Invoices[Customer Name], $C139)</f>
        <v>0</v>
      </c>
      <c r="H139" s="126">
        <f ca="1" xml:space="preserve"> SUMIFS(Outsanding_Invoices[Amount
Outstanding],Outsanding_Invoices[Document
Date], "&lt;"&amp;TODAY()-90,Outsanding_Invoices[Customer Name], $C139)</f>
        <v>2500</v>
      </c>
      <c r="I139" s="102"/>
      <c r="J139" s="103">
        <f t="shared" ca="1" si="5"/>
        <v>2500</v>
      </c>
    </row>
    <row r="140" spans="1:10" ht="15.95" customHeight="1" x14ac:dyDescent="0.25">
      <c r="A140" s="21"/>
      <c r="B140" s="124">
        <f t="shared" ca="1" si="4"/>
        <v>153</v>
      </c>
      <c r="C140" s="130" t="str">
        <f>IF('Data Import-Express'!K121&lt;&gt;"", 'Data Import-Express'!K121, "")</f>
        <v>Company 119</v>
      </c>
      <c r="D140" s="128"/>
      <c r="E140" s="126">
        <f ca="1" xml:space="preserve"> SUMIFS(Outsanding_Invoices[Amount
Outstanding],Outsanding_Invoices[Document
Date], "&gt;"&amp;TODAY()-30,Outsanding_Invoices[Customer Name],$C140)</f>
        <v>0</v>
      </c>
      <c r="F140" s="126">
        <f ca="1" xml:space="preserve"> SUMIFS(Outsanding_Invoices[Amount
Outstanding],Outsanding_Invoices[Document
Date], "&gt;"&amp;TODAY()-60,Outsanding_Invoices[Document
Date], "&lt;"&amp;TODAY()-29,Outsanding_Invoices[Customer Name], $C140)</f>
        <v>2450</v>
      </c>
      <c r="G140" s="126">
        <f ca="1" xml:space="preserve"> SUMIFS(Outsanding_Invoices[Amount
Outstanding],Outsanding_Invoices[Document
Date], "&gt;"&amp;TODAY()-90,Outsanding_Invoices[Document
Date], "&lt;"&amp;TODAY()-59,Outsanding_Invoices[Customer Name], $C140)</f>
        <v>0</v>
      </c>
      <c r="H140" s="126">
        <f ca="1" xml:space="preserve"> SUMIFS(Outsanding_Invoices[Amount
Outstanding],Outsanding_Invoices[Document
Date], "&lt;"&amp;TODAY()-90,Outsanding_Invoices[Customer Name], $C140)</f>
        <v>0</v>
      </c>
      <c r="I140" s="102"/>
      <c r="J140" s="103">
        <f t="shared" ca="1" si="5"/>
        <v>2450</v>
      </c>
    </row>
    <row r="141" spans="1:10" ht="15.95" customHeight="1" x14ac:dyDescent="0.25">
      <c r="A141" s="21"/>
      <c r="B141" s="124">
        <f t="shared" ca="1" si="4"/>
        <v>153</v>
      </c>
      <c r="C141" s="130" t="str">
        <f>IF('Data Import-Express'!K229&lt;&gt;"", 'Data Import-Express'!K229, "")</f>
        <v>Company 227</v>
      </c>
      <c r="D141" s="128"/>
      <c r="E141" s="126">
        <f ca="1" xml:space="preserve"> SUMIFS(Outsanding_Invoices[Amount
Outstanding],Outsanding_Invoices[Document
Date], "&gt;"&amp;TODAY()-30,Outsanding_Invoices[Customer Name],$C141)</f>
        <v>0</v>
      </c>
      <c r="F141" s="126">
        <f ca="1" xml:space="preserve"> SUMIFS(Outsanding_Invoices[Amount
Outstanding],Outsanding_Invoices[Document
Date], "&gt;"&amp;TODAY()-60,Outsanding_Invoices[Document
Date], "&lt;"&amp;TODAY()-29,Outsanding_Invoices[Customer Name], $C141)</f>
        <v>2400</v>
      </c>
      <c r="G141" s="126">
        <f ca="1" xml:space="preserve"> SUMIFS(Outsanding_Invoices[Amount
Outstanding],Outsanding_Invoices[Document
Date], "&gt;"&amp;TODAY()-90,Outsanding_Invoices[Document
Date], "&lt;"&amp;TODAY()-59,Outsanding_Invoices[Customer Name], $C141)</f>
        <v>0</v>
      </c>
      <c r="H141" s="126">
        <f ca="1" xml:space="preserve"> SUMIFS(Outsanding_Invoices[Amount
Outstanding],Outsanding_Invoices[Document
Date], "&lt;"&amp;TODAY()-90,Outsanding_Invoices[Customer Name], $C141)</f>
        <v>0</v>
      </c>
      <c r="I141" s="102"/>
      <c r="J141" s="103">
        <f t="shared" ca="1" si="5"/>
        <v>2400</v>
      </c>
    </row>
    <row r="142" spans="1:10" ht="15.95" customHeight="1" x14ac:dyDescent="0.25">
      <c r="A142" s="21"/>
      <c r="B142" s="124">
        <f t="shared" ca="1" si="4"/>
        <v>153</v>
      </c>
      <c r="C142" s="130" t="str">
        <f>IF('Data Import-Express'!K114&lt;&gt;"", 'Data Import-Express'!K114, "")</f>
        <v>Company 112</v>
      </c>
      <c r="D142" s="128"/>
      <c r="E142" s="126">
        <f ca="1" xml:space="preserve"> SUMIFS(Outsanding_Invoices[Amount
Outstanding],Outsanding_Invoices[Document
Date], "&gt;"&amp;TODAY()-30,Outsanding_Invoices[Customer Name],$C142)</f>
        <v>0</v>
      </c>
      <c r="F142" s="126">
        <f ca="1" xml:space="preserve"> SUMIFS(Outsanding_Invoices[Amount
Outstanding],Outsanding_Invoices[Document
Date], "&gt;"&amp;TODAY()-60,Outsanding_Invoices[Document
Date], "&lt;"&amp;TODAY()-29,Outsanding_Invoices[Customer Name], $C142)</f>
        <v>2300</v>
      </c>
      <c r="G142" s="126">
        <f ca="1" xml:space="preserve"> SUMIFS(Outsanding_Invoices[Amount
Outstanding],Outsanding_Invoices[Document
Date], "&gt;"&amp;TODAY()-90,Outsanding_Invoices[Document
Date], "&lt;"&amp;TODAY()-59,Outsanding_Invoices[Customer Name], $C142)</f>
        <v>0</v>
      </c>
      <c r="H142" s="126">
        <f ca="1" xml:space="preserve"> SUMIFS(Outsanding_Invoices[Amount
Outstanding],Outsanding_Invoices[Document
Date], "&lt;"&amp;TODAY()-90,Outsanding_Invoices[Customer Name], $C142)</f>
        <v>0</v>
      </c>
      <c r="I142" s="102"/>
      <c r="J142" s="103">
        <f t="shared" ca="1" si="5"/>
        <v>2300</v>
      </c>
    </row>
    <row r="143" spans="1:10" ht="15.95" customHeight="1" x14ac:dyDescent="0.25">
      <c r="A143" s="21"/>
      <c r="B143" s="124">
        <f t="shared" ca="1" si="4"/>
        <v>85</v>
      </c>
      <c r="C143" s="130" t="str">
        <f>IF('Data Import-Express'!K160&lt;&gt;"", 'Data Import-Express'!K160, "")</f>
        <v>Company 158</v>
      </c>
      <c r="D143" s="128"/>
      <c r="E143" s="126">
        <f ca="1" xml:space="preserve"> SUMIFS(Outsanding_Invoices[Amount
Outstanding],Outsanding_Invoices[Document
Date], "&gt;"&amp;TODAY()-30,Outsanding_Invoices[Customer Name],$C143)</f>
        <v>0</v>
      </c>
      <c r="F143" s="126">
        <f ca="1" xml:space="preserve"> SUMIFS(Outsanding_Invoices[Amount
Outstanding],Outsanding_Invoices[Document
Date], "&gt;"&amp;TODAY()-60,Outsanding_Invoices[Document
Date], "&lt;"&amp;TODAY()-29,Outsanding_Invoices[Customer Name], $C143)</f>
        <v>0</v>
      </c>
      <c r="G143" s="126">
        <f ca="1" xml:space="preserve"> SUMIFS(Outsanding_Invoices[Amount
Outstanding],Outsanding_Invoices[Document
Date], "&gt;"&amp;TODAY()-90,Outsanding_Invoices[Document
Date], "&lt;"&amp;TODAY()-59,Outsanding_Invoices[Customer Name], $C143)</f>
        <v>600</v>
      </c>
      <c r="H143" s="126">
        <f ca="1" xml:space="preserve"> SUMIFS(Outsanding_Invoices[Amount
Outstanding],Outsanding_Invoices[Document
Date], "&lt;"&amp;TODAY()-90,Outsanding_Invoices[Customer Name], $C143)</f>
        <v>1700</v>
      </c>
      <c r="I143" s="102"/>
      <c r="J143" s="103">
        <f t="shared" ca="1" si="5"/>
        <v>2300</v>
      </c>
    </row>
    <row r="144" spans="1:10" ht="15.95" customHeight="1" x14ac:dyDescent="0.25">
      <c r="A144" s="21"/>
      <c r="B144" s="124">
        <f t="shared" ca="1" si="4"/>
        <v>153</v>
      </c>
      <c r="C144" s="130" t="str">
        <f>IF('Data Import-Express'!K116&lt;&gt;"", 'Data Import-Express'!K116, "")</f>
        <v>Company 114</v>
      </c>
      <c r="D144" s="128"/>
      <c r="E144" s="126">
        <f ca="1" xml:space="preserve"> SUMIFS(Outsanding_Invoices[Amount
Outstanding],Outsanding_Invoices[Document
Date], "&gt;"&amp;TODAY()-30,Outsanding_Invoices[Customer Name],$C144)</f>
        <v>0</v>
      </c>
      <c r="F144" s="126">
        <f ca="1" xml:space="preserve"> SUMIFS(Outsanding_Invoices[Amount
Outstanding],Outsanding_Invoices[Document
Date], "&gt;"&amp;TODAY()-60,Outsanding_Invoices[Document
Date], "&lt;"&amp;TODAY()-29,Outsanding_Invoices[Customer Name], $C144)</f>
        <v>0</v>
      </c>
      <c r="G144" s="126">
        <f ca="1" xml:space="preserve"> SUMIFS(Outsanding_Invoices[Amount
Outstanding],Outsanding_Invoices[Document
Date], "&gt;"&amp;TODAY()-90,Outsanding_Invoices[Document
Date], "&lt;"&amp;TODAY()-59,Outsanding_Invoices[Customer Name], $C144)</f>
        <v>2232</v>
      </c>
      <c r="H144" s="126">
        <f ca="1" xml:space="preserve"> SUMIFS(Outsanding_Invoices[Amount
Outstanding],Outsanding_Invoices[Document
Date], "&lt;"&amp;TODAY()-90,Outsanding_Invoices[Customer Name], $C144)</f>
        <v>0</v>
      </c>
      <c r="I144" s="102"/>
      <c r="J144" s="103">
        <f t="shared" ca="1" si="5"/>
        <v>2232</v>
      </c>
    </row>
    <row r="145" spans="1:10" ht="15.95" customHeight="1" x14ac:dyDescent="0.25">
      <c r="A145" s="21"/>
      <c r="B145" s="124">
        <f t="shared" ca="1" si="4"/>
        <v>74</v>
      </c>
      <c r="C145" s="130" t="str">
        <f>IF('Data Import-Express'!K81&lt;&gt;"", 'Data Import-Express'!K81, "")</f>
        <v>Company 79</v>
      </c>
      <c r="D145" s="128"/>
      <c r="E145" s="126">
        <f ca="1" xml:space="preserve"> SUMIFS(Outsanding_Invoices[Amount
Outstanding],Outsanding_Invoices[Document
Date], "&gt;"&amp;TODAY()-30,Outsanding_Invoices[Customer Name],$C145)</f>
        <v>0</v>
      </c>
      <c r="F145" s="126">
        <f ca="1" xml:space="preserve"> SUMIFS(Outsanding_Invoices[Amount
Outstanding],Outsanding_Invoices[Document
Date], "&gt;"&amp;TODAY()-60,Outsanding_Invoices[Document
Date], "&lt;"&amp;TODAY()-29,Outsanding_Invoices[Customer Name], $C145)</f>
        <v>0</v>
      </c>
      <c r="G145" s="126">
        <f ca="1" xml:space="preserve"> SUMIFS(Outsanding_Invoices[Amount
Outstanding],Outsanding_Invoices[Document
Date], "&gt;"&amp;TODAY()-90,Outsanding_Invoices[Document
Date], "&lt;"&amp;TODAY()-59,Outsanding_Invoices[Customer Name], $C145)</f>
        <v>0</v>
      </c>
      <c r="H145" s="126">
        <f ca="1" xml:space="preserve"> SUMIFS(Outsanding_Invoices[Amount
Outstanding],Outsanding_Invoices[Document
Date], "&lt;"&amp;TODAY()-90,Outsanding_Invoices[Customer Name], $C145)</f>
        <v>2230.25</v>
      </c>
      <c r="I145" s="102"/>
      <c r="J145" s="103">
        <f t="shared" ca="1" si="5"/>
        <v>2230.25</v>
      </c>
    </row>
    <row r="146" spans="1:10" ht="15.95" customHeight="1" x14ac:dyDescent="0.25">
      <c r="A146" s="21"/>
      <c r="B146" s="124">
        <f t="shared" ca="1" si="4"/>
        <v>114</v>
      </c>
      <c r="C146" s="130" t="str">
        <f>IF('Data Import-Express'!K163&lt;&gt;"", 'Data Import-Express'!K163, "")</f>
        <v>Company 161</v>
      </c>
      <c r="D146" s="128"/>
      <c r="E146" s="126">
        <f ca="1" xml:space="preserve"> SUMIFS(Outsanding_Invoices[Amount
Outstanding],Outsanding_Invoices[Document
Date], "&gt;"&amp;TODAY()-30,Outsanding_Invoices[Customer Name],$C146)</f>
        <v>0</v>
      </c>
      <c r="F146" s="126">
        <f ca="1" xml:space="preserve"> SUMIFS(Outsanding_Invoices[Amount
Outstanding],Outsanding_Invoices[Document
Date], "&gt;"&amp;TODAY()-60,Outsanding_Invoices[Document
Date], "&lt;"&amp;TODAY()-29,Outsanding_Invoices[Customer Name], $C146)</f>
        <v>1328.0700000000002</v>
      </c>
      <c r="G146" s="126">
        <f ca="1" xml:space="preserve"> SUMIFS(Outsanding_Invoices[Amount
Outstanding],Outsanding_Invoices[Document
Date], "&gt;"&amp;TODAY()-90,Outsanding_Invoices[Document
Date], "&lt;"&amp;TODAY()-59,Outsanding_Invoices[Customer Name], $C146)</f>
        <v>0</v>
      </c>
      <c r="H146" s="126">
        <f ca="1" xml:space="preserve"> SUMIFS(Outsanding_Invoices[Amount
Outstanding],Outsanding_Invoices[Document
Date], "&lt;"&amp;TODAY()-90,Outsanding_Invoices[Customer Name], $C146)</f>
        <v>871.5</v>
      </c>
      <c r="I146" s="102"/>
      <c r="J146" s="103">
        <f t="shared" ca="1" si="5"/>
        <v>2199.5700000000002</v>
      </c>
    </row>
    <row r="147" spans="1:10" ht="15.95" customHeight="1" x14ac:dyDescent="0.25">
      <c r="A147" s="21"/>
      <c r="B147" s="124">
        <f t="shared" ca="1" si="4"/>
        <v>117</v>
      </c>
      <c r="C147" s="130" t="str">
        <f>IF('Data Import-Express'!K244&lt;&gt;"", 'Data Import-Express'!K244, "")</f>
        <v>Company 242</v>
      </c>
      <c r="D147" s="128"/>
      <c r="E147" s="126">
        <f ca="1" xml:space="preserve"> SUMIFS(Outsanding_Invoices[Amount
Outstanding],Outsanding_Invoices[Document
Date], "&gt;"&amp;TODAY()-30,Outsanding_Invoices[Customer Name],$C147)</f>
        <v>0</v>
      </c>
      <c r="F147" s="126">
        <f ca="1" xml:space="preserve"> SUMIFS(Outsanding_Invoices[Amount
Outstanding],Outsanding_Invoices[Document
Date], "&gt;"&amp;TODAY()-60,Outsanding_Invoices[Document
Date], "&lt;"&amp;TODAY()-29,Outsanding_Invoices[Customer Name], $C147)</f>
        <v>684.63</v>
      </c>
      <c r="G147" s="126">
        <f ca="1" xml:space="preserve"> SUMIFS(Outsanding_Invoices[Amount
Outstanding],Outsanding_Invoices[Document
Date], "&gt;"&amp;TODAY()-90,Outsanding_Invoices[Document
Date], "&lt;"&amp;TODAY()-59,Outsanding_Invoices[Customer Name], $C147)</f>
        <v>681.01</v>
      </c>
      <c r="H147" s="126">
        <f ca="1" xml:space="preserve"> SUMIFS(Outsanding_Invoices[Amount
Outstanding],Outsanding_Invoices[Document
Date], "&lt;"&amp;TODAY()-90,Outsanding_Invoices[Customer Name], $C147)</f>
        <v>811</v>
      </c>
      <c r="I147" s="102"/>
      <c r="J147" s="103">
        <f t="shared" ca="1" si="5"/>
        <v>2176.64</v>
      </c>
    </row>
    <row r="148" spans="1:10" ht="15.95" customHeight="1" x14ac:dyDescent="0.25">
      <c r="A148" s="21"/>
      <c r="B148" s="124">
        <f t="shared" ca="1" si="4"/>
        <v>153</v>
      </c>
      <c r="C148" s="130" t="str">
        <f>IF('Data Import-Express'!K55&lt;&gt;"", 'Data Import-Express'!K55, "")</f>
        <v>Company 53</v>
      </c>
      <c r="D148" s="128"/>
      <c r="E148" s="126">
        <f ca="1" xml:space="preserve"> SUMIFS(Outsanding_Invoices[Amount
Outstanding],Outsanding_Invoices[Document
Date], "&gt;"&amp;TODAY()-30,Outsanding_Invoices[Customer Name],$C148)</f>
        <v>0</v>
      </c>
      <c r="F148" s="126">
        <f ca="1" xml:space="preserve"> SUMIFS(Outsanding_Invoices[Amount
Outstanding],Outsanding_Invoices[Document
Date], "&gt;"&amp;TODAY()-60,Outsanding_Invoices[Document
Date], "&lt;"&amp;TODAY()-29,Outsanding_Invoices[Customer Name], $C148)</f>
        <v>2167.5</v>
      </c>
      <c r="G148" s="126">
        <f ca="1" xml:space="preserve"> SUMIFS(Outsanding_Invoices[Amount
Outstanding],Outsanding_Invoices[Document
Date], "&gt;"&amp;TODAY()-90,Outsanding_Invoices[Document
Date], "&lt;"&amp;TODAY()-59,Outsanding_Invoices[Customer Name], $C148)</f>
        <v>0</v>
      </c>
      <c r="H148" s="126">
        <f ca="1" xml:space="preserve"> SUMIFS(Outsanding_Invoices[Amount
Outstanding],Outsanding_Invoices[Document
Date], "&lt;"&amp;TODAY()-90,Outsanding_Invoices[Customer Name], $C148)</f>
        <v>0</v>
      </c>
      <c r="I148" s="102"/>
      <c r="J148" s="103">
        <f t="shared" ca="1" si="5"/>
        <v>2167.5</v>
      </c>
    </row>
    <row r="149" spans="1:10" ht="15.95" customHeight="1" x14ac:dyDescent="0.25">
      <c r="A149" s="21"/>
      <c r="B149" s="124">
        <f t="shared" ca="1" si="4"/>
        <v>153</v>
      </c>
      <c r="C149" s="130" t="str">
        <f>IF('Data Import-Express'!K144&lt;&gt;"", 'Data Import-Express'!K144, "")</f>
        <v>Company 142</v>
      </c>
      <c r="D149" s="128"/>
      <c r="E149" s="126">
        <f ca="1" xml:space="preserve"> SUMIFS(Outsanding_Invoices[Amount
Outstanding],Outsanding_Invoices[Document
Date], "&gt;"&amp;TODAY()-30,Outsanding_Invoices[Customer Name],$C149)</f>
        <v>250</v>
      </c>
      <c r="F149" s="126">
        <f ca="1" xml:space="preserve"> SUMIFS(Outsanding_Invoices[Amount
Outstanding],Outsanding_Invoices[Document
Date], "&gt;"&amp;TODAY()-60,Outsanding_Invoices[Document
Date], "&lt;"&amp;TODAY()-29,Outsanding_Invoices[Customer Name], $C149)</f>
        <v>473.43</v>
      </c>
      <c r="G149" s="126">
        <f ca="1" xml:space="preserve"> SUMIFS(Outsanding_Invoices[Amount
Outstanding],Outsanding_Invoices[Document
Date], "&gt;"&amp;TODAY()-90,Outsanding_Invoices[Document
Date], "&lt;"&amp;TODAY()-59,Outsanding_Invoices[Customer Name], $C149)</f>
        <v>1395.12</v>
      </c>
      <c r="H149" s="126">
        <f ca="1" xml:space="preserve"> SUMIFS(Outsanding_Invoices[Amount
Outstanding],Outsanding_Invoices[Document
Date], "&lt;"&amp;TODAY()-90,Outsanding_Invoices[Customer Name], $C149)</f>
        <v>0</v>
      </c>
      <c r="I149" s="102"/>
      <c r="J149" s="103">
        <f t="shared" ca="1" si="5"/>
        <v>2118.5500000000002</v>
      </c>
    </row>
    <row r="150" spans="1:10" ht="15.95" customHeight="1" x14ac:dyDescent="0.25">
      <c r="A150" s="21"/>
      <c r="B150" s="124">
        <f t="shared" ca="1" si="4"/>
        <v>153</v>
      </c>
      <c r="C150" s="130" t="str">
        <f>IF('Data Import-Express'!K162&lt;&gt;"", 'Data Import-Express'!K162, "")</f>
        <v>Company 160</v>
      </c>
      <c r="D150" s="128"/>
      <c r="E150" s="126">
        <f ca="1" xml:space="preserve"> SUMIFS(Outsanding_Invoices[Amount
Outstanding],Outsanding_Invoices[Document
Date], "&gt;"&amp;TODAY()-30,Outsanding_Invoices[Customer Name],$C150)</f>
        <v>0</v>
      </c>
      <c r="F150" s="126">
        <f ca="1" xml:space="preserve"> SUMIFS(Outsanding_Invoices[Amount
Outstanding],Outsanding_Invoices[Document
Date], "&gt;"&amp;TODAY()-60,Outsanding_Invoices[Document
Date], "&lt;"&amp;TODAY()-29,Outsanding_Invoices[Customer Name], $C150)</f>
        <v>2100</v>
      </c>
      <c r="G150" s="126">
        <f ca="1" xml:space="preserve"> SUMIFS(Outsanding_Invoices[Amount
Outstanding],Outsanding_Invoices[Document
Date], "&gt;"&amp;TODAY()-90,Outsanding_Invoices[Document
Date], "&lt;"&amp;TODAY()-59,Outsanding_Invoices[Customer Name], $C150)</f>
        <v>0</v>
      </c>
      <c r="H150" s="126">
        <f ca="1" xml:space="preserve"> SUMIFS(Outsanding_Invoices[Amount
Outstanding],Outsanding_Invoices[Document
Date], "&lt;"&amp;TODAY()-90,Outsanding_Invoices[Customer Name], $C150)</f>
        <v>0</v>
      </c>
      <c r="I150" s="102"/>
      <c r="J150" s="103">
        <f t="shared" ca="1" si="5"/>
        <v>2100</v>
      </c>
    </row>
    <row r="151" spans="1:10" ht="15.95" customHeight="1" x14ac:dyDescent="0.25">
      <c r="A151" s="21"/>
      <c r="B151" s="124">
        <f t="shared" ca="1" si="4"/>
        <v>146</v>
      </c>
      <c r="C151" s="130" t="str">
        <f>IF('Data Import-Express'!K107&lt;&gt;"", 'Data Import-Express'!K107, "")</f>
        <v>Company 105</v>
      </c>
      <c r="D151" s="128"/>
      <c r="E151" s="126">
        <f ca="1" xml:space="preserve"> SUMIFS(Outsanding_Invoices[Amount
Outstanding],Outsanding_Invoices[Document
Date], "&gt;"&amp;TODAY()-30,Outsanding_Invoices[Customer Name],$C151)</f>
        <v>1372.75</v>
      </c>
      <c r="F151" s="126">
        <f ca="1" xml:space="preserve"> SUMIFS(Outsanding_Invoices[Amount
Outstanding],Outsanding_Invoices[Document
Date], "&gt;"&amp;TODAY()-60,Outsanding_Invoices[Document
Date], "&lt;"&amp;TODAY()-29,Outsanding_Invoices[Customer Name], $C151)</f>
        <v>505.75</v>
      </c>
      <c r="G151" s="126">
        <f ca="1" xml:space="preserve"> SUMIFS(Outsanding_Invoices[Amount
Outstanding],Outsanding_Invoices[Document
Date], "&gt;"&amp;TODAY()-90,Outsanding_Invoices[Document
Date], "&lt;"&amp;TODAY()-59,Outsanding_Invoices[Customer Name], $C151)</f>
        <v>0</v>
      </c>
      <c r="H151" s="126">
        <f ca="1" xml:space="preserve"> SUMIFS(Outsanding_Invoices[Amount
Outstanding],Outsanding_Invoices[Document
Date], "&lt;"&amp;TODAY()-90,Outsanding_Invoices[Customer Name], $C151)</f>
        <v>142</v>
      </c>
      <c r="I151" s="102"/>
      <c r="J151" s="103">
        <f t="shared" ca="1" si="5"/>
        <v>2020.5</v>
      </c>
    </row>
    <row r="152" spans="1:10" ht="15.95" customHeight="1" x14ac:dyDescent="0.25">
      <c r="A152" s="21"/>
      <c r="B152" s="124">
        <f t="shared" ca="1" si="4"/>
        <v>78</v>
      </c>
      <c r="C152" s="130" t="str">
        <f>IF('Data Import-Express'!K243&lt;&gt;"", 'Data Import-Express'!K243, "")</f>
        <v>Company 241</v>
      </c>
      <c r="D152" s="128"/>
      <c r="E152" s="126">
        <f ca="1" xml:space="preserve"> SUMIFS(Outsanding_Invoices[Amount
Outstanding],Outsanding_Invoices[Document
Date], "&gt;"&amp;TODAY()-30,Outsanding_Invoices[Customer Name],$C152)</f>
        <v>0</v>
      </c>
      <c r="F152" s="126">
        <f ca="1" xml:space="preserve"> SUMIFS(Outsanding_Invoices[Amount
Outstanding],Outsanding_Invoices[Document
Date], "&gt;"&amp;TODAY()-60,Outsanding_Invoices[Document
Date], "&lt;"&amp;TODAY()-29,Outsanding_Invoices[Customer Name], $C152)</f>
        <v>0</v>
      </c>
      <c r="G152" s="126">
        <f ca="1" xml:space="preserve"> SUMIFS(Outsanding_Invoices[Amount
Outstanding],Outsanding_Invoices[Document
Date], "&gt;"&amp;TODAY()-90,Outsanding_Invoices[Document
Date], "&lt;"&amp;TODAY()-59,Outsanding_Invoices[Customer Name], $C152)</f>
        <v>0</v>
      </c>
      <c r="H152" s="126">
        <f ca="1" xml:space="preserve"> SUMIFS(Outsanding_Invoices[Amount
Outstanding],Outsanding_Invoices[Document
Date], "&lt;"&amp;TODAY()-90,Outsanding_Invoices[Customer Name], $C152)</f>
        <v>2004.75</v>
      </c>
      <c r="I152" s="102"/>
      <c r="J152" s="103">
        <f t="shared" ca="1" si="5"/>
        <v>2004.75</v>
      </c>
    </row>
    <row r="153" spans="1:10" ht="15.95" customHeight="1" x14ac:dyDescent="0.25">
      <c r="A153" s="21"/>
      <c r="B153" s="124">
        <f t="shared" ca="1" si="4"/>
        <v>79</v>
      </c>
      <c r="C153" s="130" t="str">
        <f>IF('Data Import-Express'!K65&lt;&gt;"", 'Data Import-Express'!K65, "")</f>
        <v>Company 63</v>
      </c>
      <c r="D153" s="128"/>
      <c r="E153" s="126">
        <f ca="1" xml:space="preserve"> SUMIFS(Outsanding_Invoices[Amount
Outstanding],Outsanding_Invoices[Document
Date], "&gt;"&amp;TODAY()-30,Outsanding_Invoices[Customer Name],$C153)</f>
        <v>0</v>
      </c>
      <c r="F153" s="126">
        <f ca="1" xml:space="preserve"> SUMIFS(Outsanding_Invoices[Amount
Outstanding],Outsanding_Invoices[Document
Date], "&gt;"&amp;TODAY()-60,Outsanding_Invoices[Document
Date], "&lt;"&amp;TODAY()-29,Outsanding_Invoices[Customer Name], $C153)</f>
        <v>0</v>
      </c>
      <c r="G153" s="126">
        <f ca="1" xml:space="preserve"> SUMIFS(Outsanding_Invoices[Amount
Outstanding],Outsanding_Invoices[Document
Date], "&gt;"&amp;TODAY()-90,Outsanding_Invoices[Document
Date], "&lt;"&amp;TODAY()-59,Outsanding_Invoices[Customer Name], $C153)</f>
        <v>0</v>
      </c>
      <c r="H153" s="126">
        <f ca="1" xml:space="preserve"> SUMIFS(Outsanding_Invoices[Amount
Outstanding],Outsanding_Invoices[Document
Date], "&lt;"&amp;TODAY()-90,Outsanding_Invoices[Customer Name], $C153)</f>
        <v>2000</v>
      </c>
      <c r="I153" s="102"/>
      <c r="J153" s="103">
        <f t="shared" ca="1" si="5"/>
        <v>2000</v>
      </c>
    </row>
    <row r="154" spans="1:10" ht="15.95" customHeight="1" x14ac:dyDescent="0.25">
      <c r="A154" s="21"/>
      <c r="B154" s="124">
        <f t="shared" ca="1" si="4"/>
        <v>153</v>
      </c>
      <c r="C154" s="130" t="str">
        <f>IF('Data Import-Express'!K198&lt;&gt;"", 'Data Import-Express'!K198, "")</f>
        <v>Company 196</v>
      </c>
      <c r="D154" s="128"/>
      <c r="E154" s="126">
        <f ca="1" xml:space="preserve"> SUMIFS(Outsanding_Invoices[Amount
Outstanding],Outsanding_Invoices[Document
Date], "&gt;"&amp;TODAY()-30,Outsanding_Invoices[Customer Name],$C154)</f>
        <v>0</v>
      </c>
      <c r="F154" s="126">
        <f ca="1" xml:space="preserve"> SUMIFS(Outsanding_Invoices[Amount
Outstanding],Outsanding_Invoices[Document
Date], "&gt;"&amp;TODAY()-60,Outsanding_Invoices[Document
Date], "&lt;"&amp;TODAY()-29,Outsanding_Invoices[Customer Name], $C154)</f>
        <v>1000</v>
      </c>
      <c r="G154" s="126">
        <f ca="1" xml:space="preserve"> SUMIFS(Outsanding_Invoices[Amount
Outstanding],Outsanding_Invoices[Document
Date], "&gt;"&amp;TODAY()-90,Outsanding_Invoices[Document
Date], "&lt;"&amp;TODAY()-59,Outsanding_Invoices[Customer Name], $C154)</f>
        <v>1000</v>
      </c>
      <c r="H154" s="126">
        <f ca="1" xml:space="preserve"> SUMIFS(Outsanding_Invoices[Amount
Outstanding],Outsanding_Invoices[Document
Date], "&lt;"&amp;TODAY()-90,Outsanding_Invoices[Customer Name], $C154)</f>
        <v>0</v>
      </c>
      <c r="I154" s="102"/>
      <c r="J154" s="103">
        <f t="shared" ca="1" si="5"/>
        <v>2000</v>
      </c>
    </row>
    <row r="155" spans="1:10" ht="15.95" customHeight="1" x14ac:dyDescent="0.25">
      <c r="A155" s="21"/>
      <c r="B155" s="124">
        <f t="shared" ca="1" si="4"/>
        <v>138</v>
      </c>
      <c r="C155" s="130" t="str">
        <f>IF('Data Import-Express'!K248&lt;&gt;"", 'Data Import-Express'!K248, "")</f>
        <v>Company 246</v>
      </c>
      <c r="D155" s="128"/>
      <c r="E155" s="126">
        <f ca="1" xml:space="preserve"> SUMIFS(Outsanding_Invoices[Amount
Outstanding],Outsanding_Invoices[Document
Date], "&gt;"&amp;TODAY()-30,Outsanding_Invoices[Customer Name],$C155)</f>
        <v>0</v>
      </c>
      <c r="F155" s="126">
        <f ca="1" xml:space="preserve"> SUMIFS(Outsanding_Invoices[Amount
Outstanding],Outsanding_Invoices[Document
Date], "&gt;"&amp;TODAY()-60,Outsanding_Invoices[Document
Date], "&lt;"&amp;TODAY()-29,Outsanding_Invoices[Customer Name], $C155)</f>
        <v>358.5</v>
      </c>
      <c r="G155" s="126">
        <f ca="1" xml:space="preserve"> SUMIFS(Outsanding_Invoices[Amount
Outstanding],Outsanding_Invoices[Document
Date], "&gt;"&amp;TODAY()-90,Outsanding_Invoices[Document
Date], "&lt;"&amp;TODAY()-59,Outsanding_Invoices[Customer Name], $C155)</f>
        <v>1261.8499999999999</v>
      </c>
      <c r="H155" s="126">
        <f ca="1" xml:space="preserve"> SUMIFS(Outsanding_Invoices[Amount
Outstanding],Outsanding_Invoices[Document
Date], "&lt;"&amp;TODAY()-90,Outsanding_Invoices[Customer Name], $C155)</f>
        <v>360</v>
      </c>
      <c r="I155" s="102"/>
      <c r="J155" s="103">
        <f t="shared" ca="1" si="5"/>
        <v>1980.35</v>
      </c>
    </row>
    <row r="156" spans="1:10" ht="15.95" customHeight="1" x14ac:dyDescent="0.25">
      <c r="A156" s="21"/>
      <c r="B156" s="124">
        <f t="shared" ca="1" si="4"/>
        <v>80</v>
      </c>
      <c r="C156" s="130" t="str">
        <f>IF('Data Import-Express'!K4&lt;&gt;"", 'Data Import-Express'!K4, "")</f>
        <v>Company 2</v>
      </c>
      <c r="D156" s="128"/>
      <c r="E156" s="126">
        <f ca="1" xml:space="preserve"> SUMIFS(Outsanding_Invoices[Amount
Outstanding],Outsanding_Invoices[Document
Date], "&gt;"&amp;TODAY()-30,Outsanding_Invoices[Customer Name],$C156)</f>
        <v>0</v>
      </c>
      <c r="F156" s="126">
        <f ca="1" xml:space="preserve"> SUMIFS(Outsanding_Invoices[Amount
Outstanding],Outsanding_Invoices[Document
Date], "&gt;"&amp;TODAY()-60,Outsanding_Invoices[Document
Date], "&lt;"&amp;TODAY()-29,Outsanding_Invoices[Customer Name], $C156)</f>
        <v>0</v>
      </c>
      <c r="G156" s="126">
        <f ca="1" xml:space="preserve"> SUMIFS(Outsanding_Invoices[Amount
Outstanding],Outsanding_Invoices[Document
Date], "&gt;"&amp;TODAY()-90,Outsanding_Invoices[Document
Date], "&lt;"&amp;TODAY()-59,Outsanding_Invoices[Customer Name], $C156)</f>
        <v>0</v>
      </c>
      <c r="H156" s="126">
        <f ca="1" xml:space="preserve"> SUMIFS(Outsanding_Invoices[Amount
Outstanding],Outsanding_Invoices[Document
Date], "&lt;"&amp;TODAY()-90,Outsanding_Invoices[Customer Name], $C156)</f>
        <v>1900</v>
      </c>
      <c r="I156" s="102"/>
      <c r="J156" s="103">
        <f t="shared" ca="1" si="5"/>
        <v>1900</v>
      </c>
    </row>
    <row r="157" spans="1:10" ht="15.95" customHeight="1" x14ac:dyDescent="0.25">
      <c r="A157" s="21"/>
      <c r="B157" s="124">
        <f t="shared" ca="1" si="4"/>
        <v>81</v>
      </c>
      <c r="C157" s="130" t="str">
        <f>IF('Data Import-Express'!K28&lt;&gt;"", 'Data Import-Express'!K28, "")</f>
        <v>Company 26</v>
      </c>
      <c r="D157" s="128"/>
      <c r="E157" s="126">
        <f ca="1" xml:space="preserve"> SUMIFS(Outsanding_Invoices[Amount
Outstanding],Outsanding_Invoices[Document
Date], "&gt;"&amp;TODAY()-30,Outsanding_Invoices[Customer Name],$C157)</f>
        <v>0</v>
      </c>
      <c r="F157" s="126">
        <f ca="1" xml:space="preserve"> SUMIFS(Outsanding_Invoices[Amount
Outstanding],Outsanding_Invoices[Document
Date], "&gt;"&amp;TODAY()-60,Outsanding_Invoices[Document
Date], "&lt;"&amp;TODAY()-29,Outsanding_Invoices[Customer Name], $C157)</f>
        <v>0</v>
      </c>
      <c r="G157" s="126">
        <f ca="1" xml:space="preserve"> SUMIFS(Outsanding_Invoices[Amount
Outstanding],Outsanding_Invoices[Document
Date], "&gt;"&amp;TODAY()-90,Outsanding_Invoices[Document
Date], "&lt;"&amp;TODAY()-59,Outsanding_Invoices[Customer Name], $C157)</f>
        <v>0</v>
      </c>
      <c r="H157" s="126">
        <f ca="1" xml:space="preserve"> SUMIFS(Outsanding_Invoices[Amount
Outstanding],Outsanding_Invoices[Document
Date], "&lt;"&amp;TODAY()-90,Outsanding_Invoices[Customer Name], $C157)</f>
        <v>1863.45</v>
      </c>
      <c r="I157" s="102"/>
      <c r="J157" s="103">
        <f t="shared" ca="1" si="5"/>
        <v>1863.45</v>
      </c>
    </row>
    <row r="158" spans="1:10" ht="15.95" customHeight="1" x14ac:dyDescent="0.25">
      <c r="A158" s="21"/>
      <c r="B158" s="124">
        <f t="shared" ca="1" si="4"/>
        <v>153</v>
      </c>
      <c r="C158" s="130" t="str">
        <f>IF('Data Import-Express'!K211&lt;&gt;"", 'Data Import-Express'!K211, "")</f>
        <v>Company 209</v>
      </c>
      <c r="D158" s="128"/>
      <c r="E158" s="126">
        <f ca="1" xml:space="preserve"> SUMIFS(Outsanding_Invoices[Amount
Outstanding],Outsanding_Invoices[Document
Date], "&gt;"&amp;TODAY()-30,Outsanding_Invoices[Customer Name],$C158)</f>
        <v>0</v>
      </c>
      <c r="F158" s="126">
        <f ca="1" xml:space="preserve"> SUMIFS(Outsanding_Invoices[Amount
Outstanding],Outsanding_Invoices[Document
Date], "&gt;"&amp;TODAY()-60,Outsanding_Invoices[Document
Date], "&lt;"&amp;TODAY()-29,Outsanding_Invoices[Customer Name], $C158)</f>
        <v>0</v>
      </c>
      <c r="G158" s="126">
        <f ca="1" xml:space="preserve"> SUMIFS(Outsanding_Invoices[Amount
Outstanding],Outsanding_Invoices[Document
Date], "&gt;"&amp;TODAY()-90,Outsanding_Invoices[Document
Date], "&lt;"&amp;TODAY()-59,Outsanding_Invoices[Customer Name], $C158)</f>
        <v>1813.5</v>
      </c>
      <c r="H158" s="126">
        <f ca="1" xml:space="preserve"> SUMIFS(Outsanding_Invoices[Amount
Outstanding],Outsanding_Invoices[Document
Date], "&lt;"&amp;TODAY()-90,Outsanding_Invoices[Customer Name], $C158)</f>
        <v>0</v>
      </c>
      <c r="I158" s="102"/>
      <c r="J158" s="103">
        <f t="shared" ca="1" si="5"/>
        <v>1813.5</v>
      </c>
    </row>
    <row r="159" spans="1:10" ht="15.95" customHeight="1" x14ac:dyDescent="0.25">
      <c r="A159" s="21"/>
      <c r="B159" s="124">
        <f t="shared" ca="1" si="4"/>
        <v>153</v>
      </c>
      <c r="C159" s="130" t="str">
        <f>IF('Data Import-Express'!K12&lt;&gt;"", 'Data Import-Express'!K12, "")</f>
        <v>Company 10</v>
      </c>
      <c r="D159" s="128"/>
      <c r="E159" s="126">
        <f ca="1" xml:space="preserve"> SUMIFS(Outsanding_Invoices[Amount
Outstanding],Outsanding_Invoices[Document
Date], "&gt;"&amp;TODAY()-30,Outsanding_Invoices[Customer Name],$C159)</f>
        <v>0</v>
      </c>
      <c r="F159" s="126">
        <f ca="1" xml:space="preserve"> SUMIFS(Outsanding_Invoices[Amount
Outstanding],Outsanding_Invoices[Document
Date], "&gt;"&amp;TODAY()-60,Outsanding_Invoices[Document
Date], "&lt;"&amp;TODAY()-29,Outsanding_Invoices[Customer Name], $C159)</f>
        <v>0</v>
      </c>
      <c r="G159" s="126">
        <f ca="1" xml:space="preserve"> SUMIFS(Outsanding_Invoices[Amount
Outstanding],Outsanding_Invoices[Document
Date], "&gt;"&amp;TODAY()-90,Outsanding_Invoices[Document
Date], "&lt;"&amp;TODAY()-59,Outsanding_Invoices[Customer Name], $C159)</f>
        <v>0</v>
      </c>
      <c r="H159" s="126">
        <f ca="1" xml:space="preserve"> SUMIFS(Outsanding_Invoices[Amount
Outstanding],Outsanding_Invoices[Document
Date], "&lt;"&amp;TODAY()-90,Outsanding_Invoices[Customer Name], $C159)</f>
        <v>0</v>
      </c>
      <c r="I159" s="102"/>
      <c r="J159" s="103">
        <f t="shared" ca="1" si="5"/>
        <v>0</v>
      </c>
    </row>
    <row r="160" spans="1:10" ht="15.95" customHeight="1" x14ac:dyDescent="0.25">
      <c r="A160" s="21"/>
      <c r="B160" s="124">
        <f t="shared" ca="1" si="4"/>
        <v>153</v>
      </c>
      <c r="C160" s="130" t="str">
        <f>IF('Data Import-Express'!K183&lt;&gt;"", 'Data Import-Express'!K183, "")</f>
        <v>Company 181</v>
      </c>
      <c r="D160" s="128"/>
      <c r="E160" s="126">
        <f ca="1" xml:space="preserve"> SUMIFS(Outsanding_Invoices[Amount
Outstanding],Outsanding_Invoices[Document
Date], "&gt;"&amp;TODAY()-30,Outsanding_Invoices[Customer Name],$C160)</f>
        <v>0</v>
      </c>
      <c r="F160" s="126">
        <f ca="1" xml:space="preserve"> SUMIFS(Outsanding_Invoices[Amount
Outstanding],Outsanding_Invoices[Document
Date], "&gt;"&amp;TODAY()-60,Outsanding_Invoices[Document
Date], "&lt;"&amp;TODAY()-29,Outsanding_Invoices[Customer Name], $C160)</f>
        <v>1800</v>
      </c>
      <c r="G160" s="126">
        <f ca="1" xml:space="preserve"> SUMIFS(Outsanding_Invoices[Amount
Outstanding],Outsanding_Invoices[Document
Date], "&gt;"&amp;TODAY()-90,Outsanding_Invoices[Document
Date], "&lt;"&amp;TODAY()-59,Outsanding_Invoices[Customer Name], $C160)</f>
        <v>0</v>
      </c>
      <c r="H160" s="126">
        <f ca="1" xml:space="preserve"> SUMIFS(Outsanding_Invoices[Amount
Outstanding],Outsanding_Invoices[Document
Date], "&lt;"&amp;TODAY()-90,Outsanding_Invoices[Customer Name], $C160)</f>
        <v>0</v>
      </c>
      <c r="I160" s="102"/>
      <c r="J160" s="103">
        <f t="shared" ca="1" si="5"/>
        <v>1800</v>
      </c>
    </row>
    <row r="161" spans="1:10" ht="15.95" customHeight="1" x14ac:dyDescent="0.25">
      <c r="A161" s="21"/>
      <c r="B161" s="124">
        <f t="shared" ca="1" si="4"/>
        <v>153</v>
      </c>
      <c r="C161" s="130" t="str">
        <f>IF('Data Import-Express'!K111&lt;&gt;"", 'Data Import-Express'!K111, "")</f>
        <v>Company 109</v>
      </c>
      <c r="D161" s="128"/>
      <c r="E161" s="126">
        <f ca="1" xml:space="preserve"> SUMIFS(Outsanding_Invoices[Amount
Outstanding],Outsanding_Invoices[Document
Date], "&gt;"&amp;TODAY()-30,Outsanding_Invoices[Customer Name],$C161)</f>
        <v>356.25</v>
      </c>
      <c r="F161" s="126">
        <f ca="1" xml:space="preserve"> SUMIFS(Outsanding_Invoices[Amount
Outstanding],Outsanding_Invoices[Document
Date], "&gt;"&amp;TODAY()-60,Outsanding_Invoices[Document
Date], "&lt;"&amp;TODAY()-29,Outsanding_Invoices[Customer Name], $C161)</f>
        <v>1372.75</v>
      </c>
      <c r="G161" s="126">
        <f ca="1" xml:space="preserve"> SUMIFS(Outsanding_Invoices[Amount
Outstanding],Outsanding_Invoices[Document
Date], "&gt;"&amp;TODAY()-90,Outsanding_Invoices[Document
Date], "&lt;"&amp;TODAY()-59,Outsanding_Invoices[Customer Name], $C161)</f>
        <v>0</v>
      </c>
      <c r="H161" s="126">
        <f ca="1" xml:space="preserve"> SUMIFS(Outsanding_Invoices[Amount
Outstanding],Outsanding_Invoices[Document
Date], "&lt;"&amp;TODAY()-90,Outsanding_Invoices[Customer Name], $C161)</f>
        <v>0</v>
      </c>
      <c r="I161" s="102"/>
      <c r="J161" s="103">
        <f t="shared" ca="1" si="5"/>
        <v>1729</v>
      </c>
    </row>
    <row r="162" spans="1:10" ht="15.95" customHeight="1" x14ac:dyDescent="0.25">
      <c r="A162" s="21"/>
      <c r="B162" s="124">
        <f t="shared" ca="1" si="4"/>
        <v>85</v>
      </c>
      <c r="C162" s="130" t="str">
        <f>IF('Data Import-Express'!K90&lt;&gt;"", 'Data Import-Express'!K90, "")</f>
        <v>Company 88</v>
      </c>
      <c r="D162" s="128"/>
      <c r="E162" s="126">
        <f ca="1" xml:space="preserve"> SUMIFS(Outsanding_Invoices[Amount
Outstanding],Outsanding_Invoices[Document
Date], "&gt;"&amp;TODAY()-30,Outsanding_Invoices[Customer Name],$C162)</f>
        <v>0</v>
      </c>
      <c r="F162" s="126">
        <f ca="1" xml:space="preserve"> SUMIFS(Outsanding_Invoices[Amount
Outstanding],Outsanding_Invoices[Document
Date], "&gt;"&amp;TODAY()-60,Outsanding_Invoices[Document
Date], "&lt;"&amp;TODAY()-29,Outsanding_Invoices[Customer Name], $C162)</f>
        <v>0</v>
      </c>
      <c r="G162" s="126">
        <f ca="1" xml:space="preserve"> SUMIFS(Outsanding_Invoices[Amount
Outstanding],Outsanding_Invoices[Document
Date], "&gt;"&amp;TODAY()-90,Outsanding_Invoices[Document
Date], "&lt;"&amp;TODAY()-59,Outsanding_Invoices[Customer Name], $C162)</f>
        <v>0</v>
      </c>
      <c r="H162" s="126">
        <f ca="1" xml:space="preserve"> SUMIFS(Outsanding_Invoices[Amount
Outstanding],Outsanding_Invoices[Document
Date], "&lt;"&amp;TODAY()-90,Outsanding_Invoices[Customer Name], $C162)</f>
        <v>1700</v>
      </c>
      <c r="I162" s="102"/>
      <c r="J162" s="103">
        <f t="shared" ca="1" si="5"/>
        <v>1700</v>
      </c>
    </row>
    <row r="163" spans="1:10" ht="15.95" customHeight="1" x14ac:dyDescent="0.25">
      <c r="A163" s="21"/>
      <c r="B163" s="124">
        <f t="shared" ca="1" si="4"/>
        <v>99</v>
      </c>
      <c r="C163" s="130" t="str">
        <f>IF('Data Import-Express'!K56&lt;&gt;"", 'Data Import-Express'!K56, "")</f>
        <v>Company 54</v>
      </c>
      <c r="D163" s="128"/>
      <c r="E163" s="126">
        <f ca="1" xml:space="preserve"> SUMIFS(Outsanding_Invoices[Amount
Outstanding],Outsanding_Invoices[Document
Date], "&gt;"&amp;TODAY()-30,Outsanding_Invoices[Customer Name],$C163)</f>
        <v>0</v>
      </c>
      <c r="F163" s="126">
        <f ca="1" xml:space="preserve"> SUMIFS(Outsanding_Invoices[Amount
Outstanding],Outsanding_Invoices[Document
Date], "&gt;"&amp;TODAY()-60,Outsanding_Invoices[Document
Date], "&lt;"&amp;TODAY()-29,Outsanding_Invoices[Customer Name], $C163)</f>
        <v>252.88</v>
      </c>
      <c r="G163" s="126">
        <f ca="1" xml:space="preserve"> SUMIFS(Outsanding_Invoices[Amount
Outstanding],Outsanding_Invoices[Document
Date], "&gt;"&amp;TODAY()-90,Outsanding_Invoices[Document
Date], "&lt;"&amp;TODAY()-59,Outsanding_Invoices[Customer Name], $C163)</f>
        <v>0</v>
      </c>
      <c r="H163" s="126">
        <f ca="1" xml:space="preserve"> SUMIFS(Outsanding_Invoices[Amount
Outstanding],Outsanding_Invoices[Document
Date], "&lt;"&amp;TODAY()-90,Outsanding_Invoices[Customer Name], $C163)</f>
        <v>1248</v>
      </c>
      <c r="I163" s="102"/>
      <c r="J163" s="103">
        <f t="shared" ca="1" si="5"/>
        <v>1500.88</v>
      </c>
    </row>
    <row r="164" spans="1:10" ht="15.95" customHeight="1" x14ac:dyDescent="0.25">
      <c r="A164" s="21"/>
      <c r="B164" s="124">
        <f t="shared" ca="1" si="4"/>
        <v>90</v>
      </c>
      <c r="C164" s="130" t="str">
        <f>IF('Data Import-Express'!K58&lt;&gt;"", 'Data Import-Express'!K58, "")</f>
        <v>Company 56</v>
      </c>
      <c r="D164" s="128"/>
      <c r="E164" s="126">
        <f ca="1" xml:space="preserve"> SUMIFS(Outsanding_Invoices[Amount
Outstanding],Outsanding_Invoices[Document
Date], "&gt;"&amp;TODAY()-30,Outsanding_Invoices[Customer Name],$C164)</f>
        <v>0</v>
      </c>
      <c r="F164" s="126">
        <f ca="1" xml:space="preserve"> SUMIFS(Outsanding_Invoices[Amount
Outstanding],Outsanding_Invoices[Document
Date], "&gt;"&amp;TODAY()-60,Outsanding_Invoices[Document
Date], "&lt;"&amp;TODAY()-29,Outsanding_Invoices[Customer Name], $C164)</f>
        <v>0</v>
      </c>
      <c r="G164" s="126">
        <f ca="1" xml:space="preserve"> SUMIFS(Outsanding_Invoices[Amount
Outstanding],Outsanding_Invoices[Document
Date], "&gt;"&amp;TODAY()-90,Outsanding_Invoices[Document
Date], "&lt;"&amp;TODAY()-59,Outsanding_Invoices[Customer Name], $C164)</f>
        <v>0</v>
      </c>
      <c r="H164" s="126">
        <f ca="1" xml:space="preserve"> SUMIFS(Outsanding_Invoices[Amount
Outstanding],Outsanding_Invoices[Document
Date], "&lt;"&amp;TODAY()-90,Outsanding_Invoices[Customer Name], $C164)</f>
        <v>1500</v>
      </c>
      <c r="I164" s="102"/>
      <c r="J164" s="103">
        <f t="shared" ca="1" si="5"/>
        <v>1500</v>
      </c>
    </row>
    <row r="165" spans="1:10" ht="15.95" customHeight="1" x14ac:dyDescent="0.25">
      <c r="A165" s="21"/>
      <c r="B165" s="124">
        <f t="shared" ca="1" si="4"/>
        <v>153</v>
      </c>
      <c r="C165" s="130" t="str">
        <f>IF('Data Import-Express'!K100&lt;&gt;"", 'Data Import-Express'!K100, "")</f>
        <v>Company 98</v>
      </c>
      <c r="D165" s="128"/>
      <c r="E165" s="126">
        <f ca="1" xml:space="preserve"> SUMIFS(Outsanding_Invoices[Amount
Outstanding],Outsanding_Invoices[Document
Date], "&gt;"&amp;TODAY()-30,Outsanding_Invoices[Customer Name],$C165)</f>
        <v>0</v>
      </c>
      <c r="F165" s="126">
        <f ca="1" xml:space="preserve"> SUMIFS(Outsanding_Invoices[Amount
Outstanding],Outsanding_Invoices[Document
Date], "&gt;"&amp;TODAY()-60,Outsanding_Invoices[Document
Date], "&lt;"&amp;TODAY()-29,Outsanding_Invoices[Customer Name], $C165)</f>
        <v>1500</v>
      </c>
      <c r="G165" s="126">
        <f ca="1" xml:space="preserve"> SUMIFS(Outsanding_Invoices[Amount
Outstanding],Outsanding_Invoices[Document
Date], "&gt;"&amp;TODAY()-90,Outsanding_Invoices[Document
Date], "&lt;"&amp;TODAY()-59,Outsanding_Invoices[Customer Name], $C165)</f>
        <v>0</v>
      </c>
      <c r="H165" s="126">
        <f ca="1" xml:space="preserve"> SUMIFS(Outsanding_Invoices[Amount
Outstanding],Outsanding_Invoices[Document
Date], "&lt;"&amp;TODAY()-90,Outsanding_Invoices[Customer Name], $C165)</f>
        <v>0</v>
      </c>
      <c r="I165" s="102"/>
      <c r="J165" s="103">
        <f t="shared" ca="1" si="5"/>
        <v>1500</v>
      </c>
    </row>
    <row r="166" spans="1:10" ht="15.95" customHeight="1" x14ac:dyDescent="0.25">
      <c r="A166" s="21"/>
      <c r="B166" s="124">
        <f t="shared" ca="1" si="4"/>
        <v>153</v>
      </c>
      <c r="C166" s="130" t="str">
        <f>IF('Data Import-Express'!K172&lt;&gt;"", 'Data Import-Express'!K172, "")</f>
        <v>Company 170</v>
      </c>
      <c r="D166" s="128"/>
      <c r="E166" s="126">
        <f ca="1" xml:space="preserve"> SUMIFS(Outsanding_Invoices[Amount
Outstanding],Outsanding_Invoices[Document
Date], "&gt;"&amp;TODAY()-30,Outsanding_Invoices[Customer Name],$C166)</f>
        <v>0</v>
      </c>
      <c r="F166" s="126">
        <f ca="1" xml:space="preserve"> SUMIFS(Outsanding_Invoices[Amount
Outstanding],Outsanding_Invoices[Document
Date], "&gt;"&amp;TODAY()-60,Outsanding_Invoices[Document
Date], "&lt;"&amp;TODAY()-29,Outsanding_Invoices[Customer Name], $C166)</f>
        <v>1466.68</v>
      </c>
      <c r="G166" s="126">
        <f ca="1" xml:space="preserve"> SUMIFS(Outsanding_Invoices[Amount
Outstanding],Outsanding_Invoices[Document
Date], "&gt;"&amp;TODAY()-90,Outsanding_Invoices[Document
Date], "&lt;"&amp;TODAY()-59,Outsanding_Invoices[Customer Name], $C166)</f>
        <v>0</v>
      </c>
      <c r="H166" s="126">
        <f ca="1" xml:space="preserve"> SUMIFS(Outsanding_Invoices[Amount
Outstanding],Outsanding_Invoices[Document
Date], "&lt;"&amp;TODAY()-90,Outsanding_Invoices[Customer Name], $C166)</f>
        <v>0</v>
      </c>
      <c r="I166" s="102"/>
      <c r="J166" s="103">
        <f t="shared" ca="1" si="5"/>
        <v>1466.68</v>
      </c>
    </row>
    <row r="167" spans="1:10" ht="15.95" customHeight="1" x14ac:dyDescent="0.25">
      <c r="A167" s="21"/>
      <c r="B167" s="124">
        <f t="shared" ca="1" si="4"/>
        <v>100</v>
      </c>
      <c r="C167" s="130" t="str">
        <f>IF('Data Import-Express'!K251&lt;&gt;"", 'Data Import-Express'!K251, "")</f>
        <v>Company 249</v>
      </c>
      <c r="D167" s="128"/>
      <c r="E167" s="126">
        <f ca="1" xml:space="preserve"> SUMIFS(Outsanding_Invoices[Amount
Outstanding],Outsanding_Invoices[Document
Date], "&gt;"&amp;TODAY()-30,Outsanding_Invoices[Customer Name],$C167)</f>
        <v>0</v>
      </c>
      <c r="F167" s="126">
        <f ca="1" xml:space="preserve"> SUMIFS(Outsanding_Invoices[Amount
Outstanding],Outsanding_Invoices[Document
Date], "&gt;"&amp;TODAY()-60,Outsanding_Invoices[Document
Date], "&lt;"&amp;TODAY()-29,Outsanding_Invoices[Customer Name], $C167)</f>
        <v>0</v>
      </c>
      <c r="G167" s="126">
        <f ca="1" xml:space="preserve"> SUMIFS(Outsanding_Invoices[Amount
Outstanding],Outsanding_Invoices[Document
Date], "&gt;"&amp;TODAY()-90,Outsanding_Invoices[Document
Date], "&lt;"&amp;TODAY()-59,Outsanding_Invoices[Customer Name], $C167)</f>
        <v>149.93</v>
      </c>
      <c r="H167" s="126">
        <f ca="1" xml:space="preserve"> SUMIFS(Outsanding_Invoices[Amount
Outstanding],Outsanding_Invoices[Document
Date], "&lt;"&amp;TODAY()-90,Outsanding_Invoices[Customer Name], $C167)</f>
        <v>1240.3300000000002</v>
      </c>
      <c r="I167" s="102"/>
      <c r="J167" s="103">
        <f t="shared" ca="1" si="5"/>
        <v>1390.2600000000002</v>
      </c>
    </row>
    <row r="168" spans="1:10" ht="15.95" customHeight="1" x14ac:dyDescent="0.25">
      <c r="A168" s="21"/>
      <c r="B168" s="124">
        <f t="shared" ca="1" si="4"/>
        <v>92</v>
      </c>
      <c r="C168" s="130" t="str">
        <f>IF('Data Import-Express'!K14&lt;&gt;"", 'Data Import-Express'!K14, "")</f>
        <v>Company 12</v>
      </c>
      <c r="D168" s="128"/>
      <c r="E168" s="126">
        <f ca="1" xml:space="preserve"> SUMIFS(Outsanding_Invoices[Amount
Outstanding],Outsanding_Invoices[Document
Date], "&gt;"&amp;TODAY()-30,Outsanding_Invoices[Customer Name],$C168)</f>
        <v>0</v>
      </c>
      <c r="F168" s="126">
        <f ca="1" xml:space="preserve"> SUMIFS(Outsanding_Invoices[Amount
Outstanding],Outsanding_Invoices[Document
Date], "&gt;"&amp;TODAY()-60,Outsanding_Invoices[Document
Date], "&lt;"&amp;TODAY()-29,Outsanding_Invoices[Customer Name], $C168)</f>
        <v>0</v>
      </c>
      <c r="G168" s="126">
        <f ca="1" xml:space="preserve"> SUMIFS(Outsanding_Invoices[Amount
Outstanding],Outsanding_Invoices[Document
Date], "&gt;"&amp;TODAY()-90,Outsanding_Invoices[Document
Date], "&lt;"&amp;TODAY()-59,Outsanding_Invoices[Customer Name], $C168)</f>
        <v>0</v>
      </c>
      <c r="H168" s="126">
        <f ca="1" xml:space="preserve"> SUMIFS(Outsanding_Invoices[Amount
Outstanding],Outsanding_Invoices[Document
Date], "&lt;"&amp;TODAY()-90,Outsanding_Invoices[Customer Name], $C168)</f>
        <v>1350</v>
      </c>
      <c r="I168" s="102"/>
      <c r="J168" s="103">
        <f t="shared" ca="1" si="5"/>
        <v>1350</v>
      </c>
    </row>
    <row r="169" spans="1:10" ht="15.95" customHeight="1" x14ac:dyDescent="0.25">
      <c r="A169" s="21"/>
      <c r="B169" s="124">
        <f t="shared" ca="1" si="4"/>
        <v>92</v>
      </c>
      <c r="C169" s="130" t="str">
        <f>IF('Data Import-Express'!K25&lt;&gt;"", 'Data Import-Express'!K25, "")</f>
        <v>Company 23</v>
      </c>
      <c r="D169" s="128"/>
      <c r="E169" s="126">
        <f ca="1" xml:space="preserve"> SUMIFS(Outsanding_Invoices[Amount
Outstanding],Outsanding_Invoices[Document
Date], "&gt;"&amp;TODAY()-30,Outsanding_Invoices[Customer Name],$C169)</f>
        <v>0</v>
      </c>
      <c r="F169" s="126">
        <f ca="1" xml:space="preserve"> SUMIFS(Outsanding_Invoices[Amount
Outstanding],Outsanding_Invoices[Document
Date], "&gt;"&amp;TODAY()-60,Outsanding_Invoices[Document
Date], "&lt;"&amp;TODAY()-29,Outsanding_Invoices[Customer Name], $C169)</f>
        <v>0</v>
      </c>
      <c r="G169" s="126">
        <f ca="1" xml:space="preserve"> SUMIFS(Outsanding_Invoices[Amount
Outstanding],Outsanding_Invoices[Document
Date], "&gt;"&amp;TODAY()-90,Outsanding_Invoices[Document
Date], "&lt;"&amp;TODAY()-59,Outsanding_Invoices[Customer Name], $C169)</f>
        <v>0</v>
      </c>
      <c r="H169" s="126">
        <f ca="1" xml:space="preserve"> SUMIFS(Outsanding_Invoices[Amount
Outstanding],Outsanding_Invoices[Document
Date], "&lt;"&amp;TODAY()-90,Outsanding_Invoices[Customer Name], $C169)</f>
        <v>1350</v>
      </c>
      <c r="I169" s="102"/>
      <c r="J169" s="103">
        <f t="shared" ca="1" si="5"/>
        <v>1350</v>
      </c>
    </row>
    <row r="170" spans="1:10" ht="15.95" customHeight="1" x14ac:dyDescent="0.25">
      <c r="A170" s="21"/>
      <c r="B170" s="124">
        <f t="shared" ca="1" si="4"/>
        <v>94</v>
      </c>
      <c r="C170" s="130" t="str">
        <f>IF('Data Import-Express'!K53&lt;&gt;"", 'Data Import-Express'!K53, "")</f>
        <v>Company 51</v>
      </c>
      <c r="D170" s="128"/>
      <c r="E170" s="126">
        <f ca="1" xml:space="preserve"> SUMIFS(Outsanding_Invoices[Amount
Outstanding],Outsanding_Invoices[Document
Date], "&gt;"&amp;TODAY()-30,Outsanding_Invoices[Customer Name],$C170)</f>
        <v>0</v>
      </c>
      <c r="F170" s="126">
        <f ca="1" xml:space="preserve"> SUMIFS(Outsanding_Invoices[Amount
Outstanding],Outsanding_Invoices[Document
Date], "&gt;"&amp;TODAY()-60,Outsanding_Invoices[Document
Date], "&lt;"&amp;TODAY()-29,Outsanding_Invoices[Customer Name], $C170)</f>
        <v>0</v>
      </c>
      <c r="G170" s="126">
        <f ca="1" xml:space="preserve"> SUMIFS(Outsanding_Invoices[Amount
Outstanding],Outsanding_Invoices[Document
Date], "&gt;"&amp;TODAY()-90,Outsanding_Invoices[Document
Date], "&lt;"&amp;TODAY()-59,Outsanding_Invoices[Customer Name], $C170)</f>
        <v>0</v>
      </c>
      <c r="H170" s="126">
        <f ca="1" xml:space="preserve"> SUMIFS(Outsanding_Invoices[Amount
Outstanding],Outsanding_Invoices[Document
Date], "&lt;"&amp;TODAY()-90,Outsanding_Invoices[Customer Name], $C170)</f>
        <v>1323</v>
      </c>
      <c r="I170" s="102"/>
      <c r="J170" s="103">
        <f t="shared" ca="1" si="5"/>
        <v>1323</v>
      </c>
    </row>
    <row r="171" spans="1:10" ht="15.95" customHeight="1" x14ac:dyDescent="0.25">
      <c r="A171" s="21"/>
      <c r="B171" s="124">
        <f t="shared" ca="1" si="4"/>
        <v>153</v>
      </c>
      <c r="C171" s="130" t="str">
        <f>IF('Data Import-Express'!K7&lt;&gt;"", 'Data Import-Express'!K7, "")</f>
        <v>Company 5</v>
      </c>
      <c r="D171" s="128"/>
      <c r="E171" s="126">
        <f ca="1" xml:space="preserve"> SUMIFS(Outsanding_Invoices[Amount
Outstanding],Outsanding_Invoices[Document
Date], "&gt;"&amp;TODAY()-30,Outsanding_Invoices[Customer Name],$C171)</f>
        <v>0</v>
      </c>
      <c r="F171" s="126">
        <f ca="1" xml:space="preserve"> SUMIFS(Outsanding_Invoices[Amount
Outstanding],Outsanding_Invoices[Document
Date], "&gt;"&amp;TODAY()-60,Outsanding_Invoices[Document
Date], "&lt;"&amp;TODAY()-29,Outsanding_Invoices[Customer Name], $C171)</f>
        <v>0</v>
      </c>
      <c r="G171" s="126">
        <f ca="1" xml:space="preserve"> SUMIFS(Outsanding_Invoices[Amount
Outstanding],Outsanding_Invoices[Document
Date], "&gt;"&amp;TODAY()-90,Outsanding_Invoices[Document
Date], "&lt;"&amp;TODAY()-59,Outsanding_Invoices[Customer Name], $C171)</f>
        <v>1300</v>
      </c>
      <c r="H171" s="126">
        <f ca="1" xml:space="preserve"> SUMIFS(Outsanding_Invoices[Amount
Outstanding],Outsanding_Invoices[Document
Date], "&lt;"&amp;TODAY()-90,Outsanding_Invoices[Customer Name], $C171)</f>
        <v>0</v>
      </c>
      <c r="I171" s="102"/>
      <c r="J171" s="103">
        <f t="shared" ca="1" si="5"/>
        <v>1300</v>
      </c>
    </row>
    <row r="172" spans="1:10" ht="15.95" customHeight="1" x14ac:dyDescent="0.25">
      <c r="A172" s="21"/>
      <c r="B172" s="124">
        <f t="shared" ca="1" si="4"/>
        <v>95</v>
      </c>
      <c r="C172" s="130" t="str">
        <f>IF('Data Import-Express'!K51&lt;&gt;"", 'Data Import-Express'!K51, "")</f>
        <v>Company 49</v>
      </c>
      <c r="D172" s="128"/>
      <c r="E172" s="126">
        <f ca="1" xml:space="preserve"> SUMIFS(Outsanding_Invoices[Amount
Outstanding],Outsanding_Invoices[Document
Date], "&gt;"&amp;TODAY()-30,Outsanding_Invoices[Customer Name],$C172)</f>
        <v>0</v>
      </c>
      <c r="F172" s="126">
        <f ca="1" xml:space="preserve"> SUMIFS(Outsanding_Invoices[Amount
Outstanding],Outsanding_Invoices[Document
Date], "&gt;"&amp;TODAY()-60,Outsanding_Invoices[Document
Date], "&lt;"&amp;TODAY()-29,Outsanding_Invoices[Customer Name], $C172)</f>
        <v>0</v>
      </c>
      <c r="G172" s="126">
        <f ca="1" xml:space="preserve"> SUMIFS(Outsanding_Invoices[Amount
Outstanding],Outsanding_Invoices[Document
Date], "&gt;"&amp;TODAY()-90,Outsanding_Invoices[Document
Date], "&lt;"&amp;TODAY()-59,Outsanding_Invoices[Customer Name], $C172)</f>
        <v>0</v>
      </c>
      <c r="H172" s="126">
        <f ca="1" xml:space="preserve"> SUMIFS(Outsanding_Invoices[Amount
Outstanding],Outsanding_Invoices[Document
Date], "&lt;"&amp;TODAY()-90,Outsanding_Invoices[Customer Name], $C172)</f>
        <v>1280</v>
      </c>
      <c r="I172" s="102"/>
      <c r="J172" s="103">
        <f t="shared" ca="1" si="5"/>
        <v>1280</v>
      </c>
    </row>
    <row r="173" spans="1:10" ht="15.95" customHeight="1" x14ac:dyDescent="0.25">
      <c r="A173" s="21"/>
      <c r="B173" s="124">
        <f t="shared" ca="1" si="4"/>
        <v>96</v>
      </c>
      <c r="C173" s="130" t="str">
        <f>IF('Data Import-Express'!K145&lt;&gt;"", 'Data Import-Express'!K145, "")</f>
        <v>Company 143</v>
      </c>
      <c r="D173" s="128"/>
      <c r="E173" s="126">
        <f ca="1" xml:space="preserve"> SUMIFS(Outsanding_Invoices[Amount
Outstanding],Outsanding_Invoices[Document
Date], "&gt;"&amp;TODAY()-30,Outsanding_Invoices[Customer Name],$C173)</f>
        <v>0</v>
      </c>
      <c r="F173" s="126">
        <f ca="1" xml:space="preserve"> SUMIFS(Outsanding_Invoices[Amount
Outstanding],Outsanding_Invoices[Document
Date], "&gt;"&amp;TODAY()-60,Outsanding_Invoices[Document
Date], "&lt;"&amp;TODAY()-29,Outsanding_Invoices[Customer Name], $C173)</f>
        <v>0</v>
      </c>
      <c r="G173" s="126">
        <f ca="1" xml:space="preserve"> SUMIFS(Outsanding_Invoices[Amount
Outstanding],Outsanding_Invoices[Document
Date], "&gt;"&amp;TODAY()-90,Outsanding_Invoices[Document
Date], "&lt;"&amp;TODAY()-59,Outsanding_Invoices[Customer Name], $C173)</f>
        <v>0</v>
      </c>
      <c r="H173" s="126">
        <f ca="1" xml:space="preserve"> SUMIFS(Outsanding_Invoices[Amount
Outstanding],Outsanding_Invoices[Document
Date], "&lt;"&amp;TODAY()-90,Outsanding_Invoices[Customer Name], $C173)</f>
        <v>1266.58</v>
      </c>
      <c r="I173" s="102"/>
      <c r="J173" s="103">
        <f t="shared" ca="1" si="5"/>
        <v>1266.58</v>
      </c>
    </row>
    <row r="174" spans="1:10" ht="15.95" customHeight="1" x14ac:dyDescent="0.25">
      <c r="A174" s="21"/>
      <c r="B174" s="124">
        <f t="shared" ca="1" si="4"/>
        <v>97</v>
      </c>
      <c r="C174" s="130" t="str">
        <f>IF('Data Import-Express'!K6&lt;&gt;"", 'Data Import-Express'!K6, "")</f>
        <v>Company 4</v>
      </c>
      <c r="D174" s="128"/>
      <c r="E174" s="126">
        <f ca="1" xml:space="preserve"> SUMIFS(Outsanding_Invoices[Amount
Outstanding],Outsanding_Invoices[Document
Date], "&gt;"&amp;TODAY()-30,Outsanding_Invoices[Customer Name],$C174)</f>
        <v>0</v>
      </c>
      <c r="F174" s="126">
        <f ca="1" xml:space="preserve"> SUMIFS(Outsanding_Invoices[Amount
Outstanding],Outsanding_Invoices[Document
Date], "&gt;"&amp;TODAY()-60,Outsanding_Invoices[Document
Date], "&lt;"&amp;TODAY()-29,Outsanding_Invoices[Customer Name], $C174)</f>
        <v>0</v>
      </c>
      <c r="G174" s="126">
        <f ca="1" xml:space="preserve"> SUMIFS(Outsanding_Invoices[Amount
Outstanding],Outsanding_Invoices[Document
Date], "&gt;"&amp;TODAY()-90,Outsanding_Invoices[Document
Date], "&lt;"&amp;TODAY()-59,Outsanding_Invoices[Customer Name], $C174)</f>
        <v>0</v>
      </c>
      <c r="H174" s="126">
        <f ca="1" xml:space="preserve"> SUMIFS(Outsanding_Invoices[Amount
Outstanding],Outsanding_Invoices[Document
Date], "&lt;"&amp;TODAY()-90,Outsanding_Invoices[Customer Name], $C174)</f>
        <v>1256.25</v>
      </c>
      <c r="I174" s="102"/>
      <c r="J174" s="103">
        <f t="shared" ca="1" si="5"/>
        <v>1256.25</v>
      </c>
    </row>
    <row r="175" spans="1:10" ht="15.95" customHeight="1" x14ac:dyDescent="0.25">
      <c r="A175" s="21"/>
      <c r="B175" s="124">
        <f t="shared" ca="1" si="4"/>
        <v>98</v>
      </c>
      <c r="C175" s="130" t="str">
        <f>IF('Data Import-Express'!K221&lt;&gt;"", 'Data Import-Express'!K221, "")</f>
        <v>Company 219</v>
      </c>
      <c r="D175" s="128"/>
      <c r="E175" s="126">
        <f ca="1" xml:space="preserve"> SUMIFS(Outsanding_Invoices[Amount
Outstanding],Outsanding_Invoices[Document
Date], "&gt;"&amp;TODAY()-30,Outsanding_Invoices[Customer Name],$C175)</f>
        <v>0</v>
      </c>
      <c r="F175" s="126">
        <f ca="1" xml:space="preserve"> SUMIFS(Outsanding_Invoices[Amount
Outstanding],Outsanding_Invoices[Document
Date], "&gt;"&amp;TODAY()-60,Outsanding_Invoices[Document
Date], "&lt;"&amp;TODAY()-29,Outsanding_Invoices[Customer Name], $C175)</f>
        <v>0</v>
      </c>
      <c r="G175" s="126">
        <f ca="1" xml:space="preserve"> SUMIFS(Outsanding_Invoices[Amount
Outstanding],Outsanding_Invoices[Document
Date], "&gt;"&amp;TODAY()-90,Outsanding_Invoices[Document
Date], "&lt;"&amp;TODAY()-59,Outsanding_Invoices[Customer Name], $C175)</f>
        <v>0</v>
      </c>
      <c r="H175" s="126">
        <f ca="1" xml:space="preserve"> SUMIFS(Outsanding_Invoices[Amount
Outstanding],Outsanding_Invoices[Document
Date], "&lt;"&amp;TODAY()-90,Outsanding_Invoices[Customer Name], $C175)</f>
        <v>1250</v>
      </c>
      <c r="I175" s="102"/>
      <c r="J175" s="103">
        <f t="shared" ca="1" si="5"/>
        <v>1250</v>
      </c>
    </row>
    <row r="176" spans="1:10" ht="15.95" customHeight="1" x14ac:dyDescent="0.25">
      <c r="A176" s="21"/>
      <c r="B176" s="124">
        <f t="shared" ca="1" si="4"/>
        <v>153</v>
      </c>
      <c r="C176" s="130" t="str">
        <f>IF('Data Import-Express'!K143&lt;&gt;"", 'Data Import-Express'!K143, "")</f>
        <v>Company 141</v>
      </c>
      <c r="D176" s="128"/>
      <c r="E176" s="126">
        <f ca="1" xml:space="preserve"> SUMIFS(Outsanding_Invoices[Amount
Outstanding],Outsanding_Invoices[Document
Date], "&gt;"&amp;TODAY()-30,Outsanding_Invoices[Customer Name],$C176)</f>
        <v>0</v>
      </c>
      <c r="F176" s="126">
        <f ca="1" xml:space="preserve"> SUMIFS(Outsanding_Invoices[Amount
Outstanding],Outsanding_Invoices[Document
Date], "&gt;"&amp;TODAY()-60,Outsanding_Invoices[Document
Date], "&lt;"&amp;TODAY()-29,Outsanding_Invoices[Customer Name], $C176)</f>
        <v>1228.25</v>
      </c>
      <c r="G176" s="126">
        <f ca="1" xml:space="preserve"> SUMIFS(Outsanding_Invoices[Amount
Outstanding],Outsanding_Invoices[Document
Date], "&gt;"&amp;TODAY()-90,Outsanding_Invoices[Document
Date], "&lt;"&amp;TODAY()-59,Outsanding_Invoices[Customer Name], $C176)</f>
        <v>0</v>
      </c>
      <c r="H176" s="126">
        <f ca="1" xml:space="preserve"> SUMIFS(Outsanding_Invoices[Amount
Outstanding],Outsanding_Invoices[Document
Date], "&lt;"&amp;TODAY()-90,Outsanding_Invoices[Customer Name], $C176)</f>
        <v>0</v>
      </c>
      <c r="I176" s="102"/>
      <c r="J176" s="103">
        <f t="shared" ca="1" si="5"/>
        <v>1228.25</v>
      </c>
    </row>
    <row r="177" spans="1:10" ht="15.95" customHeight="1" x14ac:dyDescent="0.25">
      <c r="A177" s="21"/>
      <c r="B177" s="124">
        <f t="shared" ca="1" si="4"/>
        <v>101</v>
      </c>
      <c r="C177" s="130" t="str">
        <f>IF('Data Import-Express'!K188&lt;&gt;"", 'Data Import-Express'!K188, "")</f>
        <v>Company 186</v>
      </c>
      <c r="D177" s="128"/>
      <c r="E177" s="126">
        <f ca="1" xml:space="preserve"> SUMIFS(Outsanding_Invoices[Amount
Outstanding],Outsanding_Invoices[Document
Date], "&gt;"&amp;TODAY()-30,Outsanding_Invoices[Customer Name],$C177)</f>
        <v>0</v>
      </c>
      <c r="F177" s="126">
        <f ca="1" xml:space="preserve"> SUMIFS(Outsanding_Invoices[Amount
Outstanding],Outsanding_Invoices[Document
Date], "&gt;"&amp;TODAY()-60,Outsanding_Invoices[Document
Date], "&lt;"&amp;TODAY()-29,Outsanding_Invoices[Customer Name], $C177)</f>
        <v>0</v>
      </c>
      <c r="G177" s="126">
        <f ca="1" xml:space="preserve"> SUMIFS(Outsanding_Invoices[Amount
Outstanding],Outsanding_Invoices[Document
Date], "&gt;"&amp;TODAY()-90,Outsanding_Invoices[Document
Date], "&lt;"&amp;TODAY()-59,Outsanding_Invoices[Customer Name], $C177)</f>
        <v>0</v>
      </c>
      <c r="H177" s="126">
        <f ca="1" xml:space="preserve"> SUMIFS(Outsanding_Invoices[Amount
Outstanding],Outsanding_Invoices[Document
Date], "&lt;"&amp;TODAY()-90,Outsanding_Invoices[Customer Name], $C177)</f>
        <v>1200</v>
      </c>
      <c r="I177" s="102"/>
      <c r="J177" s="103">
        <f t="shared" ca="1" si="5"/>
        <v>1200</v>
      </c>
    </row>
    <row r="178" spans="1:10" ht="15.95" customHeight="1" x14ac:dyDescent="0.25">
      <c r="A178" s="21"/>
      <c r="B178" s="124">
        <f t="shared" ca="1" si="4"/>
        <v>153</v>
      </c>
      <c r="C178" s="130" t="str">
        <f>IF('Data Import-Express'!K153&lt;&gt;"", 'Data Import-Express'!K153, "")</f>
        <v>Company 151</v>
      </c>
      <c r="D178" s="128"/>
      <c r="E178" s="126">
        <f ca="1" xml:space="preserve"> SUMIFS(Outsanding_Invoices[Amount
Outstanding],Outsanding_Invoices[Document
Date], "&gt;"&amp;TODAY()-30,Outsanding_Invoices[Customer Name],$C178)</f>
        <v>0</v>
      </c>
      <c r="F178" s="126">
        <f ca="1" xml:space="preserve"> SUMIFS(Outsanding_Invoices[Amount
Outstanding],Outsanding_Invoices[Document
Date], "&gt;"&amp;TODAY()-60,Outsanding_Invoices[Document
Date], "&lt;"&amp;TODAY()-29,Outsanding_Invoices[Customer Name], $C178)</f>
        <v>1169.6300000000001</v>
      </c>
      <c r="G178" s="126">
        <f ca="1" xml:space="preserve"> SUMIFS(Outsanding_Invoices[Amount
Outstanding],Outsanding_Invoices[Document
Date], "&gt;"&amp;TODAY()-90,Outsanding_Invoices[Document
Date], "&lt;"&amp;TODAY()-59,Outsanding_Invoices[Customer Name], $C178)</f>
        <v>0</v>
      </c>
      <c r="H178" s="126">
        <f ca="1" xml:space="preserve"> SUMIFS(Outsanding_Invoices[Amount
Outstanding],Outsanding_Invoices[Document
Date], "&lt;"&amp;TODAY()-90,Outsanding_Invoices[Customer Name], $C178)</f>
        <v>0</v>
      </c>
      <c r="I178" s="102"/>
      <c r="J178" s="103">
        <f t="shared" ca="1" si="5"/>
        <v>1169.6300000000001</v>
      </c>
    </row>
    <row r="179" spans="1:10" ht="15.95" customHeight="1" x14ac:dyDescent="0.25">
      <c r="A179" s="21"/>
      <c r="B179" s="124">
        <f t="shared" ca="1" si="4"/>
        <v>153</v>
      </c>
      <c r="C179" s="130" t="str">
        <f>IF('Data Import-Express'!K174&lt;&gt;"", 'Data Import-Express'!K174, "")</f>
        <v>Company 172</v>
      </c>
      <c r="D179" s="128"/>
      <c r="E179" s="126">
        <f ca="1" xml:space="preserve"> SUMIFS(Outsanding_Invoices[Amount
Outstanding],Outsanding_Invoices[Document
Date], "&gt;"&amp;TODAY()-30,Outsanding_Invoices[Customer Name],$C179)</f>
        <v>0</v>
      </c>
      <c r="F179" s="126">
        <f ca="1" xml:space="preserve"> SUMIFS(Outsanding_Invoices[Amount
Outstanding],Outsanding_Invoices[Document
Date], "&gt;"&amp;TODAY()-60,Outsanding_Invoices[Document
Date], "&lt;"&amp;TODAY()-29,Outsanding_Invoices[Customer Name], $C179)</f>
        <v>0</v>
      </c>
      <c r="G179" s="126">
        <f ca="1" xml:space="preserve"> SUMIFS(Outsanding_Invoices[Amount
Outstanding],Outsanding_Invoices[Document
Date], "&gt;"&amp;TODAY()-90,Outsanding_Invoices[Document
Date], "&lt;"&amp;TODAY()-59,Outsanding_Invoices[Customer Name], $C179)</f>
        <v>1150</v>
      </c>
      <c r="H179" s="126">
        <f ca="1" xml:space="preserve"> SUMIFS(Outsanding_Invoices[Amount
Outstanding],Outsanding_Invoices[Document
Date], "&lt;"&amp;TODAY()-90,Outsanding_Invoices[Customer Name], $C179)</f>
        <v>0</v>
      </c>
      <c r="I179" s="102"/>
      <c r="J179" s="103">
        <f t="shared" ca="1" si="5"/>
        <v>1150</v>
      </c>
    </row>
    <row r="180" spans="1:10" ht="15.95" customHeight="1" x14ac:dyDescent="0.25">
      <c r="A180" s="21"/>
      <c r="B180" s="124">
        <f t="shared" ca="1" si="4"/>
        <v>102</v>
      </c>
      <c r="C180" s="130" t="str">
        <f>IF('Data Import-Express'!K93&lt;&gt;"", 'Data Import-Express'!K93, "")</f>
        <v>Company 91</v>
      </c>
      <c r="D180" s="128"/>
      <c r="E180" s="126">
        <f ca="1" xml:space="preserve"> SUMIFS(Outsanding_Invoices[Amount
Outstanding],Outsanding_Invoices[Document
Date], "&gt;"&amp;TODAY()-30,Outsanding_Invoices[Customer Name],$C180)</f>
        <v>0</v>
      </c>
      <c r="F180" s="126">
        <f ca="1" xml:space="preserve"> SUMIFS(Outsanding_Invoices[Amount
Outstanding],Outsanding_Invoices[Document
Date], "&gt;"&amp;TODAY()-60,Outsanding_Invoices[Document
Date], "&lt;"&amp;TODAY()-29,Outsanding_Invoices[Customer Name], $C180)</f>
        <v>0</v>
      </c>
      <c r="G180" s="126">
        <f ca="1" xml:space="preserve"> SUMIFS(Outsanding_Invoices[Amount
Outstanding],Outsanding_Invoices[Document
Date], "&gt;"&amp;TODAY()-90,Outsanding_Invoices[Document
Date], "&lt;"&amp;TODAY()-59,Outsanding_Invoices[Customer Name], $C180)</f>
        <v>0</v>
      </c>
      <c r="H180" s="126">
        <f ca="1" xml:space="preserve"> SUMIFS(Outsanding_Invoices[Amount
Outstanding],Outsanding_Invoices[Document
Date], "&lt;"&amp;TODAY()-90,Outsanding_Invoices[Customer Name], $C180)</f>
        <v>1100</v>
      </c>
      <c r="I180" s="102"/>
      <c r="J180" s="103">
        <f t="shared" ca="1" si="5"/>
        <v>1100</v>
      </c>
    </row>
    <row r="181" spans="1:10" ht="15.95" customHeight="1" x14ac:dyDescent="0.25">
      <c r="A181" s="21"/>
      <c r="B181" s="124">
        <f t="shared" ca="1" si="4"/>
        <v>153</v>
      </c>
      <c r="C181" s="130" t="str">
        <f>IF('Data Import-Express'!K120&lt;&gt;"", 'Data Import-Express'!K120, "")</f>
        <v>Company 118</v>
      </c>
      <c r="D181" s="128"/>
      <c r="E181" s="126">
        <f ca="1" xml:space="preserve"> SUMIFS(Outsanding_Invoices[Amount
Outstanding],Outsanding_Invoices[Document
Date], "&gt;"&amp;TODAY()-30,Outsanding_Invoices[Customer Name],$C181)</f>
        <v>0</v>
      </c>
      <c r="F181" s="126">
        <f ca="1" xml:space="preserve"> SUMIFS(Outsanding_Invoices[Amount
Outstanding],Outsanding_Invoices[Document
Date], "&gt;"&amp;TODAY()-60,Outsanding_Invoices[Document
Date], "&lt;"&amp;TODAY()-29,Outsanding_Invoices[Customer Name], $C181)</f>
        <v>0</v>
      </c>
      <c r="G181" s="126">
        <f ca="1" xml:space="preserve"> SUMIFS(Outsanding_Invoices[Amount
Outstanding],Outsanding_Invoices[Document
Date], "&gt;"&amp;TODAY()-90,Outsanding_Invoices[Document
Date], "&lt;"&amp;TODAY()-59,Outsanding_Invoices[Customer Name], $C181)</f>
        <v>1088.45</v>
      </c>
      <c r="H181" s="126">
        <f ca="1" xml:space="preserve"> SUMIFS(Outsanding_Invoices[Amount
Outstanding],Outsanding_Invoices[Document
Date], "&lt;"&amp;TODAY()-90,Outsanding_Invoices[Customer Name], $C181)</f>
        <v>0</v>
      </c>
      <c r="I181" s="102"/>
      <c r="J181" s="103">
        <f t="shared" ca="1" si="5"/>
        <v>1088.45</v>
      </c>
    </row>
    <row r="182" spans="1:10" ht="15.95" customHeight="1" x14ac:dyDescent="0.25">
      <c r="A182" s="21"/>
      <c r="B182" s="124">
        <f t="shared" ca="1" si="4"/>
        <v>153</v>
      </c>
      <c r="C182" s="130" t="str">
        <f>IF('Data Import-Express'!K214&lt;&gt;"", 'Data Import-Express'!K214, "")</f>
        <v>Company 212</v>
      </c>
      <c r="D182" s="128"/>
      <c r="E182" s="126">
        <f ca="1" xml:space="preserve"> SUMIFS(Outsanding_Invoices[Amount
Outstanding],Outsanding_Invoices[Document
Date], "&gt;"&amp;TODAY()-30,Outsanding_Invoices[Customer Name],$C182)</f>
        <v>0</v>
      </c>
      <c r="F182" s="126">
        <f ca="1" xml:space="preserve"> SUMIFS(Outsanding_Invoices[Amount
Outstanding],Outsanding_Invoices[Document
Date], "&gt;"&amp;TODAY()-60,Outsanding_Invoices[Document
Date], "&lt;"&amp;TODAY()-29,Outsanding_Invoices[Customer Name], $C182)</f>
        <v>794.75</v>
      </c>
      <c r="G182" s="126">
        <f ca="1" xml:space="preserve"> SUMIFS(Outsanding_Invoices[Amount
Outstanding],Outsanding_Invoices[Document
Date], "&gt;"&amp;TODAY()-90,Outsanding_Invoices[Document
Date], "&lt;"&amp;TODAY()-59,Outsanding_Invoices[Customer Name], $C182)</f>
        <v>248.5</v>
      </c>
      <c r="H182" s="126">
        <f ca="1" xml:space="preserve"> SUMIFS(Outsanding_Invoices[Amount
Outstanding],Outsanding_Invoices[Document
Date], "&lt;"&amp;TODAY()-90,Outsanding_Invoices[Customer Name], $C182)</f>
        <v>0</v>
      </c>
      <c r="I182" s="102"/>
      <c r="J182" s="103">
        <f t="shared" ca="1" si="5"/>
        <v>1043.25</v>
      </c>
    </row>
    <row r="183" spans="1:10" ht="15.95" customHeight="1" x14ac:dyDescent="0.25">
      <c r="A183" s="21"/>
      <c r="B183" s="124">
        <f t="shared" ca="1" si="4"/>
        <v>106</v>
      </c>
      <c r="C183" s="130" t="str">
        <f>IF('Data Import-Express'!K126&lt;&gt;"", 'Data Import-Express'!K126, "")</f>
        <v>Company 124</v>
      </c>
      <c r="D183" s="128"/>
      <c r="E183" s="126">
        <f ca="1" xml:space="preserve"> SUMIFS(Outsanding_Invoices[Amount
Outstanding],Outsanding_Invoices[Document
Date], "&gt;"&amp;TODAY()-30,Outsanding_Invoices[Customer Name],$C183)</f>
        <v>0</v>
      </c>
      <c r="F183" s="126">
        <f ca="1" xml:space="preserve"> SUMIFS(Outsanding_Invoices[Amount
Outstanding],Outsanding_Invoices[Document
Date], "&gt;"&amp;TODAY()-60,Outsanding_Invoices[Document
Date], "&lt;"&amp;TODAY()-29,Outsanding_Invoices[Customer Name], $C183)</f>
        <v>0</v>
      </c>
      <c r="G183" s="126">
        <f ca="1" xml:space="preserve"> SUMIFS(Outsanding_Invoices[Amount
Outstanding],Outsanding_Invoices[Document
Date], "&gt;"&amp;TODAY()-90,Outsanding_Invoices[Document
Date], "&lt;"&amp;TODAY()-59,Outsanding_Invoices[Customer Name], $C183)</f>
        <v>0</v>
      </c>
      <c r="H183" s="126">
        <f ca="1" xml:space="preserve"> SUMIFS(Outsanding_Invoices[Amount
Outstanding],Outsanding_Invoices[Document
Date], "&lt;"&amp;TODAY()-90,Outsanding_Invoices[Customer Name], $C183)</f>
        <v>1039.5</v>
      </c>
      <c r="I183" s="102"/>
      <c r="J183" s="103">
        <f t="shared" ca="1" si="5"/>
        <v>1039.5</v>
      </c>
    </row>
    <row r="184" spans="1:10" ht="15.95" customHeight="1" x14ac:dyDescent="0.25">
      <c r="A184" s="21"/>
      <c r="B184" s="124">
        <f t="shared" ca="1" si="4"/>
        <v>153</v>
      </c>
      <c r="C184" s="130" t="str">
        <f>IF('Data Import-Express'!K66&lt;&gt;"", 'Data Import-Express'!K66, "")</f>
        <v>Company 64</v>
      </c>
      <c r="D184" s="128"/>
      <c r="E184" s="126">
        <f ca="1" xml:space="preserve"> SUMIFS(Outsanding_Invoices[Amount
Outstanding],Outsanding_Invoices[Document
Date], "&gt;"&amp;TODAY()-30,Outsanding_Invoices[Customer Name],$C184)</f>
        <v>0</v>
      </c>
      <c r="F184" s="126">
        <f ca="1" xml:space="preserve"> SUMIFS(Outsanding_Invoices[Amount
Outstanding],Outsanding_Invoices[Document
Date], "&gt;"&amp;TODAY()-60,Outsanding_Invoices[Document
Date], "&lt;"&amp;TODAY()-29,Outsanding_Invoices[Customer Name], $C184)</f>
        <v>1029.1500000000001</v>
      </c>
      <c r="G184" s="126">
        <f ca="1" xml:space="preserve"> SUMIFS(Outsanding_Invoices[Amount
Outstanding],Outsanding_Invoices[Document
Date], "&gt;"&amp;TODAY()-90,Outsanding_Invoices[Document
Date], "&lt;"&amp;TODAY()-59,Outsanding_Invoices[Customer Name], $C184)</f>
        <v>0</v>
      </c>
      <c r="H184" s="126">
        <f ca="1" xml:space="preserve"> SUMIFS(Outsanding_Invoices[Amount
Outstanding],Outsanding_Invoices[Document
Date], "&lt;"&amp;TODAY()-90,Outsanding_Invoices[Customer Name], $C184)</f>
        <v>0</v>
      </c>
      <c r="I184" s="102"/>
      <c r="J184" s="103">
        <f t="shared" ca="1" si="5"/>
        <v>1029.1500000000001</v>
      </c>
    </row>
    <row r="185" spans="1:10" ht="15.95" customHeight="1" x14ac:dyDescent="0.25">
      <c r="A185" s="21"/>
      <c r="B185" s="124">
        <f t="shared" ca="1" si="4"/>
        <v>127</v>
      </c>
      <c r="C185" s="130" t="str">
        <f>IF('Data Import-Express'!K76&lt;&gt;"", 'Data Import-Express'!K76, "")</f>
        <v>Company 74</v>
      </c>
      <c r="D185" s="128"/>
      <c r="E185" s="126">
        <f ca="1" xml:space="preserve"> SUMIFS(Outsanding_Invoices[Amount
Outstanding],Outsanding_Invoices[Document
Date], "&gt;"&amp;TODAY()-30,Outsanding_Invoices[Customer Name],$C185)</f>
        <v>0</v>
      </c>
      <c r="F185" s="126">
        <f ca="1" xml:space="preserve"> SUMIFS(Outsanding_Invoices[Amount
Outstanding],Outsanding_Invoices[Document
Date], "&gt;"&amp;TODAY()-60,Outsanding_Invoices[Document
Date], "&lt;"&amp;TODAY()-29,Outsanding_Invoices[Customer Name], $C185)</f>
        <v>469.63</v>
      </c>
      <c r="G185" s="126">
        <f ca="1" xml:space="preserve"> SUMIFS(Outsanding_Invoices[Amount
Outstanding],Outsanding_Invoices[Document
Date], "&gt;"&amp;TODAY()-90,Outsanding_Invoices[Document
Date], "&lt;"&amp;TODAY()-59,Outsanding_Invoices[Customer Name], $C185)</f>
        <v>0</v>
      </c>
      <c r="H185" s="126">
        <f ca="1" xml:space="preserve"> SUMIFS(Outsanding_Invoices[Amount
Outstanding],Outsanding_Invoices[Document
Date], "&lt;"&amp;TODAY()-90,Outsanding_Invoices[Customer Name], $C185)</f>
        <v>553.13</v>
      </c>
      <c r="I185" s="102"/>
      <c r="J185" s="103">
        <f t="shared" ca="1" si="5"/>
        <v>1022.76</v>
      </c>
    </row>
    <row r="186" spans="1:10" ht="15.95" customHeight="1" x14ac:dyDescent="0.25">
      <c r="A186" s="21"/>
      <c r="B186" s="124">
        <f t="shared" ca="1" si="4"/>
        <v>153</v>
      </c>
      <c r="C186" s="130" t="str">
        <f>IF('Data Import-Express'!K103&lt;&gt;"", 'Data Import-Express'!K103, "")</f>
        <v>Company 101</v>
      </c>
      <c r="D186" s="128"/>
      <c r="E186" s="126">
        <f ca="1" xml:space="preserve"> SUMIFS(Outsanding_Invoices[Amount
Outstanding],Outsanding_Invoices[Document
Date], "&gt;"&amp;TODAY()-30,Outsanding_Invoices[Customer Name],$C186)</f>
        <v>0</v>
      </c>
      <c r="F186" s="126">
        <f ca="1" xml:space="preserve"> SUMIFS(Outsanding_Invoices[Amount
Outstanding],Outsanding_Invoices[Document
Date], "&gt;"&amp;TODAY()-60,Outsanding_Invoices[Document
Date], "&lt;"&amp;TODAY()-29,Outsanding_Invoices[Customer Name], $C186)</f>
        <v>997.51</v>
      </c>
      <c r="G186" s="126">
        <f ca="1" xml:space="preserve"> SUMIFS(Outsanding_Invoices[Amount
Outstanding],Outsanding_Invoices[Document
Date], "&gt;"&amp;TODAY()-90,Outsanding_Invoices[Document
Date], "&lt;"&amp;TODAY()-59,Outsanding_Invoices[Customer Name], $C186)</f>
        <v>0</v>
      </c>
      <c r="H186" s="126">
        <f ca="1" xml:space="preserve"> SUMIFS(Outsanding_Invoices[Amount
Outstanding],Outsanding_Invoices[Document
Date], "&lt;"&amp;TODAY()-90,Outsanding_Invoices[Customer Name], $C186)</f>
        <v>0</v>
      </c>
      <c r="I186" s="102"/>
      <c r="J186" s="103">
        <f t="shared" ca="1" si="5"/>
        <v>997.51</v>
      </c>
    </row>
    <row r="187" spans="1:10" ht="15.95" customHeight="1" x14ac:dyDescent="0.25">
      <c r="A187" s="21"/>
      <c r="B187" s="124">
        <f t="shared" ca="1" si="4"/>
        <v>153</v>
      </c>
      <c r="C187" s="130" t="str">
        <f>IF('Data Import-Express'!K180&lt;&gt;"", 'Data Import-Express'!K180, "")</f>
        <v>Company 178</v>
      </c>
      <c r="D187" s="128"/>
      <c r="E187" s="126">
        <f ca="1" xml:space="preserve"> SUMIFS(Outsanding_Invoices[Amount
Outstanding],Outsanding_Invoices[Document
Date], "&gt;"&amp;TODAY()-30,Outsanding_Invoices[Customer Name],$C187)</f>
        <v>0</v>
      </c>
      <c r="F187" s="126">
        <f ca="1" xml:space="preserve"> SUMIFS(Outsanding_Invoices[Amount
Outstanding],Outsanding_Invoices[Document
Date], "&gt;"&amp;TODAY()-60,Outsanding_Invoices[Document
Date], "&lt;"&amp;TODAY()-29,Outsanding_Invoices[Customer Name], $C187)</f>
        <v>0</v>
      </c>
      <c r="G187" s="126">
        <f ca="1" xml:space="preserve"> SUMIFS(Outsanding_Invoices[Amount
Outstanding],Outsanding_Invoices[Document
Date], "&gt;"&amp;TODAY()-90,Outsanding_Invoices[Document
Date], "&lt;"&amp;TODAY()-59,Outsanding_Invoices[Customer Name], $C187)</f>
        <v>955.13</v>
      </c>
      <c r="H187" s="126">
        <f ca="1" xml:space="preserve"> SUMIFS(Outsanding_Invoices[Amount
Outstanding],Outsanding_Invoices[Document
Date], "&lt;"&amp;TODAY()-90,Outsanding_Invoices[Customer Name], $C187)</f>
        <v>0</v>
      </c>
      <c r="I187" s="102"/>
      <c r="J187" s="103">
        <f t="shared" ca="1" si="5"/>
        <v>955.13</v>
      </c>
    </row>
    <row r="188" spans="1:10" ht="15.95" customHeight="1" x14ac:dyDescent="0.25">
      <c r="A188" s="21"/>
      <c r="B188" s="124">
        <f t="shared" ca="1" si="4"/>
        <v>132</v>
      </c>
      <c r="C188" s="130" t="str">
        <f>IF('Data Import-Express'!K40&lt;&gt;"", 'Data Import-Express'!K40, "")</f>
        <v>Company 38</v>
      </c>
      <c r="D188" s="128"/>
      <c r="E188" s="126">
        <f ca="1" xml:space="preserve"> SUMIFS(Outsanding_Invoices[Amount
Outstanding],Outsanding_Invoices[Document
Date], "&gt;"&amp;TODAY()-30,Outsanding_Invoices[Customer Name],$C188)</f>
        <v>0</v>
      </c>
      <c r="F188" s="126">
        <f ca="1" xml:space="preserve"> SUMIFS(Outsanding_Invoices[Amount
Outstanding],Outsanding_Invoices[Document
Date], "&gt;"&amp;TODAY()-60,Outsanding_Invoices[Document
Date], "&lt;"&amp;TODAY()-29,Outsanding_Invoices[Customer Name], $C188)</f>
        <v>469.63</v>
      </c>
      <c r="G188" s="126">
        <f ca="1" xml:space="preserve"> SUMIFS(Outsanding_Invoices[Amount
Outstanding],Outsanding_Invoices[Document
Date], "&gt;"&amp;TODAY()-90,Outsanding_Invoices[Document
Date], "&lt;"&amp;TODAY()-59,Outsanding_Invoices[Customer Name], $C188)</f>
        <v>0</v>
      </c>
      <c r="H188" s="126">
        <f ca="1" xml:space="preserve"> SUMIFS(Outsanding_Invoices[Amount
Outstanding],Outsanding_Invoices[Document
Date], "&lt;"&amp;TODAY()-90,Outsanding_Invoices[Customer Name], $C188)</f>
        <v>456.63</v>
      </c>
      <c r="I188" s="102"/>
      <c r="J188" s="103">
        <f t="shared" ca="1" si="5"/>
        <v>926.26</v>
      </c>
    </row>
    <row r="189" spans="1:10" ht="15.95" customHeight="1" x14ac:dyDescent="0.25">
      <c r="A189" s="21"/>
      <c r="B189" s="124">
        <f t="shared" ca="1" si="4"/>
        <v>110</v>
      </c>
      <c r="C189" s="130" t="str">
        <f>IF('Data Import-Express'!K240&lt;&gt;"", 'Data Import-Express'!K240, "")</f>
        <v>Company 238</v>
      </c>
      <c r="D189" s="128"/>
      <c r="E189" s="126">
        <f ca="1" xml:space="preserve"> SUMIFS(Outsanding_Invoices[Amount
Outstanding],Outsanding_Invoices[Document
Date], "&gt;"&amp;TODAY()-30,Outsanding_Invoices[Customer Name],$C189)</f>
        <v>0</v>
      </c>
      <c r="F189" s="126">
        <f ca="1" xml:space="preserve"> SUMIFS(Outsanding_Invoices[Amount
Outstanding],Outsanding_Invoices[Document
Date], "&gt;"&amp;TODAY()-60,Outsanding_Invoices[Document
Date], "&lt;"&amp;TODAY()-29,Outsanding_Invoices[Customer Name], $C189)</f>
        <v>0</v>
      </c>
      <c r="G189" s="126">
        <f ca="1" xml:space="preserve"> SUMIFS(Outsanding_Invoices[Amount
Outstanding],Outsanding_Invoices[Document
Date], "&gt;"&amp;TODAY()-90,Outsanding_Invoices[Document
Date], "&lt;"&amp;TODAY()-59,Outsanding_Invoices[Customer Name], $C189)</f>
        <v>0</v>
      </c>
      <c r="H189" s="126">
        <f ca="1" xml:space="preserve"> SUMIFS(Outsanding_Invoices[Amount
Outstanding],Outsanding_Invoices[Document
Date], "&lt;"&amp;TODAY()-90,Outsanding_Invoices[Customer Name], $C189)</f>
        <v>918.25</v>
      </c>
      <c r="I189" s="102"/>
      <c r="J189" s="103">
        <f t="shared" ca="1" si="5"/>
        <v>918.25</v>
      </c>
    </row>
    <row r="190" spans="1:10" ht="15.95" customHeight="1" x14ac:dyDescent="0.25">
      <c r="A190" s="21"/>
      <c r="B190" s="124">
        <f t="shared" ca="1" si="4"/>
        <v>153</v>
      </c>
      <c r="C190" s="130" t="str">
        <f>IF('Data Import-Express'!K124&lt;&gt;"", 'Data Import-Express'!K124, "")</f>
        <v>Company 122</v>
      </c>
      <c r="D190" s="128"/>
      <c r="E190" s="126">
        <f ca="1" xml:space="preserve"> SUMIFS(Outsanding_Invoices[Amount
Outstanding],Outsanding_Invoices[Document
Date], "&gt;"&amp;TODAY()-30,Outsanding_Invoices[Customer Name],$C190)</f>
        <v>0</v>
      </c>
      <c r="F190" s="126">
        <f ca="1" xml:space="preserve"> SUMIFS(Outsanding_Invoices[Amount
Outstanding],Outsanding_Invoices[Document
Date], "&gt;"&amp;TODAY()-60,Outsanding_Invoices[Document
Date], "&lt;"&amp;TODAY()-29,Outsanding_Invoices[Customer Name], $C190)</f>
        <v>0</v>
      </c>
      <c r="G190" s="126">
        <f ca="1" xml:space="preserve"> SUMIFS(Outsanding_Invoices[Amount
Outstanding],Outsanding_Invoices[Document
Date], "&gt;"&amp;TODAY()-90,Outsanding_Invoices[Document
Date], "&lt;"&amp;TODAY()-59,Outsanding_Invoices[Customer Name], $C190)</f>
        <v>900</v>
      </c>
      <c r="H190" s="126">
        <f ca="1" xml:space="preserve"> SUMIFS(Outsanding_Invoices[Amount
Outstanding],Outsanding_Invoices[Document
Date], "&lt;"&amp;TODAY()-90,Outsanding_Invoices[Customer Name], $C190)</f>
        <v>0</v>
      </c>
      <c r="I190" s="102"/>
      <c r="J190" s="103">
        <f t="shared" ca="1" si="5"/>
        <v>900</v>
      </c>
    </row>
    <row r="191" spans="1:10" ht="15.95" customHeight="1" x14ac:dyDescent="0.25">
      <c r="A191" s="21"/>
      <c r="B191" s="124">
        <f t="shared" ca="1" si="4"/>
        <v>111</v>
      </c>
      <c r="C191" s="130" t="str">
        <f>IF('Data Import-Express'!K130&lt;&gt;"", 'Data Import-Express'!K130, "")</f>
        <v>Company 128</v>
      </c>
      <c r="D191" s="128"/>
      <c r="E191" s="126">
        <f ca="1" xml:space="preserve"> SUMIFS(Outsanding_Invoices[Amount
Outstanding],Outsanding_Invoices[Document
Date], "&gt;"&amp;TODAY()-30,Outsanding_Invoices[Customer Name],$C191)</f>
        <v>0</v>
      </c>
      <c r="F191" s="126">
        <f ca="1" xml:space="preserve"> SUMIFS(Outsanding_Invoices[Amount
Outstanding],Outsanding_Invoices[Document
Date], "&gt;"&amp;TODAY()-60,Outsanding_Invoices[Document
Date], "&lt;"&amp;TODAY()-29,Outsanding_Invoices[Customer Name], $C191)</f>
        <v>0</v>
      </c>
      <c r="G191" s="126">
        <f ca="1" xml:space="preserve"> SUMIFS(Outsanding_Invoices[Amount
Outstanding],Outsanding_Invoices[Document
Date], "&gt;"&amp;TODAY()-90,Outsanding_Invoices[Document
Date], "&lt;"&amp;TODAY()-59,Outsanding_Invoices[Customer Name], $C191)</f>
        <v>0</v>
      </c>
      <c r="H191" s="126">
        <f ca="1" xml:space="preserve"> SUMIFS(Outsanding_Invoices[Amount
Outstanding],Outsanding_Invoices[Document
Date], "&lt;"&amp;TODAY()-90,Outsanding_Invoices[Customer Name], $C191)</f>
        <v>900</v>
      </c>
      <c r="I191" s="102"/>
      <c r="J191" s="103">
        <f t="shared" ca="1" si="5"/>
        <v>900</v>
      </c>
    </row>
    <row r="192" spans="1:10" ht="15.95" customHeight="1" x14ac:dyDescent="0.25">
      <c r="A192" s="21"/>
      <c r="B192" s="124">
        <f t="shared" ca="1" si="4"/>
        <v>153</v>
      </c>
      <c r="C192" s="130" t="str">
        <f>IF('Data Import-Express'!K199&lt;&gt;"", 'Data Import-Express'!K199, "")</f>
        <v>Company 197</v>
      </c>
      <c r="D192" s="128"/>
      <c r="E192" s="126">
        <f ca="1" xml:space="preserve"> SUMIFS(Outsanding_Invoices[Amount
Outstanding],Outsanding_Invoices[Document
Date], "&gt;"&amp;TODAY()-30,Outsanding_Invoices[Customer Name],$C192)</f>
        <v>0</v>
      </c>
      <c r="F192" s="126">
        <f ca="1" xml:space="preserve"> SUMIFS(Outsanding_Invoices[Amount
Outstanding],Outsanding_Invoices[Document
Date], "&gt;"&amp;TODAY()-60,Outsanding_Invoices[Document
Date], "&lt;"&amp;TODAY()-29,Outsanding_Invoices[Customer Name], $C192)</f>
        <v>433.5</v>
      </c>
      <c r="G192" s="126">
        <f ca="1" xml:space="preserve"> SUMIFS(Outsanding_Invoices[Amount
Outstanding],Outsanding_Invoices[Document
Date], "&gt;"&amp;TODAY()-90,Outsanding_Invoices[Document
Date], "&lt;"&amp;TODAY()-59,Outsanding_Invoices[Customer Name], $C192)</f>
        <v>466.38</v>
      </c>
      <c r="H192" s="126">
        <f ca="1" xml:space="preserve"> SUMIFS(Outsanding_Invoices[Amount
Outstanding],Outsanding_Invoices[Document
Date], "&lt;"&amp;TODAY()-90,Outsanding_Invoices[Customer Name], $C192)</f>
        <v>0</v>
      </c>
      <c r="I192" s="102"/>
      <c r="J192" s="103">
        <f t="shared" ca="1" si="5"/>
        <v>899.88</v>
      </c>
    </row>
    <row r="193" spans="1:10" ht="15.95" customHeight="1" x14ac:dyDescent="0.25">
      <c r="A193" s="21"/>
      <c r="B193" s="124">
        <f t="shared" ca="1" si="4"/>
        <v>113</v>
      </c>
      <c r="C193" s="130" t="str">
        <f>IF('Data Import-Express'!K245&lt;&gt;"", 'Data Import-Express'!K245, "")</f>
        <v>Company 243</v>
      </c>
      <c r="D193" s="128"/>
      <c r="E193" s="126">
        <f ca="1" xml:space="preserve"> SUMIFS(Outsanding_Invoices[Amount
Outstanding],Outsanding_Invoices[Document
Date], "&gt;"&amp;TODAY()-30,Outsanding_Invoices[Customer Name],$C193)</f>
        <v>0</v>
      </c>
      <c r="F193" s="126">
        <f ca="1" xml:space="preserve"> SUMIFS(Outsanding_Invoices[Amount
Outstanding],Outsanding_Invoices[Document
Date], "&gt;"&amp;TODAY()-60,Outsanding_Invoices[Document
Date], "&lt;"&amp;TODAY()-29,Outsanding_Invoices[Customer Name], $C193)</f>
        <v>0</v>
      </c>
      <c r="G193" s="126">
        <f ca="1" xml:space="preserve"> SUMIFS(Outsanding_Invoices[Amount
Outstanding],Outsanding_Invoices[Document
Date], "&gt;"&amp;TODAY()-90,Outsanding_Invoices[Document
Date], "&lt;"&amp;TODAY()-59,Outsanding_Invoices[Customer Name], $C193)</f>
        <v>0</v>
      </c>
      <c r="H193" s="126">
        <f ca="1" xml:space="preserve"> SUMIFS(Outsanding_Invoices[Amount
Outstanding],Outsanding_Invoices[Document
Date], "&lt;"&amp;TODAY()-90,Outsanding_Invoices[Customer Name], $C193)</f>
        <v>891.75</v>
      </c>
      <c r="I193" s="102"/>
      <c r="J193" s="103">
        <f t="shared" ca="1" si="5"/>
        <v>891.75</v>
      </c>
    </row>
    <row r="194" spans="1:10" ht="15.95" customHeight="1" x14ac:dyDescent="0.25">
      <c r="A194" s="21"/>
      <c r="B194" s="124">
        <f t="shared" ca="1" si="4"/>
        <v>153</v>
      </c>
      <c r="C194" s="130" t="str">
        <f>IF('Data Import-Express'!K73&lt;&gt;"", 'Data Import-Express'!K73, "")</f>
        <v>Company 71</v>
      </c>
      <c r="D194" s="128"/>
      <c r="E194" s="126">
        <f ca="1" xml:space="preserve"> SUMIFS(Outsanding_Invoices[Amount
Outstanding],Outsanding_Invoices[Document
Date], "&gt;"&amp;TODAY()-30,Outsanding_Invoices[Customer Name],$C194)</f>
        <v>0</v>
      </c>
      <c r="F194" s="126">
        <f ca="1" xml:space="preserve"> SUMIFS(Outsanding_Invoices[Amount
Outstanding],Outsanding_Invoices[Document
Date], "&gt;"&amp;TODAY()-60,Outsanding_Invoices[Document
Date], "&lt;"&amp;TODAY()-29,Outsanding_Invoices[Customer Name], $C194)</f>
        <v>0</v>
      </c>
      <c r="G194" s="126">
        <f ca="1" xml:space="preserve"> SUMIFS(Outsanding_Invoices[Amount
Outstanding],Outsanding_Invoices[Document
Date], "&gt;"&amp;TODAY()-90,Outsanding_Invoices[Document
Date], "&lt;"&amp;TODAY()-59,Outsanding_Invoices[Customer Name], $C194)</f>
        <v>885</v>
      </c>
      <c r="H194" s="126">
        <f ca="1" xml:space="preserve"> SUMIFS(Outsanding_Invoices[Amount
Outstanding],Outsanding_Invoices[Document
Date], "&lt;"&amp;TODAY()-90,Outsanding_Invoices[Customer Name], $C194)</f>
        <v>0</v>
      </c>
      <c r="I194" s="102"/>
      <c r="J194" s="103">
        <f t="shared" ca="1" si="5"/>
        <v>885</v>
      </c>
    </row>
    <row r="195" spans="1:10" ht="15.95" customHeight="1" x14ac:dyDescent="0.25">
      <c r="A195" s="21"/>
      <c r="B195" s="124">
        <f t="shared" ca="1" si="4"/>
        <v>153</v>
      </c>
      <c r="C195" s="130" t="str">
        <f>IF('Data Import-Express'!K42&lt;&gt;"", 'Data Import-Express'!K42, "")</f>
        <v>Company 40</v>
      </c>
      <c r="D195" s="128"/>
      <c r="E195" s="126">
        <f ca="1" xml:space="preserve"> SUMIFS(Outsanding_Invoices[Amount
Outstanding],Outsanding_Invoices[Document
Date], "&gt;"&amp;TODAY()-30,Outsanding_Invoices[Customer Name],$C195)</f>
        <v>0</v>
      </c>
      <c r="F195" s="126">
        <f ca="1" xml:space="preserve"> SUMIFS(Outsanding_Invoices[Amount
Outstanding],Outsanding_Invoices[Document
Date], "&gt;"&amp;TODAY()-60,Outsanding_Invoices[Document
Date], "&lt;"&amp;TODAY()-29,Outsanding_Invoices[Customer Name], $C195)</f>
        <v>397.38</v>
      </c>
      <c r="G195" s="126">
        <f ca="1" xml:space="preserve"> SUMIFS(Outsanding_Invoices[Amount
Outstanding],Outsanding_Invoices[Document
Date], "&gt;"&amp;TODAY()-90,Outsanding_Invoices[Document
Date], "&lt;"&amp;TODAY()-59,Outsanding_Invoices[Customer Name], $C195)</f>
        <v>469.63</v>
      </c>
      <c r="H195" s="126">
        <f ca="1" xml:space="preserve"> SUMIFS(Outsanding_Invoices[Amount
Outstanding],Outsanding_Invoices[Document
Date], "&lt;"&amp;TODAY()-90,Outsanding_Invoices[Customer Name], $C195)</f>
        <v>0</v>
      </c>
      <c r="I195" s="102"/>
      <c r="J195" s="103">
        <f t="shared" ca="1" si="5"/>
        <v>867.01</v>
      </c>
    </row>
    <row r="196" spans="1:10" ht="15.95" customHeight="1" x14ac:dyDescent="0.25">
      <c r="A196" s="21"/>
      <c r="B196" s="124">
        <f t="shared" ca="1" si="4"/>
        <v>115</v>
      </c>
      <c r="C196" s="130" t="str">
        <f>IF('Data Import-Express'!K236&lt;&gt;"", 'Data Import-Express'!K236, "")</f>
        <v>Company 234</v>
      </c>
      <c r="D196" s="128"/>
      <c r="E196" s="126">
        <f ca="1" xml:space="preserve"> SUMIFS(Outsanding_Invoices[Amount
Outstanding],Outsanding_Invoices[Document
Date], "&gt;"&amp;TODAY()-30,Outsanding_Invoices[Customer Name],$C196)</f>
        <v>0</v>
      </c>
      <c r="F196" s="126">
        <f ca="1" xml:space="preserve"> SUMIFS(Outsanding_Invoices[Amount
Outstanding],Outsanding_Invoices[Document
Date], "&gt;"&amp;TODAY()-60,Outsanding_Invoices[Document
Date], "&lt;"&amp;TODAY()-29,Outsanding_Invoices[Customer Name], $C196)</f>
        <v>0</v>
      </c>
      <c r="G196" s="126">
        <f ca="1" xml:space="preserve"> SUMIFS(Outsanding_Invoices[Amount
Outstanding],Outsanding_Invoices[Document
Date], "&gt;"&amp;TODAY()-90,Outsanding_Invoices[Document
Date], "&lt;"&amp;TODAY()-59,Outsanding_Invoices[Customer Name], $C196)</f>
        <v>0</v>
      </c>
      <c r="H196" s="126">
        <f ca="1" xml:space="preserve"> SUMIFS(Outsanding_Invoices[Amount
Outstanding],Outsanding_Invoices[Document
Date], "&lt;"&amp;TODAY()-90,Outsanding_Invoices[Customer Name], $C196)</f>
        <v>853.88</v>
      </c>
      <c r="I196" s="102"/>
      <c r="J196" s="103">
        <f t="shared" ca="1" si="5"/>
        <v>853.88</v>
      </c>
    </row>
    <row r="197" spans="1:10" ht="15.95" customHeight="1" x14ac:dyDescent="0.25">
      <c r="A197" s="21"/>
      <c r="B197" s="124">
        <f t="shared" ca="1" si="4"/>
        <v>116</v>
      </c>
      <c r="C197" s="130" t="str">
        <f>IF('Data Import-Express'!K242&lt;&gt;"", 'Data Import-Express'!K242, "")</f>
        <v>Company 240</v>
      </c>
      <c r="D197" s="128"/>
      <c r="E197" s="126">
        <f ca="1" xml:space="preserve"> SUMIFS(Outsanding_Invoices[Amount
Outstanding],Outsanding_Invoices[Document
Date], "&gt;"&amp;TODAY()-30,Outsanding_Invoices[Customer Name],$C197)</f>
        <v>0</v>
      </c>
      <c r="F197" s="126">
        <f ca="1" xml:space="preserve"> SUMIFS(Outsanding_Invoices[Amount
Outstanding],Outsanding_Invoices[Document
Date], "&gt;"&amp;TODAY()-60,Outsanding_Invoices[Document
Date], "&lt;"&amp;TODAY()-29,Outsanding_Invoices[Customer Name], $C197)</f>
        <v>0</v>
      </c>
      <c r="G197" s="126">
        <f ca="1" xml:space="preserve"> SUMIFS(Outsanding_Invoices[Amount
Outstanding],Outsanding_Invoices[Document
Date], "&gt;"&amp;TODAY()-90,Outsanding_Invoices[Document
Date], "&lt;"&amp;TODAY()-59,Outsanding_Invoices[Customer Name], $C197)</f>
        <v>0</v>
      </c>
      <c r="H197" s="126">
        <f ca="1" xml:space="preserve"> SUMIFS(Outsanding_Invoices[Amount
Outstanding],Outsanding_Invoices[Document
Date], "&lt;"&amp;TODAY()-90,Outsanding_Invoices[Customer Name], $C197)</f>
        <v>843</v>
      </c>
      <c r="I197" s="102"/>
      <c r="J197" s="103">
        <f t="shared" ca="1" si="5"/>
        <v>843</v>
      </c>
    </row>
    <row r="198" spans="1:10" ht="15.95" customHeight="1" x14ac:dyDescent="0.25">
      <c r="A198" s="21"/>
      <c r="B198" s="124">
        <f t="shared" ref="B198:B261" ca="1" si="6">_xlfn.RANK.EQ(H198, $H$6:$H$261)</f>
        <v>153</v>
      </c>
      <c r="C198" s="130" t="str">
        <f>IF('Data Import-Express'!K212&lt;&gt;"", 'Data Import-Express'!K212, "")</f>
        <v>Company 210</v>
      </c>
      <c r="D198" s="128"/>
      <c r="E198" s="126">
        <f ca="1" xml:space="preserve"> SUMIFS(Outsanding_Invoices[Amount
Outstanding],Outsanding_Invoices[Document
Date], "&gt;"&amp;TODAY()-30,Outsanding_Invoices[Customer Name],$C198)</f>
        <v>0</v>
      </c>
      <c r="F198" s="126">
        <f ca="1" xml:space="preserve"> SUMIFS(Outsanding_Invoices[Amount
Outstanding],Outsanding_Invoices[Document
Date], "&gt;"&amp;TODAY()-60,Outsanding_Invoices[Document
Date], "&lt;"&amp;TODAY()-29,Outsanding_Invoices[Customer Name], $C198)</f>
        <v>0</v>
      </c>
      <c r="G198" s="126">
        <f ca="1" xml:space="preserve"> SUMIFS(Outsanding_Invoices[Amount
Outstanding],Outsanding_Invoices[Document
Date], "&gt;"&amp;TODAY()-90,Outsanding_Invoices[Document
Date], "&lt;"&amp;TODAY()-59,Outsanding_Invoices[Customer Name], $C198)</f>
        <v>800</v>
      </c>
      <c r="H198" s="126">
        <f ca="1" xml:space="preserve"> SUMIFS(Outsanding_Invoices[Amount
Outstanding],Outsanding_Invoices[Document
Date], "&lt;"&amp;TODAY()-90,Outsanding_Invoices[Customer Name], $C198)</f>
        <v>0</v>
      </c>
      <c r="I198" s="102"/>
      <c r="J198" s="103">
        <f t="shared" ref="J198:J261" ca="1" si="7">SUM(E198:H198)</f>
        <v>800</v>
      </c>
    </row>
    <row r="199" spans="1:10" ht="15.95" customHeight="1" x14ac:dyDescent="0.25">
      <c r="A199" s="21"/>
      <c r="B199" s="124">
        <f t="shared" ca="1" si="6"/>
        <v>153</v>
      </c>
      <c r="C199" s="130" t="str">
        <f>IF('Data Import-Express'!K233&lt;&gt;"", 'Data Import-Express'!K233, "")</f>
        <v>Company 231</v>
      </c>
      <c r="D199" s="128"/>
      <c r="E199" s="126">
        <f ca="1" xml:space="preserve"> SUMIFS(Outsanding_Invoices[Amount
Outstanding],Outsanding_Invoices[Document
Date], "&gt;"&amp;TODAY()-30,Outsanding_Invoices[Customer Name],$C199)</f>
        <v>0</v>
      </c>
      <c r="F199" s="126">
        <f ca="1" xml:space="preserve"> SUMIFS(Outsanding_Invoices[Amount
Outstanding],Outsanding_Invoices[Document
Date], "&gt;"&amp;TODAY()-60,Outsanding_Invoices[Document
Date], "&lt;"&amp;TODAY()-29,Outsanding_Invoices[Customer Name], $C199)</f>
        <v>0</v>
      </c>
      <c r="G199" s="126">
        <f ca="1" xml:space="preserve"> SUMIFS(Outsanding_Invoices[Amount
Outstanding],Outsanding_Invoices[Document
Date], "&gt;"&amp;TODAY()-90,Outsanding_Invoices[Document
Date], "&lt;"&amp;TODAY()-59,Outsanding_Invoices[Customer Name], $C199)</f>
        <v>750</v>
      </c>
      <c r="H199" s="126">
        <f ca="1" xml:space="preserve"> SUMIFS(Outsanding_Invoices[Amount
Outstanding],Outsanding_Invoices[Document
Date], "&lt;"&amp;TODAY()-90,Outsanding_Invoices[Customer Name], $C199)</f>
        <v>0</v>
      </c>
      <c r="I199" s="102"/>
      <c r="J199" s="103">
        <f t="shared" ca="1" si="7"/>
        <v>750</v>
      </c>
    </row>
    <row r="200" spans="1:10" ht="15.95" customHeight="1" x14ac:dyDescent="0.25">
      <c r="A200" s="21"/>
      <c r="B200" s="124">
        <f t="shared" ca="1" si="6"/>
        <v>135</v>
      </c>
      <c r="C200" s="130" t="str">
        <f>IF('Data Import-Express'!K35&lt;&gt;"", 'Data Import-Express'!K35, "")</f>
        <v>Company 33</v>
      </c>
      <c r="D200" s="128"/>
      <c r="E200" s="126">
        <f ca="1" xml:space="preserve"> SUMIFS(Outsanding_Invoices[Amount
Outstanding],Outsanding_Invoices[Document
Date], "&gt;"&amp;TODAY()-30,Outsanding_Invoices[Customer Name],$C200)</f>
        <v>0</v>
      </c>
      <c r="F200" s="126">
        <f ca="1" xml:space="preserve"> SUMIFS(Outsanding_Invoices[Amount
Outstanding],Outsanding_Invoices[Document
Date], "&gt;"&amp;TODAY()-60,Outsanding_Invoices[Document
Date], "&lt;"&amp;TODAY()-29,Outsanding_Invoices[Customer Name], $C200)</f>
        <v>0</v>
      </c>
      <c r="G200" s="126">
        <f ca="1" xml:space="preserve"> SUMIFS(Outsanding_Invoices[Amount
Outstanding],Outsanding_Invoices[Document
Date], "&gt;"&amp;TODAY()-90,Outsanding_Invoices[Document
Date], "&lt;"&amp;TODAY()-59,Outsanding_Invoices[Customer Name], $C200)</f>
        <v>348.75</v>
      </c>
      <c r="H200" s="126">
        <f ca="1" xml:space="preserve"> SUMIFS(Outsanding_Invoices[Amount
Outstanding],Outsanding_Invoices[Document
Date], "&lt;"&amp;TODAY()-90,Outsanding_Invoices[Customer Name], $C200)</f>
        <v>386.38</v>
      </c>
      <c r="I200" s="102"/>
      <c r="J200" s="103">
        <f t="shared" ca="1" si="7"/>
        <v>735.13</v>
      </c>
    </row>
    <row r="201" spans="1:10" ht="15.95" customHeight="1" x14ac:dyDescent="0.25">
      <c r="A201" s="21"/>
      <c r="B201" s="124">
        <f t="shared" ca="1" si="6"/>
        <v>137</v>
      </c>
      <c r="C201" s="130" t="str">
        <f>IF('Data Import-Express'!K30&lt;&gt;"", 'Data Import-Express'!K30, "")</f>
        <v>Company 28</v>
      </c>
      <c r="D201" s="128"/>
      <c r="E201" s="126">
        <f ca="1" xml:space="preserve"> SUMIFS(Outsanding_Invoices[Amount
Outstanding],Outsanding_Invoices[Document
Date], "&gt;"&amp;TODAY()-30,Outsanding_Invoices[Customer Name],$C201)</f>
        <v>0</v>
      </c>
      <c r="F201" s="126">
        <f ca="1" xml:space="preserve"> SUMIFS(Outsanding_Invoices[Amount
Outstanding],Outsanding_Invoices[Document
Date], "&gt;"&amp;TODAY()-60,Outsanding_Invoices[Document
Date], "&lt;"&amp;TODAY()-29,Outsanding_Invoices[Customer Name], $C201)</f>
        <v>361.25</v>
      </c>
      <c r="G201" s="126">
        <f ca="1" xml:space="preserve"> SUMIFS(Outsanding_Invoices[Amount
Outstanding],Outsanding_Invoices[Document
Date], "&gt;"&amp;TODAY()-90,Outsanding_Invoices[Document
Date], "&lt;"&amp;TODAY()-59,Outsanding_Invoices[Customer Name], $C201)</f>
        <v>0</v>
      </c>
      <c r="H201" s="126">
        <f ca="1" xml:space="preserve"> SUMIFS(Outsanding_Invoices[Amount
Outstanding],Outsanding_Invoices[Document
Date], "&lt;"&amp;TODAY()-90,Outsanding_Invoices[Customer Name], $C201)</f>
        <v>368.75</v>
      </c>
      <c r="I201" s="102"/>
      <c r="J201" s="103">
        <f t="shared" ca="1" si="7"/>
        <v>730</v>
      </c>
    </row>
    <row r="202" spans="1:10" ht="15.95" customHeight="1" x14ac:dyDescent="0.25">
      <c r="A202" s="21"/>
      <c r="B202" s="124">
        <f t="shared" ca="1" si="6"/>
        <v>153</v>
      </c>
      <c r="C202" s="130" t="str">
        <f>IF('Data Import-Express'!K10&lt;&gt;"", 'Data Import-Express'!K10, "")</f>
        <v>Company 8</v>
      </c>
      <c r="D202" s="128"/>
      <c r="E202" s="126">
        <f ca="1" xml:space="preserve"> SUMIFS(Outsanding_Invoices[Amount
Outstanding],Outsanding_Invoices[Document
Date], "&gt;"&amp;TODAY()-30,Outsanding_Invoices[Customer Name],$C202)</f>
        <v>0</v>
      </c>
      <c r="F202" s="126">
        <f ca="1" xml:space="preserve"> SUMIFS(Outsanding_Invoices[Amount
Outstanding],Outsanding_Invoices[Document
Date], "&gt;"&amp;TODAY()-60,Outsanding_Invoices[Document
Date], "&lt;"&amp;TODAY()-29,Outsanding_Invoices[Customer Name], $C202)</f>
        <v>0</v>
      </c>
      <c r="G202" s="126">
        <f ca="1" xml:space="preserve"> SUMIFS(Outsanding_Invoices[Amount
Outstanding],Outsanding_Invoices[Document
Date], "&gt;"&amp;TODAY()-90,Outsanding_Invoices[Document
Date], "&lt;"&amp;TODAY()-59,Outsanding_Invoices[Customer Name], $C202)</f>
        <v>722.5</v>
      </c>
      <c r="H202" s="126">
        <f ca="1" xml:space="preserve"> SUMIFS(Outsanding_Invoices[Amount
Outstanding],Outsanding_Invoices[Document
Date], "&lt;"&amp;TODAY()-90,Outsanding_Invoices[Customer Name], $C202)</f>
        <v>0</v>
      </c>
      <c r="I202" s="102"/>
      <c r="J202" s="103">
        <f t="shared" ca="1" si="7"/>
        <v>722.5</v>
      </c>
    </row>
    <row r="203" spans="1:10" ht="15.95" customHeight="1" x14ac:dyDescent="0.25">
      <c r="A203" s="21"/>
      <c r="B203" s="124">
        <f t="shared" ca="1" si="6"/>
        <v>153</v>
      </c>
      <c r="C203" s="130" t="str">
        <f>IF('Data Import-Express'!K154&lt;&gt;"", 'Data Import-Express'!K154, "")</f>
        <v>Company 152</v>
      </c>
      <c r="D203" s="128"/>
      <c r="E203" s="126">
        <f ca="1" xml:space="preserve"> SUMIFS(Outsanding_Invoices[Amount
Outstanding],Outsanding_Invoices[Document
Date], "&gt;"&amp;TODAY()-30,Outsanding_Invoices[Customer Name],$C203)</f>
        <v>0</v>
      </c>
      <c r="F203" s="126">
        <f ca="1" xml:space="preserve"> SUMIFS(Outsanding_Invoices[Amount
Outstanding],Outsanding_Invoices[Document
Date], "&gt;"&amp;TODAY()-60,Outsanding_Invoices[Document
Date], "&lt;"&amp;TODAY()-29,Outsanding_Invoices[Customer Name], $C203)</f>
        <v>722.5</v>
      </c>
      <c r="G203" s="126">
        <f ca="1" xml:space="preserve"> SUMIFS(Outsanding_Invoices[Amount
Outstanding],Outsanding_Invoices[Document
Date], "&gt;"&amp;TODAY()-90,Outsanding_Invoices[Document
Date], "&lt;"&amp;TODAY()-59,Outsanding_Invoices[Customer Name], $C203)</f>
        <v>0</v>
      </c>
      <c r="H203" s="126">
        <f ca="1" xml:space="preserve"> SUMIFS(Outsanding_Invoices[Amount
Outstanding],Outsanding_Invoices[Document
Date], "&lt;"&amp;TODAY()-90,Outsanding_Invoices[Customer Name], $C203)</f>
        <v>0</v>
      </c>
      <c r="I203" s="102"/>
      <c r="J203" s="103">
        <f t="shared" ca="1" si="7"/>
        <v>722.5</v>
      </c>
    </row>
    <row r="204" spans="1:10" ht="15.95" customHeight="1" x14ac:dyDescent="0.25">
      <c r="A204" s="21"/>
      <c r="B204" s="124">
        <f t="shared" ca="1" si="6"/>
        <v>153</v>
      </c>
      <c r="C204" s="130" t="str">
        <f>IF('Data Import-Express'!K227&lt;&gt;"", 'Data Import-Express'!K227, "")</f>
        <v>Company 225</v>
      </c>
      <c r="D204" s="128"/>
      <c r="E204" s="126">
        <f ca="1" xml:space="preserve"> SUMIFS(Outsanding_Invoices[Amount
Outstanding],Outsanding_Invoices[Document
Date], "&gt;"&amp;TODAY()-30,Outsanding_Invoices[Customer Name],$C204)</f>
        <v>0</v>
      </c>
      <c r="F204" s="126">
        <f ca="1" xml:space="preserve"> SUMIFS(Outsanding_Invoices[Amount
Outstanding],Outsanding_Invoices[Document
Date], "&gt;"&amp;TODAY()-60,Outsanding_Invoices[Document
Date], "&lt;"&amp;TODAY()-29,Outsanding_Invoices[Customer Name], $C204)</f>
        <v>722.5</v>
      </c>
      <c r="G204" s="126">
        <f ca="1" xml:space="preserve"> SUMIFS(Outsanding_Invoices[Amount
Outstanding],Outsanding_Invoices[Document
Date], "&gt;"&amp;TODAY()-90,Outsanding_Invoices[Document
Date], "&lt;"&amp;TODAY()-59,Outsanding_Invoices[Customer Name], $C204)</f>
        <v>0</v>
      </c>
      <c r="H204" s="126">
        <f ca="1" xml:space="preserve"> SUMIFS(Outsanding_Invoices[Amount
Outstanding],Outsanding_Invoices[Document
Date], "&lt;"&amp;TODAY()-90,Outsanding_Invoices[Customer Name], $C204)</f>
        <v>0</v>
      </c>
      <c r="I204" s="102"/>
      <c r="J204" s="103">
        <f t="shared" ca="1" si="7"/>
        <v>722.5</v>
      </c>
    </row>
    <row r="205" spans="1:10" ht="15.95" customHeight="1" x14ac:dyDescent="0.25">
      <c r="A205" s="21"/>
      <c r="B205" s="124">
        <f t="shared" ca="1" si="6"/>
        <v>120</v>
      </c>
      <c r="C205" s="130" t="str">
        <f>IF('Data Import-Express'!K253&lt;&gt;"", 'Data Import-Express'!K253, "")</f>
        <v>Company 251</v>
      </c>
      <c r="D205" s="128"/>
      <c r="E205" s="126">
        <f ca="1" xml:space="preserve"> SUMIFS(Outsanding_Invoices[Amount
Outstanding],Outsanding_Invoices[Document
Date], "&gt;"&amp;TODAY()-30,Outsanding_Invoices[Customer Name],$C205)</f>
        <v>0</v>
      </c>
      <c r="F205" s="126">
        <f ca="1" xml:space="preserve"> SUMIFS(Outsanding_Invoices[Amount
Outstanding],Outsanding_Invoices[Document
Date], "&gt;"&amp;TODAY()-60,Outsanding_Invoices[Document
Date], "&lt;"&amp;TODAY()-29,Outsanding_Invoices[Customer Name], $C205)</f>
        <v>0</v>
      </c>
      <c r="G205" s="126">
        <f ca="1" xml:space="preserve"> SUMIFS(Outsanding_Invoices[Amount
Outstanding],Outsanding_Invoices[Document
Date], "&gt;"&amp;TODAY()-90,Outsanding_Invoices[Document
Date], "&lt;"&amp;TODAY()-59,Outsanding_Invoices[Customer Name], $C205)</f>
        <v>0</v>
      </c>
      <c r="H205" s="126">
        <f ca="1" xml:space="preserve"> SUMIFS(Outsanding_Invoices[Amount
Outstanding],Outsanding_Invoices[Document
Date], "&lt;"&amp;TODAY()-90,Outsanding_Invoices[Customer Name], $C205)</f>
        <v>712.25</v>
      </c>
      <c r="I205" s="102"/>
      <c r="J205" s="103">
        <f t="shared" ca="1" si="7"/>
        <v>712.25</v>
      </c>
    </row>
    <row r="206" spans="1:10" ht="15.95" customHeight="1" x14ac:dyDescent="0.25">
      <c r="A206" s="21"/>
      <c r="B206" s="124">
        <f t="shared" ca="1" si="6"/>
        <v>121</v>
      </c>
      <c r="C206" s="130" t="str">
        <f>IF('Data Import-Express'!K125&lt;&gt;"", 'Data Import-Express'!K125, "")</f>
        <v>Company 123</v>
      </c>
      <c r="D206" s="128"/>
      <c r="E206" s="126">
        <f ca="1" xml:space="preserve"> SUMIFS(Outsanding_Invoices[Amount
Outstanding],Outsanding_Invoices[Document
Date], "&gt;"&amp;TODAY()-30,Outsanding_Invoices[Customer Name],$C206)</f>
        <v>0</v>
      </c>
      <c r="F206" s="126">
        <f ca="1" xml:space="preserve"> SUMIFS(Outsanding_Invoices[Amount
Outstanding],Outsanding_Invoices[Document
Date], "&gt;"&amp;TODAY()-60,Outsanding_Invoices[Document
Date], "&lt;"&amp;TODAY()-29,Outsanding_Invoices[Customer Name], $C206)</f>
        <v>0</v>
      </c>
      <c r="G206" s="126">
        <f ca="1" xml:space="preserve"> SUMIFS(Outsanding_Invoices[Amount
Outstanding],Outsanding_Invoices[Document
Date], "&gt;"&amp;TODAY()-90,Outsanding_Invoices[Document
Date], "&lt;"&amp;TODAY()-59,Outsanding_Invoices[Customer Name], $C206)</f>
        <v>0</v>
      </c>
      <c r="H206" s="126">
        <f ca="1" xml:space="preserve"> SUMIFS(Outsanding_Invoices[Amount
Outstanding],Outsanding_Invoices[Document
Date], "&lt;"&amp;TODAY()-90,Outsanding_Invoices[Customer Name], $C206)</f>
        <v>704</v>
      </c>
      <c r="I206" s="102"/>
      <c r="J206" s="103">
        <f t="shared" ca="1" si="7"/>
        <v>704</v>
      </c>
    </row>
    <row r="207" spans="1:10" ht="15.95" customHeight="1" x14ac:dyDescent="0.25">
      <c r="A207" s="21"/>
      <c r="B207" s="124">
        <f t="shared" ca="1" si="6"/>
        <v>148</v>
      </c>
      <c r="C207" s="130" t="str">
        <f>IF('Data Import-Express'!K179&lt;&gt;"", 'Data Import-Express'!K179, "")</f>
        <v>Company 177</v>
      </c>
      <c r="D207" s="128"/>
      <c r="E207" s="126">
        <f ca="1" xml:space="preserve"> SUMIFS(Outsanding_Invoices[Amount
Outstanding],Outsanding_Invoices[Document
Date], "&gt;"&amp;TODAY()-30,Outsanding_Invoices[Customer Name],$C207)</f>
        <v>0</v>
      </c>
      <c r="F207" s="126">
        <f ca="1" xml:space="preserve"> SUMIFS(Outsanding_Invoices[Amount
Outstanding],Outsanding_Invoices[Document
Date], "&gt;"&amp;TODAY()-60,Outsanding_Invoices[Document
Date], "&lt;"&amp;TODAY()-29,Outsanding_Invoices[Customer Name], $C207)</f>
        <v>600</v>
      </c>
      <c r="G207" s="126">
        <f ca="1" xml:space="preserve"> SUMIFS(Outsanding_Invoices[Amount
Outstanding],Outsanding_Invoices[Document
Date], "&gt;"&amp;TODAY()-90,Outsanding_Invoices[Document
Date], "&lt;"&amp;TODAY()-59,Outsanding_Invoices[Customer Name], $C207)</f>
        <v>0</v>
      </c>
      <c r="H207" s="126">
        <f ca="1" xml:space="preserve"> SUMIFS(Outsanding_Invoices[Amount
Outstanding],Outsanding_Invoices[Document
Date], "&lt;"&amp;TODAY()-90,Outsanding_Invoices[Customer Name], $C207)</f>
        <v>101.9</v>
      </c>
      <c r="I207" s="102"/>
      <c r="J207" s="103">
        <f t="shared" ca="1" si="7"/>
        <v>701.9</v>
      </c>
    </row>
    <row r="208" spans="1:10" ht="15.95" customHeight="1" x14ac:dyDescent="0.25">
      <c r="A208" s="21"/>
      <c r="B208" s="124">
        <f t="shared" ca="1" si="6"/>
        <v>153</v>
      </c>
      <c r="C208" s="130" t="str">
        <f>IF('Data Import-Express'!K84&lt;&gt;"", 'Data Import-Express'!K84, "")</f>
        <v>Company 82</v>
      </c>
      <c r="D208" s="128"/>
      <c r="E208" s="126">
        <f ca="1" xml:space="preserve"> SUMIFS(Outsanding_Invoices[Amount
Outstanding],Outsanding_Invoices[Document
Date], "&gt;"&amp;TODAY()-30,Outsanding_Invoices[Customer Name],$C208)</f>
        <v>0</v>
      </c>
      <c r="F208" s="126">
        <f ca="1" xml:space="preserve"> SUMIFS(Outsanding_Invoices[Amount
Outstanding],Outsanding_Invoices[Document
Date], "&gt;"&amp;TODAY()-60,Outsanding_Invoices[Document
Date], "&lt;"&amp;TODAY()-29,Outsanding_Invoices[Customer Name], $C208)</f>
        <v>700</v>
      </c>
      <c r="G208" s="126">
        <f ca="1" xml:space="preserve"> SUMIFS(Outsanding_Invoices[Amount
Outstanding],Outsanding_Invoices[Document
Date], "&gt;"&amp;TODAY()-90,Outsanding_Invoices[Document
Date], "&lt;"&amp;TODAY()-59,Outsanding_Invoices[Customer Name], $C208)</f>
        <v>0</v>
      </c>
      <c r="H208" s="126">
        <f ca="1" xml:space="preserve"> SUMIFS(Outsanding_Invoices[Amount
Outstanding],Outsanding_Invoices[Document
Date], "&lt;"&amp;TODAY()-90,Outsanding_Invoices[Customer Name], $C208)</f>
        <v>0</v>
      </c>
      <c r="I208" s="102"/>
      <c r="J208" s="103">
        <f t="shared" ca="1" si="7"/>
        <v>700</v>
      </c>
    </row>
    <row r="209" spans="1:10" ht="15.95" customHeight="1" x14ac:dyDescent="0.25">
      <c r="A209" s="21"/>
      <c r="B209" s="124">
        <f t="shared" ca="1" si="6"/>
        <v>122</v>
      </c>
      <c r="C209" s="130" t="str">
        <f>IF('Data Import-Express'!K250&lt;&gt;"", 'Data Import-Express'!K250, "")</f>
        <v>Company 248</v>
      </c>
      <c r="D209" s="128"/>
      <c r="E209" s="126">
        <f ca="1" xml:space="preserve"> SUMIFS(Outsanding_Invoices[Amount
Outstanding],Outsanding_Invoices[Document
Date], "&gt;"&amp;TODAY()-30,Outsanding_Invoices[Customer Name],$C209)</f>
        <v>0</v>
      </c>
      <c r="F209" s="126">
        <f ca="1" xml:space="preserve"> SUMIFS(Outsanding_Invoices[Amount
Outstanding],Outsanding_Invoices[Document
Date], "&gt;"&amp;TODAY()-60,Outsanding_Invoices[Document
Date], "&lt;"&amp;TODAY()-29,Outsanding_Invoices[Customer Name], $C209)</f>
        <v>0</v>
      </c>
      <c r="G209" s="126">
        <f ca="1" xml:space="preserve"> SUMIFS(Outsanding_Invoices[Amount
Outstanding],Outsanding_Invoices[Document
Date], "&gt;"&amp;TODAY()-90,Outsanding_Invoices[Document
Date], "&lt;"&amp;TODAY()-59,Outsanding_Invoices[Customer Name], $C209)</f>
        <v>0</v>
      </c>
      <c r="H209" s="126">
        <f ca="1" xml:space="preserve"> SUMIFS(Outsanding_Invoices[Amount
Outstanding],Outsanding_Invoices[Document
Date], "&lt;"&amp;TODAY()-90,Outsanding_Invoices[Customer Name], $C209)</f>
        <v>698.25</v>
      </c>
      <c r="I209" s="102"/>
      <c r="J209" s="103">
        <f t="shared" ca="1" si="7"/>
        <v>698.25</v>
      </c>
    </row>
    <row r="210" spans="1:10" ht="15.95" customHeight="1" x14ac:dyDescent="0.25">
      <c r="A210" s="21"/>
      <c r="B210" s="124">
        <f t="shared" ca="1" si="6"/>
        <v>153</v>
      </c>
      <c r="C210" s="130" t="str">
        <f>IF('Data Import-Express'!K13&lt;&gt;"", 'Data Import-Express'!K13, "")</f>
        <v>Company 11</v>
      </c>
      <c r="D210" s="128"/>
      <c r="E210" s="126">
        <f ca="1" xml:space="preserve"> SUMIFS(Outsanding_Invoices[Amount
Outstanding],Outsanding_Invoices[Document
Date], "&gt;"&amp;TODAY()-30,Outsanding_Invoices[Customer Name],$C210)</f>
        <v>0</v>
      </c>
      <c r="F210" s="126">
        <f ca="1" xml:space="preserve"> SUMIFS(Outsanding_Invoices[Amount
Outstanding],Outsanding_Invoices[Document
Date], "&gt;"&amp;TODAY()-60,Outsanding_Invoices[Document
Date], "&lt;"&amp;TODAY()-29,Outsanding_Invoices[Customer Name], $C210)</f>
        <v>0</v>
      </c>
      <c r="G210" s="126">
        <f ca="1" xml:space="preserve"> SUMIFS(Outsanding_Invoices[Amount
Outstanding],Outsanding_Invoices[Document
Date], "&gt;"&amp;TODAY()-90,Outsanding_Invoices[Document
Date], "&lt;"&amp;TODAY()-59,Outsanding_Invoices[Customer Name], $C210)</f>
        <v>686.38</v>
      </c>
      <c r="H210" s="126">
        <f ca="1" xml:space="preserve"> SUMIFS(Outsanding_Invoices[Amount
Outstanding],Outsanding_Invoices[Document
Date], "&lt;"&amp;TODAY()-90,Outsanding_Invoices[Customer Name], $C210)</f>
        <v>0</v>
      </c>
      <c r="I210" s="102"/>
      <c r="J210" s="103">
        <f t="shared" ca="1" si="7"/>
        <v>686.38</v>
      </c>
    </row>
    <row r="211" spans="1:10" ht="15.95" customHeight="1" x14ac:dyDescent="0.25">
      <c r="A211" s="21"/>
      <c r="B211" s="124">
        <f t="shared" ca="1" si="6"/>
        <v>123</v>
      </c>
      <c r="C211" s="130" t="str">
        <f>IF('Data Import-Express'!K48&lt;&gt;"", 'Data Import-Express'!K48, "")</f>
        <v>Company 46</v>
      </c>
      <c r="D211" s="128"/>
      <c r="E211" s="126">
        <f ca="1" xml:space="preserve"> SUMIFS(Outsanding_Invoices[Amount
Outstanding],Outsanding_Invoices[Document
Date], "&gt;"&amp;TODAY()-30,Outsanding_Invoices[Customer Name],$C211)</f>
        <v>0</v>
      </c>
      <c r="F211" s="126">
        <f ca="1" xml:space="preserve"> SUMIFS(Outsanding_Invoices[Amount
Outstanding],Outsanding_Invoices[Document
Date], "&gt;"&amp;TODAY()-60,Outsanding_Invoices[Document
Date], "&lt;"&amp;TODAY()-29,Outsanding_Invoices[Customer Name], $C211)</f>
        <v>0</v>
      </c>
      <c r="G211" s="126">
        <f ca="1" xml:space="preserve"> SUMIFS(Outsanding_Invoices[Amount
Outstanding],Outsanding_Invoices[Document
Date], "&gt;"&amp;TODAY()-90,Outsanding_Invoices[Document
Date], "&lt;"&amp;TODAY()-59,Outsanding_Invoices[Customer Name], $C211)</f>
        <v>0</v>
      </c>
      <c r="H211" s="126">
        <f ca="1" xml:space="preserve"> SUMIFS(Outsanding_Invoices[Amount
Outstanding],Outsanding_Invoices[Document
Date], "&lt;"&amp;TODAY()-90,Outsanding_Invoices[Customer Name], $C211)</f>
        <v>650</v>
      </c>
      <c r="I211" s="102"/>
      <c r="J211" s="103">
        <f t="shared" ca="1" si="7"/>
        <v>650</v>
      </c>
    </row>
    <row r="212" spans="1:10" ht="15.95" customHeight="1" x14ac:dyDescent="0.25">
      <c r="A212" s="21"/>
      <c r="B212" s="124">
        <f t="shared" ca="1" si="6"/>
        <v>124</v>
      </c>
      <c r="C212" s="130" t="str">
        <f>IF('Data Import-Express'!K45&lt;&gt;"", 'Data Import-Express'!K45, "")</f>
        <v>Company 43</v>
      </c>
      <c r="D212" s="128"/>
      <c r="E212" s="126">
        <f ca="1" xml:space="preserve"> SUMIFS(Outsanding_Invoices[Amount
Outstanding],Outsanding_Invoices[Document
Date], "&gt;"&amp;TODAY()-30,Outsanding_Invoices[Customer Name],$C212)</f>
        <v>0</v>
      </c>
      <c r="F212" s="126">
        <f ca="1" xml:space="preserve"> SUMIFS(Outsanding_Invoices[Amount
Outstanding],Outsanding_Invoices[Document
Date], "&gt;"&amp;TODAY()-60,Outsanding_Invoices[Document
Date], "&lt;"&amp;TODAY()-29,Outsanding_Invoices[Customer Name], $C212)</f>
        <v>0</v>
      </c>
      <c r="G212" s="126">
        <f ca="1" xml:space="preserve"> SUMIFS(Outsanding_Invoices[Amount
Outstanding],Outsanding_Invoices[Document
Date], "&gt;"&amp;TODAY()-90,Outsanding_Invoices[Document
Date], "&lt;"&amp;TODAY()-59,Outsanding_Invoices[Customer Name], $C212)</f>
        <v>0</v>
      </c>
      <c r="H212" s="126">
        <f ca="1" xml:space="preserve"> SUMIFS(Outsanding_Invoices[Amount
Outstanding],Outsanding_Invoices[Document
Date], "&lt;"&amp;TODAY()-90,Outsanding_Invoices[Customer Name], $C212)</f>
        <v>625</v>
      </c>
      <c r="I212" s="102"/>
      <c r="J212" s="103">
        <f t="shared" ca="1" si="7"/>
        <v>625</v>
      </c>
    </row>
    <row r="213" spans="1:10" ht="15.95" customHeight="1" x14ac:dyDescent="0.25">
      <c r="A213" s="21"/>
      <c r="B213" s="124">
        <f t="shared" ca="1" si="6"/>
        <v>153</v>
      </c>
      <c r="C213" s="130" t="str">
        <f>IF('Data Import-Express'!K33&lt;&gt;"", 'Data Import-Express'!K33, "")</f>
        <v>Company 31</v>
      </c>
      <c r="D213" s="128"/>
      <c r="E213" s="126">
        <f ca="1" xml:space="preserve"> SUMIFS(Outsanding_Invoices[Amount
Outstanding],Outsanding_Invoices[Document
Date], "&gt;"&amp;TODAY()-30,Outsanding_Invoices[Customer Name],$C213)</f>
        <v>600</v>
      </c>
      <c r="F213" s="126">
        <f ca="1" xml:space="preserve"> SUMIFS(Outsanding_Invoices[Amount
Outstanding],Outsanding_Invoices[Document
Date], "&gt;"&amp;TODAY()-60,Outsanding_Invoices[Document
Date], "&lt;"&amp;TODAY()-29,Outsanding_Invoices[Customer Name], $C213)</f>
        <v>0</v>
      </c>
      <c r="G213" s="126">
        <f ca="1" xml:space="preserve"> SUMIFS(Outsanding_Invoices[Amount
Outstanding],Outsanding_Invoices[Document
Date], "&gt;"&amp;TODAY()-90,Outsanding_Invoices[Document
Date], "&lt;"&amp;TODAY()-59,Outsanding_Invoices[Customer Name], $C213)</f>
        <v>0</v>
      </c>
      <c r="H213" s="126">
        <f ca="1" xml:space="preserve"> SUMIFS(Outsanding_Invoices[Amount
Outstanding],Outsanding_Invoices[Document
Date], "&lt;"&amp;TODAY()-90,Outsanding_Invoices[Customer Name], $C213)</f>
        <v>0</v>
      </c>
      <c r="I213" s="102"/>
      <c r="J213" s="103">
        <f t="shared" ca="1" si="7"/>
        <v>600</v>
      </c>
    </row>
    <row r="214" spans="1:10" ht="15.95" customHeight="1" x14ac:dyDescent="0.25">
      <c r="A214" s="21"/>
      <c r="B214" s="124">
        <f t="shared" ca="1" si="6"/>
        <v>153</v>
      </c>
      <c r="C214" s="130" t="str">
        <f>IF('Data Import-Express'!K148&lt;&gt;"", 'Data Import-Express'!K148, "")</f>
        <v>Company 146</v>
      </c>
      <c r="D214" s="128"/>
      <c r="E214" s="126">
        <f ca="1" xml:space="preserve"> SUMIFS(Outsanding_Invoices[Amount
Outstanding],Outsanding_Invoices[Document
Date], "&gt;"&amp;TODAY()-30,Outsanding_Invoices[Customer Name],$C214)</f>
        <v>0</v>
      </c>
      <c r="F214" s="126">
        <f ca="1" xml:space="preserve"> SUMIFS(Outsanding_Invoices[Amount
Outstanding],Outsanding_Invoices[Document
Date], "&gt;"&amp;TODAY()-60,Outsanding_Invoices[Document
Date], "&lt;"&amp;TODAY()-29,Outsanding_Invoices[Customer Name], $C214)</f>
        <v>0</v>
      </c>
      <c r="G214" s="126">
        <f ca="1" xml:space="preserve"> SUMIFS(Outsanding_Invoices[Amount
Outstanding],Outsanding_Invoices[Document
Date], "&gt;"&amp;TODAY()-90,Outsanding_Invoices[Document
Date], "&lt;"&amp;TODAY()-59,Outsanding_Invoices[Customer Name], $C214)</f>
        <v>570</v>
      </c>
      <c r="H214" s="126">
        <f ca="1" xml:space="preserve"> SUMIFS(Outsanding_Invoices[Amount
Outstanding],Outsanding_Invoices[Document
Date], "&lt;"&amp;TODAY()-90,Outsanding_Invoices[Customer Name], $C214)</f>
        <v>0</v>
      </c>
      <c r="I214" s="102"/>
      <c r="J214" s="103">
        <f t="shared" ca="1" si="7"/>
        <v>570</v>
      </c>
    </row>
    <row r="215" spans="1:10" ht="15.95" customHeight="1" x14ac:dyDescent="0.25">
      <c r="A215" s="21"/>
      <c r="B215" s="124">
        <f t="shared" ca="1" si="6"/>
        <v>126</v>
      </c>
      <c r="C215" s="130" t="str">
        <f>IF('Data Import-Express'!K32&lt;&gt;"", 'Data Import-Express'!K32, "")</f>
        <v>Company 30</v>
      </c>
      <c r="D215" s="128"/>
      <c r="E215" s="126">
        <f ca="1" xml:space="preserve"> SUMIFS(Outsanding_Invoices[Amount
Outstanding],Outsanding_Invoices[Document
Date], "&gt;"&amp;TODAY()-30,Outsanding_Invoices[Customer Name],$C215)</f>
        <v>0</v>
      </c>
      <c r="F215" s="126">
        <f ca="1" xml:space="preserve"> SUMIFS(Outsanding_Invoices[Amount
Outstanding],Outsanding_Invoices[Document
Date], "&gt;"&amp;TODAY()-60,Outsanding_Invoices[Document
Date], "&lt;"&amp;TODAY()-29,Outsanding_Invoices[Customer Name], $C215)</f>
        <v>0</v>
      </c>
      <c r="G215" s="126">
        <f ca="1" xml:space="preserve"> SUMIFS(Outsanding_Invoices[Amount
Outstanding],Outsanding_Invoices[Document
Date], "&gt;"&amp;TODAY()-90,Outsanding_Invoices[Document
Date], "&lt;"&amp;TODAY()-59,Outsanding_Invoices[Customer Name], $C215)</f>
        <v>0</v>
      </c>
      <c r="H215" s="126">
        <f ca="1" xml:space="preserve"> SUMIFS(Outsanding_Invoices[Amount
Outstanding],Outsanding_Invoices[Document
Date], "&lt;"&amp;TODAY()-90,Outsanding_Invoices[Customer Name], $C215)</f>
        <v>564</v>
      </c>
      <c r="I215" s="102"/>
      <c r="J215" s="103">
        <f t="shared" ca="1" si="7"/>
        <v>564</v>
      </c>
    </row>
    <row r="216" spans="1:10" ht="15.95" customHeight="1" x14ac:dyDescent="0.25">
      <c r="A216" s="21"/>
      <c r="B216" s="124">
        <f t="shared" ca="1" si="6"/>
        <v>128</v>
      </c>
      <c r="C216" s="130" t="str">
        <f>IF('Data Import-Express'!K231&lt;&gt;"", 'Data Import-Express'!K231, "")</f>
        <v>Company 229</v>
      </c>
      <c r="D216" s="128"/>
      <c r="E216" s="126">
        <f ca="1" xml:space="preserve"> SUMIFS(Outsanding_Invoices[Amount
Outstanding],Outsanding_Invoices[Document
Date], "&gt;"&amp;TODAY()-30,Outsanding_Invoices[Customer Name],$C216)</f>
        <v>0</v>
      </c>
      <c r="F216" s="126">
        <f ca="1" xml:space="preserve"> SUMIFS(Outsanding_Invoices[Amount
Outstanding],Outsanding_Invoices[Document
Date], "&gt;"&amp;TODAY()-60,Outsanding_Invoices[Document
Date], "&lt;"&amp;TODAY()-29,Outsanding_Invoices[Customer Name], $C216)</f>
        <v>0</v>
      </c>
      <c r="G216" s="126">
        <f ca="1" xml:space="preserve"> SUMIFS(Outsanding_Invoices[Amount
Outstanding],Outsanding_Invoices[Document
Date], "&gt;"&amp;TODAY()-90,Outsanding_Invoices[Document
Date], "&lt;"&amp;TODAY()-59,Outsanding_Invoices[Customer Name], $C216)</f>
        <v>0</v>
      </c>
      <c r="H216" s="126">
        <f ca="1" xml:space="preserve"> SUMIFS(Outsanding_Invoices[Amount
Outstanding],Outsanding_Invoices[Document
Date], "&lt;"&amp;TODAY()-90,Outsanding_Invoices[Customer Name], $C216)</f>
        <v>550</v>
      </c>
      <c r="I216" s="102"/>
      <c r="J216" s="103">
        <f t="shared" ca="1" si="7"/>
        <v>550</v>
      </c>
    </row>
    <row r="217" spans="1:10" ht="15.95" customHeight="1" x14ac:dyDescent="0.25">
      <c r="A217" s="21"/>
      <c r="B217" s="124">
        <f t="shared" ca="1" si="6"/>
        <v>130</v>
      </c>
      <c r="C217" s="130" t="str">
        <f>IF('Data Import-Express'!K238&lt;&gt;"", 'Data Import-Express'!K238, "")</f>
        <v>Company 236</v>
      </c>
      <c r="D217" s="128"/>
      <c r="E217" s="126">
        <f ca="1" xml:space="preserve"> SUMIFS(Outsanding_Invoices[Amount
Outstanding],Outsanding_Invoices[Document
Date], "&gt;"&amp;TODAY()-30,Outsanding_Invoices[Customer Name],$C217)</f>
        <v>0</v>
      </c>
      <c r="F217" s="126">
        <f ca="1" xml:space="preserve"> SUMIFS(Outsanding_Invoices[Amount
Outstanding],Outsanding_Invoices[Document
Date], "&gt;"&amp;TODAY()-60,Outsanding_Invoices[Document
Date], "&lt;"&amp;TODAY()-29,Outsanding_Invoices[Customer Name], $C217)</f>
        <v>0</v>
      </c>
      <c r="G217" s="126">
        <f ca="1" xml:space="preserve"> SUMIFS(Outsanding_Invoices[Amount
Outstanding],Outsanding_Invoices[Document
Date], "&gt;"&amp;TODAY()-90,Outsanding_Invoices[Document
Date], "&lt;"&amp;TODAY()-59,Outsanding_Invoices[Customer Name], $C217)</f>
        <v>0</v>
      </c>
      <c r="H217" s="126">
        <f ca="1" xml:space="preserve"> SUMIFS(Outsanding_Invoices[Amount
Outstanding],Outsanding_Invoices[Document
Date], "&lt;"&amp;TODAY()-90,Outsanding_Invoices[Customer Name], $C217)</f>
        <v>516.25</v>
      </c>
      <c r="I217" s="102"/>
      <c r="J217" s="103">
        <f t="shared" ca="1" si="7"/>
        <v>516.25</v>
      </c>
    </row>
    <row r="218" spans="1:10" ht="15.95" customHeight="1" x14ac:dyDescent="0.25">
      <c r="A218" s="21"/>
      <c r="B218" s="124">
        <f t="shared" ca="1" si="6"/>
        <v>153</v>
      </c>
      <c r="C218" s="130" t="str">
        <f>IF('Data Import-Express'!K209&lt;&gt;"", 'Data Import-Express'!K209, "")</f>
        <v>Company 207</v>
      </c>
      <c r="D218" s="128"/>
      <c r="E218" s="126">
        <f ca="1" xml:space="preserve"> SUMIFS(Outsanding_Invoices[Amount
Outstanding],Outsanding_Invoices[Document
Date], "&gt;"&amp;TODAY()-30,Outsanding_Invoices[Customer Name],$C218)</f>
        <v>0</v>
      </c>
      <c r="F218" s="126">
        <f ca="1" xml:space="preserve"> SUMIFS(Outsanding_Invoices[Amount
Outstanding],Outsanding_Invoices[Document
Date], "&gt;"&amp;TODAY()-60,Outsanding_Invoices[Document
Date], "&lt;"&amp;TODAY()-29,Outsanding_Invoices[Customer Name], $C218)</f>
        <v>505.75</v>
      </c>
      <c r="G218" s="126">
        <f ca="1" xml:space="preserve"> SUMIFS(Outsanding_Invoices[Amount
Outstanding],Outsanding_Invoices[Document
Date], "&gt;"&amp;TODAY()-90,Outsanding_Invoices[Document
Date], "&lt;"&amp;TODAY()-59,Outsanding_Invoices[Customer Name], $C218)</f>
        <v>0</v>
      </c>
      <c r="H218" s="126">
        <f ca="1" xml:space="preserve"> SUMIFS(Outsanding_Invoices[Amount
Outstanding],Outsanding_Invoices[Document
Date], "&lt;"&amp;TODAY()-90,Outsanding_Invoices[Customer Name], $C218)</f>
        <v>0</v>
      </c>
      <c r="I218" s="102"/>
      <c r="J218" s="103">
        <f t="shared" ca="1" si="7"/>
        <v>505.75</v>
      </c>
    </row>
    <row r="219" spans="1:10" ht="15.95" customHeight="1" x14ac:dyDescent="0.25">
      <c r="A219" s="21"/>
      <c r="B219" s="124">
        <f t="shared" ca="1" si="6"/>
        <v>131</v>
      </c>
      <c r="C219" s="130" t="str">
        <f>IF('Data Import-Express'!K141&lt;&gt;"", 'Data Import-Express'!K141, "")</f>
        <v>Company 139</v>
      </c>
      <c r="D219" s="128"/>
      <c r="E219" s="126">
        <f ca="1" xml:space="preserve"> SUMIFS(Outsanding_Invoices[Amount
Outstanding],Outsanding_Invoices[Document
Date], "&gt;"&amp;TODAY()-30,Outsanding_Invoices[Customer Name],$C219)</f>
        <v>0</v>
      </c>
      <c r="F219" s="126">
        <f ca="1" xml:space="preserve"> SUMIFS(Outsanding_Invoices[Amount
Outstanding],Outsanding_Invoices[Document
Date], "&gt;"&amp;TODAY()-60,Outsanding_Invoices[Document
Date], "&lt;"&amp;TODAY()-29,Outsanding_Invoices[Customer Name], $C219)</f>
        <v>0</v>
      </c>
      <c r="G219" s="126">
        <f ca="1" xml:space="preserve"> SUMIFS(Outsanding_Invoices[Amount
Outstanding],Outsanding_Invoices[Document
Date], "&gt;"&amp;TODAY()-90,Outsanding_Invoices[Document
Date], "&lt;"&amp;TODAY()-59,Outsanding_Invoices[Customer Name], $C219)</f>
        <v>0</v>
      </c>
      <c r="H219" s="126">
        <f ca="1" xml:space="preserve"> SUMIFS(Outsanding_Invoices[Amount
Outstanding],Outsanding_Invoices[Document
Date], "&lt;"&amp;TODAY()-90,Outsanding_Invoices[Customer Name], $C219)</f>
        <v>482</v>
      </c>
      <c r="I219" s="102"/>
      <c r="J219" s="103">
        <f t="shared" ca="1" si="7"/>
        <v>482</v>
      </c>
    </row>
    <row r="220" spans="1:10" ht="15.95" customHeight="1" x14ac:dyDescent="0.25">
      <c r="A220" s="26"/>
      <c r="B220" s="124">
        <f t="shared" ca="1" si="6"/>
        <v>153</v>
      </c>
      <c r="C220" s="130" t="str">
        <f>IF('Data Import-Express'!K137&lt;&gt;"", 'Data Import-Express'!K137, "")</f>
        <v>Company 135</v>
      </c>
      <c r="D220" s="128"/>
      <c r="E220" s="126">
        <f ca="1" xml:space="preserve"> SUMIFS(Outsanding_Invoices[Amount
Outstanding],Outsanding_Invoices[Document
Date], "&gt;"&amp;TODAY()-30,Outsanding_Invoices[Customer Name],$C220)</f>
        <v>0</v>
      </c>
      <c r="F220" s="126">
        <f ca="1" xml:space="preserve"> SUMIFS(Outsanding_Invoices[Amount
Outstanding],Outsanding_Invoices[Document
Date], "&gt;"&amp;TODAY()-60,Outsanding_Invoices[Document
Date], "&lt;"&amp;TODAY()-29,Outsanding_Invoices[Customer Name], $C220)</f>
        <v>433.5</v>
      </c>
      <c r="G220" s="126">
        <f ca="1" xml:space="preserve"> SUMIFS(Outsanding_Invoices[Amount
Outstanding],Outsanding_Invoices[Document
Date], "&gt;"&amp;TODAY()-90,Outsanding_Invoices[Document
Date], "&lt;"&amp;TODAY()-59,Outsanding_Invoices[Customer Name], $C220)</f>
        <v>0</v>
      </c>
      <c r="H220" s="126">
        <f ca="1" xml:space="preserve"> SUMIFS(Outsanding_Invoices[Amount
Outstanding],Outsanding_Invoices[Document
Date], "&lt;"&amp;TODAY()-90,Outsanding_Invoices[Customer Name], $C220)</f>
        <v>0</v>
      </c>
      <c r="I220" s="102"/>
      <c r="J220" s="103">
        <f t="shared" ca="1" si="7"/>
        <v>433.5</v>
      </c>
    </row>
    <row r="221" spans="1:10" ht="15.95" customHeight="1" x14ac:dyDescent="0.25">
      <c r="A221" s="26"/>
      <c r="B221" s="124">
        <f t="shared" ca="1" si="6"/>
        <v>133</v>
      </c>
      <c r="C221" s="130" t="str">
        <f>IF('Data Import-Express'!K41&lt;&gt;"", 'Data Import-Express'!K41, "")</f>
        <v>Company 39</v>
      </c>
      <c r="D221" s="128"/>
      <c r="E221" s="126">
        <f ca="1" xml:space="preserve"> SUMIFS(Outsanding_Invoices[Amount
Outstanding],Outsanding_Invoices[Document
Date], "&gt;"&amp;TODAY()-30,Outsanding_Invoices[Customer Name],$C221)</f>
        <v>0</v>
      </c>
      <c r="F221" s="126">
        <f ca="1" xml:space="preserve"> SUMIFS(Outsanding_Invoices[Amount
Outstanding],Outsanding_Invoices[Document
Date], "&gt;"&amp;TODAY()-60,Outsanding_Invoices[Document
Date], "&lt;"&amp;TODAY()-29,Outsanding_Invoices[Customer Name], $C221)</f>
        <v>0</v>
      </c>
      <c r="G221" s="126">
        <f ca="1" xml:space="preserve"> SUMIFS(Outsanding_Invoices[Amount
Outstanding],Outsanding_Invoices[Document
Date], "&gt;"&amp;TODAY()-90,Outsanding_Invoices[Document
Date], "&lt;"&amp;TODAY()-59,Outsanding_Invoices[Customer Name], $C221)</f>
        <v>0</v>
      </c>
      <c r="H221" s="126">
        <f ca="1" xml:space="preserve"> SUMIFS(Outsanding_Invoices[Amount
Outstanding],Outsanding_Invoices[Document
Date], "&lt;"&amp;TODAY()-90,Outsanding_Invoices[Customer Name], $C221)</f>
        <v>417.9</v>
      </c>
      <c r="I221" s="102"/>
      <c r="J221" s="103">
        <f t="shared" ca="1" si="7"/>
        <v>417.9</v>
      </c>
    </row>
    <row r="222" spans="1:10" ht="15.95" customHeight="1" x14ac:dyDescent="0.25">
      <c r="A222" s="26"/>
      <c r="B222" s="124">
        <f t="shared" ca="1" si="6"/>
        <v>153</v>
      </c>
      <c r="C222" s="130" t="str">
        <f>IF('Data Import-Express'!K139&lt;&gt;"", 'Data Import-Express'!K139, "")</f>
        <v>Company 137</v>
      </c>
      <c r="D222" s="128"/>
      <c r="E222" s="126">
        <f ca="1" xml:space="preserve"> SUMIFS(Outsanding_Invoices[Amount
Outstanding],Outsanding_Invoices[Document
Date], "&gt;"&amp;TODAY()-30,Outsanding_Invoices[Customer Name],$C222)</f>
        <v>0</v>
      </c>
      <c r="F222" s="126">
        <f ca="1" xml:space="preserve"> SUMIFS(Outsanding_Invoices[Amount
Outstanding],Outsanding_Invoices[Document
Date], "&gt;"&amp;TODAY()-60,Outsanding_Invoices[Document
Date], "&lt;"&amp;TODAY()-29,Outsanding_Invoices[Customer Name], $C222)</f>
        <v>411.83</v>
      </c>
      <c r="G222" s="126">
        <f ca="1" xml:space="preserve"> SUMIFS(Outsanding_Invoices[Amount
Outstanding],Outsanding_Invoices[Document
Date], "&gt;"&amp;TODAY()-90,Outsanding_Invoices[Document
Date], "&lt;"&amp;TODAY()-59,Outsanding_Invoices[Customer Name], $C222)</f>
        <v>0</v>
      </c>
      <c r="H222" s="126">
        <f ca="1" xml:space="preserve"> SUMIFS(Outsanding_Invoices[Amount
Outstanding],Outsanding_Invoices[Document
Date], "&lt;"&amp;TODAY()-90,Outsanding_Invoices[Customer Name], $C222)</f>
        <v>0</v>
      </c>
      <c r="I222" s="102"/>
      <c r="J222" s="103">
        <f t="shared" ca="1" si="7"/>
        <v>411.83</v>
      </c>
    </row>
    <row r="223" spans="1:10" ht="15.95" customHeight="1" x14ac:dyDescent="0.25">
      <c r="A223" s="26"/>
      <c r="B223" s="124">
        <f t="shared" ca="1" si="6"/>
        <v>134</v>
      </c>
      <c r="C223" s="130" t="str">
        <f>IF('Data Import-Express'!K239&lt;&gt;"", 'Data Import-Express'!K239, "")</f>
        <v>Company 237</v>
      </c>
      <c r="D223" s="128"/>
      <c r="E223" s="126">
        <f ca="1" xml:space="preserve"> SUMIFS(Outsanding_Invoices[Amount
Outstanding],Outsanding_Invoices[Document
Date], "&gt;"&amp;TODAY()-30,Outsanding_Invoices[Customer Name],$C223)</f>
        <v>0</v>
      </c>
      <c r="F223" s="126">
        <f ca="1" xml:space="preserve"> SUMIFS(Outsanding_Invoices[Amount
Outstanding],Outsanding_Invoices[Document
Date], "&gt;"&amp;TODAY()-60,Outsanding_Invoices[Document
Date], "&lt;"&amp;TODAY()-29,Outsanding_Invoices[Customer Name], $C223)</f>
        <v>0</v>
      </c>
      <c r="G223" s="126">
        <f ca="1" xml:space="preserve"> SUMIFS(Outsanding_Invoices[Amount
Outstanding],Outsanding_Invoices[Document
Date], "&gt;"&amp;TODAY()-90,Outsanding_Invoices[Document
Date], "&lt;"&amp;TODAY()-59,Outsanding_Invoices[Customer Name], $C223)</f>
        <v>0</v>
      </c>
      <c r="H223" s="126">
        <f ca="1" xml:space="preserve"> SUMIFS(Outsanding_Invoices[Amount
Outstanding],Outsanding_Invoices[Document
Date], "&lt;"&amp;TODAY()-90,Outsanding_Invoices[Customer Name], $C223)</f>
        <v>400</v>
      </c>
      <c r="I223" s="102"/>
      <c r="J223" s="103">
        <f t="shared" ca="1" si="7"/>
        <v>400</v>
      </c>
    </row>
    <row r="224" spans="1:10" ht="15.95" customHeight="1" x14ac:dyDescent="0.25">
      <c r="A224" s="26"/>
      <c r="B224" s="124">
        <f t="shared" ca="1" si="6"/>
        <v>153</v>
      </c>
      <c r="C224" s="130" t="str">
        <f>IF('Data Import-Express'!K184&lt;&gt;"", 'Data Import-Express'!K184, "")</f>
        <v>Company 182</v>
      </c>
      <c r="D224" s="128"/>
      <c r="E224" s="126">
        <f ca="1" xml:space="preserve"> SUMIFS(Outsanding_Invoices[Amount
Outstanding],Outsanding_Invoices[Document
Date], "&gt;"&amp;TODAY()-30,Outsanding_Invoices[Customer Name],$C224)</f>
        <v>0</v>
      </c>
      <c r="F224" s="126">
        <f ca="1" xml:space="preserve"> SUMIFS(Outsanding_Invoices[Amount
Outstanding],Outsanding_Invoices[Document
Date], "&gt;"&amp;TODAY()-60,Outsanding_Invoices[Document
Date], "&lt;"&amp;TODAY()-29,Outsanding_Invoices[Customer Name], $C224)</f>
        <v>375.7</v>
      </c>
      <c r="G224" s="126">
        <f ca="1" xml:space="preserve"> SUMIFS(Outsanding_Invoices[Amount
Outstanding],Outsanding_Invoices[Document
Date], "&gt;"&amp;TODAY()-90,Outsanding_Invoices[Document
Date], "&lt;"&amp;TODAY()-59,Outsanding_Invoices[Customer Name], $C224)</f>
        <v>0</v>
      </c>
      <c r="H224" s="126">
        <f ca="1" xml:space="preserve"> SUMIFS(Outsanding_Invoices[Amount
Outstanding],Outsanding_Invoices[Document
Date], "&lt;"&amp;TODAY()-90,Outsanding_Invoices[Customer Name], $C224)</f>
        <v>0</v>
      </c>
      <c r="I224" s="102"/>
      <c r="J224" s="103">
        <f t="shared" ca="1" si="7"/>
        <v>375.7</v>
      </c>
    </row>
    <row r="225" spans="1:10" ht="15.95" customHeight="1" x14ac:dyDescent="0.25">
      <c r="A225" s="26"/>
      <c r="B225" s="124">
        <f t="shared" ca="1" si="6"/>
        <v>153</v>
      </c>
      <c r="C225" s="130" t="str">
        <f>IF('Data Import-Express'!K38&lt;&gt;"", 'Data Import-Express'!K38, "")</f>
        <v>Company 36</v>
      </c>
      <c r="D225" s="128"/>
      <c r="E225" s="126">
        <f ca="1" xml:space="preserve"> SUMIFS(Outsanding_Invoices[Amount
Outstanding],Outsanding_Invoices[Document
Date], "&gt;"&amp;TODAY()-30,Outsanding_Invoices[Customer Name],$C225)</f>
        <v>0</v>
      </c>
      <c r="F225" s="126">
        <f ca="1" xml:space="preserve"> SUMIFS(Outsanding_Invoices[Amount
Outstanding],Outsanding_Invoices[Document
Date], "&gt;"&amp;TODAY()-60,Outsanding_Invoices[Document
Date], "&lt;"&amp;TODAY()-29,Outsanding_Invoices[Customer Name], $C225)</f>
        <v>0</v>
      </c>
      <c r="G225" s="126">
        <f ca="1" xml:space="preserve"> SUMIFS(Outsanding_Invoices[Amount
Outstanding],Outsanding_Invoices[Document
Date], "&gt;"&amp;TODAY()-90,Outsanding_Invoices[Document
Date], "&lt;"&amp;TODAY()-59,Outsanding_Invoices[Customer Name], $C225)</f>
        <v>350</v>
      </c>
      <c r="H225" s="126">
        <f ca="1" xml:space="preserve"> SUMIFS(Outsanding_Invoices[Amount
Outstanding],Outsanding_Invoices[Document
Date], "&lt;"&amp;TODAY()-90,Outsanding_Invoices[Customer Name], $C225)</f>
        <v>0</v>
      </c>
      <c r="I225" s="102"/>
      <c r="J225" s="103">
        <f t="shared" ca="1" si="7"/>
        <v>350</v>
      </c>
    </row>
    <row r="226" spans="1:10" ht="15.95" customHeight="1" x14ac:dyDescent="0.25">
      <c r="A226" s="26"/>
      <c r="B226" s="124">
        <f t="shared" ca="1" si="6"/>
        <v>139</v>
      </c>
      <c r="C226" s="130" t="str">
        <f>IF('Data Import-Express'!K102&lt;&gt;"", 'Data Import-Express'!K102, "")</f>
        <v>Company 100</v>
      </c>
      <c r="D226" s="128"/>
      <c r="E226" s="126">
        <f ca="1" xml:space="preserve"> SUMIFS(Outsanding_Invoices[Amount
Outstanding],Outsanding_Invoices[Document
Date], "&gt;"&amp;TODAY()-30,Outsanding_Invoices[Customer Name],$C226)</f>
        <v>0</v>
      </c>
      <c r="F226" s="126">
        <f ca="1" xml:space="preserve"> SUMIFS(Outsanding_Invoices[Amount
Outstanding],Outsanding_Invoices[Document
Date], "&gt;"&amp;TODAY()-60,Outsanding_Invoices[Document
Date], "&lt;"&amp;TODAY()-29,Outsanding_Invoices[Customer Name], $C226)</f>
        <v>0</v>
      </c>
      <c r="G226" s="126">
        <f ca="1" xml:space="preserve"> SUMIFS(Outsanding_Invoices[Amount
Outstanding],Outsanding_Invoices[Document
Date], "&gt;"&amp;TODAY()-90,Outsanding_Invoices[Document
Date], "&lt;"&amp;TODAY()-59,Outsanding_Invoices[Customer Name], $C226)</f>
        <v>0</v>
      </c>
      <c r="H226" s="126">
        <f ca="1" xml:space="preserve"> SUMIFS(Outsanding_Invoices[Amount
Outstanding],Outsanding_Invoices[Document
Date], "&lt;"&amp;TODAY()-90,Outsanding_Invoices[Customer Name], $C226)</f>
        <v>342.51</v>
      </c>
      <c r="I226" s="102"/>
      <c r="J226" s="103">
        <f t="shared" ca="1" si="7"/>
        <v>342.51</v>
      </c>
    </row>
    <row r="227" spans="1:10" ht="15.95" customHeight="1" x14ac:dyDescent="0.25">
      <c r="A227" s="26"/>
      <c r="B227" s="124">
        <f t="shared" ca="1" si="6"/>
        <v>140</v>
      </c>
      <c r="C227" s="130" t="str">
        <f>IF('Data Import-Express'!K258&lt;&gt;"", 'Data Import-Express'!K258, "")</f>
        <v>Company 256</v>
      </c>
      <c r="D227" s="128"/>
      <c r="E227" s="126">
        <f ca="1" xml:space="preserve"> SUMIFS(Outsanding_Invoices[Amount
Outstanding],Outsanding_Invoices[Document
Date], "&gt;"&amp;TODAY()-30,Outsanding_Invoices[Customer Name],$C227)</f>
        <v>0</v>
      </c>
      <c r="F227" s="126">
        <f ca="1" xml:space="preserve"> SUMIFS(Outsanding_Invoices[Amount
Outstanding],Outsanding_Invoices[Document
Date], "&gt;"&amp;TODAY()-60,Outsanding_Invoices[Document
Date], "&lt;"&amp;TODAY()-29,Outsanding_Invoices[Customer Name], $C227)</f>
        <v>0</v>
      </c>
      <c r="G227" s="126">
        <f ca="1" xml:space="preserve"> SUMIFS(Outsanding_Invoices[Amount
Outstanding],Outsanding_Invoices[Document
Date], "&gt;"&amp;TODAY()-90,Outsanding_Invoices[Document
Date], "&lt;"&amp;TODAY()-59,Outsanding_Invoices[Customer Name], $C227)</f>
        <v>0</v>
      </c>
      <c r="H227" s="126">
        <f ca="1" xml:space="preserve"> SUMIFS(Outsanding_Invoices[Amount
Outstanding],Outsanding_Invoices[Document
Date], "&lt;"&amp;TODAY()-90,Outsanding_Invoices[Customer Name], $C227)</f>
        <v>316.25</v>
      </c>
      <c r="I227" s="102"/>
      <c r="J227" s="103">
        <f t="shared" ca="1" si="7"/>
        <v>316.25</v>
      </c>
    </row>
    <row r="228" spans="1:10" ht="15.95" customHeight="1" x14ac:dyDescent="0.25">
      <c r="A228" s="26"/>
      <c r="B228" s="124">
        <f t="shared" ca="1" si="6"/>
        <v>141</v>
      </c>
      <c r="C228" s="130" t="str">
        <f>IF('Data Import-Express'!K235&lt;&gt;"", 'Data Import-Express'!K235, "")</f>
        <v>Company 233</v>
      </c>
      <c r="D228" s="128"/>
      <c r="E228" s="126">
        <f ca="1" xml:space="preserve"> SUMIFS(Outsanding_Invoices[Amount
Outstanding],Outsanding_Invoices[Document
Date], "&gt;"&amp;TODAY()-30,Outsanding_Invoices[Customer Name],$C228)</f>
        <v>0</v>
      </c>
      <c r="F228" s="126">
        <f ca="1" xml:space="preserve"> SUMIFS(Outsanding_Invoices[Amount
Outstanding],Outsanding_Invoices[Document
Date], "&gt;"&amp;TODAY()-60,Outsanding_Invoices[Document
Date], "&lt;"&amp;TODAY()-29,Outsanding_Invoices[Customer Name], $C228)</f>
        <v>0</v>
      </c>
      <c r="G228" s="126">
        <f ca="1" xml:space="preserve"> SUMIFS(Outsanding_Invoices[Amount
Outstanding],Outsanding_Invoices[Document
Date], "&gt;"&amp;TODAY()-90,Outsanding_Invoices[Document
Date], "&lt;"&amp;TODAY()-59,Outsanding_Invoices[Customer Name], $C228)</f>
        <v>0</v>
      </c>
      <c r="H228" s="126">
        <f ca="1" xml:space="preserve"> SUMIFS(Outsanding_Invoices[Amount
Outstanding],Outsanding_Invoices[Document
Date], "&lt;"&amp;TODAY()-90,Outsanding_Invoices[Customer Name], $C228)</f>
        <v>304.3</v>
      </c>
      <c r="I228" s="102"/>
      <c r="J228" s="103">
        <f t="shared" ca="1" si="7"/>
        <v>304.3</v>
      </c>
    </row>
    <row r="229" spans="1:10" ht="15.95" customHeight="1" x14ac:dyDescent="0.25">
      <c r="A229" s="26"/>
      <c r="B229" s="124">
        <f t="shared" ca="1" si="6"/>
        <v>153</v>
      </c>
      <c r="C229" s="130" t="str">
        <f>IF('Data Import-Express'!K146&lt;&gt;"", 'Data Import-Express'!K146, "")</f>
        <v>Company 144</v>
      </c>
      <c r="D229" s="128"/>
      <c r="E229" s="126">
        <f ca="1" xml:space="preserve"> SUMIFS(Outsanding_Invoices[Amount
Outstanding],Outsanding_Invoices[Document
Date], "&gt;"&amp;TODAY()-30,Outsanding_Invoices[Customer Name],$C229)</f>
        <v>0</v>
      </c>
      <c r="F229" s="126">
        <f ca="1" xml:space="preserve"> SUMIFS(Outsanding_Invoices[Amount
Outstanding],Outsanding_Invoices[Document
Date], "&gt;"&amp;TODAY()-60,Outsanding_Invoices[Document
Date], "&lt;"&amp;TODAY()-29,Outsanding_Invoices[Customer Name], $C229)</f>
        <v>252.88</v>
      </c>
      <c r="G229" s="126">
        <f ca="1" xml:space="preserve"> SUMIFS(Outsanding_Invoices[Amount
Outstanding],Outsanding_Invoices[Document
Date], "&gt;"&amp;TODAY()-90,Outsanding_Invoices[Document
Date], "&lt;"&amp;TODAY()-59,Outsanding_Invoices[Customer Name], $C229)</f>
        <v>0</v>
      </c>
      <c r="H229" s="126">
        <f ca="1" xml:space="preserve"> SUMIFS(Outsanding_Invoices[Amount
Outstanding],Outsanding_Invoices[Document
Date], "&lt;"&amp;TODAY()-90,Outsanding_Invoices[Customer Name], $C229)</f>
        <v>0</v>
      </c>
      <c r="I229" s="102"/>
      <c r="J229" s="103">
        <f t="shared" ca="1" si="7"/>
        <v>252.88</v>
      </c>
    </row>
    <row r="230" spans="1:10" ht="15.95" customHeight="1" x14ac:dyDescent="0.25">
      <c r="A230" s="26"/>
      <c r="B230" s="124">
        <f t="shared" ca="1" si="6"/>
        <v>153</v>
      </c>
      <c r="C230" s="130" t="str">
        <f>IF('Data Import-Express'!K255&lt;&gt;"", 'Data Import-Express'!K255, "")</f>
        <v>Company 253</v>
      </c>
      <c r="D230" s="128"/>
      <c r="E230" s="126">
        <f ca="1" xml:space="preserve"> SUMIFS(Outsanding_Invoices[Amount
Outstanding],Outsanding_Invoices[Document
Date], "&gt;"&amp;TODAY()-30,Outsanding_Invoices[Customer Name],$C230)</f>
        <v>0</v>
      </c>
      <c r="F230" s="126">
        <f ca="1" xml:space="preserve"> SUMIFS(Outsanding_Invoices[Amount
Outstanding],Outsanding_Invoices[Document
Date], "&gt;"&amp;TODAY()-60,Outsanding_Invoices[Document
Date], "&lt;"&amp;TODAY()-29,Outsanding_Invoices[Customer Name], $C230)</f>
        <v>186</v>
      </c>
      <c r="G230" s="126">
        <f ca="1" xml:space="preserve"> SUMIFS(Outsanding_Invoices[Amount
Outstanding],Outsanding_Invoices[Document
Date], "&gt;"&amp;TODAY()-90,Outsanding_Invoices[Document
Date], "&lt;"&amp;TODAY()-59,Outsanding_Invoices[Customer Name], $C230)</f>
        <v>0</v>
      </c>
      <c r="H230" s="126">
        <f ca="1" xml:space="preserve"> SUMIFS(Outsanding_Invoices[Amount
Outstanding],Outsanding_Invoices[Document
Date], "&lt;"&amp;TODAY()-90,Outsanding_Invoices[Customer Name], $C230)</f>
        <v>0</v>
      </c>
      <c r="I230" s="102"/>
      <c r="J230" s="103">
        <f t="shared" ca="1" si="7"/>
        <v>186</v>
      </c>
    </row>
    <row r="231" spans="1:10" ht="15.95" customHeight="1" x14ac:dyDescent="0.25">
      <c r="A231" s="26"/>
      <c r="B231" s="124">
        <f t="shared" ca="1" si="6"/>
        <v>153</v>
      </c>
      <c r="C231" s="130" t="str">
        <f>IF('Data Import-Express'!K222&lt;&gt;"", 'Data Import-Express'!K222, "")</f>
        <v>Company 220</v>
      </c>
      <c r="D231" s="128"/>
      <c r="E231" s="126">
        <f ca="1" xml:space="preserve"> SUMIFS(Outsanding_Invoices[Amount
Outstanding],Outsanding_Invoices[Document
Date], "&gt;"&amp;TODAY()-30,Outsanding_Invoices[Customer Name],$C231)</f>
        <v>0</v>
      </c>
      <c r="F231" s="126">
        <f ca="1" xml:space="preserve"> SUMIFS(Outsanding_Invoices[Amount
Outstanding],Outsanding_Invoices[Document
Date], "&gt;"&amp;TODAY()-60,Outsanding_Invoices[Document
Date], "&lt;"&amp;TODAY()-29,Outsanding_Invoices[Customer Name], $C231)</f>
        <v>179.38</v>
      </c>
      <c r="G231" s="126">
        <f ca="1" xml:space="preserve"> SUMIFS(Outsanding_Invoices[Amount
Outstanding],Outsanding_Invoices[Document
Date], "&gt;"&amp;TODAY()-90,Outsanding_Invoices[Document
Date], "&lt;"&amp;TODAY()-59,Outsanding_Invoices[Customer Name], $C231)</f>
        <v>0</v>
      </c>
      <c r="H231" s="126">
        <f ca="1" xml:space="preserve"> SUMIFS(Outsanding_Invoices[Amount
Outstanding],Outsanding_Invoices[Document
Date], "&lt;"&amp;TODAY()-90,Outsanding_Invoices[Customer Name], $C231)</f>
        <v>0</v>
      </c>
      <c r="I231" s="102"/>
      <c r="J231" s="103">
        <f t="shared" ca="1" si="7"/>
        <v>179.38</v>
      </c>
    </row>
    <row r="232" spans="1:10" ht="15.95" customHeight="1" x14ac:dyDescent="0.25">
      <c r="A232" s="26"/>
      <c r="B232" s="124">
        <f t="shared" ca="1" si="6"/>
        <v>143</v>
      </c>
      <c r="C232" s="130" t="str">
        <f>IF('Data Import-Express'!K197&lt;&gt;"", 'Data Import-Express'!K197, "")</f>
        <v>Company 195</v>
      </c>
      <c r="D232" s="128"/>
      <c r="E232" s="126">
        <f ca="1" xml:space="preserve"> SUMIFS(Outsanding_Invoices[Amount
Outstanding],Outsanding_Invoices[Document
Date], "&gt;"&amp;TODAY()-30,Outsanding_Invoices[Customer Name],$C232)</f>
        <v>0</v>
      </c>
      <c r="F232" s="126">
        <f ca="1" xml:space="preserve"> SUMIFS(Outsanding_Invoices[Amount
Outstanding],Outsanding_Invoices[Document
Date], "&gt;"&amp;TODAY()-60,Outsanding_Invoices[Document
Date], "&lt;"&amp;TODAY()-29,Outsanding_Invoices[Customer Name], $C232)</f>
        <v>0</v>
      </c>
      <c r="G232" s="126">
        <f ca="1" xml:space="preserve"> SUMIFS(Outsanding_Invoices[Amount
Outstanding],Outsanding_Invoices[Document
Date], "&gt;"&amp;TODAY()-90,Outsanding_Invoices[Document
Date], "&lt;"&amp;TODAY()-59,Outsanding_Invoices[Customer Name], $C232)</f>
        <v>0</v>
      </c>
      <c r="H232" s="126">
        <f ca="1" xml:space="preserve"> SUMIFS(Outsanding_Invoices[Amount
Outstanding],Outsanding_Invoices[Document
Date], "&lt;"&amp;TODAY()-90,Outsanding_Invoices[Customer Name], $C232)</f>
        <v>165</v>
      </c>
      <c r="I232" s="102"/>
      <c r="J232" s="103">
        <f t="shared" ca="1" si="7"/>
        <v>165</v>
      </c>
    </row>
    <row r="233" spans="1:10" ht="15.95" customHeight="1" x14ac:dyDescent="0.25">
      <c r="A233" s="26"/>
      <c r="B233" s="124">
        <f t="shared" ca="1" si="6"/>
        <v>144</v>
      </c>
      <c r="C233" s="130" t="str">
        <f>IF('Data Import-Express'!K157&lt;&gt;"", 'Data Import-Express'!K157, "")</f>
        <v>Company 155</v>
      </c>
      <c r="D233" s="128"/>
      <c r="E233" s="126">
        <f ca="1" xml:space="preserve"> SUMIFS(Outsanding_Invoices[Amount
Outstanding],Outsanding_Invoices[Document
Date], "&gt;"&amp;TODAY()-30,Outsanding_Invoices[Customer Name],$C233)</f>
        <v>0</v>
      </c>
      <c r="F233" s="126">
        <f ca="1" xml:space="preserve"> SUMIFS(Outsanding_Invoices[Amount
Outstanding],Outsanding_Invoices[Document
Date], "&gt;"&amp;TODAY()-60,Outsanding_Invoices[Document
Date], "&lt;"&amp;TODAY()-29,Outsanding_Invoices[Customer Name], $C233)</f>
        <v>0</v>
      </c>
      <c r="G233" s="126">
        <f ca="1" xml:space="preserve"> SUMIFS(Outsanding_Invoices[Amount
Outstanding],Outsanding_Invoices[Document
Date], "&gt;"&amp;TODAY()-90,Outsanding_Invoices[Document
Date], "&lt;"&amp;TODAY()-59,Outsanding_Invoices[Customer Name], $C233)</f>
        <v>0</v>
      </c>
      <c r="H233" s="126">
        <f ca="1" xml:space="preserve"> SUMIFS(Outsanding_Invoices[Amount
Outstanding],Outsanding_Invoices[Document
Date], "&lt;"&amp;TODAY()-90,Outsanding_Invoices[Customer Name], $C233)</f>
        <v>150</v>
      </c>
      <c r="I233" s="102"/>
      <c r="J233" s="103">
        <f t="shared" ca="1" si="7"/>
        <v>150</v>
      </c>
    </row>
    <row r="234" spans="1:10" ht="15.95" customHeight="1" x14ac:dyDescent="0.25">
      <c r="A234" s="26"/>
      <c r="B234" s="124">
        <f t="shared" ca="1" si="6"/>
        <v>144</v>
      </c>
      <c r="C234" s="130" t="str">
        <f>IF('Data Import-Express'!K194&lt;&gt;"", 'Data Import-Express'!K194, "")</f>
        <v>Company 192</v>
      </c>
      <c r="D234" s="128"/>
      <c r="E234" s="126">
        <f ca="1" xml:space="preserve"> SUMIFS(Outsanding_Invoices[Amount
Outstanding],Outsanding_Invoices[Document
Date], "&gt;"&amp;TODAY()-30,Outsanding_Invoices[Customer Name],$C234)</f>
        <v>0</v>
      </c>
      <c r="F234" s="126">
        <f ca="1" xml:space="preserve"> SUMIFS(Outsanding_Invoices[Amount
Outstanding],Outsanding_Invoices[Document
Date], "&gt;"&amp;TODAY()-60,Outsanding_Invoices[Document
Date], "&lt;"&amp;TODAY()-29,Outsanding_Invoices[Customer Name], $C234)</f>
        <v>0</v>
      </c>
      <c r="G234" s="126">
        <f ca="1" xml:space="preserve"> SUMIFS(Outsanding_Invoices[Amount
Outstanding],Outsanding_Invoices[Document
Date], "&gt;"&amp;TODAY()-90,Outsanding_Invoices[Document
Date], "&lt;"&amp;TODAY()-59,Outsanding_Invoices[Customer Name], $C234)</f>
        <v>0</v>
      </c>
      <c r="H234" s="126">
        <f ca="1" xml:space="preserve"> SUMIFS(Outsanding_Invoices[Amount
Outstanding],Outsanding_Invoices[Document
Date], "&lt;"&amp;TODAY()-90,Outsanding_Invoices[Customer Name], $C234)</f>
        <v>150</v>
      </c>
      <c r="I234" s="102"/>
      <c r="J234" s="103">
        <f t="shared" ca="1" si="7"/>
        <v>150</v>
      </c>
    </row>
    <row r="235" spans="1:10" ht="15.95" customHeight="1" x14ac:dyDescent="0.25">
      <c r="A235" s="26"/>
      <c r="B235" s="124">
        <f t="shared" ca="1" si="6"/>
        <v>153</v>
      </c>
      <c r="C235" s="130" t="str">
        <f>IF('Data Import-Express'!K108&lt;&gt;"", 'Data Import-Express'!K108, "")</f>
        <v>Company 106</v>
      </c>
      <c r="D235" s="128"/>
      <c r="E235" s="126">
        <f ca="1" xml:space="preserve"> SUMIFS(Outsanding_Invoices[Amount
Outstanding],Outsanding_Invoices[Document
Date], "&gt;"&amp;TODAY()-30,Outsanding_Invoices[Customer Name],$C235)</f>
        <v>0</v>
      </c>
      <c r="F235" s="126">
        <f ca="1" xml:space="preserve"> SUMIFS(Outsanding_Invoices[Amount
Outstanding],Outsanding_Invoices[Document
Date], "&gt;"&amp;TODAY()-60,Outsanding_Invoices[Document
Date], "&lt;"&amp;TODAY()-29,Outsanding_Invoices[Customer Name], $C235)</f>
        <v>143.5</v>
      </c>
      <c r="G235" s="126">
        <f ca="1" xml:space="preserve"> SUMIFS(Outsanding_Invoices[Amount
Outstanding],Outsanding_Invoices[Document
Date], "&gt;"&amp;TODAY()-90,Outsanding_Invoices[Document
Date], "&lt;"&amp;TODAY()-59,Outsanding_Invoices[Customer Name], $C235)</f>
        <v>0</v>
      </c>
      <c r="H235" s="126">
        <f ca="1" xml:space="preserve"> SUMIFS(Outsanding_Invoices[Amount
Outstanding],Outsanding_Invoices[Document
Date], "&lt;"&amp;TODAY()-90,Outsanding_Invoices[Customer Name], $C235)</f>
        <v>0</v>
      </c>
      <c r="I235" s="102"/>
      <c r="J235" s="103">
        <f t="shared" ca="1" si="7"/>
        <v>143.5</v>
      </c>
    </row>
    <row r="236" spans="1:10" ht="15.95" customHeight="1" x14ac:dyDescent="0.25">
      <c r="A236" s="26"/>
      <c r="B236" s="124">
        <f t="shared" ca="1" si="6"/>
        <v>147</v>
      </c>
      <c r="C236" s="130" t="str">
        <f>IF('Data Import-Express'!K186&lt;&gt;"", 'Data Import-Express'!K186, "")</f>
        <v>Company 184</v>
      </c>
      <c r="D236" s="128"/>
      <c r="E236" s="126">
        <f ca="1" xml:space="preserve"> SUMIFS(Outsanding_Invoices[Amount
Outstanding],Outsanding_Invoices[Document
Date], "&gt;"&amp;TODAY()-30,Outsanding_Invoices[Customer Name],$C236)</f>
        <v>0</v>
      </c>
      <c r="F236" s="126">
        <f ca="1" xml:space="preserve"> SUMIFS(Outsanding_Invoices[Amount
Outstanding],Outsanding_Invoices[Document
Date], "&gt;"&amp;TODAY()-60,Outsanding_Invoices[Document
Date], "&lt;"&amp;TODAY()-29,Outsanding_Invoices[Customer Name], $C236)</f>
        <v>0</v>
      </c>
      <c r="G236" s="126">
        <f ca="1" xml:space="preserve"> SUMIFS(Outsanding_Invoices[Amount
Outstanding],Outsanding_Invoices[Document
Date], "&gt;"&amp;TODAY()-90,Outsanding_Invoices[Document
Date], "&lt;"&amp;TODAY()-59,Outsanding_Invoices[Customer Name], $C236)</f>
        <v>0</v>
      </c>
      <c r="H236" s="126">
        <f ca="1" xml:space="preserve"> SUMIFS(Outsanding_Invoices[Amount
Outstanding],Outsanding_Invoices[Document
Date], "&lt;"&amp;TODAY()-90,Outsanding_Invoices[Customer Name], $C236)</f>
        <v>125</v>
      </c>
      <c r="I236" s="102"/>
      <c r="J236" s="103">
        <f t="shared" ca="1" si="7"/>
        <v>125</v>
      </c>
    </row>
    <row r="237" spans="1:10" ht="15.95" customHeight="1" x14ac:dyDescent="0.25">
      <c r="A237" s="26"/>
      <c r="B237" s="124">
        <f t="shared" ca="1" si="6"/>
        <v>149</v>
      </c>
      <c r="C237" s="130" t="str">
        <f>IF('Data Import-Express'!K119&lt;&gt;"", 'Data Import-Express'!K119, "")</f>
        <v>Company 117</v>
      </c>
      <c r="D237" s="128"/>
      <c r="E237" s="126">
        <f ca="1" xml:space="preserve"> SUMIFS(Outsanding_Invoices[Amount
Outstanding],Outsanding_Invoices[Document
Date], "&gt;"&amp;TODAY()-30,Outsanding_Invoices[Customer Name],$C237)</f>
        <v>0</v>
      </c>
      <c r="F237" s="126">
        <f ca="1" xml:space="preserve"> SUMIFS(Outsanding_Invoices[Amount
Outstanding],Outsanding_Invoices[Document
Date], "&gt;"&amp;TODAY()-60,Outsanding_Invoices[Document
Date], "&lt;"&amp;TODAY()-29,Outsanding_Invoices[Customer Name], $C237)</f>
        <v>0</v>
      </c>
      <c r="G237" s="126">
        <f ca="1" xml:space="preserve"> SUMIFS(Outsanding_Invoices[Amount
Outstanding],Outsanding_Invoices[Document
Date], "&gt;"&amp;TODAY()-90,Outsanding_Invoices[Document
Date], "&lt;"&amp;TODAY()-59,Outsanding_Invoices[Customer Name], $C237)</f>
        <v>0</v>
      </c>
      <c r="H237" s="126">
        <f ca="1" xml:space="preserve"> SUMIFS(Outsanding_Invoices[Amount
Outstanding],Outsanding_Invoices[Document
Date], "&lt;"&amp;TODAY()-90,Outsanding_Invoices[Customer Name], $C237)</f>
        <v>100</v>
      </c>
      <c r="I237" s="102"/>
      <c r="J237" s="103">
        <f t="shared" ca="1" si="7"/>
        <v>100</v>
      </c>
    </row>
    <row r="238" spans="1:10" ht="15.95" customHeight="1" x14ac:dyDescent="0.25">
      <c r="A238" s="26"/>
      <c r="B238" s="124">
        <f t="shared" ca="1" si="6"/>
        <v>150</v>
      </c>
      <c r="C238" s="130" t="str">
        <f>IF('Data Import-Express'!K85&lt;&gt;"", 'Data Import-Express'!K85, "")</f>
        <v>Company 83</v>
      </c>
      <c r="D238" s="128"/>
      <c r="E238" s="126">
        <f ca="1" xml:space="preserve"> SUMIFS(Outsanding_Invoices[Amount
Outstanding],Outsanding_Invoices[Document
Date], "&gt;"&amp;TODAY()-30,Outsanding_Invoices[Customer Name],$C238)</f>
        <v>0</v>
      </c>
      <c r="F238" s="126">
        <f ca="1" xml:space="preserve"> SUMIFS(Outsanding_Invoices[Amount
Outstanding],Outsanding_Invoices[Document
Date], "&gt;"&amp;TODAY()-60,Outsanding_Invoices[Document
Date], "&lt;"&amp;TODAY()-29,Outsanding_Invoices[Customer Name], $C238)</f>
        <v>0</v>
      </c>
      <c r="G238" s="126">
        <f ca="1" xml:space="preserve"> SUMIFS(Outsanding_Invoices[Amount
Outstanding],Outsanding_Invoices[Document
Date], "&gt;"&amp;TODAY()-90,Outsanding_Invoices[Document
Date], "&lt;"&amp;TODAY()-59,Outsanding_Invoices[Customer Name], $C238)</f>
        <v>0</v>
      </c>
      <c r="H238" s="126">
        <f ca="1" xml:space="preserve"> SUMIFS(Outsanding_Invoices[Amount
Outstanding],Outsanding_Invoices[Document
Date], "&lt;"&amp;TODAY()-90,Outsanding_Invoices[Customer Name], $C238)</f>
        <v>50</v>
      </c>
      <c r="I238" s="102"/>
      <c r="J238" s="103">
        <f t="shared" ca="1" si="7"/>
        <v>50</v>
      </c>
    </row>
    <row r="239" spans="1:10" ht="15.95" customHeight="1" x14ac:dyDescent="0.25">
      <c r="A239" s="26"/>
      <c r="B239" s="124">
        <f t="shared" ca="1" si="6"/>
        <v>150</v>
      </c>
      <c r="C239" s="130" t="str">
        <f>IF('Data Import-Express'!K112&lt;&gt;"", 'Data Import-Express'!K112, "")</f>
        <v>Company 110</v>
      </c>
      <c r="D239" s="128"/>
      <c r="E239" s="126">
        <f ca="1" xml:space="preserve"> SUMIFS(Outsanding_Invoices[Amount
Outstanding],Outsanding_Invoices[Document
Date], "&gt;"&amp;TODAY()-30,Outsanding_Invoices[Customer Name],$C239)</f>
        <v>0</v>
      </c>
      <c r="F239" s="126">
        <f ca="1" xml:space="preserve"> SUMIFS(Outsanding_Invoices[Amount
Outstanding],Outsanding_Invoices[Document
Date], "&gt;"&amp;TODAY()-60,Outsanding_Invoices[Document
Date], "&lt;"&amp;TODAY()-29,Outsanding_Invoices[Customer Name], $C239)</f>
        <v>0</v>
      </c>
      <c r="G239" s="126">
        <f ca="1" xml:space="preserve"> SUMIFS(Outsanding_Invoices[Amount
Outstanding],Outsanding_Invoices[Document
Date], "&gt;"&amp;TODAY()-90,Outsanding_Invoices[Document
Date], "&lt;"&amp;TODAY()-59,Outsanding_Invoices[Customer Name], $C239)</f>
        <v>0</v>
      </c>
      <c r="H239" s="126">
        <f ca="1" xml:space="preserve"> SUMIFS(Outsanding_Invoices[Amount
Outstanding],Outsanding_Invoices[Document
Date], "&lt;"&amp;TODAY()-90,Outsanding_Invoices[Customer Name], $C239)</f>
        <v>50</v>
      </c>
      <c r="I239" s="102"/>
      <c r="J239" s="103">
        <f t="shared" ca="1" si="7"/>
        <v>50</v>
      </c>
    </row>
    <row r="240" spans="1:10" ht="15.95" customHeight="1" x14ac:dyDescent="0.25">
      <c r="A240" s="26"/>
      <c r="B240" s="124">
        <f t="shared" ca="1" si="6"/>
        <v>153</v>
      </c>
      <c r="C240" s="130" t="str">
        <f>IF('Data Import-Express'!K22&lt;&gt;"", 'Data Import-Express'!K22, "")</f>
        <v>Company 20</v>
      </c>
      <c r="D240" s="128"/>
      <c r="E240" s="126">
        <f ca="1" xml:space="preserve"> SUMIFS(Outsanding_Invoices[Amount
Outstanding],Outsanding_Invoices[Document
Date], "&gt;"&amp;TODAY()-30,Outsanding_Invoices[Customer Name],$C240)</f>
        <v>0</v>
      </c>
      <c r="F240" s="126">
        <f ca="1" xml:space="preserve"> SUMIFS(Outsanding_Invoices[Amount
Outstanding],Outsanding_Invoices[Document
Date], "&gt;"&amp;TODAY()-60,Outsanding_Invoices[Document
Date], "&lt;"&amp;TODAY()-29,Outsanding_Invoices[Customer Name], $C240)</f>
        <v>0</v>
      </c>
      <c r="G240" s="126">
        <f ca="1" xml:space="preserve"> SUMIFS(Outsanding_Invoices[Amount
Outstanding],Outsanding_Invoices[Document
Date], "&gt;"&amp;TODAY()-90,Outsanding_Invoices[Document
Date], "&lt;"&amp;TODAY()-59,Outsanding_Invoices[Customer Name], $C240)</f>
        <v>0</v>
      </c>
      <c r="H240" s="126">
        <f ca="1" xml:space="preserve"> SUMIFS(Outsanding_Invoices[Amount
Outstanding],Outsanding_Invoices[Document
Date], "&lt;"&amp;TODAY()-90,Outsanding_Invoices[Customer Name], $C240)</f>
        <v>0</v>
      </c>
      <c r="I240" s="102"/>
      <c r="J240" s="103">
        <f t="shared" ca="1" si="7"/>
        <v>0</v>
      </c>
    </row>
    <row r="241" spans="1:10" ht="15.95" customHeight="1" x14ac:dyDescent="0.25">
      <c r="A241" s="26"/>
      <c r="B241" s="124">
        <f t="shared" ca="1" si="6"/>
        <v>153</v>
      </c>
      <c r="C241" s="130" t="str">
        <f>IF('Data Import-Express'!K26&lt;&gt;"", 'Data Import-Express'!K26, "")</f>
        <v>Company 24</v>
      </c>
      <c r="D241" s="128"/>
      <c r="E241" s="126">
        <f ca="1" xml:space="preserve"> SUMIFS(Outsanding_Invoices[Amount
Outstanding],Outsanding_Invoices[Document
Date], "&gt;"&amp;TODAY()-30,Outsanding_Invoices[Customer Name],$C241)</f>
        <v>0</v>
      </c>
      <c r="F241" s="126">
        <f ca="1" xml:space="preserve"> SUMIFS(Outsanding_Invoices[Amount
Outstanding],Outsanding_Invoices[Document
Date], "&gt;"&amp;TODAY()-60,Outsanding_Invoices[Document
Date], "&lt;"&amp;TODAY()-29,Outsanding_Invoices[Customer Name], $C241)</f>
        <v>0</v>
      </c>
      <c r="G241" s="126">
        <f ca="1" xml:space="preserve"> SUMIFS(Outsanding_Invoices[Amount
Outstanding],Outsanding_Invoices[Document
Date], "&gt;"&amp;TODAY()-90,Outsanding_Invoices[Document
Date], "&lt;"&amp;TODAY()-59,Outsanding_Invoices[Customer Name], $C241)</f>
        <v>0</v>
      </c>
      <c r="H241" s="126">
        <f ca="1" xml:space="preserve"> SUMIFS(Outsanding_Invoices[Amount
Outstanding],Outsanding_Invoices[Document
Date], "&lt;"&amp;TODAY()-90,Outsanding_Invoices[Customer Name], $C241)</f>
        <v>0</v>
      </c>
      <c r="I241" s="102"/>
      <c r="J241" s="103">
        <f t="shared" ca="1" si="7"/>
        <v>0</v>
      </c>
    </row>
    <row r="242" spans="1:10" ht="15.95" customHeight="1" x14ac:dyDescent="0.25">
      <c r="A242" s="26"/>
      <c r="B242" s="124">
        <f t="shared" ca="1" si="6"/>
        <v>153</v>
      </c>
      <c r="C242" s="130" t="str">
        <f>IF('Data Import-Express'!K31&lt;&gt;"", 'Data Import-Express'!K31, "")</f>
        <v>Company 29</v>
      </c>
      <c r="D242" s="128"/>
      <c r="E242" s="126">
        <f ca="1" xml:space="preserve"> SUMIFS(Outsanding_Invoices[Amount
Outstanding],Outsanding_Invoices[Document
Date], "&gt;"&amp;TODAY()-30,Outsanding_Invoices[Customer Name],$C242)</f>
        <v>0</v>
      </c>
      <c r="F242" s="126">
        <f ca="1" xml:space="preserve"> SUMIFS(Outsanding_Invoices[Amount
Outstanding],Outsanding_Invoices[Document
Date], "&gt;"&amp;TODAY()-60,Outsanding_Invoices[Document
Date], "&lt;"&amp;TODAY()-29,Outsanding_Invoices[Customer Name], $C242)</f>
        <v>0</v>
      </c>
      <c r="G242" s="126">
        <f ca="1" xml:space="preserve"> SUMIFS(Outsanding_Invoices[Amount
Outstanding],Outsanding_Invoices[Document
Date], "&gt;"&amp;TODAY()-90,Outsanding_Invoices[Document
Date], "&lt;"&amp;TODAY()-59,Outsanding_Invoices[Customer Name], $C242)</f>
        <v>0</v>
      </c>
      <c r="H242" s="126">
        <f ca="1" xml:space="preserve"> SUMIFS(Outsanding_Invoices[Amount
Outstanding],Outsanding_Invoices[Document
Date], "&lt;"&amp;TODAY()-90,Outsanding_Invoices[Customer Name], $C242)</f>
        <v>0</v>
      </c>
      <c r="I242" s="102"/>
      <c r="J242" s="103">
        <f t="shared" ca="1" si="7"/>
        <v>0</v>
      </c>
    </row>
    <row r="243" spans="1:10" ht="15.95" customHeight="1" x14ac:dyDescent="0.25">
      <c r="A243" s="26"/>
      <c r="B243" s="124">
        <f t="shared" ca="1" si="6"/>
        <v>153</v>
      </c>
      <c r="C243" s="130" t="str">
        <f>IF('Data Import-Express'!K71&lt;&gt;"", 'Data Import-Express'!K71, "")</f>
        <v>Company 69</v>
      </c>
      <c r="D243" s="128"/>
      <c r="E243" s="126">
        <f ca="1" xml:space="preserve"> SUMIFS(Outsanding_Invoices[Amount
Outstanding],Outsanding_Invoices[Document
Date], "&gt;"&amp;TODAY()-30,Outsanding_Invoices[Customer Name],$C243)</f>
        <v>0</v>
      </c>
      <c r="F243" s="126">
        <f ca="1" xml:space="preserve"> SUMIFS(Outsanding_Invoices[Amount
Outstanding],Outsanding_Invoices[Document
Date], "&gt;"&amp;TODAY()-60,Outsanding_Invoices[Document
Date], "&lt;"&amp;TODAY()-29,Outsanding_Invoices[Customer Name], $C243)</f>
        <v>0</v>
      </c>
      <c r="G243" s="126">
        <f ca="1" xml:space="preserve"> SUMIFS(Outsanding_Invoices[Amount
Outstanding],Outsanding_Invoices[Document
Date], "&gt;"&amp;TODAY()-90,Outsanding_Invoices[Document
Date], "&lt;"&amp;TODAY()-59,Outsanding_Invoices[Customer Name], $C243)</f>
        <v>0</v>
      </c>
      <c r="H243" s="126">
        <f ca="1" xml:space="preserve"> SUMIFS(Outsanding_Invoices[Amount
Outstanding],Outsanding_Invoices[Document
Date], "&lt;"&amp;TODAY()-90,Outsanding_Invoices[Customer Name], $C243)</f>
        <v>0</v>
      </c>
      <c r="I243" s="102"/>
      <c r="J243" s="103">
        <f t="shared" ca="1" si="7"/>
        <v>0</v>
      </c>
    </row>
    <row r="244" spans="1:10" ht="15.95" customHeight="1" x14ac:dyDescent="0.25">
      <c r="A244" s="26"/>
      <c r="B244" s="124">
        <f t="shared" ca="1" si="6"/>
        <v>153</v>
      </c>
      <c r="C244" s="130" t="str">
        <f>IF('Data Import-Express'!K72&lt;&gt;"", 'Data Import-Express'!K72, "")</f>
        <v>Company 70</v>
      </c>
      <c r="D244" s="128"/>
      <c r="E244" s="126">
        <f ca="1" xml:space="preserve"> SUMIFS(Outsanding_Invoices[Amount
Outstanding],Outsanding_Invoices[Document
Date], "&gt;"&amp;TODAY()-30,Outsanding_Invoices[Customer Name],$C244)</f>
        <v>0</v>
      </c>
      <c r="F244" s="126">
        <f ca="1" xml:space="preserve"> SUMIFS(Outsanding_Invoices[Amount
Outstanding],Outsanding_Invoices[Document
Date], "&gt;"&amp;TODAY()-60,Outsanding_Invoices[Document
Date], "&lt;"&amp;TODAY()-29,Outsanding_Invoices[Customer Name], $C244)</f>
        <v>0</v>
      </c>
      <c r="G244" s="126">
        <f ca="1" xml:space="preserve"> SUMIFS(Outsanding_Invoices[Amount
Outstanding],Outsanding_Invoices[Document
Date], "&gt;"&amp;TODAY()-90,Outsanding_Invoices[Document
Date], "&lt;"&amp;TODAY()-59,Outsanding_Invoices[Customer Name], $C244)</f>
        <v>0</v>
      </c>
      <c r="H244" s="126">
        <f ca="1" xml:space="preserve"> SUMIFS(Outsanding_Invoices[Amount
Outstanding],Outsanding_Invoices[Document
Date], "&lt;"&amp;TODAY()-90,Outsanding_Invoices[Customer Name], $C244)</f>
        <v>0</v>
      </c>
      <c r="I244" s="102"/>
      <c r="J244" s="103">
        <f t="shared" ca="1" si="7"/>
        <v>0</v>
      </c>
    </row>
    <row r="245" spans="1:10" ht="15.95" customHeight="1" x14ac:dyDescent="0.25">
      <c r="A245" s="26"/>
      <c r="B245" s="124">
        <f t="shared" ca="1" si="6"/>
        <v>153</v>
      </c>
      <c r="C245" s="130" t="str">
        <f>IF('Data Import-Express'!K83&lt;&gt;"", 'Data Import-Express'!K83, "")</f>
        <v>Company 81</v>
      </c>
      <c r="D245" s="128"/>
      <c r="E245" s="126">
        <f ca="1" xml:space="preserve"> SUMIFS(Outsanding_Invoices[Amount
Outstanding],Outsanding_Invoices[Document
Date], "&gt;"&amp;TODAY()-30,Outsanding_Invoices[Customer Name],$C245)</f>
        <v>0</v>
      </c>
      <c r="F245" s="126">
        <f ca="1" xml:space="preserve"> SUMIFS(Outsanding_Invoices[Amount
Outstanding],Outsanding_Invoices[Document
Date], "&gt;"&amp;TODAY()-60,Outsanding_Invoices[Document
Date], "&lt;"&amp;TODAY()-29,Outsanding_Invoices[Customer Name], $C245)</f>
        <v>0</v>
      </c>
      <c r="G245" s="126">
        <f ca="1" xml:space="preserve"> SUMIFS(Outsanding_Invoices[Amount
Outstanding],Outsanding_Invoices[Document
Date], "&gt;"&amp;TODAY()-90,Outsanding_Invoices[Document
Date], "&lt;"&amp;TODAY()-59,Outsanding_Invoices[Customer Name], $C245)</f>
        <v>0</v>
      </c>
      <c r="H245" s="126">
        <f ca="1" xml:space="preserve"> SUMIFS(Outsanding_Invoices[Amount
Outstanding],Outsanding_Invoices[Document
Date], "&lt;"&amp;TODAY()-90,Outsanding_Invoices[Customer Name], $C245)</f>
        <v>0</v>
      </c>
      <c r="I245" s="102"/>
      <c r="J245" s="103">
        <f t="shared" ca="1" si="7"/>
        <v>0</v>
      </c>
    </row>
    <row r="246" spans="1:10" ht="15.95" customHeight="1" x14ac:dyDescent="0.25">
      <c r="A246" s="26"/>
      <c r="B246" s="124">
        <f t="shared" ca="1" si="6"/>
        <v>153</v>
      </c>
      <c r="C246" s="130" t="str">
        <f>IF('Data Import-Express'!K94&lt;&gt;"", 'Data Import-Express'!K94, "")</f>
        <v>Company 92</v>
      </c>
      <c r="D246" s="128"/>
      <c r="E246" s="126">
        <f ca="1" xml:space="preserve"> SUMIFS(Outsanding_Invoices[Amount
Outstanding],Outsanding_Invoices[Document
Date], "&gt;"&amp;TODAY()-30,Outsanding_Invoices[Customer Name],$C246)</f>
        <v>0</v>
      </c>
      <c r="F246" s="126">
        <f ca="1" xml:space="preserve"> SUMIFS(Outsanding_Invoices[Amount
Outstanding],Outsanding_Invoices[Document
Date], "&gt;"&amp;TODAY()-60,Outsanding_Invoices[Document
Date], "&lt;"&amp;TODAY()-29,Outsanding_Invoices[Customer Name], $C246)</f>
        <v>0</v>
      </c>
      <c r="G246" s="126">
        <f ca="1" xml:space="preserve"> SUMIFS(Outsanding_Invoices[Amount
Outstanding],Outsanding_Invoices[Document
Date], "&gt;"&amp;TODAY()-90,Outsanding_Invoices[Document
Date], "&lt;"&amp;TODAY()-59,Outsanding_Invoices[Customer Name], $C246)</f>
        <v>0</v>
      </c>
      <c r="H246" s="126">
        <f ca="1" xml:space="preserve"> SUMIFS(Outsanding_Invoices[Amount
Outstanding],Outsanding_Invoices[Document
Date], "&lt;"&amp;TODAY()-90,Outsanding_Invoices[Customer Name], $C246)</f>
        <v>0</v>
      </c>
      <c r="I246" s="102"/>
      <c r="J246" s="103">
        <f t="shared" ca="1" si="7"/>
        <v>0</v>
      </c>
    </row>
    <row r="247" spans="1:10" ht="15.95" customHeight="1" x14ac:dyDescent="0.25">
      <c r="A247" s="26"/>
      <c r="B247" s="124">
        <f t="shared" ca="1" si="6"/>
        <v>153</v>
      </c>
      <c r="C247" s="130" t="str">
        <f>IF('Data Import-Express'!K98&lt;&gt;"", 'Data Import-Express'!K98, "")</f>
        <v>Company 96</v>
      </c>
      <c r="D247" s="128"/>
      <c r="E247" s="126">
        <f ca="1" xml:space="preserve"> SUMIFS(Outsanding_Invoices[Amount
Outstanding],Outsanding_Invoices[Document
Date], "&gt;"&amp;TODAY()-30,Outsanding_Invoices[Customer Name],$C247)</f>
        <v>0</v>
      </c>
      <c r="F247" s="126">
        <f ca="1" xml:space="preserve"> SUMIFS(Outsanding_Invoices[Amount
Outstanding],Outsanding_Invoices[Document
Date], "&gt;"&amp;TODAY()-60,Outsanding_Invoices[Document
Date], "&lt;"&amp;TODAY()-29,Outsanding_Invoices[Customer Name], $C247)</f>
        <v>0</v>
      </c>
      <c r="G247" s="126">
        <f ca="1" xml:space="preserve"> SUMIFS(Outsanding_Invoices[Amount
Outstanding],Outsanding_Invoices[Document
Date], "&gt;"&amp;TODAY()-90,Outsanding_Invoices[Document
Date], "&lt;"&amp;TODAY()-59,Outsanding_Invoices[Customer Name], $C247)</f>
        <v>0</v>
      </c>
      <c r="H247" s="126">
        <f ca="1" xml:space="preserve"> SUMIFS(Outsanding_Invoices[Amount
Outstanding],Outsanding_Invoices[Document
Date], "&lt;"&amp;TODAY()-90,Outsanding_Invoices[Customer Name], $C247)</f>
        <v>0</v>
      </c>
      <c r="I247" s="102"/>
      <c r="J247" s="103">
        <f t="shared" ca="1" si="7"/>
        <v>0</v>
      </c>
    </row>
    <row r="248" spans="1:10" ht="15.95" customHeight="1" x14ac:dyDescent="0.25">
      <c r="A248" s="26"/>
      <c r="B248" s="124">
        <f t="shared" ca="1" si="6"/>
        <v>153</v>
      </c>
      <c r="C248" s="130" t="str">
        <f>IF('Data Import-Express'!K105&lt;&gt;"", 'Data Import-Express'!K105, "")</f>
        <v>Company 103</v>
      </c>
      <c r="D248" s="128"/>
      <c r="E248" s="126">
        <f ca="1" xml:space="preserve"> SUMIFS(Outsanding_Invoices[Amount
Outstanding],Outsanding_Invoices[Document
Date], "&gt;"&amp;TODAY()-30,Outsanding_Invoices[Customer Name],$C248)</f>
        <v>0</v>
      </c>
      <c r="F248" s="126">
        <f ca="1" xml:space="preserve"> SUMIFS(Outsanding_Invoices[Amount
Outstanding],Outsanding_Invoices[Document
Date], "&gt;"&amp;TODAY()-60,Outsanding_Invoices[Document
Date], "&lt;"&amp;TODAY()-29,Outsanding_Invoices[Customer Name], $C248)</f>
        <v>0</v>
      </c>
      <c r="G248" s="126">
        <f ca="1" xml:space="preserve"> SUMIFS(Outsanding_Invoices[Amount
Outstanding],Outsanding_Invoices[Document
Date], "&gt;"&amp;TODAY()-90,Outsanding_Invoices[Document
Date], "&lt;"&amp;TODAY()-59,Outsanding_Invoices[Customer Name], $C248)</f>
        <v>0</v>
      </c>
      <c r="H248" s="126">
        <f ca="1" xml:space="preserve"> SUMIFS(Outsanding_Invoices[Amount
Outstanding],Outsanding_Invoices[Document
Date], "&lt;"&amp;TODAY()-90,Outsanding_Invoices[Customer Name], $C248)</f>
        <v>0</v>
      </c>
      <c r="I248" s="102"/>
      <c r="J248" s="103">
        <f t="shared" ca="1" si="7"/>
        <v>0</v>
      </c>
    </row>
    <row r="249" spans="1:10" ht="15.95" customHeight="1" x14ac:dyDescent="0.25">
      <c r="A249" s="26"/>
      <c r="B249" s="124">
        <f t="shared" ca="1" si="6"/>
        <v>153</v>
      </c>
      <c r="C249" s="130" t="str">
        <f>IF('Data Import-Express'!K115&lt;&gt;"", 'Data Import-Express'!K115, "")</f>
        <v>Company 113</v>
      </c>
      <c r="D249" s="128"/>
      <c r="E249" s="126">
        <f ca="1" xml:space="preserve"> SUMIFS(Outsanding_Invoices[Amount
Outstanding],Outsanding_Invoices[Document
Date], "&gt;"&amp;TODAY()-30,Outsanding_Invoices[Customer Name],$C249)</f>
        <v>0</v>
      </c>
      <c r="F249" s="126">
        <f ca="1" xml:space="preserve"> SUMIFS(Outsanding_Invoices[Amount
Outstanding],Outsanding_Invoices[Document
Date], "&gt;"&amp;TODAY()-60,Outsanding_Invoices[Document
Date], "&lt;"&amp;TODAY()-29,Outsanding_Invoices[Customer Name], $C249)</f>
        <v>0</v>
      </c>
      <c r="G249" s="126">
        <f ca="1" xml:space="preserve"> SUMIFS(Outsanding_Invoices[Amount
Outstanding],Outsanding_Invoices[Document
Date], "&gt;"&amp;TODAY()-90,Outsanding_Invoices[Document
Date], "&lt;"&amp;TODAY()-59,Outsanding_Invoices[Customer Name], $C249)</f>
        <v>0</v>
      </c>
      <c r="H249" s="126">
        <f ca="1" xml:space="preserve"> SUMIFS(Outsanding_Invoices[Amount
Outstanding],Outsanding_Invoices[Document
Date], "&lt;"&amp;TODAY()-90,Outsanding_Invoices[Customer Name], $C249)</f>
        <v>0</v>
      </c>
      <c r="I249" s="102"/>
      <c r="J249" s="103">
        <f t="shared" ca="1" si="7"/>
        <v>0</v>
      </c>
    </row>
    <row r="250" spans="1:10" ht="15.95" customHeight="1" x14ac:dyDescent="0.25">
      <c r="A250" s="26"/>
      <c r="B250" s="124">
        <f t="shared" ca="1" si="6"/>
        <v>153</v>
      </c>
      <c r="C250" s="130" t="str">
        <f>IF('Data Import-Express'!K152&lt;&gt;"", 'Data Import-Express'!K152, "")</f>
        <v>Company 150</v>
      </c>
      <c r="D250" s="128"/>
      <c r="E250" s="126">
        <f ca="1" xml:space="preserve"> SUMIFS(Outsanding_Invoices[Amount
Outstanding],Outsanding_Invoices[Document
Date], "&gt;"&amp;TODAY()-30,Outsanding_Invoices[Customer Name],$C250)</f>
        <v>0</v>
      </c>
      <c r="F250" s="126">
        <f ca="1" xml:space="preserve"> SUMIFS(Outsanding_Invoices[Amount
Outstanding],Outsanding_Invoices[Document
Date], "&gt;"&amp;TODAY()-60,Outsanding_Invoices[Document
Date], "&lt;"&amp;TODAY()-29,Outsanding_Invoices[Customer Name], $C250)</f>
        <v>0</v>
      </c>
      <c r="G250" s="126">
        <f ca="1" xml:space="preserve"> SUMIFS(Outsanding_Invoices[Amount
Outstanding],Outsanding_Invoices[Document
Date], "&gt;"&amp;TODAY()-90,Outsanding_Invoices[Document
Date], "&lt;"&amp;TODAY()-59,Outsanding_Invoices[Customer Name], $C250)</f>
        <v>0</v>
      </c>
      <c r="H250" s="126">
        <f ca="1" xml:space="preserve"> SUMIFS(Outsanding_Invoices[Amount
Outstanding],Outsanding_Invoices[Document
Date], "&lt;"&amp;TODAY()-90,Outsanding_Invoices[Customer Name], $C250)</f>
        <v>0</v>
      </c>
      <c r="I250" s="102"/>
      <c r="J250" s="103">
        <f t="shared" ca="1" si="7"/>
        <v>0</v>
      </c>
    </row>
    <row r="251" spans="1:10" ht="15.95" customHeight="1" x14ac:dyDescent="0.25">
      <c r="A251" s="26"/>
      <c r="B251" s="124">
        <f t="shared" ca="1" si="6"/>
        <v>153</v>
      </c>
      <c r="C251" s="130" t="str">
        <f>IF('Data Import-Express'!K156&lt;&gt;"", 'Data Import-Express'!K156, "")</f>
        <v>Company 154</v>
      </c>
      <c r="D251" s="128"/>
      <c r="E251" s="126">
        <f ca="1" xml:space="preserve"> SUMIFS(Outsanding_Invoices[Amount
Outstanding],Outsanding_Invoices[Document
Date], "&gt;"&amp;TODAY()-30,Outsanding_Invoices[Customer Name],$C251)</f>
        <v>0</v>
      </c>
      <c r="F251" s="126">
        <f ca="1" xml:space="preserve"> SUMIFS(Outsanding_Invoices[Amount
Outstanding],Outsanding_Invoices[Document
Date], "&gt;"&amp;TODAY()-60,Outsanding_Invoices[Document
Date], "&lt;"&amp;TODAY()-29,Outsanding_Invoices[Customer Name], $C251)</f>
        <v>0</v>
      </c>
      <c r="G251" s="126">
        <f ca="1" xml:space="preserve"> SUMIFS(Outsanding_Invoices[Amount
Outstanding],Outsanding_Invoices[Document
Date], "&gt;"&amp;TODAY()-90,Outsanding_Invoices[Document
Date], "&lt;"&amp;TODAY()-59,Outsanding_Invoices[Customer Name], $C251)</f>
        <v>0</v>
      </c>
      <c r="H251" s="126">
        <f ca="1" xml:space="preserve"> SUMIFS(Outsanding_Invoices[Amount
Outstanding],Outsanding_Invoices[Document
Date], "&lt;"&amp;TODAY()-90,Outsanding_Invoices[Customer Name], $C251)</f>
        <v>0</v>
      </c>
      <c r="I251" s="102"/>
      <c r="J251" s="103">
        <f t="shared" ca="1" si="7"/>
        <v>0</v>
      </c>
    </row>
    <row r="252" spans="1:10" ht="15.95" customHeight="1" x14ac:dyDescent="0.25">
      <c r="A252" s="26"/>
      <c r="B252" s="124">
        <f t="shared" ca="1" si="6"/>
        <v>153</v>
      </c>
      <c r="C252" s="130" t="str">
        <f>IF('Data Import-Express'!K161&lt;&gt;"", 'Data Import-Express'!K161, "")</f>
        <v>Company 159</v>
      </c>
      <c r="D252" s="128"/>
      <c r="E252" s="126">
        <f ca="1" xml:space="preserve"> SUMIFS(Outsanding_Invoices[Amount
Outstanding],Outsanding_Invoices[Document
Date], "&gt;"&amp;TODAY()-30,Outsanding_Invoices[Customer Name],$C252)</f>
        <v>0</v>
      </c>
      <c r="F252" s="126">
        <f ca="1" xml:space="preserve"> SUMIFS(Outsanding_Invoices[Amount
Outstanding],Outsanding_Invoices[Document
Date], "&gt;"&amp;TODAY()-60,Outsanding_Invoices[Document
Date], "&lt;"&amp;TODAY()-29,Outsanding_Invoices[Customer Name], $C252)</f>
        <v>0</v>
      </c>
      <c r="G252" s="126">
        <f ca="1" xml:space="preserve"> SUMIFS(Outsanding_Invoices[Amount
Outstanding],Outsanding_Invoices[Document
Date], "&gt;"&amp;TODAY()-90,Outsanding_Invoices[Document
Date], "&lt;"&amp;TODAY()-59,Outsanding_Invoices[Customer Name], $C252)</f>
        <v>0</v>
      </c>
      <c r="H252" s="126">
        <f ca="1" xml:space="preserve"> SUMIFS(Outsanding_Invoices[Amount
Outstanding],Outsanding_Invoices[Document
Date], "&lt;"&amp;TODAY()-90,Outsanding_Invoices[Customer Name], $C252)</f>
        <v>0</v>
      </c>
      <c r="I252" s="102"/>
      <c r="J252" s="103">
        <f t="shared" ca="1" si="7"/>
        <v>0</v>
      </c>
    </row>
    <row r="253" spans="1:10" ht="15.95" customHeight="1" x14ac:dyDescent="0.25">
      <c r="A253" s="26"/>
      <c r="B253" s="124">
        <f t="shared" ca="1" si="6"/>
        <v>153</v>
      </c>
      <c r="C253" s="130" t="str">
        <f>IF('Data Import-Express'!K169&lt;&gt;"", 'Data Import-Express'!K169, "")</f>
        <v>Company 167</v>
      </c>
      <c r="D253" s="128"/>
      <c r="E253" s="126">
        <f ca="1" xml:space="preserve"> SUMIFS(Outsanding_Invoices[Amount
Outstanding],Outsanding_Invoices[Document
Date], "&gt;"&amp;TODAY()-30,Outsanding_Invoices[Customer Name],$C253)</f>
        <v>0</v>
      </c>
      <c r="F253" s="126">
        <f ca="1" xml:space="preserve"> SUMIFS(Outsanding_Invoices[Amount
Outstanding],Outsanding_Invoices[Document
Date], "&gt;"&amp;TODAY()-60,Outsanding_Invoices[Document
Date], "&lt;"&amp;TODAY()-29,Outsanding_Invoices[Customer Name], $C253)</f>
        <v>0</v>
      </c>
      <c r="G253" s="126">
        <f ca="1" xml:space="preserve"> SUMIFS(Outsanding_Invoices[Amount
Outstanding],Outsanding_Invoices[Document
Date], "&gt;"&amp;TODAY()-90,Outsanding_Invoices[Document
Date], "&lt;"&amp;TODAY()-59,Outsanding_Invoices[Customer Name], $C253)</f>
        <v>0</v>
      </c>
      <c r="H253" s="126">
        <f ca="1" xml:space="preserve"> SUMIFS(Outsanding_Invoices[Amount
Outstanding],Outsanding_Invoices[Document
Date], "&lt;"&amp;TODAY()-90,Outsanding_Invoices[Customer Name], $C253)</f>
        <v>0</v>
      </c>
      <c r="I253" s="102"/>
      <c r="J253" s="103">
        <f t="shared" ca="1" si="7"/>
        <v>0</v>
      </c>
    </row>
    <row r="254" spans="1:10" ht="15.95" customHeight="1" x14ac:dyDescent="0.25">
      <c r="A254" s="26"/>
      <c r="B254" s="124">
        <f t="shared" ca="1" si="6"/>
        <v>153</v>
      </c>
      <c r="C254" s="130" t="str">
        <f>IF('Data Import-Express'!K173&lt;&gt;"", 'Data Import-Express'!K173, "")</f>
        <v>Company 171</v>
      </c>
      <c r="D254" s="128"/>
      <c r="E254" s="126">
        <f ca="1" xml:space="preserve"> SUMIFS(Outsanding_Invoices[Amount
Outstanding],Outsanding_Invoices[Document
Date], "&gt;"&amp;TODAY()-30,Outsanding_Invoices[Customer Name],$C254)</f>
        <v>0</v>
      </c>
      <c r="F254" s="126">
        <f ca="1" xml:space="preserve"> SUMIFS(Outsanding_Invoices[Amount
Outstanding],Outsanding_Invoices[Document
Date], "&gt;"&amp;TODAY()-60,Outsanding_Invoices[Document
Date], "&lt;"&amp;TODAY()-29,Outsanding_Invoices[Customer Name], $C254)</f>
        <v>0</v>
      </c>
      <c r="G254" s="126">
        <f ca="1" xml:space="preserve"> SUMIFS(Outsanding_Invoices[Amount
Outstanding],Outsanding_Invoices[Document
Date], "&gt;"&amp;TODAY()-90,Outsanding_Invoices[Document
Date], "&lt;"&amp;TODAY()-59,Outsanding_Invoices[Customer Name], $C254)</f>
        <v>0</v>
      </c>
      <c r="H254" s="126">
        <f ca="1" xml:space="preserve"> SUMIFS(Outsanding_Invoices[Amount
Outstanding],Outsanding_Invoices[Document
Date], "&lt;"&amp;TODAY()-90,Outsanding_Invoices[Customer Name], $C254)</f>
        <v>0</v>
      </c>
      <c r="I254" s="102"/>
      <c r="J254" s="103">
        <f t="shared" ca="1" si="7"/>
        <v>0</v>
      </c>
    </row>
    <row r="255" spans="1:10" ht="15.95" customHeight="1" x14ac:dyDescent="0.25">
      <c r="A255" s="26"/>
      <c r="B255" s="124">
        <f t="shared" ca="1" si="6"/>
        <v>153</v>
      </c>
      <c r="C255" s="130" t="str">
        <f>IF('Data Import-Express'!K181&lt;&gt;"", 'Data Import-Express'!K181, "")</f>
        <v>Company 179</v>
      </c>
      <c r="D255" s="128"/>
      <c r="E255" s="126">
        <f ca="1" xml:space="preserve"> SUMIFS(Outsanding_Invoices[Amount
Outstanding],Outsanding_Invoices[Document
Date], "&gt;"&amp;TODAY()-30,Outsanding_Invoices[Customer Name],$C255)</f>
        <v>0</v>
      </c>
      <c r="F255" s="126">
        <f ca="1" xml:space="preserve"> SUMIFS(Outsanding_Invoices[Amount
Outstanding],Outsanding_Invoices[Document
Date], "&gt;"&amp;TODAY()-60,Outsanding_Invoices[Document
Date], "&lt;"&amp;TODAY()-29,Outsanding_Invoices[Customer Name], $C255)</f>
        <v>0</v>
      </c>
      <c r="G255" s="126">
        <f ca="1" xml:space="preserve"> SUMIFS(Outsanding_Invoices[Amount
Outstanding],Outsanding_Invoices[Document
Date], "&gt;"&amp;TODAY()-90,Outsanding_Invoices[Document
Date], "&lt;"&amp;TODAY()-59,Outsanding_Invoices[Customer Name], $C255)</f>
        <v>0</v>
      </c>
      <c r="H255" s="126">
        <f ca="1" xml:space="preserve"> SUMIFS(Outsanding_Invoices[Amount
Outstanding],Outsanding_Invoices[Document
Date], "&lt;"&amp;TODAY()-90,Outsanding_Invoices[Customer Name], $C255)</f>
        <v>0</v>
      </c>
      <c r="I255" s="102"/>
      <c r="J255" s="103">
        <f t="shared" ca="1" si="7"/>
        <v>0</v>
      </c>
    </row>
    <row r="256" spans="1:10" ht="15.95" customHeight="1" x14ac:dyDescent="0.25">
      <c r="A256" s="26"/>
      <c r="B256" s="124">
        <f t="shared" ca="1" si="6"/>
        <v>153</v>
      </c>
      <c r="C256" s="130" t="str">
        <f>IF('Data Import-Express'!K205&lt;&gt;"", 'Data Import-Express'!K205, "")</f>
        <v>Company 203</v>
      </c>
      <c r="D256" s="128"/>
      <c r="E256" s="126">
        <f ca="1" xml:space="preserve"> SUMIFS(Outsanding_Invoices[Amount
Outstanding],Outsanding_Invoices[Document
Date], "&gt;"&amp;TODAY()-30,Outsanding_Invoices[Customer Name],$C256)</f>
        <v>0</v>
      </c>
      <c r="F256" s="126">
        <f ca="1" xml:space="preserve"> SUMIFS(Outsanding_Invoices[Amount
Outstanding],Outsanding_Invoices[Document
Date], "&gt;"&amp;TODAY()-60,Outsanding_Invoices[Document
Date], "&lt;"&amp;TODAY()-29,Outsanding_Invoices[Customer Name], $C256)</f>
        <v>0</v>
      </c>
      <c r="G256" s="126">
        <f ca="1" xml:space="preserve"> SUMIFS(Outsanding_Invoices[Amount
Outstanding],Outsanding_Invoices[Document
Date], "&gt;"&amp;TODAY()-90,Outsanding_Invoices[Document
Date], "&lt;"&amp;TODAY()-59,Outsanding_Invoices[Customer Name], $C256)</f>
        <v>0</v>
      </c>
      <c r="H256" s="126">
        <f ca="1" xml:space="preserve"> SUMIFS(Outsanding_Invoices[Amount
Outstanding],Outsanding_Invoices[Document
Date], "&lt;"&amp;TODAY()-90,Outsanding_Invoices[Customer Name], $C256)</f>
        <v>0</v>
      </c>
      <c r="I256" s="102"/>
      <c r="J256" s="103">
        <f t="shared" ca="1" si="7"/>
        <v>0</v>
      </c>
    </row>
    <row r="257" spans="1:10" ht="15.95" customHeight="1" x14ac:dyDescent="0.25">
      <c r="A257" s="26"/>
      <c r="B257" s="124">
        <f t="shared" ca="1" si="6"/>
        <v>153</v>
      </c>
      <c r="C257" s="130" t="str">
        <f>IF('Data Import-Express'!K208&lt;&gt;"", 'Data Import-Express'!K208, "")</f>
        <v>Company 206</v>
      </c>
      <c r="D257" s="128"/>
      <c r="E257" s="126">
        <f ca="1" xml:space="preserve"> SUMIFS(Outsanding_Invoices[Amount
Outstanding],Outsanding_Invoices[Document
Date], "&gt;"&amp;TODAY()-30,Outsanding_Invoices[Customer Name],$C257)</f>
        <v>0</v>
      </c>
      <c r="F257" s="126">
        <f ca="1" xml:space="preserve"> SUMIFS(Outsanding_Invoices[Amount
Outstanding],Outsanding_Invoices[Document
Date], "&gt;"&amp;TODAY()-60,Outsanding_Invoices[Document
Date], "&lt;"&amp;TODAY()-29,Outsanding_Invoices[Customer Name], $C257)</f>
        <v>0</v>
      </c>
      <c r="G257" s="126">
        <f ca="1" xml:space="preserve"> SUMIFS(Outsanding_Invoices[Amount
Outstanding],Outsanding_Invoices[Document
Date], "&gt;"&amp;TODAY()-90,Outsanding_Invoices[Document
Date], "&lt;"&amp;TODAY()-59,Outsanding_Invoices[Customer Name], $C257)</f>
        <v>0</v>
      </c>
      <c r="H257" s="126">
        <f ca="1" xml:space="preserve"> SUMIFS(Outsanding_Invoices[Amount
Outstanding],Outsanding_Invoices[Document
Date], "&lt;"&amp;TODAY()-90,Outsanding_Invoices[Customer Name], $C257)</f>
        <v>0</v>
      </c>
      <c r="I257" s="102"/>
      <c r="J257" s="103">
        <f t="shared" ca="1" si="7"/>
        <v>0</v>
      </c>
    </row>
    <row r="258" spans="1:10" ht="15.95" customHeight="1" x14ac:dyDescent="0.25">
      <c r="A258" s="26"/>
      <c r="B258" s="124">
        <f t="shared" ca="1" si="6"/>
        <v>153</v>
      </c>
      <c r="C258" s="130" t="str">
        <f>IF('Data Import-Express'!K210&lt;&gt;"", 'Data Import-Express'!K210, "")</f>
        <v>Company 208</v>
      </c>
      <c r="D258" s="128"/>
      <c r="E258" s="126">
        <f ca="1" xml:space="preserve"> SUMIFS(Outsanding_Invoices[Amount
Outstanding],Outsanding_Invoices[Document
Date], "&gt;"&amp;TODAY()-30,Outsanding_Invoices[Customer Name],$C258)</f>
        <v>0</v>
      </c>
      <c r="F258" s="126">
        <f ca="1" xml:space="preserve"> SUMIFS(Outsanding_Invoices[Amount
Outstanding],Outsanding_Invoices[Document
Date], "&gt;"&amp;TODAY()-60,Outsanding_Invoices[Document
Date], "&lt;"&amp;TODAY()-29,Outsanding_Invoices[Customer Name], $C258)</f>
        <v>0</v>
      </c>
      <c r="G258" s="126">
        <f ca="1" xml:space="preserve"> SUMIFS(Outsanding_Invoices[Amount
Outstanding],Outsanding_Invoices[Document
Date], "&gt;"&amp;TODAY()-90,Outsanding_Invoices[Document
Date], "&lt;"&amp;TODAY()-59,Outsanding_Invoices[Customer Name], $C258)</f>
        <v>0</v>
      </c>
      <c r="H258" s="126">
        <f ca="1" xml:space="preserve"> SUMIFS(Outsanding_Invoices[Amount
Outstanding],Outsanding_Invoices[Document
Date], "&lt;"&amp;TODAY()-90,Outsanding_Invoices[Customer Name], $C258)</f>
        <v>0</v>
      </c>
      <c r="I258" s="102"/>
      <c r="J258" s="103">
        <f t="shared" ca="1" si="7"/>
        <v>0</v>
      </c>
    </row>
    <row r="259" spans="1:10" ht="15.95" customHeight="1" x14ac:dyDescent="0.25">
      <c r="A259" s="26"/>
      <c r="B259" s="124">
        <f t="shared" ca="1" si="6"/>
        <v>153</v>
      </c>
      <c r="C259" s="130" t="str">
        <f>IF('Data Import-Express'!K254&lt;&gt;"", 'Data Import-Express'!K254, "")</f>
        <v>Company 252</v>
      </c>
      <c r="D259" s="128"/>
      <c r="E259" s="126">
        <f ca="1" xml:space="preserve"> SUMIFS(Outsanding_Invoices[Amount
Outstanding],Outsanding_Invoices[Document
Date], "&gt;"&amp;TODAY()-30,Outsanding_Invoices[Customer Name],$C259)</f>
        <v>0</v>
      </c>
      <c r="F259" s="126">
        <f ca="1" xml:space="preserve"> SUMIFS(Outsanding_Invoices[Amount
Outstanding],Outsanding_Invoices[Document
Date], "&gt;"&amp;TODAY()-60,Outsanding_Invoices[Document
Date], "&lt;"&amp;TODAY()-29,Outsanding_Invoices[Customer Name], $C259)</f>
        <v>0</v>
      </c>
      <c r="G259" s="126">
        <f ca="1" xml:space="preserve"> SUMIFS(Outsanding_Invoices[Amount
Outstanding],Outsanding_Invoices[Document
Date], "&gt;"&amp;TODAY()-90,Outsanding_Invoices[Document
Date], "&lt;"&amp;TODAY()-59,Outsanding_Invoices[Customer Name], $C259)</f>
        <v>0</v>
      </c>
      <c r="H259" s="126">
        <f ca="1" xml:space="preserve"> SUMIFS(Outsanding_Invoices[Amount
Outstanding],Outsanding_Invoices[Document
Date], "&lt;"&amp;TODAY()-90,Outsanding_Invoices[Customer Name], $C259)</f>
        <v>0</v>
      </c>
      <c r="I259" s="102"/>
      <c r="J259" s="103">
        <f t="shared" ca="1" si="7"/>
        <v>0</v>
      </c>
    </row>
    <row r="260" spans="1:10" ht="15.95" customHeight="1" x14ac:dyDescent="0.25">
      <c r="A260" s="26"/>
      <c r="B260" s="124">
        <f t="shared" ca="1" si="6"/>
        <v>153</v>
      </c>
      <c r="C260" s="130" t="str">
        <f>IF('Data Import-Express'!K256&lt;&gt;"", 'Data Import-Express'!K256, "")</f>
        <v>Company 254</v>
      </c>
      <c r="D260" s="128"/>
      <c r="E260" s="126">
        <f ca="1" xml:space="preserve"> SUMIFS(Outsanding_Invoices[Amount
Outstanding],Outsanding_Invoices[Document
Date], "&gt;"&amp;TODAY()-30,Outsanding_Invoices[Customer Name],$C260)</f>
        <v>0</v>
      </c>
      <c r="F260" s="126">
        <f ca="1" xml:space="preserve"> SUMIFS(Outsanding_Invoices[Amount
Outstanding],Outsanding_Invoices[Document
Date], "&gt;"&amp;TODAY()-60,Outsanding_Invoices[Document
Date], "&lt;"&amp;TODAY()-29,Outsanding_Invoices[Customer Name], $C260)</f>
        <v>0</v>
      </c>
      <c r="G260" s="126">
        <f ca="1" xml:space="preserve"> SUMIFS(Outsanding_Invoices[Amount
Outstanding],Outsanding_Invoices[Document
Date], "&gt;"&amp;TODAY()-90,Outsanding_Invoices[Document
Date], "&lt;"&amp;TODAY()-59,Outsanding_Invoices[Customer Name], $C260)</f>
        <v>0</v>
      </c>
      <c r="H260" s="126">
        <f ca="1" xml:space="preserve"> SUMIFS(Outsanding_Invoices[Amount
Outstanding],Outsanding_Invoices[Document
Date], "&lt;"&amp;TODAY()-90,Outsanding_Invoices[Customer Name], $C260)</f>
        <v>0</v>
      </c>
      <c r="I260" s="102"/>
      <c r="J260" s="103">
        <f t="shared" ca="1" si="7"/>
        <v>0</v>
      </c>
    </row>
    <row r="261" spans="1:10" ht="15.95" customHeight="1" x14ac:dyDescent="0.25">
      <c r="A261" s="26"/>
      <c r="B261" s="124">
        <f t="shared" ca="1" si="6"/>
        <v>153</v>
      </c>
      <c r="C261" s="131" t="str">
        <f>IF('Data Import-Express'!K257&lt;&gt;"", 'Data Import-Express'!K257, "")</f>
        <v>Company 255</v>
      </c>
      <c r="D261" s="129"/>
      <c r="E261" s="127">
        <f ca="1" xml:space="preserve"> SUMIFS(Outsanding_Invoices[Amount
Outstanding],Outsanding_Invoices[Document
Date], "&gt;"&amp;TODAY()-30,Outsanding_Invoices[Customer Name],$C261)</f>
        <v>0</v>
      </c>
      <c r="F261" s="127">
        <f ca="1" xml:space="preserve"> SUMIFS(Outsanding_Invoices[Amount
Outstanding],Outsanding_Invoices[Document
Date], "&gt;"&amp;TODAY()-60,Outsanding_Invoices[Document
Date], "&lt;"&amp;TODAY()-29,Outsanding_Invoices[Customer Name], $C261)</f>
        <v>0</v>
      </c>
      <c r="G261" s="127">
        <f ca="1" xml:space="preserve"> SUMIFS(Outsanding_Invoices[Amount
Outstanding],Outsanding_Invoices[Document
Date], "&gt;"&amp;TODAY()-90,Outsanding_Invoices[Document
Date], "&lt;"&amp;TODAY()-59,Outsanding_Invoices[Customer Name], $C261)</f>
        <v>0</v>
      </c>
      <c r="H261" s="127">
        <f ca="1" xml:space="preserve"> SUMIFS(Outsanding_Invoices[Amount
Outstanding],Outsanding_Invoices[Document
Date], "&lt;"&amp;TODAY()-90,Outsanding_Invoices[Customer Name], $C261)</f>
        <v>0</v>
      </c>
      <c r="I261" s="102"/>
      <c r="J261" s="104">
        <f t="shared" ca="1" si="7"/>
        <v>0</v>
      </c>
    </row>
  </sheetData>
  <mergeCells count="1">
    <mergeCell ref="B2:E2"/>
  </mergeCells>
  <pageMargins left="0.7" right="0.7" top="0.75" bottom="0.75" header="0.3" footer="0.3"/>
  <pageSetup scale="11" orientation="landscape" r:id="rId1"/>
  <drawing r:id="rId2"/>
  <extLst>
    <ext xmlns:x14="http://schemas.microsoft.com/office/spreadsheetml/2009/9/main" uri="{05C60535-1F16-4fd2-B633-F4F36F0B64E0}">
      <x14:sparklineGroups xmlns:xm="http://schemas.microsoft.com/office/excel/2006/main">
        <x14:sparklineGroup displayEmptyCellsAs="span" xr2:uid="{79993DBF-BD89-4431-A201-30767FFECB49}">
          <x14:colorSeries rgb="FF376092"/>
          <x14:colorNegative rgb="FFD00000"/>
          <x14:colorAxis rgb="FF000000"/>
          <x14:colorMarkers rgb="FFD00000"/>
          <x14:colorFirst rgb="FFD00000"/>
          <x14:colorLast rgb="FFD00000"/>
          <x14:colorHigh rgb="FFD00000"/>
          <x14:colorLow rgb="FFD00000"/>
          <x14:sparklines>
            <x14:sparkline>
              <xm:f>'Overall Totals'!D6:H6</xm:f>
              <xm:sqref>I6</xm:sqref>
            </x14:sparkline>
            <x14:sparkline>
              <xm:f>'Overall Totals'!D7:H7</xm:f>
              <xm:sqref>I7</xm:sqref>
            </x14:sparkline>
            <x14:sparkline>
              <xm:f>'Overall Totals'!D8:H8</xm:f>
              <xm:sqref>I8</xm:sqref>
            </x14:sparkline>
            <x14:sparkline>
              <xm:f>'Overall Totals'!D9:H9</xm:f>
              <xm:sqref>I9</xm:sqref>
            </x14:sparkline>
            <x14:sparkline>
              <xm:f>'Overall Totals'!D10:H10</xm:f>
              <xm:sqref>I10</xm:sqref>
            </x14:sparkline>
            <x14:sparkline>
              <xm:f>'Overall Totals'!D11:H11</xm:f>
              <xm:sqref>I11</xm:sqref>
            </x14:sparkline>
            <x14:sparkline>
              <xm:f>'Overall Totals'!D12:H12</xm:f>
              <xm:sqref>I12</xm:sqref>
            </x14:sparkline>
            <x14:sparkline>
              <xm:f>'Overall Totals'!D13:H13</xm:f>
              <xm:sqref>I13</xm:sqref>
            </x14:sparkline>
            <x14:sparkline>
              <xm:f>'Overall Totals'!D14:H14</xm:f>
              <xm:sqref>I14</xm:sqref>
            </x14:sparkline>
            <x14:sparkline>
              <xm:f>'Overall Totals'!D15:H15</xm:f>
              <xm:sqref>I15</xm:sqref>
            </x14:sparkline>
            <x14:sparkline>
              <xm:f>'Overall Totals'!D16:H16</xm:f>
              <xm:sqref>I16</xm:sqref>
            </x14:sparkline>
            <x14:sparkline>
              <xm:f>'Overall Totals'!D17:H17</xm:f>
              <xm:sqref>I17</xm:sqref>
            </x14:sparkline>
            <x14:sparkline>
              <xm:f>'Overall Totals'!D18:H18</xm:f>
              <xm:sqref>I18</xm:sqref>
            </x14:sparkline>
            <x14:sparkline>
              <xm:f>'Overall Totals'!D19:H19</xm:f>
              <xm:sqref>I19</xm:sqref>
            </x14:sparkline>
            <x14:sparkline>
              <xm:f>'Overall Totals'!D20:H20</xm:f>
              <xm:sqref>I20</xm:sqref>
            </x14:sparkline>
            <x14:sparkline>
              <xm:f>'Overall Totals'!D21:H21</xm:f>
              <xm:sqref>I21</xm:sqref>
            </x14:sparkline>
            <x14:sparkline>
              <xm:f>'Overall Totals'!D22:H22</xm:f>
              <xm:sqref>I22</xm:sqref>
            </x14:sparkline>
            <x14:sparkline>
              <xm:f>'Overall Totals'!D23:H23</xm:f>
              <xm:sqref>I23</xm:sqref>
            </x14:sparkline>
            <x14:sparkline>
              <xm:f>'Overall Totals'!D24:H24</xm:f>
              <xm:sqref>I24</xm:sqref>
            </x14:sparkline>
            <x14:sparkline>
              <xm:f>'Overall Totals'!D25:H25</xm:f>
              <xm:sqref>I25</xm:sqref>
            </x14:sparkline>
            <x14:sparkline>
              <xm:f>'Overall Totals'!D26:H26</xm:f>
              <xm:sqref>I26</xm:sqref>
            </x14:sparkline>
            <x14:sparkline>
              <xm:f>'Overall Totals'!D27:H27</xm:f>
              <xm:sqref>I27</xm:sqref>
            </x14:sparkline>
            <x14:sparkline>
              <xm:f>'Overall Totals'!D28:H28</xm:f>
              <xm:sqref>I28</xm:sqref>
            </x14:sparkline>
            <x14:sparkline>
              <xm:f>'Overall Totals'!D29:H29</xm:f>
              <xm:sqref>I29</xm:sqref>
            </x14:sparkline>
            <x14:sparkline>
              <xm:f>'Overall Totals'!D30:H30</xm:f>
              <xm:sqref>I30</xm:sqref>
            </x14:sparkline>
            <x14:sparkline>
              <xm:f>'Overall Totals'!D31:H31</xm:f>
              <xm:sqref>I31</xm:sqref>
            </x14:sparkline>
            <x14:sparkline>
              <xm:f>'Overall Totals'!D32:H32</xm:f>
              <xm:sqref>I32</xm:sqref>
            </x14:sparkline>
            <x14:sparkline>
              <xm:f>'Overall Totals'!D33:H33</xm:f>
              <xm:sqref>I33</xm:sqref>
            </x14:sparkline>
            <x14:sparkline>
              <xm:f>'Overall Totals'!D34:H34</xm:f>
              <xm:sqref>I34</xm:sqref>
            </x14:sparkline>
            <x14:sparkline>
              <xm:f>'Overall Totals'!D35:H35</xm:f>
              <xm:sqref>I35</xm:sqref>
            </x14:sparkline>
            <x14:sparkline>
              <xm:f>'Overall Totals'!D36:H36</xm:f>
              <xm:sqref>I36</xm:sqref>
            </x14:sparkline>
            <x14:sparkline>
              <xm:f>'Overall Totals'!D37:H37</xm:f>
              <xm:sqref>I37</xm:sqref>
            </x14:sparkline>
            <x14:sparkline>
              <xm:f>'Overall Totals'!D38:H38</xm:f>
              <xm:sqref>I38</xm:sqref>
            </x14:sparkline>
            <x14:sparkline>
              <xm:f>'Overall Totals'!D39:H39</xm:f>
              <xm:sqref>I39</xm:sqref>
            </x14:sparkline>
            <x14:sparkline>
              <xm:f>'Overall Totals'!D40:H40</xm:f>
              <xm:sqref>I40</xm:sqref>
            </x14:sparkline>
            <x14:sparkline>
              <xm:f>'Overall Totals'!D41:H41</xm:f>
              <xm:sqref>I41</xm:sqref>
            </x14:sparkline>
            <x14:sparkline>
              <xm:f>'Overall Totals'!D42:H42</xm:f>
              <xm:sqref>I42</xm:sqref>
            </x14:sparkline>
            <x14:sparkline>
              <xm:f>'Overall Totals'!D43:H43</xm:f>
              <xm:sqref>I43</xm:sqref>
            </x14:sparkline>
            <x14:sparkline>
              <xm:f>'Overall Totals'!D44:H44</xm:f>
              <xm:sqref>I44</xm:sqref>
            </x14:sparkline>
            <x14:sparkline>
              <xm:f>'Overall Totals'!D45:H45</xm:f>
              <xm:sqref>I45</xm:sqref>
            </x14:sparkline>
            <x14:sparkline>
              <xm:f>'Overall Totals'!D46:H46</xm:f>
              <xm:sqref>I46</xm:sqref>
            </x14:sparkline>
            <x14:sparkline>
              <xm:f>'Overall Totals'!D47:H47</xm:f>
              <xm:sqref>I47</xm:sqref>
            </x14:sparkline>
            <x14:sparkline>
              <xm:f>'Overall Totals'!D48:H48</xm:f>
              <xm:sqref>I48</xm:sqref>
            </x14:sparkline>
            <x14:sparkline>
              <xm:f>'Overall Totals'!D49:H49</xm:f>
              <xm:sqref>I49</xm:sqref>
            </x14:sparkline>
            <x14:sparkline>
              <xm:f>'Overall Totals'!D50:H50</xm:f>
              <xm:sqref>I50</xm:sqref>
            </x14:sparkline>
            <x14:sparkline>
              <xm:f>'Overall Totals'!D51:H51</xm:f>
              <xm:sqref>I51</xm:sqref>
            </x14:sparkline>
            <x14:sparkline>
              <xm:f>'Overall Totals'!D52:H52</xm:f>
              <xm:sqref>I52</xm:sqref>
            </x14:sparkline>
            <x14:sparkline>
              <xm:f>'Overall Totals'!D53:H53</xm:f>
              <xm:sqref>I53</xm:sqref>
            </x14:sparkline>
            <x14:sparkline>
              <xm:f>'Overall Totals'!D54:H54</xm:f>
              <xm:sqref>I54</xm:sqref>
            </x14:sparkline>
            <x14:sparkline>
              <xm:f>'Overall Totals'!D55:H55</xm:f>
              <xm:sqref>I55</xm:sqref>
            </x14:sparkline>
            <x14:sparkline>
              <xm:f>'Overall Totals'!D56:H56</xm:f>
              <xm:sqref>I56</xm:sqref>
            </x14:sparkline>
            <x14:sparkline>
              <xm:f>'Overall Totals'!D57:H57</xm:f>
              <xm:sqref>I57</xm:sqref>
            </x14:sparkline>
            <x14:sparkline>
              <xm:f>'Overall Totals'!D58:H58</xm:f>
              <xm:sqref>I58</xm:sqref>
            </x14:sparkline>
            <x14:sparkline>
              <xm:f>'Overall Totals'!D59:H59</xm:f>
              <xm:sqref>I59</xm:sqref>
            </x14:sparkline>
            <x14:sparkline>
              <xm:f>'Overall Totals'!D60:H60</xm:f>
              <xm:sqref>I60</xm:sqref>
            </x14:sparkline>
            <x14:sparkline>
              <xm:f>'Overall Totals'!D61:H61</xm:f>
              <xm:sqref>I61</xm:sqref>
            </x14:sparkline>
            <x14:sparkline>
              <xm:f>'Overall Totals'!D62:H62</xm:f>
              <xm:sqref>I62</xm:sqref>
            </x14:sparkline>
            <x14:sparkline>
              <xm:f>'Overall Totals'!D63:H63</xm:f>
              <xm:sqref>I63</xm:sqref>
            </x14:sparkline>
            <x14:sparkline>
              <xm:f>'Overall Totals'!D64:H64</xm:f>
              <xm:sqref>I64</xm:sqref>
            </x14:sparkline>
            <x14:sparkline>
              <xm:f>'Overall Totals'!D65:H65</xm:f>
              <xm:sqref>I65</xm:sqref>
            </x14:sparkline>
            <x14:sparkline>
              <xm:f>'Overall Totals'!D66:H66</xm:f>
              <xm:sqref>I66</xm:sqref>
            </x14:sparkline>
            <x14:sparkline>
              <xm:f>'Overall Totals'!D67:H67</xm:f>
              <xm:sqref>I67</xm:sqref>
            </x14:sparkline>
            <x14:sparkline>
              <xm:f>'Overall Totals'!D68:H68</xm:f>
              <xm:sqref>I68</xm:sqref>
            </x14:sparkline>
            <x14:sparkline>
              <xm:f>'Overall Totals'!D69:H69</xm:f>
              <xm:sqref>I69</xm:sqref>
            </x14:sparkline>
            <x14:sparkline>
              <xm:f>'Overall Totals'!D70:H70</xm:f>
              <xm:sqref>I70</xm:sqref>
            </x14:sparkline>
            <x14:sparkline>
              <xm:f>'Overall Totals'!D71:H71</xm:f>
              <xm:sqref>I71</xm:sqref>
            </x14:sparkline>
            <x14:sparkline>
              <xm:f>'Overall Totals'!D72:H72</xm:f>
              <xm:sqref>I72</xm:sqref>
            </x14:sparkline>
            <x14:sparkline>
              <xm:f>'Overall Totals'!D73:H73</xm:f>
              <xm:sqref>I73</xm:sqref>
            </x14:sparkline>
            <x14:sparkline>
              <xm:f>'Overall Totals'!D74:H74</xm:f>
              <xm:sqref>I74</xm:sqref>
            </x14:sparkline>
            <x14:sparkline>
              <xm:f>'Overall Totals'!D75:H75</xm:f>
              <xm:sqref>I75</xm:sqref>
            </x14:sparkline>
            <x14:sparkline>
              <xm:f>'Overall Totals'!D76:H76</xm:f>
              <xm:sqref>I76</xm:sqref>
            </x14:sparkline>
            <x14:sparkline>
              <xm:f>'Overall Totals'!D77:H77</xm:f>
              <xm:sqref>I77</xm:sqref>
            </x14:sparkline>
            <x14:sparkline>
              <xm:f>'Overall Totals'!D78:H78</xm:f>
              <xm:sqref>I78</xm:sqref>
            </x14:sparkline>
            <x14:sparkline>
              <xm:f>'Overall Totals'!D79:H79</xm:f>
              <xm:sqref>I79</xm:sqref>
            </x14:sparkline>
            <x14:sparkline>
              <xm:f>'Overall Totals'!D80:H80</xm:f>
              <xm:sqref>I80</xm:sqref>
            </x14:sparkline>
            <x14:sparkline>
              <xm:f>'Overall Totals'!D81:H81</xm:f>
              <xm:sqref>I81</xm:sqref>
            </x14:sparkline>
            <x14:sparkline>
              <xm:f>'Overall Totals'!D82:H82</xm:f>
              <xm:sqref>I82</xm:sqref>
            </x14:sparkline>
            <x14:sparkline>
              <xm:f>'Overall Totals'!D83:H83</xm:f>
              <xm:sqref>I83</xm:sqref>
            </x14:sparkline>
            <x14:sparkline>
              <xm:f>'Overall Totals'!D84:H84</xm:f>
              <xm:sqref>I84</xm:sqref>
            </x14:sparkline>
            <x14:sparkline>
              <xm:f>'Overall Totals'!D85:H85</xm:f>
              <xm:sqref>I85</xm:sqref>
            </x14:sparkline>
            <x14:sparkline>
              <xm:f>'Overall Totals'!D86:H86</xm:f>
              <xm:sqref>I86</xm:sqref>
            </x14:sparkline>
            <x14:sparkline>
              <xm:f>'Overall Totals'!D87:H87</xm:f>
              <xm:sqref>I87</xm:sqref>
            </x14:sparkline>
            <x14:sparkline>
              <xm:f>'Overall Totals'!D88:H88</xm:f>
              <xm:sqref>I88</xm:sqref>
            </x14:sparkline>
            <x14:sparkline>
              <xm:f>'Overall Totals'!D89:H89</xm:f>
              <xm:sqref>I89</xm:sqref>
            </x14:sparkline>
            <x14:sparkline>
              <xm:f>'Overall Totals'!D90:H90</xm:f>
              <xm:sqref>I90</xm:sqref>
            </x14:sparkline>
            <x14:sparkline>
              <xm:f>'Overall Totals'!D91:H91</xm:f>
              <xm:sqref>I91</xm:sqref>
            </x14:sparkline>
            <x14:sparkline>
              <xm:f>'Overall Totals'!D92:H92</xm:f>
              <xm:sqref>I92</xm:sqref>
            </x14:sparkline>
            <x14:sparkline>
              <xm:f>'Overall Totals'!D93:H93</xm:f>
              <xm:sqref>I93</xm:sqref>
            </x14:sparkline>
            <x14:sparkline>
              <xm:f>'Overall Totals'!D94:H94</xm:f>
              <xm:sqref>I94</xm:sqref>
            </x14:sparkline>
            <x14:sparkline>
              <xm:f>'Overall Totals'!D95:H95</xm:f>
              <xm:sqref>I95</xm:sqref>
            </x14:sparkline>
            <x14:sparkline>
              <xm:f>'Overall Totals'!D96:H96</xm:f>
              <xm:sqref>I96</xm:sqref>
            </x14:sparkline>
            <x14:sparkline>
              <xm:f>'Overall Totals'!D97:H97</xm:f>
              <xm:sqref>I97</xm:sqref>
            </x14:sparkline>
            <x14:sparkline>
              <xm:f>'Overall Totals'!D98:H98</xm:f>
              <xm:sqref>I98</xm:sqref>
            </x14:sparkline>
            <x14:sparkline>
              <xm:f>'Overall Totals'!D99:H99</xm:f>
              <xm:sqref>I99</xm:sqref>
            </x14:sparkline>
            <x14:sparkline>
              <xm:f>'Overall Totals'!D100:H100</xm:f>
              <xm:sqref>I100</xm:sqref>
            </x14:sparkline>
            <x14:sparkline>
              <xm:f>'Overall Totals'!D101:H101</xm:f>
              <xm:sqref>I101</xm:sqref>
            </x14:sparkline>
            <x14:sparkline>
              <xm:f>'Overall Totals'!D102:H102</xm:f>
              <xm:sqref>I102</xm:sqref>
            </x14:sparkline>
            <x14:sparkline>
              <xm:f>'Overall Totals'!D103:H103</xm:f>
              <xm:sqref>I103</xm:sqref>
            </x14:sparkline>
            <x14:sparkline>
              <xm:f>'Overall Totals'!D104:H104</xm:f>
              <xm:sqref>I104</xm:sqref>
            </x14:sparkline>
            <x14:sparkline>
              <xm:f>'Overall Totals'!D105:H105</xm:f>
              <xm:sqref>I105</xm:sqref>
            </x14:sparkline>
            <x14:sparkline>
              <xm:f>'Overall Totals'!D106:H106</xm:f>
              <xm:sqref>I106</xm:sqref>
            </x14:sparkline>
            <x14:sparkline>
              <xm:f>'Overall Totals'!D107:H107</xm:f>
              <xm:sqref>I107</xm:sqref>
            </x14:sparkline>
            <x14:sparkline>
              <xm:f>'Overall Totals'!D108:H108</xm:f>
              <xm:sqref>I108</xm:sqref>
            </x14:sparkline>
            <x14:sparkline>
              <xm:f>'Overall Totals'!D109:H109</xm:f>
              <xm:sqref>I109</xm:sqref>
            </x14:sparkline>
            <x14:sparkline>
              <xm:f>'Overall Totals'!D110:H110</xm:f>
              <xm:sqref>I110</xm:sqref>
            </x14:sparkline>
            <x14:sparkline>
              <xm:f>'Overall Totals'!D111:H111</xm:f>
              <xm:sqref>I111</xm:sqref>
            </x14:sparkline>
            <x14:sparkline>
              <xm:f>'Overall Totals'!D112:H112</xm:f>
              <xm:sqref>I112</xm:sqref>
            </x14:sparkline>
            <x14:sparkline>
              <xm:f>'Overall Totals'!D113:H113</xm:f>
              <xm:sqref>I113</xm:sqref>
            </x14:sparkline>
            <x14:sparkline>
              <xm:f>'Overall Totals'!D114:H114</xm:f>
              <xm:sqref>I114</xm:sqref>
            </x14:sparkline>
            <x14:sparkline>
              <xm:f>'Overall Totals'!D115:H115</xm:f>
              <xm:sqref>I115</xm:sqref>
            </x14:sparkline>
            <x14:sparkline>
              <xm:f>'Overall Totals'!D116:H116</xm:f>
              <xm:sqref>I116</xm:sqref>
            </x14:sparkline>
            <x14:sparkline>
              <xm:f>'Overall Totals'!D117:H117</xm:f>
              <xm:sqref>I117</xm:sqref>
            </x14:sparkline>
            <x14:sparkline>
              <xm:f>'Overall Totals'!D118:H118</xm:f>
              <xm:sqref>I118</xm:sqref>
            </x14:sparkline>
            <x14:sparkline>
              <xm:f>'Overall Totals'!D119:H119</xm:f>
              <xm:sqref>I119</xm:sqref>
            </x14:sparkline>
            <x14:sparkline>
              <xm:f>'Overall Totals'!D120:H120</xm:f>
              <xm:sqref>I120</xm:sqref>
            </x14:sparkline>
            <x14:sparkline>
              <xm:f>'Overall Totals'!D121:H121</xm:f>
              <xm:sqref>I121</xm:sqref>
            </x14:sparkline>
            <x14:sparkline>
              <xm:f>'Overall Totals'!D122:H122</xm:f>
              <xm:sqref>I122</xm:sqref>
            </x14:sparkline>
            <x14:sparkline>
              <xm:f>'Overall Totals'!D123:H123</xm:f>
              <xm:sqref>I123</xm:sqref>
            </x14:sparkline>
            <x14:sparkline>
              <xm:f>'Overall Totals'!D124:H124</xm:f>
              <xm:sqref>I124</xm:sqref>
            </x14:sparkline>
            <x14:sparkline>
              <xm:f>'Overall Totals'!D125:H125</xm:f>
              <xm:sqref>I125</xm:sqref>
            </x14:sparkline>
            <x14:sparkline>
              <xm:f>'Overall Totals'!D126:H126</xm:f>
              <xm:sqref>I126</xm:sqref>
            </x14:sparkline>
            <x14:sparkline>
              <xm:f>'Overall Totals'!D127:H127</xm:f>
              <xm:sqref>I127</xm:sqref>
            </x14:sparkline>
            <x14:sparkline>
              <xm:f>'Overall Totals'!D128:H128</xm:f>
              <xm:sqref>I128</xm:sqref>
            </x14:sparkline>
            <x14:sparkline>
              <xm:f>'Overall Totals'!D129:H129</xm:f>
              <xm:sqref>I129</xm:sqref>
            </x14:sparkline>
            <x14:sparkline>
              <xm:f>'Overall Totals'!D130:H130</xm:f>
              <xm:sqref>I130</xm:sqref>
            </x14:sparkline>
            <x14:sparkline>
              <xm:f>'Overall Totals'!D131:H131</xm:f>
              <xm:sqref>I131</xm:sqref>
            </x14:sparkline>
            <x14:sparkline>
              <xm:f>'Overall Totals'!D132:H132</xm:f>
              <xm:sqref>I132</xm:sqref>
            </x14:sparkline>
            <x14:sparkline>
              <xm:f>'Overall Totals'!D133:H133</xm:f>
              <xm:sqref>I133</xm:sqref>
            </x14:sparkline>
            <x14:sparkline>
              <xm:f>'Overall Totals'!D134:H134</xm:f>
              <xm:sqref>I134</xm:sqref>
            </x14:sparkline>
            <x14:sparkline>
              <xm:f>'Overall Totals'!D135:H135</xm:f>
              <xm:sqref>I135</xm:sqref>
            </x14:sparkline>
            <x14:sparkline>
              <xm:f>'Overall Totals'!D136:H136</xm:f>
              <xm:sqref>I136</xm:sqref>
            </x14:sparkline>
            <x14:sparkline>
              <xm:f>'Overall Totals'!D137:H137</xm:f>
              <xm:sqref>I137</xm:sqref>
            </x14:sparkline>
            <x14:sparkline>
              <xm:f>'Overall Totals'!D138:H138</xm:f>
              <xm:sqref>I138</xm:sqref>
            </x14:sparkline>
            <x14:sparkline>
              <xm:f>'Overall Totals'!D139:H139</xm:f>
              <xm:sqref>I139</xm:sqref>
            </x14:sparkline>
            <x14:sparkline>
              <xm:f>'Overall Totals'!D140:H140</xm:f>
              <xm:sqref>I140</xm:sqref>
            </x14:sparkline>
            <x14:sparkline>
              <xm:f>'Overall Totals'!D141:H141</xm:f>
              <xm:sqref>I141</xm:sqref>
            </x14:sparkline>
            <x14:sparkline>
              <xm:f>'Overall Totals'!D142:H142</xm:f>
              <xm:sqref>I142</xm:sqref>
            </x14:sparkline>
            <x14:sparkline>
              <xm:f>'Overall Totals'!D143:H143</xm:f>
              <xm:sqref>I143</xm:sqref>
            </x14:sparkline>
            <x14:sparkline>
              <xm:f>'Overall Totals'!D144:H144</xm:f>
              <xm:sqref>I144</xm:sqref>
            </x14:sparkline>
            <x14:sparkline>
              <xm:f>'Overall Totals'!D145:H145</xm:f>
              <xm:sqref>I145</xm:sqref>
            </x14:sparkline>
            <x14:sparkline>
              <xm:f>'Overall Totals'!D146:H146</xm:f>
              <xm:sqref>I146</xm:sqref>
            </x14:sparkline>
            <x14:sparkline>
              <xm:f>'Overall Totals'!D147:H147</xm:f>
              <xm:sqref>I147</xm:sqref>
            </x14:sparkline>
            <x14:sparkline>
              <xm:f>'Overall Totals'!D148:H148</xm:f>
              <xm:sqref>I148</xm:sqref>
            </x14:sparkline>
            <x14:sparkline>
              <xm:f>'Overall Totals'!D149:H149</xm:f>
              <xm:sqref>I149</xm:sqref>
            </x14:sparkline>
            <x14:sparkline>
              <xm:f>'Overall Totals'!D150:H150</xm:f>
              <xm:sqref>I150</xm:sqref>
            </x14:sparkline>
            <x14:sparkline>
              <xm:f>'Overall Totals'!D151:H151</xm:f>
              <xm:sqref>I151</xm:sqref>
            </x14:sparkline>
            <x14:sparkline>
              <xm:f>'Overall Totals'!D152:H152</xm:f>
              <xm:sqref>I152</xm:sqref>
            </x14:sparkline>
            <x14:sparkline>
              <xm:f>'Overall Totals'!D153:H153</xm:f>
              <xm:sqref>I153</xm:sqref>
            </x14:sparkline>
            <x14:sparkline>
              <xm:f>'Overall Totals'!D154:H154</xm:f>
              <xm:sqref>I154</xm:sqref>
            </x14:sparkline>
            <x14:sparkline>
              <xm:f>'Overall Totals'!D155:H155</xm:f>
              <xm:sqref>I155</xm:sqref>
            </x14:sparkline>
            <x14:sparkline>
              <xm:f>'Overall Totals'!D156:H156</xm:f>
              <xm:sqref>I156</xm:sqref>
            </x14:sparkline>
            <x14:sparkline>
              <xm:f>'Overall Totals'!D157:H157</xm:f>
              <xm:sqref>I157</xm:sqref>
            </x14:sparkline>
            <x14:sparkline>
              <xm:f>'Overall Totals'!D158:H158</xm:f>
              <xm:sqref>I158</xm:sqref>
            </x14:sparkline>
            <x14:sparkline>
              <xm:f>'Overall Totals'!D159:H159</xm:f>
              <xm:sqref>I159</xm:sqref>
            </x14:sparkline>
            <x14:sparkline>
              <xm:f>'Overall Totals'!D160:H160</xm:f>
              <xm:sqref>I160</xm:sqref>
            </x14:sparkline>
            <x14:sparkline>
              <xm:f>'Overall Totals'!D161:H161</xm:f>
              <xm:sqref>I161</xm:sqref>
            </x14:sparkline>
            <x14:sparkline>
              <xm:f>'Overall Totals'!D162:H162</xm:f>
              <xm:sqref>I162</xm:sqref>
            </x14:sparkline>
            <x14:sparkline>
              <xm:f>'Overall Totals'!D163:H163</xm:f>
              <xm:sqref>I163</xm:sqref>
            </x14:sparkline>
            <x14:sparkline>
              <xm:f>'Overall Totals'!D164:H164</xm:f>
              <xm:sqref>I164</xm:sqref>
            </x14:sparkline>
            <x14:sparkline>
              <xm:f>'Overall Totals'!D165:H165</xm:f>
              <xm:sqref>I165</xm:sqref>
            </x14:sparkline>
            <x14:sparkline>
              <xm:f>'Overall Totals'!D166:H166</xm:f>
              <xm:sqref>I166</xm:sqref>
            </x14:sparkline>
            <x14:sparkline>
              <xm:f>'Overall Totals'!D167:H167</xm:f>
              <xm:sqref>I167</xm:sqref>
            </x14:sparkline>
            <x14:sparkline>
              <xm:f>'Overall Totals'!D168:H168</xm:f>
              <xm:sqref>I168</xm:sqref>
            </x14:sparkline>
            <x14:sparkline>
              <xm:f>'Overall Totals'!D169:H169</xm:f>
              <xm:sqref>I169</xm:sqref>
            </x14:sparkline>
            <x14:sparkline>
              <xm:f>'Overall Totals'!D170:H170</xm:f>
              <xm:sqref>I170</xm:sqref>
            </x14:sparkline>
            <x14:sparkline>
              <xm:f>'Overall Totals'!D171:H171</xm:f>
              <xm:sqref>I171</xm:sqref>
            </x14:sparkline>
            <x14:sparkline>
              <xm:f>'Overall Totals'!D172:H172</xm:f>
              <xm:sqref>I172</xm:sqref>
            </x14:sparkline>
            <x14:sparkline>
              <xm:f>'Overall Totals'!D173:H173</xm:f>
              <xm:sqref>I173</xm:sqref>
            </x14:sparkline>
            <x14:sparkline>
              <xm:f>'Overall Totals'!D174:H174</xm:f>
              <xm:sqref>I174</xm:sqref>
            </x14:sparkline>
            <x14:sparkline>
              <xm:f>'Overall Totals'!D175:H175</xm:f>
              <xm:sqref>I175</xm:sqref>
            </x14:sparkline>
            <x14:sparkline>
              <xm:f>'Overall Totals'!D176:H176</xm:f>
              <xm:sqref>I176</xm:sqref>
            </x14:sparkline>
            <x14:sparkline>
              <xm:f>'Overall Totals'!D177:H177</xm:f>
              <xm:sqref>I177</xm:sqref>
            </x14:sparkline>
            <x14:sparkline>
              <xm:f>'Overall Totals'!D178:H178</xm:f>
              <xm:sqref>I178</xm:sqref>
            </x14:sparkline>
            <x14:sparkline>
              <xm:f>'Overall Totals'!D179:H179</xm:f>
              <xm:sqref>I179</xm:sqref>
            </x14:sparkline>
            <x14:sparkline>
              <xm:f>'Overall Totals'!D180:H180</xm:f>
              <xm:sqref>I180</xm:sqref>
            </x14:sparkline>
            <x14:sparkline>
              <xm:f>'Overall Totals'!D181:H181</xm:f>
              <xm:sqref>I181</xm:sqref>
            </x14:sparkline>
            <x14:sparkline>
              <xm:f>'Overall Totals'!D182:H182</xm:f>
              <xm:sqref>I182</xm:sqref>
            </x14:sparkline>
            <x14:sparkline>
              <xm:f>'Overall Totals'!D183:H183</xm:f>
              <xm:sqref>I183</xm:sqref>
            </x14:sparkline>
            <x14:sparkline>
              <xm:f>'Overall Totals'!D184:H184</xm:f>
              <xm:sqref>I184</xm:sqref>
            </x14:sparkline>
            <x14:sparkline>
              <xm:f>'Overall Totals'!D185:H185</xm:f>
              <xm:sqref>I185</xm:sqref>
            </x14:sparkline>
            <x14:sparkline>
              <xm:f>'Overall Totals'!D186:H186</xm:f>
              <xm:sqref>I186</xm:sqref>
            </x14:sparkline>
            <x14:sparkline>
              <xm:f>'Overall Totals'!D187:H187</xm:f>
              <xm:sqref>I187</xm:sqref>
            </x14:sparkline>
            <x14:sparkline>
              <xm:f>'Overall Totals'!D188:H188</xm:f>
              <xm:sqref>I188</xm:sqref>
            </x14:sparkline>
            <x14:sparkline>
              <xm:f>'Overall Totals'!D189:H189</xm:f>
              <xm:sqref>I189</xm:sqref>
            </x14:sparkline>
            <x14:sparkline>
              <xm:f>'Overall Totals'!D190:H190</xm:f>
              <xm:sqref>I190</xm:sqref>
            </x14:sparkline>
            <x14:sparkline>
              <xm:f>'Overall Totals'!D191:H191</xm:f>
              <xm:sqref>I191</xm:sqref>
            </x14:sparkline>
            <x14:sparkline>
              <xm:f>'Overall Totals'!D192:H192</xm:f>
              <xm:sqref>I192</xm:sqref>
            </x14:sparkline>
            <x14:sparkline>
              <xm:f>'Overall Totals'!D193:H193</xm:f>
              <xm:sqref>I193</xm:sqref>
            </x14:sparkline>
            <x14:sparkline>
              <xm:f>'Overall Totals'!D194:H194</xm:f>
              <xm:sqref>I194</xm:sqref>
            </x14:sparkline>
            <x14:sparkline>
              <xm:f>'Overall Totals'!D195:H195</xm:f>
              <xm:sqref>I195</xm:sqref>
            </x14:sparkline>
            <x14:sparkline>
              <xm:f>'Overall Totals'!D196:H196</xm:f>
              <xm:sqref>I196</xm:sqref>
            </x14:sparkline>
            <x14:sparkline>
              <xm:f>'Overall Totals'!D197:H197</xm:f>
              <xm:sqref>I197</xm:sqref>
            </x14:sparkline>
            <x14:sparkline>
              <xm:f>'Overall Totals'!D198:H198</xm:f>
              <xm:sqref>I198</xm:sqref>
            </x14:sparkline>
            <x14:sparkline>
              <xm:f>'Overall Totals'!D199:H199</xm:f>
              <xm:sqref>I199</xm:sqref>
            </x14:sparkline>
            <x14:sparkline>
              <xm:f>'Overall Totals'!D200:H200</xm:f>
              <xm:sqref>I200</xm:sqref>
            </x14:sparkline>
            <x14:sparkline>
              <xm:f>'Overall Totals'!D201:H201</xm:f>
              <xm:sqref>I201</xm:sqref>
            </x14:sparkline>
            <x14:sparkline>
              <xm:f>'Overall Totals'!D202:H202</xm:f>
              <xm:sqref>I202</xm:sqref>
            </x14:sparkline>
            <x14:sparkline>
              <xm:f>'Overall Totals'!D203:H203</xm:f>
              <xm:sqref>I203</xm:sqref>
            </x14:sparkline>
            <x14:sparkline>
              <xm:f>'Overall Totals'!D204:H204</xm:f>
              <xm:sqref>I204</xm:sqref>
            </x14:sparkline>
            <x14:sparkline>
              <xm:f>'Overall Totals'!D205:H205</xm:f>
              <xm:sqref>I205</xm:sqref>
            </x14:sparkline>
            <x14:sparkline>
              <xm:f>'Overall Totals'!D206:H206</xm:f>
              <xm:sqref>I206</xm:sqref>
            </x14:sparkline>
            <x14:sparkline>
              <xm:f>'Overall Totals'!D207:H207</xm:f>
              <xm:sqref>I207</xm:sqref>
            </x14:sparkline>
            <x14:sparkline>
              <xm:f>'Overall Totals'!D208:H208</xm:f>
              <xm:sqref>I208</xm:sqref>
            </x14:sparkline>
            <x14:sparkline>
              <xm:f>'Overall Totals'!D209:H209</xm:f>
              <xm:sqref>I209</xm:sqref>
            </x14:sparkline>
            <x14:sparkline>
              <xm:f>'Overall Totals'!D210:H210</xm:f>
              <xm:sqref>I210</xm:sqref>
            </x14:sparkline>
            <x14:sparkline>
              <xm:f>'Overall Totals'!D211:H211</xm:f>
              <xm:sqref>I211</xm:sqref>
            </x14:sparkline>
            <x14:sparkline>
              <xm:f>'Overall Totals'!D212:H212</xm:f>
              <xm:sqref>I212</xm:sqref>
            </x14:sparkline>
            <x14:sparkline>
              <xm:f>'Overall Totals'!D213:H213</xm:f>
              <xm:sqref>I213</xm:sqref>
            </x14:sparkline>
            <x14:sparkline>
              <xm:f>'Overall Totals'!D214:H214</xm:f>
              <xm:sqref>I214</xm:sqref>
            </x14:sparkline>
            <x14:sparkline>
              <xm:f>'Overall Totals'!D215:H215</xm:f>
              <xm:sqref>I215</xm:sqref>
            </x14:sparkline>
            <x14:sparkline>
              <xm:f>'Overall Totals'!D216:H216</xm:f>
              <xm:sqref>I216</xm:sqref>
            </x14:sparkline>
            <x14:sparkline>
              <xm:f>'Overall Totals'!D217:H217</xm:f>
              <xm:sqref>I217</xm:sqref>
            </x14:sparkline>
            <x14:sparkline>
              <xm:f>'Overall Totals'!D218:H218</xm:f>
              <xm:sqref>I218</xm:sqref>
            </x14:sparkline>
            <x14:sparkline>
              <xm:f>'Overall Totals'!D219:H219</xm:f>
              <xm:sqref>I219</xm:sqref>
            </x14:sparkline>
            <x14:sparkline>
              <xm:f>'Overall Totals'!D220:H220</xm:f>
              <xm:sqref>I220</xm:sqref>
            </x14:sparkline>
            <x14:sparkline>
              <xm:f>'Overall Totals'!D221:H221</xm:f>
              <xm:sqref>I221</xm:sqref>
            </x14:sparkline>
            <x14:sparkline>
              <xm:f>'Overall Totals'!D222:H222</xm:f>
              <xm:sqref>I222</xm:sqref>
            </x14:sparkline>
            <x14:sparkline>
              <xm:f>'Overall Totals'!D223:H223</xm:f>
              <xm:sqref>I223</xm:sqref>
            </x14:sparkline>
            <x14:sparkline>
              <xm:f>'Overall Totals'!D224:H224</xm:f>
              <xm:sqref>I224</xm:sqref>
            </x14:sparkline>
            <x14:sparkline>
              <xm:f>'Overall Totals'!D225:H225</xm:f>
              <xm:sqref>I225</xm:sqref>
            </x14:sparkline>
            <x14:sparkline>
              <xm:f>'Overall Totals'!D226:H226</xm:f>
              <xm:sqref>I226</xm:sqref>
            </x14:sparkline>
            <x14:sparkline>
              <xm:f>'Overall Totals'!D227:H227</xm:f>
              <xm:sqref>I227</xm:sqref>
            </x14:sparkline>
            <x14:sparkline>
              <xm:f>'Overall Totals'!D228:H228</xm:f>
              <xm:sqref>I228</xm:sqref>
            </x14:sparkline>
            <x14:sparkline>
              <xm:f>'Overall Totals'!D229:H229</xm:f>
              <xm:sqref>I229</xm:sqref>
            </x14:sparkline>
            <x14:sparkline>
              <xm:f>'Overall Totals'!D230:H230</xm:f>
              <xm:sqref>I230</xm:sqref>
            </x14:sparkline>
            <x14:sparkline>
              <xm:f>'Overall Totals'!D231:H231</xm:f>
              <xm:sqref>I231</xm:sqref>
            </x14:sparkline>
            <x14:sparkline>
              <xm:f>'Overall Totals'!D232:H232</xm:f>
              <xm:sqref>I232</xm:sqref>
            </x14:sparkline>
            <x14:sparkline>
              <xm:f>'Overall Totals'!D233:H233</xm:f>
              <xm:sqref>I233</xm:sqref>
            </x14:sparkline>
            <x14:sparkline>
              <xm:f>'Overall Totals'!D234:H234</xm:f>
              <xm:sqref>I234</xm:sqref>
            </x14:sparkline>
            <x14:sparkline>
              <xm:f>'Overall Totals'!D235:H235</xm:f>
              <xm:sqref>I235</xm:sqref>
            </x14:sparkline>
            <x14:sparkline>
              <xm:f>'Overall Totals'!D236:H236</xm:f>
              <xm:sqref>I236</xm:sqref>
            </x14:sparkline>
            <x14:sparkline>
              <xm:f>'Overall Totals'!D237:H237</xm:f>
              <xm:sqref>I237</xm:sqref>
            </x14:sparkline>
            <x14:sparkline>
              <xm:f>'Overall Totals'!D238:H238</xm:f>
              <xm:sqref>I238</xm:sqref>
            </x14:sparkline>
            <x14:sparkline>
              <xm:f>'Overall Totals'!D239:H239</xm:f>
              <xm:sqref>I239</xm:sqref>
            </x14:sparkline>
            <x14:sparkline>
              <xm:f>'Overall Totals'!D240:H240</xm:f>
              <xm:sqref>I240</xm:sqref>
            </x14:sparkline>
            <x14:sparkline>
              <xm:f>'Overall Totals'!D241:H241</xm:f>
              <xm:sqref>I241</xm:sqref>
            </x14:sparkline>
            <x14:sparkline>
              <xm:f>'Overall Totals'!D242:H242</xm:f>
              <xm:sqref>I242</xm:sqref>
            </x14:sparkline>
            <x14:sparkline>
              <xm:f>'Overall Totals'!D243:H243</xm:f>
              <xm:sqref>I243</xm:sqref>
            </x14:sparkline>
            <x14:sparkline>
              <xm:f>'Overall Totals'!D244:H244</xm:f>
              <xm:sqref>I244</xm:sqref>
            </x14:sparkline>
            <x14:sparkline>
              <xm:f>'Overall Totals'!D245:H245</xm:f>
              <xm:sqref>I245</xm:sqref>
            </x14:sparkline>
            <x14:sparkline>
              <xm:f>'Overall Totals'!D246:H246</xm:f>
              <xm:sqref>I246</xm:sqref>
            </x14:sparkline>
            <x14:sparkline>
              <xm:f>'Overall Totals'!D247:H247</xm:f>
              <xm:sqref>I247</xm:sqref>
            </x14:sparkline>
            <x14:sparkline>
              <xm:f>'Overall Totals'!D248:H248</xm:f>
              <xm:sqref>I248</xm:sqref>
            </x14:sparkline>
            <x14:sparkline>
              <xm:f>'Overall Totals'!D249:H249</xm:f>
              <xm:sqref>I249</xm:sqref>
            </x14:sparkline>
            <x14:sparkline>
              <xm:f>'Overall Totals'!D250:H250</xm:f>
              <xm:sqref>I250</xm:sqref>
            </x14:sparkline>
            <x14:sparkline>
              <xm:f>'Overall Totals'!D251:H251</xm:f>
              <xm:sqref>I251</xm:sqref>
            </x14:sparkline>
            <x14:sparkline>
              <xm:f>'Overall Totals'!D252:H252</xm:f>
              <xm:sqref>I252</xm:sqref>
            </x14:sparkline>
            <x14:sparkline>
              <xm:f>'Overall Totals'!D253:H253</xm:f>
              <xm:sqref>I253</xm:sqref>
            </x14:sparkline>
            <x14:sparkline>
              <xm:f>'Overall Totals'!D254:H254</xm:f>
              <xm:sqref>I254</xm:sqref>
            </x14:sparkline>
            <x14:sparkline>
              <xm:f>'Overall Totals'!D255:H255</xm:f>
              <xm:sqref>I255</xm:sqref>
            </x14:sparkline>
            <x14:sparkline>
              <xm:f>'Overall Totals'!D256:H256</xm:f>
              <xm:sqref>I256</xm:sqref>
            </x14:sparkline>
            <x14:sparkline>
              <xm:f>'Overall Totals'!D257:H257</xm:f>
              <xm:sqref>I257</xm:sqref>
            </x14:sparkline>
            <x14:sparkline>
              <xm:f>'Overall Totals'!D258:H258</xm:f>
              <xm:sqref>I258</xm:sqref>
            </x14:sparkline>
            <x14:sparkline>
              <xm:f>'Overall Totals'!D259:H259</xm:f>
              <xm:sqref>I259</xm:sqref>
            </x14:sparkline>
            <x14:sparkline>
              <xm:f>'Overall Totals'!D260:H260</xm:f>
              <xm:sqref>I260</xm:sqref>
            </x14:sparkline>
            <x14:sparkline>
              <xm:f>'Overall Totals'!D261:H261</xm:f>
              <xm:sqref>I261</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032E7-FEB7-4744-88C6-AEF7E0A98629}">
  <sheetPr codeName="Sheet1"/>
  <dimension ref="A1:W1977"/>
  <sheetViews>
    <sheetView zoomScaleNormal="100" workbookViewId="0">
      <pane xSplit="1" ySplit="7" topLeftCell="B8" activePane="bottomRight" state="frozen"/>
      <selection pane="topRight" activeCell="B1" sqref="B1"/>
      <selection pane="bottomLeft" activeCell="A8" sqref="A8"/>
      <selection pane="bottomRight" activeCell="U21" sqref="U21"/>
    </sheetView>
  </sheetViews>
  <sheetFormatPr defaultRowHeight="15.95" customHeight="1" x14ac:dyDescent="0.25"/>
  <cols>
    <col min="1" max="1" width="4.140625" customWidth="1"/>
    <col min="2" max="2" width="15.7109375" customWidth="1"/>
    <col min="3" max="3" width="18" customWidth="1"/>
    <col min="4" max="4" width="12.140625" customWidth="1"/>
    <col min="5" max="5" width="12.85546875" customWidth="1"/>
    <col min="6" max="6" width="12.7109375" bestFit="1" customWidth="1"/>
    <col min="7" max="7" width="14.5703125" customWidth="1"/>
    <col min="8" max="8" width="3.5703125" customWidth="1"/>
    <col min="9" max="9" width="14.28515625" customWidth="1"/>
    <col min="10" max="10" width="16.28515625" customWidth="1"/>
    <col min="11" max="11" width="10.85546875" customWidth="1"/>
    <col min="12" max="12" width="14.7109375" bestFit="1" customWidth="1"/>
    <col min="13" max="13" width="12.7109375" bestFit="1" customWidth="1"/>
    <col min="14" max="14" width="13.28515625" customWidth="1"/>
    <col min="15" max="15" width="3.85546875" customWidth="1"/>
    <col min="16" max="16" width="9.140625" customWidth="1"/>
    <col min="17" max="17" width="16" customWidth="1"/>
    <col min="18" max="18" width="10.42578125" customWidth="1"/>
    <col min="19" max="19" width="10.5703125" customWidth="1"/>
    <col min="20" max="20" width="9.85546875" bestFit="1" customWidth="1"/>
    <col min="21" max="21" width="11.85546875" bestFit="1" customWidth="1"/>
    <col min="22" max="22" width="12.7109375" customWidth="1"/>
    <col min="23" max="23" width="9.140625" customWidth="1"/>
  </cols>
  <sheetData>
    <row r="1" spans="1:23" ht="19.5" customHeight="1" x14ac:dyDescent="0.25">
      <c r="A1" s="156">
        <v>45151</v>
      </c>
      <c r="D1" s="95"/>
      <c r="E1" s="6"/>
      <c r="F1" s="17" t="s">
        <v>1046</v>
      </c>
      <c r="G1" s="16">
        <f ca="1">SUMIF($E:$E,"&gt;"&amp;TODAY()-30,$G:$G)</f>
        <v>58871.289999999994</v>
      </c>
      <c r="I1" s="44"/>
      <c r="J1" s="155"/>
      <c r="K1" s="111"/>
      <c r="L1" s="116"/>
      <c r="M1" s="17" t="s">
        <v>1046</v>
      </c>
      <c r="N1" s="16">
        <f ca="1">IF($J$6&lt;&gt;"", SUMIF(L:L, "&gt;"&amp;TODAY()-30, N:N), "              -")</f>
        <v>0</v>
      </c>
      <c r="O1" s="35"/>
      <c r="Q1" s="142" t="str">
        <f>IF(Q6="", "(No Individual search entered)", "")</f>
        <v/>
      </c>
      <c r="R1" s="18"/>
      <c r="S1" s="84"/>
      <c r="T1" s="90"/>
      <c r="U1" s="90"/>
    </row>
    <row r="2" spans="1:23" ht="19.5" customHeight="1" x14ac:dyDescent="0.25">
      <c r="A2" s="69"/>
      <c r="B2" s="152" t="s">
        <v>2659</v>
      </c>
      <c r="C2" s="152"/>
      <c r="E2" s="6"/>
      <c r="F2" s="17" t="s">
        <v>1042</v>
      </c>
      <c r="G2" s="16">
        <f ca="1">SUMIFS($G:$G,$E:$E,"&gt;"&amp;TODAY()-60,$E:$E,"&lt;"&amp;TODAY()-29)</f>
        <v>662703.11000000034</v>
      </c>
      <c r="I2" s="44"/>
      <c r="J2" s="44"/>
      <c r="K2" s="112"/>
      <c r="L2" s="112"/>
      <c r="M2" s="17" t="s">
        <v>1042</v>
      </c>
      <c r="N2" s="16">
        <f ca="1">IF($J$6&lt;&gt;"", SUMIFS($N:$N,$L:$L, "&gt;"&amp;TODAY()-60, $L:$L, "&lt;"&amp;TODAY()-29),  "              -")</f>
        <v>1280</v>
      </c>
      <c r="O2" s="35"/>
      <c r="S2" s="85"/>
      <c r="T2" s="90"/>
      <c r="U2" s="90"/>
    </row>
    <row r="3" spans="1:23" ht="18" customHeight="1" x14ac:dyDescent="0.25">
      <c r="A3" s="69"/>
      <c r="B3" s="63" t="str">
        <f ca="1">'Invoice Statement '!$B$3</f>
        <v>*As of  Monday October 02, 2023</v>
      </c>
      <c r="D3" s="21"/>
      <c r="E3" s="41"/>
      <c r="F3" s="17" t="s">
        <v>1043</v>
      </c>
      <c r="G3" s="16">
        <f ca="1">SUMIFS($G:$G,$E:$E,"&gt;"&amp;TODAY()-90,$E:$E,"&lt;"&amp;TODAY()-59)</f>
        <v>578268.47999999928</v>
      </c>
      <c r="I3" s="44"/>
      <c r="J3" s="113"/>
      <c r="K3" s="113"/>
      <c r="L3" s="112"/>
      <c r="M3" s="17" t="s">
        <v>1043</v>
      </c>
      <c r="N3" s="143">
        <f ca="1">IF($J$6&lt;&gt;"", SUMIFS($N:$N,$L:$L, "&gt;"&amp;TODAY()-90, $L:$L, "&lt;"&amp;TODAY()-59),  "-")</f>
        <v>21057</v>
      </c>
      <c r="O3" s="35"/>
      <c r="S3" s="85"/>
      <c r="T3" s="90"/>
      <c r="U3" s="90"/>
    </row>
    <row r="4" spans="1:23" ht="18" customHeight="1" x14ac:dyDescent="0.25">
      <c r="A4" s="70"/>
      <c r="B4" s="2"/>
      <c r="C4" s="2"/>
      <c r="D4" s="21"/>
      <c r="E4" s="41"/>
      <c r="F4" s="17" t="s">
        <v>1044</v>
      </c>
      <c r="G4" s="16">
        <f ca="1">SUMIF($E:$E,"&lt;"&amp;TODAY()-90,$G:$G)</f>
        <v>660801.64999999967</v>
      </c>
      <c r="H4" s="1"/>
      <c r="I4" s="146" t="s">
        <v>2918</v>
      </c>
      <c r="J4" s="146" t="s">
        <v>2919</v>
      </c>
      <c r="K4" s="114"/>
      <c r="L4" s="117"/>
      <c r="M4" s="17" t="s">
        <v>1044</v>
      </c>
      <c r="N4" s="16">
        <f ca="1">IF($J$6&lt;&gt;"", SUMIF($L$7:$L$27, "&lt;"&amp;TODAY()-90, $N$7:$N$27),  "              -")</f>
        <v>13241</v>
      </c>
      <c r="O4" s="36"/>
      <c r="P4" s="11"/>
      <c r="Q4" s="86"/>
      <c r="R4" s="3"/>
      <c r="S4" s="86"/>
      <c r="T4" s="91"/>
      <c r="U4" s="91"/>
      <c r="V4" s="2"/>
      <c r="W4" s="4" t="str">
        <f>TRIM(UPPER($Q$6))</f>
        <v>L073468</v>
      </c>
    </row>
    <row r="5" spans="1:23" ht="18" customHeight="1" thickBot="1" x14ac:dyDescent="0.3">
      <c r="A5" s="70"/>
      <c r="B5" s="2"/>
      <c r="C5" s="2"/>
      <c r="D5" s="2"/>
      <c r="E5" s="7"/>
      <c r="F5" s="42" t="s">
        <v>1045</v>
      </c>
      <c r="G5" s="43">
        <f ca="1">SUM(G1:G4)</f>
        <v>1960644.5299999993</v>
      </c>
      <c r="H5" s="1"/>
      <c r="I5" s="147" t="s">
        <v>2920</v>
      </c>
      <c r="J5" s="147" t="s">
        <v>0</v>
      </c>
      <c r="K5" s="115"/>
      <c r="L5" s="118"/>
      <c r="M5" s="42" t="s">
        <v>1045</v>
      </c>
      <c r="N5" s="43">
        <f ca="1">IF(J6&lt;&gt;"", SUM(N1:N4), "              - ")</f>
        <v>35578</v>
      </c>
      <c r="O5" s="36"/>
      <c r="P5" s="2"/>
      <c r="Q5" s="148" t="s">
        <v>2921</v>
      </c>
      <c r="R5" s="3"/>
      <c r="S5" s="87"/>
      <c r="T5" s="91"/>
      <c r="U5" s="91"/>
      <c r="V5" s="2"/>
      <c r="W5" s="2"/>
    </row>
    <row r="6" spans="1:23" ht="22.5" customHeight="1" thickTop="1" x14ac:dyDescent="0.25">
      <c r="A6" s="70"/>
      <c r="B6" s="2"/>
      <c r="E6" s="5"/>
      <c r="F6" s="9"/>
      <c r="G6" s="9"/>
      <c r="H6" s="1"/>
      <c r="J6" s="99" t="s">
        <v>2662</v>
      </c>
      <c r="K6" s="22"/>
      <c r="L6" s="119"/>
      <c r="M6" s="2"/>
      <c r="N6" s="2"/>
      <c r="O6" s="36"/>
      <c r="P6" s="67"/>
      <c r="Q6" s="98" t="s">
        <v>30</v>
      </c>
      <c r="R6" s="3"/>
      <c r="S6" s="85"/>
      <c r="T6" s="91"/>
      <c r="U6" s="91"/>
      <c r="V6" s="2"/>
      <c r="W6" s="6"/>
    </row>
    <row r="7" spans="1:23" ht="34.5" customHeight="1" x14ac:dyDescent="0.25">
      <c r="A7" s="73"/>
      <c r="B7" s="75" t="s">
        <v>1236</v>
      </c>
      <c r="C7" s="75" t="s">
        <v>0</v>
      </c>
      <c r="D7" s="96" t="s">
        <v>1038</v>
      </c>
      <c r="E7" s="76" t="s">
        <v>1040</v>
      </c>
      <c r="F7" s="77" t="s">
        <v>1039</v>
      </c>
      <c r="G7" s="77" t="s">
        <v>1041</v>
      </c>
      <c r="H7" s="73"/>
      <c r="I7" s="106" t="s">
        <v>1236</v>
      </c>
      <c r="J7" s="107" t="s">
        <v>0</v>
      </c>
      <c r="K7" s="108" t="s">
        <v>1038</v>
      </c>
      <c r="L7" s="109" t="s">
        <v>1040</v>
      </c>
      <c r="M7" s="110" t="s">
        <v>1039</v>
      </c>
      <c r="N7" s="110" t="s">
        <v>1041</v>
      </c>
      <c r="O7" s="4"/>
      <c r="P7" s="78" t="s">
        <v>2911</v>
      </c>
      <c r="Q7" s="78" t="s">
        <v>2912</v>
      </c>
      <c r="R7" s="79" t="s">
        <v>1038</v>
      </c>
      <c r="S7" s="83" t="s">
        <v>1040</v>
      </c>
      <c r="T7" s="89" t="s">
        <v>1039</v>
      </c>
      <c r="U7" s="89" t="s">
        <v>1041</v>
      </c>
      <c r="V7" s="74"/>
      <c r="W7" s="74"/>
    </row>
    <row r="8" spans="1:23" ht="15.95" customHeight="1" x14ac:dyDescent="0.25">
      <c r="A8" s="68" t="str" cm="1">
        <f t="array" ref="A8:A241">_xlfn.UNIQUE(Outsanding_Invoices[Customer Name])</f>
        <v>Company 1</v>
      </c>
      <c r="B8" s="53" t="str">
        <f>IF('Data Import-Express'!B2="", "",'Data Import-Express'!B2 )</f>
        <v>B4WAPA</v>
      </c>
      <c r="C8" s="53" t="str">
        <f>IF('Data Import-Express'!C2="", "",'Data Import-Express'!C2 )</f>
        <v>Company 1</v>
      </c>
      <c r="D8" s="97" t="str">
        <f>IF('Data Import-Express'!D2="", "",'Data Import-Express'!D2 )</f>
        <v>L071644</v>
      </c>
      <c r="E8" s="54">
        <f ca="1">IF('Data Import-Express'!E2="", "",'Data Import-Express'!E2 )+(TODAY()-$A$1)</f>
        <v>45018</v>
      </c>
      <c r="F8" s="53">
        <f>IF('Data Import-Express'!F2="", "",'Data Import-Express'!F2 )</f>
        <v>1002.38</v>
      </c>
      <c r="G8" s="53">
        <f>IF('Data Import-Express'!G2="", "",'Data Import-Express'!G2 )</f>
        <v>1002.38</v>
      </c>
      <c r="H8" s="8"/>
      <c r="I8" s="81" t="str" cm="1">
        <f t="array" aca="1" ref="I8:N23" ca="1">IF($J$6="", _xlfn._xlws.FILTER(Outsanding_Invoices[], Outsanding_Invoices[Cust. ID]&lt;&gt;""), _xlfn._xlws.FILTER(Outsanding_Invoices[], Outsanding_Invoices[Customer Name]=$J$6, ""))</f>
        <v>BAMECH</v>
      </c>
      <c r="J8" s="81" t="str">
        <f ca="1"/>
        <v>Company 9</v>
      </c>
      <c r="K8" s="82" t="str">
        <f ca="1"/>
        <v>L051802</v>
      </c>
      <c r="L8" s="120">
        <f ca="1"/>
        <v>44617</v>
      </c>
      <c r="M8" s="93">
        <f ca="1"/>
        <v>3200</v>
      </c>
      <c r="N8" s="93">
        <f ca="1"/>
        <v>3200</v>
      </c>
      <c r="O8" s="36"/>
      <c r="P8" s="136" t="str" cm="1">
        <f t="array" ref="P8">IF($Q$6="", "", IF(LEFT($Q$6, 1)="L", _xlfn.XLOOKUP(MID($Q$6, 2, 6), MID(Outsanding_Invoices[Invoice '#], 2, 6),Outsanding_Invoices[Cust. ID]), $I8))</f>
        <v>BAMECH</v>
      </c>
      <c r="Q8" s="137" t="str" cm="1">
        <f t="array" ref="Q8">IF($Q$6="", "", IF(LEFT($Q$6, 1)="L", _xlfn.XLOOKUP(MID($Q$6, 2, 6), MID(Outsanding_Invoices[Invoice '#], 2, 6),Outsanding_Invoices[Customer Name]), $J8))</f>
        <v>Company 9</v>
      </c>
      <c r="R8" s="138" t="str" cm="1">
        <f t="array" ref="R8">IF($Q$6="", "", IF(LEFT($Q$6, 1)="L", _xlfn.XLOOKUP(MID(Q6, 2, 6), MID(Outsanding_Invoices[Invoice '#], 2, 6), Outsanding_Invoices[Invoice '#]), _xlfn.XLOOKUP(P8&amp;S8&amp;U8, Outsanding_Invoices[Cust. ID]&amp;Outsanding_Invoices[Document
Date]&amp;Outsanding_Invoices[Amount
Outstanding], Outsanding_Invoices[Invoice '#], "")))</f>
        <v>L073468</v>
      </c>
      <c r="S8" s="139" cm="1">
        <f t="array" aca="1" ref="S8" ca="1">IF($Q$6="", "", IF(LEFT($Q$6, 1)="L", _xlfn.XLOOKUP(MID($Q$6, 2, 6), MID(Outsanding_Invoices[Invoice '#], 2, 6),Outsanding_Invoices[Document
Date]), $L8))</f>
        <v>45033</v>
      </c>
      <c r="T8" s="140" cm="1">
        <f t="array" ref="T8">IF($Q$6="", "", IF(LEFT($Q$6, 1)="L", _xlfn.XLOOKUP(MID($Q$6, 2, 6), MID(Outsanding_Invoices[Invoice '#], 2, 6),Outsanding_Invoices[Sales
Amount]), $M8))</f>
        <v>2100</v>
      </c>
      <c r="U8" s="141" cm="1">
        <f t="array" ref="U8">IF($Q$6="", "", IF(LEFT($Q$6, 1)="L", _xlfn.XLOOKUP(MID($Q$6, 2, 6), MID(Outsanding_Invoices[Invoice '#], 2, 6),Outsanding_Invoices[Amount
Outstanding]), $N8))</f>
        <v>2100</v>
      </c>
      <c r="V8" s="2"/>
      <c r="W8" s="2"/>
    </row>
    <row r="9" spans="1:23" ht="15.95" customHeight="1" x14ac:dyDescent="0.25">
      <c r="A9" s="68" t="str">
        <v>Company 2</v>
      </c>
      <c r="B9" s="53" t="str">
        <f>IF('Data Import-Express'!B3="", "",'Data Import-Express'!B3 )</f>
        <v>B4WAPA</v>
      </c>
      <c r="C9" s="53" t="str">
        <f>IF('Data Import-Express'!C3="", "",'Data Import-Express'!C3 )</f>
        <v>Company 1</v>
      </c>
      <c r="D9" s="97" t="str">
        <f>IF('Data Import-Express'!D3="", "",'Data Import-Express'!D3 )</f>
        <v>L077071</v>
      </c>
      <c r="E9" s="54">
        <f ca="1">IF('Data Import-Express'!E3="", "",'Data Import-Express'!E3 )+(TODAY()-$A$1)</f>
        <v>45099</v>
      </c>
      <c r="F9" s="53">
        <f>IF('Data Import-Express'!F3="", "",'Data Import-Express'!F3 )</f>
        <v>1953</v>
      </c>
      <c r="G9" s="53">
        <f>IF('Data Import-Express'!G3="", "",'Data Import-Express'!G3 )</f>
        <v>1953</v>
      </c>
      <c r="H9" s="8"/>
      <c r="I9" s="81" t="str">
        <f ca="1"/>
        <v>BAMECH</v>
      </c>
      <c r="J9" s="81" t="str">
        <f ca="1"/>
        <v>Company 9</v>
      </c>
      <c r="K9" s="82" t="str">
        <f ca="1"/>
        <v>L070165</v>
      </c>
      <c r="L9" s="120">
        <f ca="1"/>
        <v>45013</v>
      </c>
      <c r="M9" s="93">
        <f ca="1"/>
        <v>150</v>
      </c>
      <c r="N9" s="93">
        <f ca="1"/>
        <v>150</v>
      </c>
      <c r="O9" s="36"/>
      <c r="P9" s="81" t="str">
        <f ca="1">IF(OR($Q$6="",LEFT($Q$6, 1)="L", I9=""),  "",  I9)</f>
        <v/>
      </c>
      <c r="Q9" s="81" t="str">
        <f ca="1">IF(OR($Q$6="",LEFT($Q$6, 1)="L", J9=""),  "",  J9)</f>
        <v/>
      </c>
      <c r="R9" s="81" t="str">
        <f t="shared" ref="R9:U9" ca="1" si="0">IF(OR($Q$6="",LEFT($Q$6, 1)="L", K9=""),  "",  K9)</f>
        <v/>
      </c>
      <c r="S9" s="81" t="str">
        <f t="shared" ca="1" si="0"/>
        <v/>
      </c>
      <c r="T9" s="81" t="str">
        <f t="shared" ca="1" si="0"/>
        <v/>
      </c>
      <c r="U9" s="81" t="str">
        <f t="shared" ca="1" si="0"/>
        <v/>
      </c>
      <c r="V9" s="2"/>
      <c r="W9" s="2"/>
    </row>
    <row r="10" spans="1:23" ht="15.95" customHeight="1" x14ac:dyDescent="0.25">
      <c r="A10" s="68" t="str">
        <v>Company 3</v>
      </c>
      <c r="B10" s="53" t="str">
        <f>IF('Data Import-Express'!B4="", "",'Data Import-Express'!B4 )</f>
        <v>B7SPICA</v>
      </c>
      <c r="C10" s="53" t="str">
        <f>IF('Data Import-Express'!C4="", "",'Data Import-Express'!C4 )</f>
        <v>Company 2</v>
      </c>
      <c r="D10" s="97" t="str">
        <f>IF('Data Import-Express'!D4="", "",'Data Import-Express'!D4 )</f>
        <v>L072823</v>
      </c>
      <c r="E10" s="54">
        <f ca="1">IF('Data Import-Express'!E4="", "",'Data Import-Express'!E4 )+(TODAY()-$A$1)</f>
        <v>45022</v>
      </c>
      <c r="F10" s="53">
        <f>IF('Data Import-Express'!F4="", "",'Data Import-Express'!F4 )</f>
        <v>1900</v>
      </c>
      <c r="G10" s="53">
        <f>IF('Data Import-Express'!G4="", "",'Data Import-Express'!G4 )</f>
        <v>1900</v>
      </c>
      <c r="H10" s="8"/>
      <c r="I10" s="81" t="str">
        <f ca="1"/>
        <v>BAMECH</v>
      </c>
      <c r="J10" s="81" t="str">
        <f ca="1"/>
        <v>Company 9</v>
      </c>
      <c r="K10" s="82" t="str">
        <f ca="1"/>
        <v>L073468</v>
      </c>
      <c r="L10" s="120">
        <f ca="1"/>
        <v>45033</v>
      </c>
      <c r="M10" s="93">
        <f ca="1"/>
        <v>2100</v>
      </c>
      <c r="N10" s="93">
        <f ca="1"/>
        <v>2100</v>
      </c>
      <c r="O10" s="36"/>
      <c r="P10" s="81" t="str">
        <f t="shared" ref="P10:P73" ca="1" si="1">IF(OR($Q$6="",LEFT($Q$6, 1)="L", I10=""),  "",  I10)</f>
        <v/>
      </c>
      <c r="Q10" s="81" t="str">
        <f t="shared" ref="Q10:Q73" ca="1" si="2">IF(OR($Q$6="",LEFT($Q$6, 1)="L", J10=""),  "",  J10)</f>
        <v/>
      </c>
      <c r="R10" s="81" t="str">
        <f t="shared" ref="R10:R73" ca="1" si="3">IF(OR($Q$6="",LEFT($Q$6, 1)="L", K10=""),  "",  K10)</f>
        <v/>
      </c>
      <c r="S10" s="81" t="str">
        <f t="shared" ref="S10:S73" ca="1" si="4">IF(OR($Q$6="",LEFT($Q$6, 1)="L", L10=""),  "",  L10)</f>
        <v/>
      </c>
      <c r="T10" s="81" t="str">
        <f t="shared" ref="T10:T73" ca="1" si="5">IF(OR($Q$6="",LEFT($Q$6, 1)="L", M10=""),  "",  M10)</f>
        <v/>
      </c>
      <c r="U10" s="81" t="str">
        <f t="shared" ref="U10:U73" ca="1" si="6">IF(OR($Q$6="",LEFT($Q$6, 1)="L", N10=""),  "",  N10)</f>
        <v/>
      </c>
      <c r="V10" s="2"/>
      <c r="W10" s="2"/>
    </row>
    <row r="11" spans="1:23" ht="15.95" customHeight="1" x14ac:dyDescent="0.25">
      <c r="A11" s="68" t="str">
        <v>Company 4</v>
      </c>
      <c r="B11" s="53" t="str">
        <f>IF('Data Import-Express'!B5="", "",'Data Import-Express'!B5 )</f>
        <v>BAAKPN</v>
      </c>
      <c r="C11" s="53" t="str">
        <f>IF('Data Import-Express'!C5="", "",'Data Import-Express'!C5 )</f>
        <v>Company 3</v>
      </c>
      <c r="D11" s="97" t="str">
        <f>IF('Data Import-Express'!D5="", "",'Data Import-Express'!D5 )</f>
        <v>L069754</v>
      </c>
      <c r="E11" s="54">
        <f ca="1">IF('Data Import-Express'!E5="", "",'Data Import-Express'!E5 )+(TODAY()-$A$1)</f>
        <v>44957</v>
      </c>
      <c r="F11" s="53">
        <f>IF('Data Import-Express'!F5="", "",'Data Import-Express'!F5 )</f>
        <v>512.75</v>
      </c>
      <c r="G11" s="53">
        <f>IF('Data Import-Express'!G5="", "",'Data Import-Express'!G5 )</f>
        <v>512.75</v>
      </c>
      <c r="H11" s="8"/>
      <c r="I11" s="81" t="str">
        <f ca="1"/>
        <v>BAMECH</v>
      </c>
      <c r="J11" s="81" t="str">
        <f ca="1"/>
        <v>Company 9</v>
      </c>
      <c r="K11" s="82" t="str">
        <f ca="1"/>
        <v>B075115</v>
      </c>
      <c r="L11" s="120">
        <f ca="1"/>
        <v>45062</v>
      </c>
      <c r="M11" s="93">
        <f ca="1"/>
        <v>4000</v>
      </c>
      <c r="N11" s="93">
        <f ca="1"/>
        <v>4000</v>
      </c>
      <c r="O11" s="36"/>
      <c r="P11" s="81" t="str">
        <f t="shared" ca="1" si="1"/>
        <v/>
      </c>
      <c r="Q11" s="81" t="str">
        <f t="shared" ca="1" si="2"/>
        <v/>
      </c>
      <c r="R11" s="81" t="str">
        <f t="shared" ca="1" si="3"/>
        <v/>
      </c>
      <c r="S11" s="81" t="str">
        <f t="shared" ca="1" si="4"/>
        <v/>
      </c>
      <c r="T11" s="81" t="str">
        <f t="shared" ca="1" si="5"/>
        <v/>
      </c>
      <c r="U11" s="81" t="str">
        <f t="shared" ca="1" si="6"/>
        <v/>
      </c>
      <c r="V11" s="2"/>
      <c r="W11" s="2"/>
    </row>
    <row r="12" spans="1:23" ht="15.95" customHeight="1" x14ac:dyDescent="0.25">
      <c r="A12" s="68" t="str">
        <v>Company 5</v>
      </c>
      <c r="B12" s="53" t="str">
        <f>IF('Data Import-Express'!B6="", "",'Data Import-Express'!B6 )</f>
        <v>BAAKPN</v>
      </c>
      <c r="C12" s="53" t="str">
        <f>IF('Data Import-Express'!C6="", "",'Data Import-Express'!C6 )</f>
        <v>Company 3</v>
      </c>
      <c r="D12" s="97" t="str">
        <f>IF('Data Import-Express'!D6="", "",'Data Import-Express'!D6 )</f>
        <v>L069864</v>
      </c>
      <c r="E12" s="54">
        <f ca="1">IF('Data Import-Express'!E6="", "",'Data Import-Express'!E6 )+(TODAY()-$A$1)</f>
        <v>44957</v>
      </c>
      <c r="F12" s="53">
        <f>IF('Data Import-Express'!F6="", "",'Data Import-Express'!F6 )</f>
        <v>586</v>
      </c>
      <c r="G12" s="53">
        <f>IF('Data Import-Express'!G6="", "",'Data Import-Express'!G6 )</f>
        <v>586</v>
      </c>
      <c r="H12" s="8"/>
      <c r="I12" s="81" t="str">
        <f ca="1"/>
        <v>BAMECH</v>
      </c>
      <c r="J12" s="81" t="str">
        <f ca="1"/>
        <v>Company 9</v>
      </c>
      <c r="K12" s="82" t="str">
        <f ca="1"/>
        <v>B077630</v>
      </c>
      <c r="L12" s="120">
        <f ca="1"/>
        <v>45104</v>
      </c>
      <c r="M12" s="93">
        <f ca="1"/>
        <v>1131</v>
      </c>
      <c r="N12" s="93">
        <f ca="1"/>
        <v>1131</v>
      </c>
      <c r="O12" s="36"/>
      <c r="P12" s="81" t="str">
        <f t="shared" ca="1" si="1"/>
        <v/>
      </c>
      <c r="Q12" s="81" t="str">
        <f t="shared" ca="1" si="2"/>
        <v/>
      </c>
      <c r="R12" s="81" t="str">
        <f t="shared" ca="1" si="3"/>
        <v/>
      </c>
      <c r="S12" s="81" t="str">
        <f t="shared" ca="1" si="4"/>
        <v/>
      </c>
      <c r="T12" s="81" t="str">
        <f t="shared" ca="1" si="5"/>
        <v/>
      </c>
      <c r="U12" s="81" t="str">
        <f t="shared" ca="1" si="6"/>
        <v/>
      </c>
      <c r="V12" s="2"/>
      <c r="W12" s="2"/>
    </row>
    <row r="13" spans="1:23" ht="15.95" customHeight="1" x14ac:dyDescent="0.25">
      <c r="A13" s="68" t="str">
        <v>Company 6</v>
      </c>
      <c r="B13" s="53" t="str">
        <f>IF('Data Import-Express'!B7="", "",'Data Import-Express'!B7 )</f>
        <v>BAAKPN</v>
      </c>
      <c r="C13" s="53" t="str">
        <f>IF('Data Import-Express'!C7="", "",'Data Import-Express'!C7 )</f>
        <v>Company 3</v>
      </c>
      <c r="D13" s="97" t="str">
        <f>IF('Data Import-Express'!D7="", "",'Data Import-Express'!D7 )</f>
        <v>L069865</v>
      </c>
      <c r="E13" s="54">
        <f ca="1">IF('Data Import-Express'!E7="", "",'Data Import-Express'!E7 )+(TODAY()-$A$1)</f>
        <v>44957</v>
      </c>
      <c r="F13" s="53">
        <f>IF('Data Import-Express'!F7="", "",'Data Import-Express'!F7 )</f>
        <v>439.5</v>
      </c>
      <c r="G13" s="53">
        <f>IF('Data Import-Express'!G7="", "",'Data Import-Express'!G7 )</f>
        <v>439.5</v>
      </c>
      <c r="H13" s="8"/>
      <c r="I13" s="81" t="str">
        <f ca="1"/>
        <v>BAMECH</v>
      </c>
      <c r="J13" s="81" t="str">
        <f ca="1"/>
        <v>Company 9</v>
      </c>
      <c r="K13" s="82" t="str">
        <f ca="1"/>
        <v>B077835</v>
      </c>
      <c r="L13" s="120">
        <f ca="1"/>
        <v>45110</v>
      </c>
      <c r="M13" s="93">
        <f ca="1"/>
        <v>2660</v>
      </c>
      <c r="N13" s="93">
        <f ca="1"/>
        <v>2660</v>
      </c>
      <c r="O13" s="36"/>
      <c r="P13" s="81" t="str">
        <f t="shared" ca="1" si="1"/>
        <v/>
      </c>
      <c r="Q13" s="81" t="str">
        <f t="shared" ca="1" si="2"/>
        <v/>
      </c>
      <c r="R13" s="81" t="str">
        <f t="shared" ca="1" si="3"/>
        <v/>
      </c>
      <c r="S13" s="81" t="str">
        <f t="shared" ca="1" si="4"/>
        <v/>
      </c>
      <c r="T13" s="81" t="str">
        <f t="shared" ca="1" si="5"/>
        <v/>
      </c>
      <c r="U13" s="81" t="str">
        <f t="shared" ca="1" si="6"/>
        <v/>
      </c>
      <c r="V13" s="2"/>
      <c r="W13" s="2"/>
    </row>
    <row r="14" spans="1:23" ht="15.95" customHeight="1" x14ac:dyDescent="0.25">
      <c r="A14" s="68" t="str">
        <v>Company 7</v>
      </c>
      <c r="B14" s="53" t="str">
        <f>IF('Data Import-Express'!B8="", "",'Data Import-Express'!B8 )</f>
        <v>BAAKPN</v>
      </c>
      <c r="C14" s="53" t="str">
        <f>IF('Data Import-Express'!C8="", "",'Data Import-Express'!C8 )</f>
        <v>Company 3</v>
      </c>
      <c r="D14" s="97" t="str">
        <f>IF('Data Import-Express'!D8="", "",'Data Import-Express'!D8 )</f>
        <v>L069739</v>
      </c>
      <c r="E14" s="54">
        <f ca="1">IF('Data Import-Express'!E8="", "",'Data Import-Express'!E8 )+(TODAY()-$A$1)</f>
        <v>44970</v>
      </c>
      <c r="F14" s="53">
        <f>IF('Data Import-Express'!F8="", "",'Data Import-Express'!F8 )</f>
        <v>1465</v>
      </c>
      <c r="G14" s="53">
        <f>IF('Data Import-Express'!G8="", "",'Data Import-Express'!G8 )</f>
        <v>3</v>
      </c>
      <c r="H14" s="8"/>
      <c r="I14" s="81" t="str">
        <f ca="1"/>
        <v>BAMECH</v>
      </c>
      <c r="J14" s="81" t="str">
        <f ca="1"/>
        <v>Company 9</v>
      </c>
      <c r="K14" s="82" t="str">
        <f ca="1"/>
        <v>B078300</v>
      </c>
      <c r="L14" s="120">
        <f ca="1"/>
        <v>45118</v>
      </c>
      <c r="M14" s="93">
        <f ca="1"/>
        <v>1501</v>
      </c>
      <c r="N14" s="93">
        <f ca="1"/>
        <v>1501</v>
      </c>
      <c r="O14" s="36"/>
      <c r="P14" s="81" t="str">
        <f t="shared" ca="1" si="1"/>
        <v/>
      </c>
      <c r="Q14" s="81" t="str">
        <f t="shared" ca="1" si="2"/>
        <v/>
      </c>
      <c r="R14" s="81" t="str">
        <f t="shared" ca="1" si="3"/>
        <v/>
      </c>
      <c r="S14" s="81" t="str">
        <f t="shared" ca="1" si="4"/>
        <v/>
      </c>
      <c r="T14" s="81" t="str">
        <f t="shared" ca="1" si="5"/>
        <v/>
      </c>
      <c r="U14" s="81" t="str">
        <f t="shared" ca="1" si="6"/>
        <v/>
      </c>
      <c r="V14" s="2"/>
      <c r="W14" s="2"/>
    </row>
    <row r="15" spans="1:23" ht="15.95" customHeight="1" x14ac:dyDescent="0.25">
      <c r="A15" s="68" t="str">
        <v>Company 8</v>
      </c>
      <c r="B15" s="53" t="str">
        <f>IF('Data Import-Express'!B9="", "",'Data Import-Express'!B9 )</f>
        <v>BAAKPN</v>
      </c>
      <c r="C15" s="53" t="str">
        <f>IF('Data Import-Express'!C9="", "",'Data Import-Express'!C9 )</f>
        <v>Company 3</v>
      </c>
      <c r="D15" s="97" t="str">
        <f>IF('Data Import-Express'!D9="", "",'Data Import-Express'!D9 )</f>
        <v>L076991</v>
      </c>
      <c r="E15" s="54">
        <f ca="1">IF('Data Import-Express'!E9="", "",'Data Import-Express'!E9 )+(TODAY()-$A$1)</f>
        <v>45103</v>
      </c>
      <c r="F15" s="53">
        <f>IF('Data Import-Express'!F9="", "",'Data Import-Express'!F9 )</f>
        <v>871.88</v>
      </c>
      <c r="G15" s="53">
        <f>IF('Data Import-Express'!G9="", "",'Data Import-Express'!G9 )</f>
        <v>871.88</v>
      </c>
      <c r="H15" s="8"/>
      <c r="I15" s="81" t="str">
        <f ca="1"/>
        <v>BAMECH</v>
      </c>
      <c r="J15" s="81" t="str">
        <f ca="1"/>
        <v>Company 9</v>
      </c>
      <c r="K15" s="82" t="str">
        <f ca="1"/>
        <v>B079014</v>
      </c>
      <c r="L15" s="120">
        <f ca="1"/>
        <v>45132</v>
      </c>
      <c r="M15" s="93">
        <f ca="1"/>
        <v>2340</v>
      </c>
      <c r="N15" s="93">
        <f ca="1"/>
        <v>2340</v>
      </c>
      <c r="O15" s="36"/>
      <c r="P15" s="81" t="str">
        <f t="shared" ca="1" si="1"/>
        <v/>
      </c>
      <c r="Q15" s="81" t="str">
        <f t="shared" ca="1" si="2"/>
        <v/>
      </c>
      <c r="R15" s="81" t="str">
        <f t="shared" ca="1" si="3"/>
        <v/>
      </c>
      <c r="S15" s="81" t="str">
        <f t="shared" ca="1" si="4"/>
        <v/>
      </c>
      <c r="T15" s="81" t="str">
        <f t="shared" ca="1" si="5"/>
        <v/>
      </c>
      <c r="U15" s="81" t="str">
        <f t="shared" ca="1" si="6"/>
        <v/>
      </c>
      <c r="V15" s="2"/>
      <c r="W15" s="2"/>
    </row>
    <row r="16" spans="1:23" ht="15.95" customHeight="1" x14ac:dyDescent="0.25">
      <c r="A16" s="68" t="str">
        <v>Company 9</v>
      </c>
      <c r="B16" s="53" t="str">
        <f>IF('Data Import-Express'!B10="", "",'Data Import-Express'!B10 )</f>
        <v>BAAKPN</v>
      </c>
      <c r="C16" s="53" t="str">
        <f>IF('Data Import-Express'!C10="", "",'Data Import-Express'!C10 )</f>
        <v>Company 3</v>
      </c>
      <c r="D16" s="97" t="str">
        <f>IF('Data Import-Express'!D10="", "",'Data Import-Express'!D10 )</f>
        <v>L077581</v>
      </c>
      <c r="E16" s="54">
        <f ca="1">IF('Data Import-Express'!E10="", "",'Data Import-Express'!E10 )+(TODAY()-$A$1)</f>
        <v>45104</v>
      </c>
      <c r="F16" s="53">
        <f>IF('Data Import-Express'!F10="", "",'Data Import-Express'!F10 )</f>
        <v>614.13</v>
      </c>
      <c r="G16" s="53">
        <f>IF('Data Import-Express'!G10="", "",'Data Import-Express'!G10 )</f>
        <v>614.13</v>
      </c>
      <c r="H16" s="8"/>
      <c r="I16" s="81" t="str">
        <f ca="1"/>
        <v>BAMECH</v>
      </c>
      <c r="J16" s="81" t="str">
        <f ca="1"/>
        <v>Company 9</v>
      </c>
      <c r="K16" s="82" t="str">
        <f ca="1"/>
        <v>B079042</v>
      </c>
      <c r="L16" s="120">
        <f ca="1"/>
        <v>45132</v>
      </c>
      <c r="M16" s="93">
        <f ca="1"/>
        <v>2400</v>
      </c>
      <c r="N16" s="93">
        <f ca="1"/>
        <v>2400</v>
      </c>
      <c r="O16" s="36"/>
      <c r="P16" s="81" t="str">
        <f t="shared" ca="1" si="1"/>
        <v/>
      </c>
      <c r="Q16" s="81" t="str">
        <f t="shared" ca="1" si="2"/>
        <v/>
      </c>
      <c r="R16" s="81" t="str">
        <f t="shared" ca="1" si="3"/>
        <v/>
      </c>
      <c r="S16" s="81" t="str">
        <f t="shared" ca="1" si="4"/>
        <v/>
      </c>
      <c r="T16" s="81" t="str">
        <f t="shared" ca="1" si="5"/>
        <v/>
      </c>
      <c r="U16" s="81" t="str">
        <f t="shared" ca="1" si="6"/>
        <v/>
      </c>
      <c r="V16" s="2"/>
      <c r="W16" s="2"/>
    </row>
    <row r="17" spans="1:23" ht="15.95" customHeight="1" x14ac:dyDescent="0.25">
      <c r="A17" s="68" t="str">
        <v>Company 10</v>
      </c>
      <c r="B17" s="53" t="str">
        <f>IF('Data Import-Express'!B11="", "",'Data Import-Express'!B11 )</f>
        <v>BAAKPN</v>
      </c>
      <c r="C17" s="53" t="str">
        <f>IF('Data Import-Express'!C11="", "",'Data Import-Express'!C11 )</f>
        <v>Company 3</v>
      </c>
      <c r="D17" s="97" t="str">
        <f>IF('Data Import-Express'!D11="", "",'Data Import-Express'!D11 )</f>
        <v>L077735</v>
      </c>
      <c r="E17" s="54">
        <f ca="1">IF('Data Import-Express'!E11="", "",'Data Import-Express'!E11 )+(TODAY()-$A$1)</f>
        <v>45105</v>
      </c>
      <c r="F17" s="53">
        <f>IF('Data Import-Express'!F11="", "",'Data Import-Express'!F11 )</f>
        <v>150</v>
      </c>
      <c r="G17" s="53">
        <f>IF('Data Import-Express'!G11="", "",'Data Import-Express'!G11 )</f>
        <v>150</v>
      </c>
      <c r="H17" s="8"/>
      <c r="I17" s="81" t="str">
        <f ca="1"/>
        <v>BAMECH</v>
      </c>
      <c r="J17" s="81" t="str">
        <f ca="1"/>
        <v>Company 9</v>
      </c>
      <c r="K17" s="82" t="str">
        <f ca="1"/>
        <v>B079090</v>
      </c>
      <c r="L17" s="120">
        <f ca="1"/>
        <v>45132</v>
      </c>
      <c r="M17" s="93">
        <f ca="1"/>
        <v>2900</v>
      </c>
      <c r="N17" s="93">
        <f ca="1"/>
        <v>2900</v>
      </c>
      <c r="O17" s="36"/>
      <c r="P17" s="81" t="str">
        <f t="shared" ca="1" si="1"/>
        <v/>
      </c>
      <c r="Q17" s="81" t="str">
        <f t="shared" ca="1" si="2"/>
        <v/>
      </c>
      <c r="R17" s="81" t="str">
        <f t="shared" ca="1" si="3"/>
        <v/>
      </c>
      <c r="S17" s="81" t="str">
        <f t="shared" ca="1" si="4"/>
        <v/>
      </c>
      <c r="T17" s="81" t="str">
        <f t="shared" ca="1" si="5"/>
        <v/>
      </c>
      <c r="U17" s="81" t="str">
        <f t="shared" ca="1" si="6"/>
        <v/>
      </c>
      <c r="V17" s="2"/>
      <c r="W17" s="2"/>
    </row>
    <row r="18" spans="1:23" ht="15.95" customHeight="1" x14ac:dyDescent="0.25">
      <c r="A18" s="68" t="str">
        <v>Company 11</v>
      </c>
      <c r="B18" s="53" t="str">
        <f>IF('Data Import-Express'!B12="", "",'Data Import-Express'!B12 )</f>
        <v>BAAKPN</v>
      </c>
      <c r="C18" s="53" t="str">
        <f>IF('Data Import-Express'!C12="", "",'Data Import-Express'!C12 )</f>
        <v>Company 3</v>
      </c>
      <c r="D18" s="97" t="str">
        <f>IF('Data Import-Express'!D12="", "",'Data Import-Express'!D12 )</f>
        <v>L077732</v>
      </c>
      <c r="E18" s="54">
        <f ca="1">IF('Data Import-Express'!E12="", "",'Data Import-Express'!E12 )+(TODAY()-$A$1)</f>
        <v>45107</v>
      </c>
      <c r="F18" s="53">
        <f>IF('Data Import-Express'!F12="", "",'Data Import-Express'!F12 )</f>
        <v>289</v>
      </c>
      <c r="G18" s="53">
        <f>IF('Data Import-Express'!G12="", "",'Data Import-Express'!G12 )</f>
        <v>289</v>
      </c>
      <c r="H18" s="8"/>
      <c r="I18" s="81" t="str">
        <f ca="1"/>
        <v>BAMECH</v>
      </c>
      <c r="J18" s="81" t="str">
        <f ca="1"/>
        <v>Company 9</v>
      </c>
      <c r="K18" s="82" t="str">
        <f ca="1"/>
        <v>B079163</v>
      </c>
      <c r="L18" s="120">
        <f ca="1"/>
        <v>45132</v>
      </c>
      <c r="M18" s="93">
        <f ca="1"/>
        <v>2550</v>
      </c>
      <c r="N18" s="93">
        <f ca="1"/>
        <v>2550</v>
      </c>
      <c r="O18" s="36"/>
      <c r="P18" s="81" t="str">
        <f t="shared" ca="1" si="1"/>
        <v/>
      </c>
      <c r="Q18" s="81" t="str">
        <f t="shared" ca="1" si="2"/>
        <v/>
      </c>
      <c r="R18" s="81" t="str">
        <f t="shared" ca="1" si="3"/>
        <v/>
      </c>
      <c r="S18" s="81" t="str">
        <f t="shared" ca="1" si="4"/>
        <v/>
      </c>
      <c r="T18" s="81" t="str">
        <f t="shared" ca="1" si="5"/>
        <v/>
      </c>
      <c r="U18" s="81" t="str">
        <f t="shared" ca="1" si="6"/>
        <v/>
      </c>
      <c r="V18" s="2"/>
      <c r="W18" s="2"/>
    </row>
    <row r="19" spans="1:23" ht="15.95" customHeight="1" x14ac:dyDescent="0.25">
      <c r="A19" s="68" t="str">
        <v>Company 12</v>
      </c>
      <c r="B19" s="53" t="str">
        <f>IF('Data Import-Express'!B13="", "",'Data Import-Express'!B13 )</f>
        <v>BAAKPN</v>
      </c>
      <c r="C19" s="53" t="str">
        <f>IF('Data Import-Express'!C13="", "",'Data Import-Express'!C13 )</f>
        <v>Company 3</v>
      </c>
      <c r="D19" s="97" t="str">
        <f>IF('Data Import-Express'!D13="", "",'Data Import-Express'!D13 )</f>
        <v>L077736</v>
      </c>
      <c r="E19" s="54">
        <f ca="1">IF('Data Import-Express'!E13="", "",'Data Import-Express'!E13 )+(TODAY()-$A$1)</f>
        <v>45107</v>
      </c>
      <c r="F19" s="53">
        <f>IF('Data Import-Express'!F13="", "",'Data Import-Express'!F13 )</f>
        <v>361.25</v>
      </c>
      <c r="G19" s="53">
        <f>IF('Data Import-Express'!G13="", "",'Data Import-Express'!G13 )</f>
        <v>361.25</v>
      </c>
      <c r="H19" s="8"/>
      <c r="I19" s="81" t="str">
        <f ca="1"/>
        <v>BAMECH</v>
      </c>
      <c r="J19" s="81" t="str">
        <f ca="1"/>
        <v>Company 9</v>
      </c>
      <c r="K19" s="82" t="str">
        <f ca="1"/>
        <v>B075924</v>
      </c>
      <c r="L19" s="120">
        <f ca="1"/>
        <v>45133</v>
      </c>
      <c r="M19" s="93">
        <f ca="1"/>
        <v>3200</v>
      </c>
      <c r="N19" s="93">
        <f ca="1"/>
        <v>3200</v>
      </c>
      <c r="O19" s="36"/>
      <c r="P19" s="81" t="str">
        <f t="shared" ref="P19" ca="1" si="7">IF(OR($Q$6="",LEFT($Q$6, 1)="L", I19=""),  "",  I19)</f>
        <v/>
      </c>
      <c r="Q19" s="81" t="str">
        <f t="shared" ref="Q19" ca="1" si="8">IF(OR($Q$6="",LEFT($Q$6, 1)="L", J19=""),  "",  J19)</f>
        <v/>
      </c>
      <c r="R19" s="81" t="str">
        <f t="shared" ref="R19" ca="1" si="9">IF(OR($Q$6="",LEFT($Q$6, 1)="L", K19=""),  "",  K19)</f>
        <v/>
      </c>
      <c r="S19" s="81" t="str">
        <f t="shared" ref="S19" ca="1" si="10">IF(OR($Q$6="",LEFT($Q$6, 1)="L", L19=""),  "",  L19)</f>
        <v/>
      </c>
      <c r="T19" s="81" t="str">
        <f t="shared" ref="T19" ca="1" si="11">IF(OR($Q$6="",LEFT($Q$6, 1)="L", M19=""),  "",  M19)</f>
        <v/>
      </c>
      <c r="U19" s="81" t="str">
        <f t="shared" ref="U19" ca="1" si="12">IF(OR($Q$6="",LEFT($Q$6, 1)="L", N19=""),  "",  N19)</f>
        <v/>
      </c>
      <c r="V19" s="2"/>
      <c r="W19" s="2"/>
    </row>
    <row r="20" spans="1:23" ht="15.95" customHeight="1" x14ac:dyDescent="0.25">
      <c r="A20" s="68" t="str">
        <v>Company 13</v>
      </c>
      <c r="B20" s="53" t="str">
        <f>IF('Data Import-Express'!B14="", "",'Data Import-Express'!B14 )</f>
        <v>BAAKPN</v>
      </c>
      <c r="C20" s="53" t="str">
        <f>IF('Data Import-Express'!C14="", "",'Data Import-Express'!C14 )</f>
        <v>Company 3</v>
      </c>
      <c r="D20" s="97" t="str">
        <f>IF('Data Import-Express'!D14="", "",'Data Import-Express'!D14 )</f>
        <v>L076575</v>
      </c>
      <c r="E20" s="54">
        <f ca="1">IF('Data Import-Express'!E14="", "",'Data Import-Express'!E14 )+(TODAY()-$A$1)</f>
        <v>45110</v>
      </c>
      <c r="F20" s="53">
        <f>IF('Data Import-Express'!F14="", "",'Data Import-Express'!F14 )</f>
        <v>3500</v>
      </c>
      <c r="G20" s="53">
        <f>IF('Data Import-Express'!G14="", "",'Data Import-Express'!G14 )</f>
        <v>3500</v>
      </c>
      <c r="H20" s="8"/>
      <c r="I20" s="81" t="str">
        <f ca="1"/>
        <v>BAMECH</v>
      </c>
      <c r="J20" s="81" t="str">
        <f ca="1"/>
        <v>Company 9</v>
      </c>
      <c r="K20" s="82" t="str">
        <f ca="1"/>
        <v>L073180</v>
      </c>
      <c r="L20" s="120">
        <f ca="1"/>
        <v>45133</v>
      </c>
      <c r="M20" s="93">
        <f ca="1"/>
        <v>2520</v>
      </c>
      <c r="N20" s="93">
        <f ca="1"/>
        <v>2520</v>
      </c>
      <c r="O20" s="36"/>
      <c r="V20" s="2"/>
      <c r="W20" s="2"/>
    </row>
    <row r="21" spans="1:23" ht="15.95" customHeight="1" x14ac:dyDescent="0.25">
      <c r="A21" s="68" t="str">
        <v>Company 14</v>
      </c>
      <c r="B21" s="53" t="str">
        <f>IF('Data Import-Express'!B15="", "",'Data Import-Express'!B15 )</f>
        <v>BAAKPN</v>
      </c>
      <c r="C21" s="53" t="str">
        <f>IF('Data Import-Express'!C15="", "",'Data Import-Express'!C15 )</f>
        <v>Company 3</v>
      </c>
      <c r="D21" s="97" t="str">
        <f>IF('Data Import-Express'!D15="", "",'Data Import-Express'!D15 )</f>
        <v>L077305</v>
      </c>
      <c r="E21" s="54">
        <f ca="1">IF('Data Import-Express'!E15="", "",'Data Import-Express'!E15 )+(TODAY()-$A$1)</f>
        <v>45112</v>
      </c>
      <c r="F21" s="53">
        <f>IF('Data Import-Express'!F15="", "",'Data Import-Express'!F15 )</f>
        <v>466.38</v>
      </c>
      <c r="G21" s="53">
        <f>IF('Data Import-Express'!G15="", "",'Data Import-Express'!G15 )</f>
        <v>466.38</v>
      </c>
      <c r="H21" s="8"/>
      <c r="I21" s="81" t="str">
        <f ca="1"/>
        <v>BAMECH</v>
      </c>
      <c r="J21" s="81" t="str">
        <f ca="1"/>
        <v>Company 9</v>
      </c>
      <c r="K21" s="82" t="str">
        <f ca="1"/>
        <v>B079244</v>
      </c>
      <c r="L21" s="120">
        <f ca="1"/>
        <v>45138</v>
      </c>
      <c r="M21" s="93">
        <f ca="1"/>
        <v>2076</v>
      </c>
      <c r="N21" s="93">
        <f ca="1"/>
        <v>2076</v>
      </c>
      <c r="O21" s="36"/>
      <c r="P21" s="81" t="str">
        <f t="shared" ca="1" si="1"/>
        <v/>
      </c>
      <c r="Q21" s="81" t="str">
        <f t="shared" ca="1" si="2"/>
        <v/>
      </c>
      <c r="R21" s="81" t="str">
        <f t="shared" ca="1" si="3"/>
        <v/>
      </c>
      <c r="S21" s="81" t="str">
        <f t="shared" ca="1" si="4"/>
        <v/>
      </c>
      <c r="T21" s="81" t="str">
        <f t="shared" ca="1" si="5"/>
        <v/>
      </c>
      <c r="U21" s="81" t="str">
        <f t="shared" ca="1" si="6"/>
        <v/>
      </c>
      <c r="V21" s="2"/>
      <c r="W21" s="2"/>
    </row>
    <row r="22" spans="1:23" ht="15.95" customHeight="1" x14ac:dyDescent="0.25">
      <c r="A22" s="68" t="str">
        <v>Company 15</v>
      </c>
      <c r="B22" s="53" t="str">
        <f>IF('Data Import-Express'!B16="", "",'Data Import-Express'!B16 )</f>
        <v>BAAKPN</v>
      </c>
      <c r="C22" s="53" t="str">
        <f>IF('Data Import-Express'!C16="", "",'Data Import-Express'!C16 )</f>
        <v>Company 3</v>
      </c>
      <c r="D22" s="97" t="str">
        <f>IF('Data Import-Express'!D16="", "",'Data Import-Express'!D16 )</f>
        <v>L078067</v>
      </c>
      <c r="E22" s="54">
        <f ca="1">IF('Data Import-Express'!E16="", "",'Data Import-Express'!E16 )+(TODAY()-$A$1)</f>
        <v>45118</v>
      </c>
      <c r="F22" s="53">
        <f>IF('Data Import-Express'!F16="", "",'Data Import-Express'!F16 )</f>
        <v>722.5</v>
      </c>
      <c r="G22" s="53">
        <f>IF('Data Import-Express'!G16="", "",'Data Import-Express'!G16 )</f>
        <v>722.5</v>
      </c>
      <c r="H22" s="8"/>
      <c r="I22" s="81" t="str">
        <f ca="1"/>
        <v>BAMECH</v>
      </c>
      <c r="J22" s="81" t="str">
        <f ca="1"/>
        <v>Company 9</v>
      </c>
      <c r="K22" s="82" t="str">
        <f ca="1"/>
        <v>B079341</v>
      </c>
      <c r="L22" s="120">
        <f ca="1"/>
        <v>45140</v>
      </c>
      <c r="M22" s="93">
        <f ca="1"/>
        <v>1570</v>
      </c>
      <c r="N22" s="93">
        <f ca="1"/>
        <v>1570</v>
      </c>
      <c r="O22" s="36"/>
      <c r="P22" s="81" t="str">
        <f t="shared" ca="1" si="1"/>
        <v/>
      </c>
      <c r="Q22" s="81" t="str">
        <f t="shared" ca="1" si="2"/>
        <v/>
      </c>
      <c r="R22" s="81" t="str">
        <f t="shared" ca="1" si="3"/>
        <v/>
      </c>
      <c r="S22" s="81" t="str">
        <f t="shared" ca="1" si="4"/>
        <v/>
      </c>
      <c r="T22" s="81" t="str">
        <f t="shared" ca="1" si="5"/>
        <v/>
      </c>
      <c r="U22" s="81" t="str">
        <f t="shared" ca="1" si="6"/>
        <v/>
      </c>
      <c r="V22" s="2"/>
      <c r="W22" s="2"/>
    </row>
    <row r="23" spans="1:23" ht="15.95" customHeight="1" x14ac:dyDescent="0.25">
      <c r="A23" s="68" t="str">
        <v>Company 16</v>
      </c>
      <c r="B23" s="53" t="str">
        <f>IF('Data Import-Express'!B17="", "",'Data Import-Express'!B17 )</f>
        <v>BAAKPN</v>
      </c>
      <c r="C23" s="53" t="str">
        <f>IF('Data Import-Express'!C17="", "",'Data Import-Express'!C17 )</f>
        <v>Company 3</v>
      </c>
      <c r="D23" s="97" t="str">
        <f>IF('Data Import-Express'!D17="", "",'Data Import-Express'!D17 )</f>
        <v>L077992</v>
      </c>
      <c r="E23" s="54">
        <f ca="1">IF('Data Import-Express'!E17="", "",'Data Import-Express'!E17 )+(TODAY()-$A$1)</f>
        <v>45121</v>
      </c>
      <c r="F23" s="53">
        <f>IF('Data Import-Express'!F17="", "",'Data Import-Express'!F17 )</f>
        <v>505.75</v>
      </c>
      <c r="G23" s="53">
        <f>IF('Data Import-Express'!G17="", "",'Data Import-Express'!G17 )</f>
        <v>505.75</v>
      </c>
      <c r="H23" s="8"/>
      <c r="I23" s="81" t="str">
        <f ca="1"/>
        <v>BAMECH</v>
      </c>
      <c r="J23" s="81" t="str">
        <f ca="1"/>
        <v>Company 9</v>
      </c>
      <c r="K23" s="82" t="str">
        <f ca="1"/>
        <v>B079483</v>
      </c>
      <c r="L23" s="120">
        <f ca="1"/>
        <v>45142</v>
      </c>
      <c r="M23" s="93">
        <f ca="1"/>
        <v>1280</v>
      </c>
      <c r="N23" s="93">
        <f ca="1"/>
        <v>1280</v>
      </c>
      <c r="O23" s="36"/>
      <c r="P23" s="81" t="str">
        <f t="shared" ca="1" si="1"/>
        <v/>
      </c>
      <c r="Q23" s="81" t="str">
        <f t="shared" ca="1" si="2"/>
        <v/>
      </c>
      <c r="R23" s="81" t="str">
        <f t="shared" ca="1" si="3"/>
        <v/>
      </c>
      <c r="S23" s="81" t="str">
        <f t="shared" ca="1" si="4"/>
        <v/>
      </c>
      <c r="T23" s="81" t="str">
        <f t="shared" ca="1" si="5"/>
        <v/>
      </c>
      <c r="U23" s="81" t="str">
        <f t="shared" ca="1" si="6"/>
        <v/>
      </c>
      <c r="V23" s="2"/>
      <c r="W23" s="2"/>
    </row>
    <row r="24" spans="1:23" ht="15.95" customHeight="1" x14ac:dyDescent="0.25">
      <c r="A24" s="68" t="str">
        <v>Company 17</v>
      </c>
      <c r="B24" s="53" t="str">
        <f>IF('Data Import-Express'!B18="", "",'Data Import-Express'!B18 )</f>
        <v>BAAKPN</v>
      </c>
      <c r="C24" s="53" t="str">
        <f>IF('Data Import-Express'!C18="", "",'Data Import-Express'!C18 )</f>
        <v>Company 3</v>
      </c>
      <c r="D24" s="97" t="str">
        <f>IF('Data Import-Express'!D18="", "",'Data Import-Express'!D18 )</f>
        <v>L078459</v>
      </c>
      <c r="E24" s="54">
        <f ca="1">IF('Data Import-Express'!E18="", "",'Data Import-Express'!E18 )+(TODAY()-$A$1)</f>
        <v>45124</v>
      </c>
      <c r="F24" s="53">
        <f>IF('Data Import-Express'!F18="", "",'Data Import-Express'!F18 )</f>
        <v>433.5</v>
      </c>
      <c r="G24" s="53">
        <f>IF('Data Import-Express'!G18="", "",'Data Import-Express'!G18 )</f>
        <v>433.5</v>
      </c>
      <c r="H24" s="8"/>
      <c r="I24" s="81"/>
      <c r="J24" s="81"/>
      <c r="K24" s="82"/>
      <c r="L24" s="120"/>
      <c r="M24" s="93"/>
      <c r="N24" s="93"/>
      <c r="O24" s="36"/>
      <c r="P24" s="81" t="str">
        <f t="shared" si="1"/>
        <v/>
      </c>
      <c r="Q24" s="81" t="str">
        <f t="shared" si="2"/>
        <v/>
      </c>
      <c r="R24" s="81" t="str">
        <f t="shared" si="3"/>
        <v/>
      </c>
      <c r="S24" s="81" t="str">
        <f t="shared" si="4"/>
        <v/>
      </c>
      <c r="T24" s="81" t="str">
        <f t="shared" si="5"/>
        <v/>
      </c>
      <c r="U24" s="81" t="str">
        <f t="shared" si="6"/>
        <v/>
      </c>
      <c r="V24" s="2"/>
      <c r="W24" s="2"/>
    </row>
    <row r="25" spans="1:23" ht="15.95" customHeight="1" x14ac:dyDescent="0.25">
      <c r="A25" s="68" t="str">
        <v>Company 18</v>
      </c>
      <c r="B25" s="53" t="str">
        <f>IF('Data Import-Express'!B19="", "",'Data Import-Express'!B19 )</f>
        <v>BAAKPN</v>
      </c>
      <c r="C25" s="53" t="str">
        <f>IF('Data Import-Express'!C19="", "",'Data Import-Express'!C19 )</f>
        <v>Company 3</v>
      </c>
      <c r="D25" s="97" t="str">
        <f>IF('Data Import-Express'!D19="", "",'Data Import-Express'!D19 )</f>
        <v>L078534</v>
      </c>
      <c r="E25" s="54">
        <f ca="1">IF('Data Import-Express'!E19="", "",'Data Import-Express'!E19 )+(TODAY()-$A$1)</f>
        <v>45124</v>
      </c>
      <c r="F25" s="53">
        <f>IF('Data Import-Express'!F19="", "",'Data Import-Express'!F19 )</f>
        <v>533.5</v>
      </c>
      <c r="G25" s="53">
        <f>IF('Data Import-Express'!G19="", "",'Data Import-Express'!G19 )</f>
        <v>533.5</v>
      </c>
      <c r="H25" s="8"/>
      <c r="I25" s="81"/>
      <c r="J25" s="81"/>
      <c r="K25" s="82"/>
      <c r="L25" s="120"/>
      <c r="M25" s="93"/>
      <c r="N25" s="93"/>
      <c r="O25" s="36"/>
      <c r="P25" s="81" t="str">
        <f t="shared" si="1"/>
        <v/>
      </c>
      <c r="Q25" s="81" t="str">
        <f t="shared" si="2"/>
        <v/>
      </c>
      <c r="R25" s="81" t="str">
        <f t="shared" si="3"/>
        <v/>
      </c>
      <c r="S25" s="81" t="str">
        <f t="shared" si="4"/>
        <v/>
      </c>
      <c r="T25" s="81" t="str">
        <f t="shared" si="5"/>
        <v/>
      </c>
      <c r="U25" s="81" t="str">
        <f t="shared" si="6"/>
        <v/>
      </c>
      <c r="V25" s="2"/>
      <c r="W25" s="2"/>
    </row>
    <row r="26" spans="1:23" ht="15.95" customHeight="1" x14ac:dyDescent="0.25">
      <c r="A26" s="68" t="str">
        <v>Company 19</v>
      </c>
      <c r="B26" s="53" t="str">
        <f>IF('Data Import-Express'!B20="", "",'Data Import-Express'!B20 )</f>
        <v>BAAKPN</v>
      </c>
      <c r="C26" s="53" t="str">
        <f>IF('Data Import-Express'!C20="", "",'Data Import-Express'!C20 )</f>
        <v>Company 3</v>
      </c>
      <c r="D26" s="97" t="str">
        <f>IF('Data Import-Express'!D20="", "",'Data Import-Express'!D20 )</f>
        <v>L077422</v>
      </c>
      <c r="E26" s="54">
        <f ca="1">IF('Data Import-Express'!E20="", "",'Data Import-Express'!E20 )+(TODAY()-$A$1)</f>
        <v>45125</v>
      </c>
      <c r="F26" s="53">
        <f>IF('Data Import-Express'!F20="", "",'Data Import-Express'!F20 )</f>
        <v>794.75</v>
      </c>
      <c r="G26" s="53">
        <f>IF('Data Import-Express'!G20="", "",'Data Import-Express'!G20 )</f>
        <v>794.75</v>
      </c>
      <c r="H26" s="8"/>
      <c r="I26" s="81"/>
      <c r="J26" s="81"/>
      <c r="K26" s="82"/>
      <c r="L26" s="120"/>
      <c r="M26" s="93"/>
      <c r="N26" s="93"/>
      <c r="O26" s="36"/>
      <c r="P26" s="81" t="str">
        <f t="shared" si="1"/>
        <v/>
      </c>
      <c r="Q26" s="81" t="str">
        <f t="shared" si="2"/>
        <v/>
      </c>
      <c r="R26" s="81" t="str">
        <f t="shared" si="3"/>
        <v/>
      </c>
      <c r="S26" s="81" t="str">
        <f t="shared" si="4"/>
        <v/>
      </c>
      <c r="T26" s="81" t="str">
        <f t="shared" si="5"/>
        <v/>
      </c>
      <c r="U26" s="81" t="str">
        <f t="shared" si="6"/>
        <v/>
      </c>
      <c r="V26" s="2"/>
      <c r="W26" s="2"/>
    </row>
    <row r="27" spans="1:23" ht="15.95" customHeight="1" x14ac:dyDescent="0.25">
      <c r="A27" s="68" t="str">
        <v>Company 21</v>
      </c>
      <c r="B27" s="53" t="str">
        <f>IF('Data Import-Express'!B21="", "",'Data Import-Express'!B21 )</f>
        <v>BAAKPN</v>
      </c>
      <c r="C27" s="53" t="str">
        <f>IF('Data Import-Express'!C21="", "",'Data Import-Express'!C21 )</f>
        <v>Company 3</v>
      </c>
      <c r="D27" s="97" t="str">
        <f>IF('Data Import-Express'!D21="", "",'Data Import-Express'!D21 )</f>
        <v>L078216</v>
      </c>
      <c r="E27" s="54">
        <f ca="1">IF('Data Import-Express'!E21="", "",'Data Import-Express'!E21 )+(TODAY()-$A$1)</f>
        <v>45128</v>
      </c>
      <c r="F27" s="53">
        <f>IF('Data Import-Express'!F21="", "",'Data Import-Express'!F21 )</f>
        <v>550</v>
      </c>
      <c r="G27" s="53">
        <f>IF('Data Import-Express'!G21="", "",'Data Import-Express'!G21 )</f>
        <v>550</v>
      </c>
      <c r="H27" s="8"/>
      <c r="I27" s="81"/>
      <c r="J27" s="81"/>
      <c r="K27" s="82"/>
      <c r="L27" s="120"/>
      <c r="M27" s="93"/>
      <c r="N27" s="93"/>
      <c r="O27" s="36"/>
      <c r="P27" s="81" t="str">
        <f t="shared" si="1"/>
        <v/>
      </c>
      <c r="Q27" s="81" t="str">
        <f t="shared" si="2"/>
        <v/>
      </c>
      <c r="R27" s="81" t="str">
        <f t="shared" si="3"/>
        <v/>
      </c>
      <c r="S27" s="81" t="str">
        <f t="shared" si="4"/>
        <v/>
      </c>
      <c r="T27" s="81" t="str">
        <f t="shared" si="5"/>
        <v/>
      </c>
      <c r="U27" s="81" t="str">
        <f t="shared" si="6"/>
        <v/>
      </c>
      <c r="V27" s="2"/>
      <c r="W27" s="2"/>
    </row>
    <row r="28" spans="1:23" ht="15.95" customHeight="1" x14ac:dyDescent="0.25">
      <c r="A28" s="68" t="str">
        <v>Company 22</v>
      </c>
      <c r="B28" s="53" t="str">
        <f>IF('Data Import-Express'!B22="", "",'Data Import-Express'!B22 )</f>
        <v>BAAKPN</v>
      </c>
      <c r="C28" s="53" t="str">
        <f>IF('Data Import-Express'!C22="", "",'Data Import-Express'!C22 )</f>
        <v>Company 3</v>
      </c>
      <c r="D28" s="97" t="str">
        <f>IF('Data Import-Express'!D22="", "",'Data Import-Express'!D22 )</f>
        <v>L079126</v>
      </c>
      <c r="E28" s="54">
        <f ca="1">IF('Data Import-Express'!E22="", "",'Data Import-Express'!E22 )+(TODAY()-$A$1)</f>
        <v>45132</v>
      </c>
      <c r="F28" s="53">
        <f>IF('Data Import-Express'!F22="", "",'Data Import-Express'!F22 )</f>
        <v>578</v>
      </c>
      <c r="G28" s="53">
        <f>IF('Data Import-Express'!G22="", "",'Data Import-Express'!G22 )</f>
        <v>578</v>
      </c>
      <c r="H28" s="8"/>
      <c r="I28" s="81"/>
      <c r="J28" s="81"/>
      <c r="K28" s="82"/>
      <c r="L28" s="120"/>
      <c r="M28" s="93"/>
      <c r="N28" s="93"/>
      <c r="O28" s="36"/>
      <c r="P28" s="81" t="str">
        <f t="shared" si="1"/>
        <v/>
      </c>
      <c r="Q28" s="81" t="str">
        <f t="shared" si="2"/>
        <v/>
      </c>
      <c r="R28" s="81" t="str">
        <f t="shared" si="3"/>
        <v/>
      </c>
      <c r="S28" s="81" t="str">
        <f t="shared" si="4"/>
        <v/>
      </c>
      <c r="T28" s="81" t="str">
        <f t="shared" si="5"/>
        <v/>
      </c>
      <c r="U28" s="81" t="str">
        <f t="shared" si="6"/>
        <v/>
      </c>
      <c r="V28" s="2"/>
      <c r="W28" s="2"/>
    </row>
    <row r="29" spans="1:23" ht="15.95" customHeight="1" x14ac:dyDescent="0.25">
      <c r="A29" s="68" t="str">
        <v>Company 23</v>
      </c>
      <c r="B29" s="53" t="str">
        <f>IF('Data Import-Express'!B23="", "",'Data Import-Express'!B23 )</f>
        <v>BAAKPN</v>
      </c>
      <c r="C29" s="53" t="str">
        <f>IF('Data Import-Express'!C23="", "",'Data Import-Express'!C23 )</f>
        <v>Company 3</v>
      </c>
      <c r="D29" s="97" t="str">
        <f>IF('Data Import-Express'!D23="", "",'Data Import-Express'!D23 )</f>
        <v>L079338</v>
      </c>
      <c r="E29" s="54">
        <f ca="1">IF('Data Import-Express'!E23="", "",'Data Import-Express'!E23 )+(TODAY()-$A$1)</f>
        <v>45140</v>
      </c>
      <c r="F29" s="53">
        <f>IF('Data Import-Express'!F23="", "",'Data Import-Express'!F23 )</f>
        <v>681.63</v>
      </c>
      <c r="G29" s="53">
        <f>IF('Data Import-Express'!G23="", "",'Data Import-Express'!G23 )</f>
        <v>681.63</v>
      </c>
      <c r="H29" s="8"/>
      <c r="I29" s="81"/>
      <c r="J29" s="81"/>
      <c r="K29" s="82"/>
      <c r="L29" s="120"/>
      <c r="M29" s="93"/>
      <c r="N29" s="93"/>
      <c r="O29" s="36"/>
      <c r="P29" s="81" t="str">
        <f t="shared" si="1"/>
        <v/>
      </c>
      <c r="Q29" s="81" t="str">
        <f t="shared" si="2"/>
        <v/>
      </c>
      <c r="R29" s="81" t="str">
        <f t="shared" si="3"/>
        <v/>
      </c>
      <c r="S29" s="81" t="str">
        <f t="shared" si="4"/>
        <v/>
      </c>
      <c r="T29" s="81" t="str">
        <f t="shared" si="5"/>
        <v/>
      </c>
      <c r="U29" s="81" t="str">
        <f t="shared" si="6"/>
        <v/>
      </c>
      <c r="V29" s="2"/>
      <c r="W29" s="2"/>
    </row>
    <row r="30" spans="1:23" ht="15.95" customHeight="1" x14ac:dyDescent="0.25">
      <c r="A30" s="68" t="str">
        <v>Company 25</v>
      </c>
      <c r="B30" s="53" t="str">
        <f>IF('Data Import-Express'!B24="", "",'Data Import-Express'!B24 )</f>
        <v>BAAKPN</v>
      </c>
      <c r="C30" s="53" t="str">
        <f>IF('Data Import-Express'!C24="", "",'Data Import-Express'!C24 )</f>
        <v>Company 3</v>
      </c>
      <c r="D30" s="97" t="str">
        <f>IF('Data Import-Express'!D24="", "",'Data Import-Express'!D24 )</f>
        <v>L079282</v>
      </c>
      <c r="E30" s="54">
        <f ca="1">IF('Data Import-Express'!E24="", "",'Data Import-Express'!E24 )+(TODAY()-$A$1)</f>
        <v>45142</v>
      </c>
      <c r="F30" s="53">
        <f>IF('Data Import-Express'!F24="", "",'Data Import-Express'!F24 )</f>
        <v>896.88</v>
      </c>
      <c r="G30" s="53">
        <f>IF('Data Import-Express'!G24="", "",'Data Import-Express'!G24 )</f>
        <v>896.88</v>
      </c>
      <c r="H30" s="8"/>
      <c r="I30" s="81"/>
      <c r="J30" s="81"/>
      <c r="K30" s="82"/>
      <c r="L30" s="120"/>
      <c r="M30" s="93"/>
      <c r="N30" s="93"/>
      <c r="O30" s="36"/>
      <c r="P30" s="81" t="str">
        <f t="shared" si="1"/>
        <v/>
      </c>
      <c r="Q30" s="81" t="str">
        <f t="shared" si="2"/>
        <v/>
      </c>
      <c r="R30" s="81" t="str">
        <f t="shared" si="3"/>
        <v/>
      </c>
      <c r="S30" s="81" t="str">
        <f t="shared" si="4"/>
        <v/>
      </c>
      <c r="T30" s="81" t="str">
        <f t="shared" si="5"/>
        <v/>
      </c>
      <c r="U30" s="81" t="str">
        <f t="shared" si="6"/>
        <v/>
      </c>
      <c r="V30" s="2"/>
      <c r="W30" s="2"/>
    </row>
    <row r="31" spans="1:23" ht="15.95" customHeight="1" x14ac:dyDescent="0.25">
      <c r="A31" s="68" t="str">
        <v>Company 26</v>
      </c>
      <c r="B31" s="53" t="str">
        <f>IF('Data Import-Express'!B25="", "",'Data Import-Express'!B25 )</f>
        <v>BAAKPN</v>
      </c>
      <c r="C31" s="53" t="str">
        <f>IF('Data Import-Express'!C25="", "",'Data Import-Express'!C25 )</f>
        <v>Company 3</v>
      </c>
      <c r="D31" s="97" t="str">
        <f>IF('Data Import-Express'!D25="", "",'Data Import-Express'!D25 )</f>
        <v>L079522</v>
      </c>
      <c r="E31" s="54">
        <f ca="1">IF('Data Import-Express'!E25="", "",'Data Import-Express'!E25 )+(TODAY()-$A$1)</f>
        <v>45142</v>
      </c>
      <c r="F31" s="53">
        <f>IF('Data Import-Express'!F25="", "",'Data Import-Express'!F25 )</f>
        <v>570</v>
      </c>
      <c r="G31" s="53">
        <f>IF('Data Import-Express'!G25="", "",'Data Import-Express'!G25 )</f>
        <v>570</v>
      </c>
      <c r="H31" s="8"/>
      <c r="I31" s="81"/>
      <c r="J31" s="81"/>
      <c r="K31" s="82"/>
      <c r="L31" s="120"/>
      <c r="M31" s="93"/>
      <c r="N31" s="93"/>
      <c r="O31" s="36"/>
      <c r="P31" s="81" t="str">
        <f t="shared" si="1"/>
        <v/>
      </c>
      <c r="Q31" s="81" t="str">
        <f t="shared" si="2"/>
        <v/>
      </c>
      <c r="R31" s="81" t="str">
        <f t="shared" si="3"/>
        <v/>
      </c>
      <c r="S31" s="81" t="str">
        <f t="shared" si="4"/>
        <v/>
      </c>
      <c r="T31" s="81" t="str">
        <f t="shared" si="5"/>
        <v/>
      </c>
      <c r="U31" s="81" t="str">
        <f t="shared" si="6"/>
        <v/>
      </c>
      <c r="V31" s="2"/>
      <c r="W31" s="2"/>
    </row>
    <row r="32" spans="1:23" ht="15.95" customHeight="1" x14ac:dyDescent="0.25">
      <c r="A32" s="71" t="str">
        <v>Company 27</v>
      </c>
      <c r="B32" s="53" t="str">
        <f>IF('Data Import-Express'!B26="", "",'Data Import-Express'!B26 )</f>
        <v>BAJTPA</v>
      </c>
      <c r="C32" s="53" t="str">
        <f>IF('Data Import-Express'!C26="", "",'Data Import-Express'!C26 )</f>
        <v>Company 4</v>
      </c>
      <c r="D32" s="97" t="str">
        <f>IF('Data Import-Express'!D26="", "",'Data Import-Express'!D26 )</f>
        <v>L074229</v>
      </c>
      <c r="E32" s="54">
        <f ca="1">IF('Data Import-Express'!E26="", "",'Data Import-Express'!E26 )+(TODAY()-$A$1)</f>
        <v>45043</v>
      </c>
      <c r="F32" s="53">
        <f>IF('Data Import-Express'!F26="", "",'Data Import-Express'!F26 )</f>
        <v>401.25</v>
      </c>
      <c r="G32" s="53">
        <f>IF('Data Import-Express'!G26="", "",'Data Import-Express'!G26 )</f>
        <v>401.25</v>
      </c>
      <c r="H32" s="8"/>
      <c r="I32" s="81"/>
      <c r="J32" s="81"/>
      <c r="K32" s="82"/>
      <c r="L32" s="120"/>
      <c r="M32" s="93"/>
      <c r="N32" s="93"/>
      <c r="O32" s="36"/>
      <c r="P32" s="81" t="str">
        <f t="shared" si="1"/>
        <v/>
      </c>
      <c r="Q32" s="81" t="str">
        <f t="shared" si="2"/>
        <v/>
      </c>
      <c r="R32" s="81" t="str">
        <f t="shared" si="3"/>
        <v/>
      </c>
      <c r="S32" s="81" t="str">
        <f t="shared" si="4"/>
        <v/>
      </c>
      <c r="T32" s="81" t="str">
        <f t="shared" si="5"/>
        <v/>
      </c>
      <c r="U32" s="81" t="str">
        <f t="shared" si="6"/>
        <v/>
      </c>
      <c r="V32" s="2"/>
      <c r="W32" s="2"/>
    </row>
    <row r="33" spans="1:23" ht="15.95" customHeight="1" x14ac:dyDescent="0.25">
      <c r="A33" s="71" t="str">
        <v>Company 28</v>
      </c>
      <c r="B33" s="53" t="str">
        <f>IF('Data Import-Express'!B27="", "",'Data Import-Express'!B27 )</f>
        <v>BAJTPA</v>
      </c>
      <c r="C33" s="53" t="str">
        <f>IF('Data Import-Express'!C27="", "",'Data Import-Express'!C27 )</f>
        <v>Company 4</v>
      </c>
      <c r="D33" s="97" t="str">
        <f>IF('Data Import-Express'!D27="", "",'Data Import-Express'!D27 )</f>
        <v>L075234</v>
      </c>
      <c r="E33" s="54">
        <f ca="1">IF('Data Import-Express'!E27="", "",'Data Import-Express'!E27 )+(TODAY()-$A$1)</f>
        <v>45082</v>
      </c>
      <c r="F33" s="53">
        <f>IF('Data Import-Express'!F27="", "",'Data Import-Express'!F27 )</f>
        <v>855</v>
      </c>
      <c r="G33" s="53">
        <f>IF('Data Import-Express'!G27="", "",'Data Import-Express'!G27 )</f>
        <v>855</v>
      </c>
      <c r="H33" s="8"/>
      <c r="I33" s="81"/>
      <c r="J33" s="81"/>
      <c r="K33" s="82"/>
      <c r="L33" s="120"/>
      <c r="M33" s="93"/>
      <c r="N33" s="93"/>
      <c r="O33" s="36"/>
      <c r="P33" s="81" t="str">
        <f t="shared" si="1"/>
        <v/>
      </c>
      <c r="Q33" s="81" t="str">
        <f t="shared" si="2"/>
        <v/>
      </c>
      <c r="R33" s="81" t="str">
        <f t="shared" si="3"/>
        <v/>
      </c>
      <c r="S33" s="81" t="str">
        <f t="shared" si="4"/>
        <v/>
      </c>
      <c r="T33" s="81" t="str">
        <f t="shared" si="5"/>
        <v/>
      </c>
      <c r="U33" s="81" t="str">
        <f t="shared" si="6"/>
        <v/>
      </c>
      <c r="V33" s="2"/>
      <c r="W33" s="2"/>
    </row>
    <row r="34" spans="1:23" ht="15.95" customHeight="1" x14ac:dyDescent="0.25">
      <c r="A34" s="71" t="str">
        <v>Company 30</v>
      </c>
      <c r="B34" s="53" t="str">
        <f>IF('Data Import-Express'!B28="", "",'Data Import-Express'!B28 )</f>
        <v>BALCNC</v>
      </c>
      <c r="C34" s="53" t="str">
        <f>IF('Data Import-Express'!C28="", "",'Data Import-Express'!C28 )</f>
        <v>Company 5</v>
      </c>
      <c r="D34" s="97" t="str">
        <f>IF('Data Import-Express'!D28="", "",'Data Import-Express'!D28 )</f>
        <v>B079200</v>
      </c>
      <c r="E34" s="54">
        <f ca="1">IF('Data Import-Express'!E28="", "",'Data Import-Express'!E28 )+(TODAY()-$A$1)</f>
        <v>45138</v>
      </c>
      <c r="F34" s="53">
        <f>IF('Data Import-Express'!F28="", "",'Data Import-Express'!F28 )</f>
        <v>1300</v>
      </c>
      <c r="G34" s="53">
        <f>IF('Data Import-Express'!G28="", "",'Data Import-Express'!G28 )</f>
        <v>1300</v>
      </c>
      <c r="H34" s="8"/>
      <c r="I34" s="81"/>
      <c r="J34" s="81"/>
      <c r="K34" s="82"/>
      <c r="L34" s="120"/>
      <c r="M34" s="93"/>
      <c r="N34" s="93"/>
      <c r="O34" s="36"/>
      <c r="P34" s="81" t="str">
        <f t="shared" si="1"/>
        <v/>
      </c>
      <c r="Q34" s="81" t="str">
        <f t="shared" si="2"/>
        <v/>
      </c>
      <c r="R34" s="81" t="str">
        <f t="shared" si="3"/>
        <v/>
      </c>
      <c r="S34" s="81" t="str">
        <f t="shared" si="4"/>
        <v/>
      </c>
      <c r="T34" s="81" t="str">
        <f t="shared" si="5"/>
        <v/>
      </c>
      <c r="U34" s="81" t="str">
        <f t="shared" si="6"/>
        <v/>
      </c>
      <c r="V34" s="2"/>
      <c r="W34" s="2"/>
    </row>
    <row r="35" spans="1:23" ht="15.95" customHeight="1" x14ac:dyDescent="0.25">
      <c r="A35" s="71" t="str">
        <v>Company 31</v>
      </c>
      <c r="B35" s="53" t="str">
        <f>IF('Data Import-Express'!B29="", "",'Data Import-Express'!B29 )</f>
        <v>BALGNY</v>
      </c>
      <c r="C35" s="53" t="str">
        <f>IF('Data Import-Express'!C29="", "",'Data Import-Express'!C29 )</f>
        <v>Company 6</v>
      </c>
      <c r="D35" s="97" t="str">
        <f>IF('Data Import-Express'!D29="", "",'Data Import-Express'!D29 )</f>
        <v>B079420</v>
      </c>
      <c r="E35" s="54">
        <f ca="1">IF('Data Import-Express'!E29="", "",'Data Import-Express'!E29 )+(TODAY()-$A$1)</f>
        <v>45138</v>
      </c>
      <c r="F35" s="53">
        <f>IF('Data Import-Express'!F29="", "",'Data Import-Express'!F29 )</f>
        <v>4000</v>
      </c>
      <c r="G35" s="53">
        <f>IF('Data Import-Express'!G29="", "",'Data Import-Express'!G29 )</f>
        <v>4000</v>
      </c>
      <c r="H35" s="8"/>
      <c r="I35" s="81"/>
      <c r="J35" s="81"/>
      <c r="K35" s="82"/>
      <c r="L35" s="120"/>
      <c r="M35" s="93"/>
      <c r="N35" s="93"/>
      <c r="O35" s="36"/>
      <c r="P35" s="81" t="str">
        <f t="shared" si="1"/>
        <v/>
      </c>
      <c r="Q35" s="81" t="str">
        <f t="shared" si="2"/>
        <v/>
      </c>
      <c r="R35" s="81" t="str">
        <f t="shared" si="3"/>
        <v/>
      </c>
      <c r="S35" s="81" t="str">
        <f t="shared" si="4"/>
        <v/>
      </c>
      <c r="T35" s="81" t="str">
        <f t="shared" si="5"/>
        <v/>
      </c>
      <c r="U35" s="81" t="str">
        <f t="shared" si="6"/>
        <v/>
      </c>
      <c r="V35" s="2"/>
      <c r="W35" s="2"/>
    </row>
    <row r="36" spans="1:23" ht="15.95" customHeight="1" x14ac:dyDescent="0.25">
      <c r="A36" s="71" t="str">
        <v>Company 32</v>
      </c>
      <c r="B36" s="53" t="str">
        <f>IF('Data Import-Express'!B30="", "",'Data Import-Express'!B30 )</f>
        <v>BALL19</v>
      </c>
      <c r="C36" s="53" t="str">
        <f>IF('Data Import-Express'!C30="", "",'Data Import-Express'!C30 )</f>
        <v>Company 7</v>
      </c>
      <c r="D36" s="97" t="str">
        <f>IF('Data Import-Express'!D30="", "",'Data Import-Express'!D30 )</f>
        <v>L073736</v>
      </c>
      <c r="E36" s="54">
        <f ca="1">IF('Data Import-Express'!E30="", "",'Data Import-Express'!E30 )+(TODAY()-$A$1)</f>
        <v>45047</v>
      </c>
      <c r="F36" s="53">
        <f>IF('Data Import-Express'!F30="", "",'Data Import-Express'!F30 )</f>
        <v>423</v>
      </c>
      <c r="G36" s="53">
        <f>IF('Data Import-Express'!G30="", "",'Data Import-Express'!G30 )</f>
        <v>423</v>
      </c>
      <c r="H36" s="8"/>
      <c r="I36" s="81"/>
      <c r="J36" s="81"/>
      <c r="K36" s="82"/>
      <c r="L36" s="120"/>
      <c r="M36" s="93"/>
      <c r="N36" s="93"/>
      <c r="O36" s="36"/>
      <c r="P36" s="81" t="str">
        <f t="shared" si="1"/>
        <v/>
      </c>
      <c r="Q36" s="81" t="str">
        <f t="shared" si="2"/>
        <v/>
      </c>
      <c r="R36" s="81" t="str">
        <f t="shared" si="3"/>
        <v/>
      </c>
      <c r="S36" s="81" t="str">
        <f t="shared" si="4"/>
        <v/>
      </c>
      <c r="T36" s="81" t="str">
        <f t="shared" si="5"/>
        <v/>
      </c>
      <c r="U36" s="81" t="str">
        <f t="shared" si="6"/>
        <v/>
      </c>
      <c r="V36" s="2"/>
      <c r="W36" s="2"/>
    </row>
    <row r="37" spans="1:23" ht="15.95" customHeight="1" x14ac:dyDescent="0.25">
      <c r="A37" s="71" t="str">
        <v>Company 33</v>
      </c>
      <c r="B37" s="53" t="str">
        <f>IF('Data Import-Express'!B31="", "",'Data Import-Express'!B31 )</f>
        <v>BALL19</v>
      </c>
      <c r="C37" s="53" t="str">
        <f>IF('Data Import-Express'!C31="", "",'Data Import-Express'!C31 )</f>
        <v>Company 7</v>
      </c>
      <c r="D37" s="97" t="str">
        <f>IF('Data Import-Express'!D31="", "",'Data Import-Express'!D31 )</f>
        <v>L072354</v>
      </c>
      <c r="E37" s="54">
        <f ca="1">IF('Data Import-Express'!E31="", "",'Data Import-Express'!E31 )+(TODAY()-$A$1)</f>
        <v>45048</v>
      </c>
      <c r="F37" s="53">
        <f>IF('Data Import-Express'!F31="", "",'Data Import-Express'!F31 )</f>
        <v>436.5</v>
      </c>
      <c r="G37" s="53">
        <f>IF('Data Import-Express'!G31="", "",'Data Import-Express'!G31 )</f>
        <v>436.5</v>
      </c>
      <c r="H37" s="8"/>
      <c r="I37" s="81"/>
      <c r="J37" s="81"/>
      <c r="K37" s="82"/>
      <c r="L37" s="120"/>
      <c r="M37" s="93"/>
      <c r="N37" s="93"/>
      <c r="O37" s="36"/>
      <c r="P37" s="81" t="str">
        <f t="shared" si="1"/>
        <v/>
      </c>
      <c r="Q37" s="81" t="str">
        <f t="shared" si="2"/>
        <v/>
      </c>
      <c r="R37" s="81" t="str">
        <f t="shared" si="3"/>
        <v/>
      </c>
      <c r="S37" s="81" t="str">
        <f t="shared" si="4"/>
        <v/>
      </c>
      <c r="T37" s="81" t="str">
        <f t="shared" si="5"/>
        <v/>
      </c>
      <c r="U37" s="81" t="str">
        <f t="shared" si="6"/>
        <v/>
      </c>
      <c r="V37" s="2"/>
      <c r="W37" s="2"/>
    </row>
    <row r="38" spans="1:23" ht="15.95" customHeight="1" x14ac:dyDescent="0.25">
      <c r="A38" s="71" t="str">
        <v>Company 34</v>
      </c>
      <c r="B38" s="53" t="str">
        <f>IF('Data Import-Express'!B32="", "",'Data Import-Express'!B32 )</f>
        <v>BALL19</v>
      </c>
      <c r="C38" s="53" t="str">
        <f>IF('Data Import-Express'!C32="", "",'Data Import-Express'!C32 )</f>
        <v>Company 7</v>
      </c>
      <c r="D38" s="97" t="str">
        <f>IF('Data Import-Express'!D32="", "",'Data Import-Express'!D32 )</f>
        <v>L073735</v>
      </c>
      <c r="E38" s="54">
        <f ca="1">IF('Data Import-Express'!E32="", "",'Data Import-Express'!E32 )+(TODAY()-$A$1)</f>
        <v>45048</v>
      </c>
      <c r="F38" s="53">
        <f>IF('Data Import-Express'!F32="", "",'Data Import-Express'!F32 )</f>
        <v>423</v>
      </c>
      <c r="G38" s="53">
        <f>IF('Data Import-Express'!G32="", "",'Data Import-Express'!G32 )</f>
        <v>423</v>
      </c>
      <c r="H38" s="8"/>
      <c r="I38" s="81"/>
      <c r="J38" s="81"/>
      <c r="K38" s="82"/>
      <c r="L38" s="120"/>
      <c r="M38" s="93"/>
      <c r="N38" s="93"/>
      <c r="O38" s="36"/>
      <c r="P38" s="81" t="str">
        <f t="shared" si="1"/>
        <v/>
      </c>
      <c r="Q38" s="81" t="str">
        <f t="shared" si="2"/>
        <v/>
      </c>
      <c r="R38" s="81" t="str">
        <f t="shared" si="3"/>
        <v/>
      </c>
      <c r="S38" s="81" t="str">
        <f t="shared" si="4"/>
        <v/>
      </c>
      <c r="T38" s="81" t="str">
        <f t="shared" si="5"/>
        <v/>
      </c>
      <c r="U38" s="81" t="str">
        <f t="shared" si="6"/>
        <v/>
      </c>
      <c r="V38" s="2"/>
      <c r="W38" s="2"/>
    </row>
    <row r="39" spans="1:23" ht="15.95" customHeight="1" x14ac:dyDescent="0.25">
      <c r="A39" s="71" t="str">
        <v>Company 35</v>
      </c>
      <c r="B39" s="53" t="str">
        <f>IF('Data Import-Express'!B33="", "",'Data Import-Express'!B33 )</f>
        <v>BALL19</v>
      </c>
      <c r="C39" s="53" t="str">
        <f>IF('Data Import-Express'!C33="", "",'Data Import-Express'!C33 )</f>
        <v>Company 7</v>
      </c>
      <c r="D39" s="97" t="str">
        <f>IF('Data Import-Express'!D33="", "",'Data Import-Express'!D33 )</f>
        <v>L073735</v>
      </c>
      <c r="E39" s="54">
        <f ca="1">IF('Data Import-Express'!E33="", "",'Data Import-Express'!E33 )+(TODAY()-$A$1)</f>
        <v>45082</v>
      </c>
      <c r="F39" s="53">
        <f>IF('Data Import-Express'!F33="", "",'Data Import-Express'!F33 )</f>
        <v>423</v>
      </c>
      <c r="G39" s="53">
        <f>IF('Data Import-Express'!G33="", "",'Data Import-Express'!G33 )</f>
        <v>423</v>
      </c>
      <c r="H39" s="8"/>
      <c r="I39" s="81"/>
      <c r="J39" s="81"/>
      <c r="K39" s="82"/>
      <c r="L39" s="120"/>
      <c r="M39" s="93"/>
      <c r="N39" s="93"/>
      <c r="O39" s="36"/>
      <c r="P39" s="81" t="str">
        <f t="shared" si="1"/>
        <v/>
      </c>
      <c r="Q39" s="81" t="str">
        <f t="shared" si="2"/>
        <v/>
      </c>
      <c r="R39" s="81" t="str">
        <f t="shared" si="3"/>
        <v/>
      </c>
      <c r="S39" s="81" t="str">
        <f t="shared" si="4"/>
        <v/>
      </c>
      <c r="T39" s="81" t="str">
        <f t="shared" si="5"/>
        <v/>
      </c>
      <c r="U39" s="81" t="str">
        <f t="shared" si="6"/>
        <v/>
      </c>
      <c r="V39" s="2"/>
      <c r="W39" s="2"/>
    </row>
    <row r="40" spans="1:23" ht="15.95" customHeight="1" x14ac:dyDescent="0.25">
      <c r="A40" s="71" t="str">
        <v>Company 36</v>
      </c>
      <c r="B40" s="53" t="str">
        <f>IF('Data Import-Express'!B34="", "",'Data Import-Express'!B34 )</f>
        <v>BALL19</v>
      </c>
      <c r="C40" s="53" t="str">
        <f>IF('Data Import-Express'!C34="", "",'Data Import-Express'!C34 )</f>
        <v>Company 7</v>
      </c>
      <c r="D40" s="97" t="str">
        <f>IF('Data Import-Express'!D34="", "",'Data Import-Express'!D34 )</f>
        <v>L075888</v>
      </c>
      <c r="E40" s="54">
        <f ca="1">IF('Data Import-Express'!E34="", "",'Data Import-Express'!E34 )+(TODAY()-$A$1)</f>
        <v>45083</v>
      </c>
      <c r="F40" s="53">
        <f>IF('Data Import-Express'!F34="", "",'Data Import-Express'!F34 )</f>
        <v>493.5</v>
      </c>
      <c r="G40" s="53">
        <f>IF('Data Import-Express'!G34="", "",'Data Import-Express'!G34 )</f>
        <v>493.5</v>
      </c>
      <c r="H40" s="8"/>
      <c r="I40" s="81"/>
      <c r="J40" s="81"/>
      <c r="K40" s="82"/>
      <c r="L40" s="120"/>
      <c r="M40" s="93"/>
      <c r="N40" s="93"/>
      <c r="O40" s="36"/>
      <c r="P40" s="81" t="str">
        <f t="shared" si="1"/>
        <v/>
      </c>
      <c r="Q40" s="81" t="str">
        <f t="shared" si="2"/>
        <v/>
      </c>
      <c r="R40" s="81" t="str">
        <f t="shared" si="3"/>
        <v/>
      </c>
      <c r="S40" s="81" t="str">
        <f t="shared" si="4"/>
        <v/>
      </c>
      <c r="T40" s="81" t="str">
        <f t="shared" si="5"/>
        <v/>
      </c>
      <c r="U40" s="81" t="str">
        <f t="shared" si="6"/>
        <v/>
      </c>
      <c r="V40" s="2"/>
      <c r="W40" s="2"/>
    </row>
    <row r="41" spans="1:23" ht="15.95" customHeight="1" x14ac:dyDescent="0.25">
      <c r="A41" s="71" t="str">
        <v>Company 37</v>
      </c>
      <c r="B41" s="53" t="str">
        <f>IF('Data Import-Express'!B35="", "",'Data Import-Express'!B35 )</f>
        <v>BALL19</v>
      </c>
      <c r="C41" s="53" t="str">
        <f>IF('Data Import-Express'!C35="", "",'Data Import-Express'!C35 )</f>
        <v>Company 7</v>
      </c>
      <c r="D41" s="97" t="str">
        <f>IF('Data Import-Express'!D35="", "",'Data Import-Express'!D35 )</f>
        <v>L076373</v>
      </c>
      <c r="E41" s="54">
        <f ca="1">IF('Data Import-Express'!E35="", "",'Data Import-Express'!E35 )+(TODAY()-$A$1)</f>
        <v>45083</v>
      </c>
      <c r="F41" s="53">
        <f>IF('Data Import-Express'!F35="", "",'Data Import-Express'!F35 )</f>
        <v>280</v>
      </c>
      <c r="G41" s="53">
        <f>IF('Data Import-Express'!G35="", "",'Data Import-Express'!G35 )</f>
        <v>280</v>
      </c>
      <c r="H41" s="8"/>
      <c r="I41" s="81"/>
      <c r="J41" s="81"/>
      <c r="K41" s="82"/>
      <c r="L41" s="120"/>
      <c r="M41" s="93"/>
      <c r="N41" s="93"/>
      <c r="O41" s="36"/>
      <c r="P41" s="81" t="str">
        <f t="shared" si="1"/>
        <v/>
      </c>
      <c r="Q41" s="81" t="str">
        <f t="shared" si="2"/>
        <v/>
      </c>
      <c r="R41" s="81" t="str">
        <f t="shared" si="3"/>
        <v/>
      </c>
      <c r="S41" s="81" t="str">
        <f t="shared" si="4"/>
        <v/>
      </c>
      <c r="T41" s="81" t="str">
        <f t="shared" si="5"/>
        <v/>
      </c>
      <c r="U41" s="81" t="str">
        <f t="shared" si="6"/>
        <v/>
      </c>
      <c r="V41" s="2"/>
      <c r="W41" s="2"/>
    </row>
    <row r="42" spans="1:23" ht="15.95" customHeight="1" x14ac:dyDescent="0.25">
      <c r="A42" s="71" t="str">
        <v>Company 38</v>
      </c>
      <c r="B42" s="53" t="str">
        <f>IF('Data Import-Express'!B36="", "",'Data Import-Express'!B36 )</f>
        <v>BALL19</v>
      </c>
      <c r="C42" s="53" t="str">
        <f>IF('Data Import-Express'!C36="", "",'Data Import-Express'!C36 )</f>
        <v>Company 7</v>
      </c>
      <c r="D42" s="97" t="str">
        <f>IF('Data Import-Express'!D36="", "",'Data Import-Express'!D36 )</f>
        <v>L078317</v>
      </c>
      <c r="E42" s="54">
        <f ca="1">IF('Data Import-Express'!E36="", "",'Data Import-Express'!E36 )+(TODAY()-$A$1)</f>
        <v>45118</v>
      </c>
      <c r="F42" s="53">
        <f>IF('Data Import-Express'!F36="", "",'Data Import-Express'!F36 )</f>
        <v>361.25</v>
      </c>
      <c r="G42" s="53">
        <f>IF('Data Import-Express'!G36="", "",'Data Import-Express'!G36 )</f>
        <v>361.25</v>
      </c>
      <c r="H42" s="8"/>
      <c r="I42" s="81"/>
      <c r="J42" s="81"/>
      <c r="K42" s="82"/>
      <c r="L42" s="120"/>
      <c r="M42" s="93"/>
      <c r="N42" s="93"/>
      <c r="O42" s="36"/>
      <c r="P42" s="81" t="str">
        <f t="shared" si="1"/>
        <v/>
      </c>
      <c r="Q42" s="81" t="str">
        <f t="shared" si="2"/>
        <v/>
      </c>
      <c r="R42" s="81" t="str">
        <f t="shared" si="3"/>
        <v/>
      </c>
      <c r="S42" s="81" t="str">
        <f t="shared" si="4"/>
        <v/>
      </c>
      <c r="T42" s="81" t="str">
        <f t="shared" si="5"/>
        <v/>
      </c>
      <c r="U42" s="81" t="str">
        <f t="shared" si="6"/>
        <v/>
      </c>
      <c r="V42" s="2"/>
      <c r="W42" s="2"/>
    </row>
    <row r="43" spans="1:23" ht="15.95" customHeight="1" x14ac:dyDescent="0.25">
      <c r="A43" s="71" t="str">
        <v>Company 39</v>
      </c>
      <c r="B43" s="53" t="str">
        <f>IF('Data Import-Express'!B37="", "",'Data Import-Express'!B37 )</f>
        <v>BALL19</v>
      </c>
      <c r="C43" s="53" t="str">
        <f>IF('Data Import-Express'!C37="", "",'Data Import-Express'!C37 )</f>
        <v>Company 7</v>
      </c>
      <c r="D43" s="97" t="str">
        <f>IF('Data Import-Express'!D37="", "",'Data Import-Express'!D37 )</f>
        <v>L078383</v>
      </c>
      <c r="E43" s="54">
        <f ca="1">IF('Data Import-Express'!E37="", "",'Data Import-Express'!E37 )+(TODAY()-$A$1)</f>
        <v>45124</v>
      </c>
      <c r="F43" s="53">
        <f>IF('Data Import-Express'!F37="", "",'Data Import-Express'!F37 )</f>
        <v>469.63</v>
      </c>
      <c r="G43" s="53">
        <f>IF('Data Import-Express'!G37="", "",'Data Import-Express'!G37 )</f>
        <v>469.63</v>
      </c>
      <c r="H43" s="8"/>
      <c r="I43" s="81"/>
      <c r="J43" s="81"/>
      <c r="K43" s="82"/>
      <c r="L43" s="120"/>
      <c r="M43" s="93"/>
      <c r="N43" s="93"/>
      <c r="O43" s="36"/>
      <c r="P43" s="81" t="str">
        <f t="shared" si="1"/>
        <v/>
      </c>
      <c r="Q43" s="81" t="str">
        <f t="shared" si="2"/>
        <v/>
      </c>
      <c r="R43" s="81" t="str">
        <f t="shared" si="3"/>
        <v/>
      </c>
      <c r="S43" s="81" t="str">
        <f t="shared" si="4"/>
        <v/>
      </c>
      <c r="T43" s="81" t="str">
        <f t="shared" si="5"/>
        <v/>
      </c>
      <c r="U43" s="81" t="str">
        <f t="shared" si="6"/>
        <v/>
      </c>
      <c r="V43" s="2"/>
      <c r="W43" s="2"/>
    </row>
    <row r="44" spans="1:23" ht="15.95" customHeight="1" x14ac:dyDescent="0.25">
      <c r="A44" s="71" t="str">
        <v>Company 40</v>
      </c>
      <c r="B44" s="53" t="str">
        <f>IF('Data Import-Express'!B38="", "",'Data Import-Express'!B38 )</f>
        <v>BALL19</v>
      </c>
      <c r="C44" s="53" t="str">
        <f>IF('Data Import-Express'!C38="", "",'Data Import-Express'!C38 )</f>
        <v>Company 7</v>
      </c>
      <c r="D44" s="97" t="str">
        <f>IF('Data Import-Express'!D38="", "",'Data Import-Express'!D38 )</f>
        <v>L077814</v>
      </c>
      <c r="E44" s="54">
        <f ca="1">IF('Data Import-Express'!E38="", "",'Data Import-Express'!E38 )+(TODAY()-$A$1)</f>
        <v>45127</v>
      </c>
      <c r="F44" s="53">
        <f>IF('Data Import-Express'!F38="", "",'Data Import-Express'!F38 )</f>
        <v>433.5</v>
      </c>
      <c r="G44" s="53">
        <f>IF('Data Import-Express'!G38="", "",'Data Import-Express'!G38 )</f>
        <v>433.5</v>
      </c>
      <c r="H44" s="8"/>
      <c r="I44" s="81"/>
      <c r="J44" s="81"/>
      <c r="K44" s="82"/>
      <c r="L44" s="120"/>
      <c r="M44" s="93"/>
      <c r="N44" s="93"/>
      <c r="O44" s="36"/>
      <c r="P44" s="81" t="str">
        <f t="shared" si="1"/>
        <v/>
      </c>
      <c r="Q44" s="81" t="str">
        <f t="shared" si="2"/>
        <v/>
      </c>
      <c r="R44" s="81" t="str">
        <f t="shared" si="3"/>
        <v/>
      </c>
      <c r="S44" s="81" t="str">
        <f t="shared" si="4"/>
        <v/>
      </c>
      <c r="T44" s="81" t="str">
        <f t="shared" si="5"/>
        <v/>
      </c>
      <c r="U44" s="81" t="str">
        <f t="shared" si="6"/>
        <v/>
      </c>
      <c r="V44" s="2"/>
      <c r="W44" s="2"/>
    </row>
    <row r="45" spans="1:23" ht="15.95" customHeight="1" x14ac:dyDescent="0.25">
      <c r="A45" s="71" t="str">
        <v>Company 41</v>
      </c>
      <c r="B45" s="53" t="str">
        <f>IF('Data Import-Express'!B39="", "",'Data Import-Express'!B39 )</f>
        <v>BALL19</v>
      </c>
      <c r="C45" s="53" t="str">
        <f>IF('Data Import-Express'!C39="", "",'Data Import-Express'!C39 )</f>
        <v>Company 7</v>
      </c>
      <c r="D45" s="97" t="str">
        <f>IF('Data Import-Express'!D39="", "",'Data Import-Express'!D39 )</f>
        <v>L078847</v>
      </c>
      <c r="E45" s="54">
        <f ca="1">IF('Data Import-Express'!E39="", "",'Data Import-Express'!E39 )+(TODAY()-$A$1)</f>
        <v>45132</v>
      </c>
      <c r="F45" s="53">
        <f>IF('Data Import-Express'!F39="", "",'Data Import-Express'!F39 )</f>
        <v>433.5</v>
      </c>
      <c r="G45" s="53">
        <f>IF('Data Import-Express'!G39="", "",'Data Import-Express'!G39 )</f>
        <v>433.5</v>
      </c>
      <c r="H45" s="8"/>
      <c r="I45" s="81"/>
      <c r="J45" s="81"/>
      <c r="K45" s="82"/>
      <c r="L45" s="120"/>
      <c r="M45" s="93"/>
      <c r="N45" s="93"/>
      <c r="O45" s="36"/>
      <c r="P45" s="81" t="str">
        <f t="shared" si="1"/>
        <v/>
      </c>
      <c r="Q45" s="81" t="str">
        <f t="shared" si="2"/>
        <v/>
      </c>
      <c r="R45" s="81" t="str">
        <f t="shared" si="3"/>
        <v/>
      </c>
      <c r="S45" s="81" t="str">
        <f t="shared" si="4"/>
        <v/>
      </c>
      <c r="T45" s="81" t="str">
        <f t="shared" si="5"/>
        <v/>
      </c>
      <c r="U45" s="81" t="str">
        <f t="shared" si="6"/>
        <v/>
      </c>
      <c r="V45" s="2"/>
      <c r="W45" s="2"/>
    </row>
    <row r="46" spans="1:23" ht="15.95" customHeight="1" x14ac:dyDescent="0.25">
      <c r="A46" s="71" t="str">
        <v>Company 42</v>
      </c>
      <c r="B46" s="53" t="str">
        <f>IF('Data Import-Express'!B40="", "",'Data Import-Express'!B40 )</f>
        <v>BALPFA</v>
      </c>
      <c r="C46" s="53" t="str">
        <f>IF('Data Import-Express'!C40="", "",'Data Import-Express'!C40 )</f>
        <v>Company 8</v>
      </c>
      <c r="D46" s="97" t="str">
        <f>IF('Data Import-Express'!D40="", "",'Data Import-Express'!D40 )</f>
        <v>L078461</v>
      </c>
      <c r="E46" s="54">
        <f ca="1">IF('Data Import-Express'!E40="", "",'Data Import-Express'!E40 )+(TODAY()-$A$1)</f>
        <v>45120</v>
      </c>
      <c r="F46" s="53">
        <f>IF('Data Import-Express'!F40="", "",'Data Import-Express'!F40 )</f>
        <v>722.5</v>
      </c>
      <c r="G46" s="53">
        <f>IF('Data Import-Express'!G40="", "",'Data Import-Express'!G40 )</f>
        <v>722.5</v>
      </c>
      <c r="H46" s="8"/>
      <c r="I46" s="81"/>
      <c r="J46" s="81"/>
      <c r="K46" s="82"/>
      <c r="L46" s="120"/>
      <c r="M46" s="93"/>
      <c r="N46" s="93"/>
      <c r="O46" s="36"/>
      <c r="P46" s="81" t="str">
        <f t="shared" si="1"/>
        <v/>
      </c>
      <c r="Q46" s="81" t="str">
        <f t="shared" si="2"/>
        <v/>
      </c>
      <c r="R46" s="81" t="str">
        <f t="shared" si="3"/>
        <v/>
      </c>
      <c r="S46" s="81" t="str">
        <f t="shared" si="4"/>
        <v/>
      </c>
      <c r="T46" s="81" t="str">
        <f t="shared" si="5"/>
        <v/>
      </c>
      <c r="U46" s="81" t="str">
        <f t="shared" si="6"/>
        <v/>
      </c>
      <c r="V46" s="2"/>
      <c r="W46" s="2"/>
    </row>
    <row r="47" spans="1:23" ht="15.95" customHeight="1" x14ac:dyDescent="0.25">
      <c r="A47" s="71" t="str">
        <v>Company 43</v>
      </c>
      <c r="B47" s="53" t="str">
        <f>IF('Data Import-Express'!B41="", "",'Data Import-Express'!B41 )</f>
        <v>BAMECH</v>
      </c>
      <c r="C47" s="53" t="str">
        <f>IF('Data Import-Express'!C41="", "",'Data Import-Express'!C41 )</f>
        <v>Company 9</v>
      </c>
      <c r="D47" s="97" t="str">
        <f>IF('Data Import-Express'!D41="", "",'Data Import-Express'!D41 )</f>
        <v>L051802</v>
      </c>
      <c r="E47" s="54">
        <f ca="1">IF('Data Import-Express'!E41="", "",'Data Import-Express'!E41 )+(TODAY()-$A$1)</f>
        <v>44617</v>
      </c>
      <c r="F47" s="53">
        <f>IF('Data Import-Express'!F41="", "",'Data Import-Express'!F41 )</f>
        <v>3200</v>
      </c>
      <c r="G47" s="53">
        <f>IF('Data Import-Express'!G41="", "",'Data Import-Express'!G41 )</f>
        <v>3200</v>
      </c>
      <c r="H47" s="8"/>
      <c r="I47" s="81"/>
      <c r="J47" s="81"/>
      <c r="K47" s="82"/>
      <c r="L47" s="120"/>
      <c r="M47" s="93"/>
      <c r="N47" s="93"/>
      <c r="O47" s="36"/>
      <c r="P47" s="81" t="str">
        <f t="shared" si="1"/>
        <v/>
      </c>
      <c r="Q47" s="81" t="str">
        <f t="shared" si="2"/>
        <v/>
      </c>
      <c r="R47" s="81" t="str">
        <f t="shared" si="3"/>
        <v/>
      </c>
      <c r="S47" s="81" t="str">
        <f t="shared" si="4"/>
        <v/>
      </c>
      <c r="T47" s="81" t="str">
        <f t="shared" si="5"/>
        <v/>
      </c>
      <c r="U47" s="81" t="str">
        <f t="shared" si="6"/>
        <v/>
      </c>
      <c r="V47" s="2"/>
      <c r="W47" s="2"/>
    </row>
    <row r="48" spans="1:23" ht="15.95" customHeight="1" x14ac:dyDescent="0.25">
      <c r="A48" s="71" t="str">
        <v>Company 44</v>
      </c>
      <c r="B48" s="53" t="str">
        <f>IF('Data Import-Express'!B42="", "",'Data Import-Express'!B42 )</f>
        <v>BAMECH</v>
      </c>
      <c r="C48" s="53" t="str">
        <f>IF('Data Import-Express'!C42="", "",'Data Import-Express'!C42 )</f>
        <v>Company 9</v>
      </c>
      <c r="D48" s="97" t="str">
        <f>IF('Data Import-Express'!D42="", "",'Data Import-Express'!D42 )</f>
        <v>L070165</v>
      </c>
      <c r="E48" s="54">
        <f ca="1">IF('Data Import-Express'!E42="", "",'Data Import-Express'!E42 )+(TODAY()-$A$1)</f>
        <v>45013</v>
      </c>
      <c r="F48" s="53">
        <f>IF('Data Import-Express'!F42="", "",'Data Import-Express'!F42 )</f>
        <v>150</v>
      </c>
      <c r="G48" s="53">
        <f>IF('Data Import-Express'!G42="", "",'Data Import-Express'!G42 )</f>
        <v>150</v>
      </c>
      <c r="H48" s="8"/>
      <c r="I48" s="81"/>
      <c r="J48" s="81"/>
      <c r="K48" s="82"/>
      <c r="L48" s="120"/>
      <c r="M48" s="93"/>
      <c r="N48" s="93"/>
      <c r="O48" s="36"/>
      <c r="P48" s="81" t="str">
        <f t="shared" si="1"/>
        <v/>
      </c>
      <c r="Q48" s="81" t="str">
        <f t="shared" si="2"/>
        <v/>
      </c>
      <c r="R48" s="81" t="str">
        <f t="shared" si="3"/>
        <v/>
      </c>
      <c r="S48" s="81" t="str">
        <f t="shared" si="4"/>
        <v/>
      </c>
      <c r="T48" s="81" t="str">
        <f t="shared" si="5"/>
        <v/>
      </c>
      <c r="U48" s="81" t="str">
        <f t="shared" si="6"/>
        <v/>
      </c>
      <c r="V48" s="2"/>
      <c r="W48" s="2"/>
    </row>
    <row r="49" spans="1:23" ht="15.95" customHeight="1" x14ac:dyDescent="0.25">
      <c r="A49" s="71" t="str">
        <v>Company 45</v>
      </c>
      <c r="B49" s="53" t="str">
        <f>IF('Data Import-Express'!B43="", "",'Data Import-Express'!B43 )</f>
        <v>BAMECH</v>
      </c>
      <c r="C49" s="53" t="str">
        <f>IF('Data Import-Express'!C43="", "",'Data Import-Express'!C43 )</f>
        <v>Company 9</v>
      </c>
      <c r="D49" s="97" t="str">
        <f>IF('Data Import-Express'!D43="", "",'Data Import-Express'!D43 )</f>
        <v>L073468</v>
      </c>
      <c r="E49" s="54">
        <f ca="1">IF('Data Import-Express'!E43="", "",'Data Import-Express'!E43 )+(TODAY()-$A$1)</f>
        <v>45033</v>
      </c>
      <c r="F49" s="53">
        <f>IF('Data Import-Express'!F43="", "",'Data Import-Express'!F43 )</f>
        <v>2100</v>
      </c>
      <c r="G49" s="53">
        <f>IF('Data Import-Express'!G43="", "",'Data Import-Express'!G43 )</f>
        <v>2100</v>
      </c>
      <c r="H49" s="8"/>
      <c r="I49" s="81"/>
      <c r="J49" s="81"/>
      <c r="K49" s="82"/>
      <c r="L49" s="120"/>
      <c r="M49" s="93"/>
      <c r="N49" s="93"/>
      <c r="O49" s="36"/>
      <c r="P49" s="81" t="str">
        <f t="shared" si="1"/>
        <v/>
      </c>
      <c r="Q49" s="81" t="str">
        <f t="shared" si="2"/>
        <v/>
      </c>
      <c r="R49" s="81" t="str">
        <f t="shared" si="3"/>
        <v/>
      </c>
      <c r="S49" s="81" t="str">
        <f t="shared" si="4"/>
        <v/>
      </c>
      <c r="T49" s="81" t="str">
        <f t="shared" si="5"/>
        <v/>
      </c>
      <c r="U49" s="81" t="str">
        <f t="shared" si="6"/>
        <v/>
      </c>
      <c r="V49" s="2"/>
      <c r="W49" s="2"/>
    </row>
    <row r="50" spans="1:23" ht="15.95" customHeight="1" x14ac:dyDescent="0.25">
      <c r="A50" s="71" t="str">
        <v>Company 46</v>
      </c>
      <c r="B50" s="53" t="str">
        <f>IF('Data Import-Express'!B44="", "",'Data Import-Express'!B44 )</f>
        <v>BAMECH</v>
      </c>
      <c r="C50" s="53" t="str">
        <f>IF('Data Import-Express'!C44="", "",'Data Import-Express'!C44 )</f>
        <v>Company 9</v>
      </c>
      <c r="D50" s="97" t="str">
        <f>IF('Data Import-Express'!D44="", "",'Data Import-Express'!D44 )</f>
        <v>B075115</v>
      </c>
      <c r="E50" s="54">
        <f ca="1">IF('Data Import-Express'!E44="", "",'Data Import-Express'!E44 )+(TODAY()-$A$1)</f>
        <v>45062</v>
      </c>
      <c r="F50" s="53">
        <f>IF('Data Import-Express'!F44="", "",'Data Import-Express'!F44 )</f>
        <v>4000</v>
      </c>
      <c r="G50" s="53">
        <f>IF('Data Import-Express'!G44="", "",'Data Import-Express'!G44 )</f>
        <v>4000</v>
      </c>
      <c r="H50" s="8"/>
      <c r="I50" s="81"/>
      <c r="J50" s="81"/>
      <c r="K50" s="82"/>
      <c r="L50" s="120"/>
      <c r="M50" s="93"/>
      <c r="N50" s="93"/>
      <c r="O50" s="36"/>
      <c r="P50" s="81" t="str">
        <f t="shared" si="1"/>
        <v/>
      </c>
      <c r="Q50" s="81" t="str">
        <f t="shared" si="2"/>
        <v/>
      </c>
      <c r="R50" s="81" t="str">
        <f t="shared" si="3"/>
        <v/>
      </c>
      <c r="S50" s="81" t="str">
        <f t="shared" si="4"/>
        <v/>
      </c>
      <c r="T50" s="81" t="str">
        <f t="shared" si="5"/>
        <v/>
      </c>
      <c r="U50" s="81" t="str">
        <f t="shared" si="6"/>
        <v/>
      </c>
      <c r="V50" s="2"/>
      <c r="W50" s="2"/>
    </row>
    <row r="51" spans="1:23" ht="15.95" customHeight="1" x14ac:dyDescent="0.25">
      <c r="A51" s="71" t="str">
        <v>Company 47</v>
      </c>
      <c r="B51" s="53" t="str">
        <f>IF('Data Import-Express'!B45="", "",'Data Import-Express'!B45 )</f>
        <v>BAMECH</v>
      </c>
      <c r="C51" s="53" t="str">
        <f>IF('Data Import-Express'!C45="", "",'Data Import-Express'!C45 )</f>
        <v>Company 9</v>
      </c>
      <c r="D51" s="97" t="str">
        <f>IF('Data Import-Express'!D45="", "",'Data Import-Express'!D45 )</f>
        <v>B077630</v>
      </c>
      <c r="E51" s="54">
        <f ca="1">IF('Data Import-Express'!E45="", "",'Data Import-Express'!E45 )+(TODAY()-$A$1)</f>
        <v>45104</v>
      </c>
      <c r="F51" s="53">
        <f>IF('Data Import-Express'!F45="", "",'Data Import-Express'!F45 )</f>
        <v>1131</v>
      </c>
      <c r="G51" s="53">
        <f>IF('Data Import-Express'!G45="", "",'Data Import-Express'!G45 )</f>
        <v>1131</v>
      </c>
      <c r="H51" s="8"/>
      <c r="I51" s="81"/>
      <c r="J51" s="81"/>
      <c r="K51" s="82"/>
      <c r="L51" s="120"/>
      <c r="M51" s="93"/>
      <c r="N51" s="93"/>
      <c r="O51" s="36"/>
      <c r="P51" s="81" t="str">
        <f t="shared" si="1"/>
        <v/>
      </c>
      <c r="Q51" s="81" t="str">
        <f t="shared" si="2"/>
        <v/>
      </c>
      <c r="R51" s="81" t="str">
        <f t="shared" si="3"/>
        <v/>
      </c>
      <c r="S51" s="81" t="str">
        <f t="shared" si="4"/>
        <v/>
      </c>
      <c r="T51" s="81" t="str">
        <f t="shared" si="5"/>
        <v/>
      </c>
      <c r="U51" s="81" t="str">
        <f t="shared" si="6"/>
        <v/>
      </c>
      <c r="V51" s="2"/>
      <c r="W51" s="2"/>
    </row>
    <row r="52" spans="1:23" ht="15.95" customHeight="1" x14ac:dyDescent="0.25">
      <c r="A52" s="71" t="str">
        <v>Company 48</v>
      </c>
      <c r="B52" s="53" t="str">
        <f>IF('Data Import-Express'!B46="", "",'Data Import-Express'!B46 )</f>
        <v>BAMECH</v>
      </c>
      <c r="C52" s="53" t="str">
        <f>IF('Data Import-Express'!C46="", "",'Data Import-Express'!C46 )</f>
        <v>Company 9</v>
      </c>
      <c r="D52" s="97" t="str">
        <f>IF('Data Import-Express'!D46="", "",'Data Import-Express'!D46 )</f>
        <v>B077835</v>
      </c>
      <c r="E52" s="54">
        <f ca="1">IF('Data Import-Express'!E46="", "",'Data Import-Express'!E46 )+(TODAY()-$A$1)</f>
        <v>45110</v>
      </c>
      <c r="F52" s="53">
        <f>IF('Data Import-Express'!F46="", "",'Data Import-Express'!F46 )</f>
        <v>2660</v>
      </c>
      <c r="G52" s="53">
        <f>IF('Data Import-Express'!G46="", "",'Data Import-Express'!G46 )</f>
        <v>2660</v>
      </c>
      <c r="H52" s="8"/>
      <c r="I52" s="81"/>
      <c r="J52" s="81"/>
      <c r="K52" s="82"/>
      <c r="L52" s="120"/>
      <c r="M52" s="93"/>
      <c r="N52" s="93"/>
      <c r="O52" s="36"/>
      <c r="P52" s="81" t="str">
        <f t="shared" si="1"/>
        <v/>
      </c>
      <c r="Q52" s="81" t="str">
        <f t="shared" si="2"/>
        <v/>
      </c>
      <c r="R52" s="81" t="str">
        <f t="shared" si="3"/>
        <v/>
      </c>
      <c r="S52" s="81" t="str">
        <f t="shared" si="4"/>
        <v/>
      </c>
      <c r="T52" s="81" t="str">
        <f t="shared" si="5"/>
        <v/>
      </c>
      <c r="U52" s="81" t="str">
        <f t="shared" si="6"/>
        <v/>
      </c>
      <c r="V52" s="2"/>
      <c r="W52" s="2"/>
    </row>
    <row r="53" spans="1:23" ht="15.95" customHeight="1" x14ac:dyDescent="0.25">
      <c r="A53" s="71" t="str">
        <v>Company 49</v>
      </c>
      <c r="B53" s="53" t="str">
        <f>IF('Data Import-Express'!B47="", "",'Data Import-Express'!B47 )</f>
        <v>BAMECH</v>
      </c>
      <c r="C53" s="53" t="str">
        <f>IF('Data Import-Express'!C47="", "",'Data Import-Express'!C47 )</f>
        <v>Company 9</v>
      </c>
      <c r="D53" s="97" t="str">
        <f>IF('Data Import-Express'!D47="", "",'Data Import-Express'!D47 )</f>
        <v>B078300</v>
      </c>
      <c r="E53" s="54">
        <f ca="1">IF('Data Import-Express'!E47="", "",'Data Import-Express'!E47 )+(TODAY()-$A$1)</f>
        <v>45118</v>
      </c>
      <c r="F53" s="53">
        <f>IF('Data Import-Express'!F47="", "",'Data Import-Express'!F47 )</f>
        <v>1501</v>
      </c>
      <c r="G53" s="53">
        <f>IF('Data Import-Express'!G47="", "",'Data Import-Express'!G47 )</f>
        <v>1501</v>
      </c>
      <c r="H53" s="8"/>
      <c r="I53" s="81"/>
      <c r="J53" s="81"/>
      <c r="K53" s="82"/>
      <c r="L53" s="120"/>
      <c r="M53" s="93"/>
      <c r="N53" s="93"/>
      <c r="O53" s="36"/>
      <c r="P53" s="81" t="str">
        <f t="shared" si="1"/>
        <v/>
      </c>
      <c r="Q53" s="81" t="str">
        <f t="shared" si="2"/>
        <v/>
      </c>
      <c r="R53" s="81" t="str">
        <f t="shared" si="3"/>
        <v/>
      </c>
      <c r="S53" s="81" t="str">
        <f t="shared" si="4"/>
        <v/>
      </c>
      <c r="T53" s="81" t="str">
        <f t="shared" si="5"/>
        <v/>
      </c>
      <c r="U53" s="81" t="str">
        <f t="shared" si="6"/>
        <v/>
      </c>
      <c r="V53" s="2"/>
      <c r="W53" s="2"/>
    </row>
    <row r="54" spans="1:23" ht="15.95" customHeight="1" x14ac:dyDescent="0.25">
      <c r="A54" s="71" t="str">
        <v>Company 50</v>
      </c>
      <c r="B54" s="53" t="str">
        <f>IF('Data Import-Express'!B48="", "",'Data Import-Express'!B48 )</f>
        <v>BAMECH</v>
      </c>
      <c r="C54" s="53" t="str">
        <f>IF('Data Import-Express'!C48="", "",'Data Import-Express'!C48 )</f>
        <v>Company 9</v>
      </c>
      <c r="D54" s="97" t="str">
        <f>IF('Data Import-Express'!D48="", "",'Data Import-Express'!D48 )</f>
        <v>B079014</v>
      </c>
      <c r="E54" s="54">
        <f ca="1">IF('Data Import-Express'!E48="", "",'Data Import-Express'!E48 )+(TODAY()-$A$1)</f>
        <v>45132</v>
      </c>
      <c r="F54" s="53">
        <f>IF('Data Import-Express'!F48="", "",'Data Import-Express'!F48 )</f>
        <v>2340</v>
      </c>
      <c r="G54" s="53">
        <f>IF('Data Import-Express'!G48="", "",'Data Import-Express'!G48 )</f>
        <v>2340</v>
      </c>
      <c r="H54" s="8"/>
      <c r="I54" s="81"/>
      <c r="J54" s="81"/>
      <c r="K54" s="82"/>
      <c r="L54" s="120"/>
      <c r="M54" s="93"/>
      <c r="N54" s="93"/>
      <c r="O54" s="36"/>
      <c r="P54" s="81" t="str">
        <f t="shared" si="1"/>
        <v/>
      </c>
      <c r="Q54" s="81" t="str">
        <f t="shared" si="2"/>
        <v/>
      </c>
      <c r="R54" s="81" t="str">
        <f t="shared" si="3"/>
        <v/>
      </c>
      <c r="S54" s="81" t="str">
        <f t="shared" si="4"/>
        <v/>
      </c>
      <c r="T54" s="81" t="str">
        <f t="shared" si="5"/>
        <v/>
      </c>
      <c r="U54" s="81" t="str">
        <f t="shared" si="6"/>
        <v/>
      </c>
      <c r="V54" s="2"/>
      <c r="W54" s="2"/>
    </row>
    <row r="55" spans="1:23" ht="15.95" customHeight="1" x14ac:dyDescent="0.25">
      <c r="A55" s="71" t="str">
        <v>Company 51</v>
      </c>
      <c r="B55" s="53" t="str">
        <f>IF('Data Import-Express'!B49="", "",'Data Import-Express'!B49 )</f>
        <v>BAMECH</v>
      </c>
      <c r="C55" s="53" t="str">
        <f>IF('Data Import-Express'!C49="", "",'Data Import-Express'!C49 )</f>
        <v>Company 9</v>
      </c>
      <c r="D55" s="97" t="str">
        <f>IF('Data Import-Express'!D49="", "",'Data Import-Express'!D49 )</f>
        <v>B079042</v>
      </c>
      <c r="E55" s="54">
        <f ca="1">IF('Data Import-Express'!E49="", "",'Data Import-Express'!E49 )+(TODAY()-$A$1)</f>
        <v>45132</v>
      </c>
      <c r="F55" s="53">
        <f>IF('Data Import-Express'!F49="", "",'Data Import-Express'!F49 )</f>
        <v>2400</v>
      </c>
      <c r="G55" s="53">
        <f>IF('Data Import-Express'!G49="", "",'Data Import-Express'!G49 )</f>
        <v>2400</v>
      </c>
      <c r="H55" s="8"/>
      <c r="I55" s="81"/>
      <c r="J55" s="81"/>
      <c r="K55" s="82"/>
      <c r="L55" s="120"/>
      <c r="M55" s="93"/>
      <c r="N55" s="93"/>
      <c r="O55" s="36"/>
      <c r="P55" s="81" t="str">
        <f t="shared" si="1"/>
        <v/>
      </c>
      <c r="Q55" s="81" t="str">
        <f t="shared" si="2"/>
        <v/>
      </c>
      <c r="R55" s="81" t="str">
        <f t="shared" si="3"/>
        <v/>
      </c>
      <c r="S55" s="81" t="str">
        <f t="shared" si="4"/>
        <v/>
      </c>
      <c r="T55" s="81" t="str">
        <f t="shared" si="5"/>
        <v/>
      </c>
      <c r="U55" s="81" t="str">
        <f t="shared" si="6"/>
        <v/>
      </c>
      <c r="V55" s="2"/>
      <c r="W55" s="2"/>
    </row>
    <row r="56" spans="1:23" ht="15.95" customHeight="1" x14ac:dyDescent="0.25">
      <c r="A56" s="71" t="str">
        <v>Company 52</v>
      </c>
      <c r="B56" s="53" t="str">
        <f>IF('Data Import-Express'!B50="", "",'Data Import-Express'!B50 )</f>
        <v>BAMECH</v>
      </c>
      <c r="C56" s="53" t="str">
        <f>IF('Data Import-Express'!C50="", "",'Data Import-Express'!C50 )</f>
        <v>Company 9</v>
      </c>
      <c r="D56" s="97" t="str">
        <f>IF('Data Import-Express'!D50="", "",'Data Import-Express'!D50 )</f>
        <v>B079090</v>
      </c>
      <c r="E56" s="54">
        <f ca="1">IF('Data Import-Express'!E50="", "",'Data Import-Express'!E50 )+(TODAY()-$A$1)</f>
        <v>45132</v>
      </c>
      <c r="F56" s="53">
        <f>IF('Data Import-Express'!F50="", "",'Data Import-Express'!F50 )</f>
        <v>2900</v>
      </c>
      <c r="G56" s="53">
        <f>IF('Data Import-Express'!G50="", "",'Data Import-Express'!G50 )</f>
        <v>2900</v>
      </c>
      <c r="H56" s="8"/>
      <c r="I56" s="81"/>
      <c r="J56" s="81"/>
      <c r="K56" s="82"/>
      <c r="L56" s="120"/>
      <c r="M56" s="93"/>
      <c r="N56" s="93"/>
      <c r="O56" s="36"/>
      <c r="P56" s="81" t="str">
        <f t="shared" si="1"/>
        <v/>
      </c>
      <c r="Q56" s="81" t="str">
        <f t="shared" si="2"/>
        <v/>
      </c>
      <c r="R56" s="81" t="str">
        <f t="shared" si="3"/>
        <v/>
      </c>
      <c r="S56" s="81" t="str">
        <f t="shared" si="4"/>
        <v/>
      </c>
      <c r="T56" s="81" t="str">
        <f t="shared" si="5"/>
        <v/>
      </c>
      <c r="U56" s="81" t="str">
        <f t="shared" si="6"/>
        <v/>
      </c>
      <c r="V56" s="2"/>
      <c r="W56" s="2"/>
    </row>
    <row r="57" spans="1:23" ht="15.95" customHeight="1" x14ac:dyDescent="0.25">
      <c r="A57" s="71" t="str">
        <v>Company 53</v>
      </c>
      <c r="B57" s="53" t="str">
        <f>IF('Data Import-Express'!B51="", "",'Data Import-Express'!B51 )</f>
        <v>BAMECH</v>
      </c>
      <c r="C57" s="53" t="str">
        <f>IF('Data Import-Express'!C51="", "",'Data Import-Express'!C51 )</f>
        <v>Company 9</v>
      </c>
      <c r="D57" s="97" t="str">
        <f>IF('Data Import-Express'!D51="", "",'Data Import-Express'!D51 )</f>
        <v>B079163</v>
      </c>
      <c r="E57" s="54">
        <f ca="1">IF('Data Import-Express'!E51="", "",'Data Import-Express'!E51 )+(TODAY()-$A$1)</f>
        <v>45132</v>
      </c>
      <c r="F57" s="53">
        <f>IF('Data Import-Express'!F51="", "",'Data Import-Express'!F51 )</f>
        <v>2550</v>
      </c>
      <c r="G57" s="53">
        <f>IF('Data Import-Express'!G51="", "",'Data Import-Express'!G51 )</f>
        <v>2550</v>
      </c>
      <c r="H57" s="8"/>
      <c r="I57" s="81"/>
      <c r="J57" s="81"/>
      <c r="K57" s="82"/>
      <c r="L57" s="120"/>
      <c r="M57" s="93"/>
      <c r="N57" s="93"/>
      <c r="O57" s="36"/>
      <c r="P57" s="81" t="str">
        <f t="shared" si="1"/>
        <v/>
      </c>
      <c r="Q57" s="81" t="str">
        <f t="shared" si="2"/>
        <v/>
      </c>
      <c r="R57" s="81" t="str">
        <f t="shared" si="3"/>
        <v/>
      </c>
      <c r="S57" s="81" t="str">
        <f t="shared" si="4"/>
        <v/>
      </c>
      <c r="T57" s="81" t="str">
        <f t="shared" si="5"/>
        <v/>
      </c>
      <c r="U57" s="81" t="str">
        <f t="shared" si="6"/>
        <v/>
      </c>
      <c r="V57" s="2"/>
      <c r="W57" s="2"/>
    </row>
    <row r="58" spans="1:23" ht="15.95" customHeight="1" x14ac:dyDescent="0.25">
      <c r="A58" s="71" t="str">
        <v>Company 54</v>
      </c>
      <c r="B58" s="53" t="str">
        <f>IF('Data Import-Express'!B52="", "",'Data Import-Express'!B52 )</f>
        <v>BAMECH</v>
      </c>
      <c r="C58" s="53" t="str">
        <f>IF('Data Import-Express'!C52="", "",'Data Import-Express'!C52 )</f>
        <v>Company 9</v>
      </c>
      <c r="D58" s="97" t="str">
        <f>IF('Data Import-Express'!D52="", "",'Data Import-Express'!D52 )</f>
        <v>B075924</v>
      </c>
      <c r="E58" s="54">
        <f ca="1">IF('Data Import-Express'!E52="", "",'Data Import-Express'!E52 )+(TODAY()-$A$1)</f>
        <v>45133</v>
      </c>
      <c r="F58" s="53">
        <f>IF('Data Import-Express'!F52="", "",'Data Import-Express'!F52 )</f>
        <v>3200</v>
      </c>
      <c r="G58" s="53">
        <f>IF('Data Import-Express'!G52="", "",'Data Import-Express'!G52 )</f>
        <v>3200</v>
      </c>
      <c r="H58" s="8"/>
      <c r="I58" s="81"/>
      <c r="J58" s="81"/>
      <c r="K58" s="82"/>
      <c r="L58" s="120"/>
      <c r="M58" s="93"/>
      <c r="N58" s="93"/>
      <c r="O58" s="36"/>
      <c r="P58" s="81" t="str">
        <f t="shared" si="1"/>
        <v/>
      </c>
      <c r="Q58" s="81" t="str">
        <f t="shared" si="2"/>
        <v/>
      </c>
      <c r="R58" s="81" t="str">
        <f t="shared" si="3"/>
        <v/>
      </c>
      <c r="S58" s="81" t="str">
        <f t="shared" si="4"/>
        <v/>
      </c>
      <c r="T58" s="81" t="str">
        <f t="shared" si="5"/>
        <v/>
      </c>
      <c r="U58" s="81" t="str">
        <f t="shared" si="6"/>
        <v/>
      </c>
      <c r="V58" s="2"/>
      <c r="W58" s="2"/>
    </row>
    <row r="59" spans="1:23" ht="15.95" customHeight="1" x14ac:dyDescent="0.25">
      <c r="A59" s="71" t="str">
        <v>Company 55</v>
      </c>
      <c r="B59" s="53" t="str">
        <f>IF('Data Import-Express'!B53="", "",'Data Import-Express'!B53 )</f>
        <v>BAMECH</v>
      </c>
      <c r="C59" s="53" t="str">
        <f>IF('Data Import-Express'!C53="", "",'Data Import-Express'!C53 )</f>
        <v>Company 9</v>
      </c>
      <c r="D59" s="97" t="str">
        <f>IF('Data Import-Express'!D53="", "",'Data Import-Express'!D53 )</f>
        <v>L073180</v>
      </c>
      <c r="E59" s="54">
        <f ca="1">IF('Data Import-Express'!E53="", "",'Data Import-Express'!E53 )+(TODAY()-$A$1)</f>
        <v>45133</v>
      </c>
      <c r="F59" s="53">
        <f>IF('Data Import-Express'!F53="", "",'Data Import-Express'!F53 )</f>
        <v>2520</v>
      </c>
      <c r="G59" s="53">
        <f>IF('Data Import-Express'!G53="", "",'Data Import-Express'!G53 )</f>
        <v>2520</v>
      </c>
      <c r="H59" s="8"/>
      <c r="I59" s="81"/>
      <c r="J59" s="81"/>
      <c r="K59" s="82"/>
      <c r="L59" s="120"/>
      <c r="M59" s="93"/>
      <c r="N59" s="93"/>
      <c r="O59" s="36"/>
      <c r="P59" s="81" t="str">
        <f t="shared" si="1"/>
        <v/>
      </c>
      <c r="Q59" s="81" t="str">
        <f t="shared" si="2"/>
        <v/>
      </c>
      <c r="R59" s="81" t="str">
        <f t="shared" si="3"/>
        <v/>
      </c>
      <c r="S59" s="81" t="str">
        <f t="shared" si="4"/>
        <v/>
      </c>
      <c r="T59" s="81" t="str">
        <f t="shared" si="5"/>
        <v/>
      </c>
      <c r="U59" s="81" t="str">
        <f t="shared" si="6"/>
        <v/>
      </c>
      <c r="V59" s="2"/>
      <c r="W59" s="2"/>
    </row>
    <row r="60" spans="1:23" ht="15.95" customHeight="1" x14ac:dyDescent="0.25">
      <c r="A60" s="71" t="str">
        <v>Company 56</v>
      </c>
      <c r="B60" s="53" t="str">
        <f>IF('Data Import-Express'!B54="", "",'Data Import-Express'!B54 )</f>
        <v>BAMECH</v>
      </c>
      <c r="C60" s="53" t="str">
        <f>IF('Data Import-Express'!C54="", "",'Data Import-Express'!C54 )</f>
        <v>Company 9</v>
      </c>
      <c r="D60" s="97" t="str">
        <f>IF('Data Import-Express'!D54="", "",'Data Import-Express'!D54 )</f>
        <v>B079244</v>
      </c>
      <c r="E60" s="54">
        <f ca="1">IF('Data Import-Express'!E54="", "",'Data Import-Express'!E54 )+(TODAY()-$A$1)</f>
        <v>45138</v>
      </c>
      <c r="F60" s="53">
        <f>IF('Data Import-Express'!F54="", "",'Data Import-Express'!F54 )</f>
        <v>2076</v>
      </c>
      <c r="G60" s="53">
        <f>IF('Data Import-Express'!G54="", "",'Data Import-Express'!G54 )</f>
        <v>2076</v>
      </c>
      <c r="H60" s="8"/>
      <c r="I60" s="81"/>
      <c r="J60" s="81"/>
      <c r="K60" s="82"/>
      <c r="L60" s="120"/>
      <c r="M60" s="93"/>
      <c r="N60" s="93"/>
      <c r="O60" s="36"/>
      <c r="P60" s="81" t="str">
        <f t="shared" si="1"/>
        <v/>
      </c>
      <c r="Q60" s="81" t="str">
        <f t="shared" si="2"/>
        <v/>
      </c>
      <c r="R60" s="81" t="str">
        <f t="shared" si="3"/>
        <v/>
      </c>
      <c r="S60" s="81" t="str">
        <f t="shared" si="4"/>
        <v/>
      </c>
      <c r="T60" s="81" t="str">
        <f t="shared" si="5"/>
        <v/>
      </c>
      <c r="U60" s="81" t="str">
        <f t="shared" si="6"/>
        <v/>
      </c>
      <c r="V60" s="2"/>
      <c r="W60" s="2"/>
    </row>
    <row r="61" spans="1:23" ht="15.95" customHeight="1" x14ac:dyDescent="0.25">
      <c r="A61" s="71" t="str">
        <v>Company 57</v>
      </c>
      <c r="B61" s="53" t="str">
        <f>IF('Data Import-Express'!B55="", "",'Data Import-Express'!B55 )</f>
        <v>BAMECH</v>
      </c>
      <c r="C61" s="53" t="str">
        <f>IF('Data Import-Express'!C55="", "",'Data Import-Express'!C55 )</f>
        <v>Company 9</v>
      </c>
      <c r="D61" s="97" t="str">
        <f>IF('Data Import-Express'!D55="", "",'Data Import-Express'!D55 )</f>
        <v>B079341</v>
      </c>
      <c r="E61" s="54">
        <f ca="1">IF('Data Import-Express'!E55="", "",'Data Import-Express'!E55 )+(TODAY()-$A$1)</f>
        <v>45140</v>
      </c>
      <c r="F61" s="53">
        <f>IF('Data Import-Express'!F55="", "",'Data Import-Express'!F55 )</f>
        <v>1570</v>
      </c>
      <c r="G61" s="53">
        <f>IF('Data Import-Express'!G55="", "",'Data Import-Express'!G55 )</f>
        <v>1570</v>
      </c>
      <c r="H61" s="8"/>
      <c r="I61" s="81"/>
      <c r="J61" s="81"/>
      <c r="K61" s="82"/>
      <c r="L61" s="120"/>
      <c r="M61" s="93"/>
      <c r="N61" s="93"/>
      <c r="O61" s="36"/>
      <c r="P61" s="81" t="str">
        <f t="shared" si="1"/>
        <v/>
      </c>
      <c r="Q61" s="81" t="str">
        <f t="shared" si="2"/>
        <v/>
      </c>
      <c r="R61" s="81" t="str">
        <f t="shared" si="3"/>
        <v/>
      </c>
      <c r="S61" s="81" t="str">
        <f t="shared" si="4"/>
        <v/>
      </c>
      <c r="T61" s="81" t="str">
        <f t="shared" si="5"/>
        <v/>
      </c>
      <c r="U61" s="81" t="str">
        <f t="shared" si="6"/>
        <v/>
      </c>
      <c r="V61" s="2"/>
      <c r="W61" s="2"/>
    </row>
    <row r="62" spans="1:23" ht="15.95" customHeight="1" x14ac:dyDescent="0.25">
      <c r="A62" s="71" t="str">
        <v>Company 58</v>
      </c>
      <c r="B62" s="53" t="str">
        <f>IF('Data Import-Express'!B56="", "",'Data Import-Express'!B56 )</f>
        <v>BAMECH</v>
      </c>
      <c r="C62" s="53" t="str">
        <f>IF('Data Import-Express'!C56="", "",'Data Import-Express'!C56 )</f>
        <v>Company 9</v>
      </c>
      <c r="D62" s="97" t="str">
        <f>IF('Data Import-Express'!D56="", "",'Data Import-Express'!D56 )</f>
        <v>B079483</v>
      </c>
      <c r="E62" s="54">
        <f ca="1">IF('Data Import-Express'!E56="", "",'Data Import-Express'!E56 )+(TODAY()-$A$1)</f>
        <v>45142</v>
      </c>
      <c r="F62" s="53">
        <f>IF('Data Import-Express'!F56="", "",'Data Import-Express'!F56 )</f>
        <v>1280</v>
      </c>
      <c r="G62" s="53">
        <f>IF('Data Import-Express'!G56="", "",'Data Import-Express'!G56 )</f>
        <v>1280</v>
      </c>
      <c r="H62" s="8"/>
      <c r="I62" s="81"/>
      <c r="J62" s="81"/>
      <c r="K62" s="82"/>
      <c r="L62" s="120"/>
      <c r="M62" s="93"/>
      <c r="N62" s="93"/>
      <c r="O62" s="36"/>
      <c r="P62" s="81" t="str">
        <f t="shared" si="1"/>
        <v/>
      </c>
      <c r="Q62" s="81" t="str">
        <f t="shared" si="2"/>
        <v/>
      </c>
      <c r="R62" s="81" t="str">
        <f t="shared" si="3"/>
        <v/>
      </c>
      <c r="S62" s="81" t="str">
        <f t="shared" si="4"/>
        <v/>
      </c>
      <c r="T62" s="81" t="str">
        <f t="shared" si="5"/>
        <v/>
      </c>
      <c r="U62" s="81" t="str">
        <f t="shared" si="6"/>
        <v/>
      </c>
      <c r="V62" s="2"/>
      <c r="W62" s="2"/>
    </row>
    <row r="63" spans="1:23" ht="15.95" customHeight="1" x14ac:dyDescent="0.25">
      <c r="A63" s="71" t="str">
        <v>Company 59</v>
      </c>
      <c r="B63" s="53" t="str">
        <f>IF('Data Import-Express'!B57="", "",'Data Import-Express'!B57 )</f>
        <v>BAMTMA</v>
      </c>
      <c r="C63" s="53" t="str">
        <f>IF('Data Import-Express'!C57="", "",'Data Import-Express'!C57 )</f>
        <v>Company 10</v>
      </c>
      <c r="D63" s="97" t="str">
        <f>IF('Data Import-Express'!D57="", "",'Data Import-Express'!D57 )</f>
        <v>B077958</v>
      </c>
      <c r="E63" s="54">
        <f ca="1">IF('Data Import-Express'!E57="", "",'Data Import-Express'!E57 )+(TODAY()-$A$1)</f>
        <v>45111</v>
      </c>
      <c r="F63" s="53">
        <f>IF('Data Import-Express'!F57="", "",'Data Import-Express'!F57 )</f>
        <v>1800</v>
      </c>
      <c r="G63" s="53">
        <f>IF('Data Import-Express'!G57="", "",'Data Import-Express'!G57 )</f>
        <v>1800</v>
      </c>
      <c r="H63" s="8"/>
      <c r="I63" s="81"/>
      <c r="J63" s="81"/>
      <c r="K63" s="82"/>
      <c r="L63" s="120"/>
      <c r="M63" s="93"/>
      <c r="N63" s="93"/>
      <c r="O63" s="36"/>
      <c r="P63" s="81" t="str">
        <f t="shared" si="1"/>
        <v/>
      </c>
      <c r="Q63" s="81" t="str">
        <f t="shared" si="2"/>
        <v/>
      </c>
      <c r="R63" s="81" t="str">
        <f t="shared" si="3"/>
        <v/>
      </c>
      <c r="S63" s="81" t="str">
        <f t="shared" si="4"/>
        <v/>
      </c>
      <c r="T63" s="81" t="str">
        <f t="shared" si="5"/>
        <v/>
      </c>
      <c r="U63" s="81" t="str">
        <f t="shared" si="6"/>
        <v/>
      </c>
      <c r="V63" s="2"/>
      <c r="W63" s="2"/>
    </row>
    <row r="64" spans="1:23" ht="15.95" customHeight="1" x14ac:dyDescent="0.25">
      <c r="A64" s="71" t="str">
        <v>Company 60</v>
      </c>
      <c r="B64" s="53" t="str">
        <f>IF('Data Import-Express'!B58="", "",'Data Import-Express'!B58 )</f>
        <v>BAPCED</v>
      </c>
      <c r="C64" s="53" t="str">
        <f>IF('Data Import-Express'!C58="", "",'Data Import-Express'!C58 )</f>
        <v>Company 11</v>
      </c>
      <c r="D64" s="97" t="str">
        <f>IF('Data Import-Express'!D58="", "",'Data Import-Express'!D58 )</f>
        <v>L077836</v>
      </c>
      <c r="E64" s="54">
        <f ca="1">IF('Data Import-Express'!E58="", "",'Data Import-Express'!E58 )+(TODAY()-$A$1)</f>
        <v>45120</v>
      </c>
      <c r="F64" s="53">
        <f>IF('Data Import-Express'!F58="", "",'Data Import-Express'!F58 )</f>
        <v>686.38</v>
      </c>
      <c r="G64" s="53">
        <f>IF('Data Import-Express'!G58="", "",'Data Import-Express'!G58 )</f>
        <v>686.38</v>
      </c>
      <c r="H64" s="8"/>
      <c r="I64" s="81"/>
      <c r="J64" s="81"/>
      <c r="K64" s="82"/>
      <c r="L64" s="120"/>
      <c r="M64" s="93"/>
      <c r="N64" s="93"/>
      <c r="O64" s="36"/>
      <c r="P64" s="81" t="str">
        <f t="shared" si="1"/>
        <v/>
      </c>
      <c r="Q64" s="81" t="str">
        <f t="shared" si="2"/>
        <v/>
      </c>
      <c r="R64" s="81" t="str">
        <f t="shared" si="3"/>
        <v/>
      </c>
      <c r="S64" s="81" t="str">
        <f t="shared" si="4"/>
        <v/>
      </c>
      <c r="T64" s="81" t="str">
        <f t="shared" si="5"/>
        <v/>
      </c>
      <c r="U64" s="81" t="str">
        <f t="shared" si="6"/>
        <v/>
      </c>
      <c r="V64" s="2"/>
      <c r="W64" s="2"/>
    </row>
    <row r="65" spans="1:23" ht="15.95" customHeight="1" x14ac:dyDescent="0.25">
      <c r="A65" s="71" t="str">
        <v>Company 61</v>
      </c>
      <c r="B65" s="53" t="str">
        <f>IF('Data Import-Express'!B59="", "",'Data Import-Express'!B59 )</f>
        <v>BARCCO</v>
      </c>
      <c r="C65" s="53" t="str">
        <f>IF('Data Import-Express'!C59="", "",'Data Import-Express'!C59 )</f>
        <v>Company 12</v>
      </c>
      <c r="D65" s="97" t="str">
        <f>IF('Data Import-Express'!D59="", "",'Data Import-Express'!D59 )</f>
        <v>L074253</v>
      </c>
      <c r="E65" s="54">
        <f ca="1">IF('Data Import-Express'!E59="", "",'Data Import-Express'!E59 )+(TODAY()-$A$1)</f>
        <v>45047</v>
      </c>
      <c r="F65" s="53">
        <f>IF('Data Import-Express'!F59="", "",'Data Import-Express'!F59 )</f>
        <v>1350</v>
      </c>
      <c r="G65" s="53">
        <f>IF('Data Import-Express'!G59="", "",'Data Import-Express'!G59 )</f>
        <v>1350</v>
      </c>
      <c r="H65" s="8"/>
      <c r="I65" s="81"/>
      <c r="J65" s="81"/>
      <c r="K65" s="82"/>
      <c r="L65" s="120"/>
      <c r="M65" s="93"/>
      <c r="N65" s="93"/>
      <c r="O65" s="36"/>
      <c r="P65" s="81" t="str">
        <f t="shared" si="1"/>
        <v/>
      </c>
      <c r="Q65" s="81" t="str">
        <f t="shared" si="2"/>
        <v/>
      </c>
      <c r="R65" s="81" t="str">
        <f t="shared" si="3"/>
        <v/>
      </c>
      <c r="S65" s="81" t="str">
        <f t="shared" si="4"/>
        <v/>
      </c>
      <c r="T65" s="81" t="str">
        <f t="shared" si="5"/>
        <v/>
      </c>
      <c r="U65" s="81" t="str">
        <f t="shared" si="6"/>
        <v/>
      </c>
      <c r="V65" s="2"/>
      <c r="W65" s="2"/>
    </row>
    <row r="66" spans="1:23" ht="15.95" customHeight="1" x14ac:dyDescent="0.25">
      <c r="A66" s="71" t="str">
        <v>Company 62</v>
      </c>
      <c r="B66" s="53" t="str">
        <f>IF('Data Import-Express'!B60="", "",'Data Import-Express'!B60 )</f>
        <v>BARLOG</v>
      </c>
      <c r="C66" s="53" t="str">
        <f>IF('Data Import-Express'!C60="", "",'Data Import-Express'!C60 )</f>
        <v>Company 13</v>
      </c>
      <c r="D66" s="97" t="str">
        <f>IF('Data Import-Express'!D60="", "",'Data Import-Express'!D60 )</f>
        <v>L074337</v>
      </c>
      <c r="E66" s="54">
        <f ca="1">IF('Data Import-Express'!E60="", "",'Data Import-Express'!E60 )+(TODAY()-$A$1)</f>
        <v>45049</v>
      </c>
      <c r="F66" s="53">
        <f>IF('Data Import-Express'!F60="", "",'Data Import-Express'!F60 )</f>
        <v>2410</v>
      </c>
      <c r="G66" s="53">
        <f>IF('Data Import-Express'!G60="", "",'Data Import-Express'!G60 )</f>
        <v>410</v>
      </c>
      <c r="H66" s="8"/>
      <c r="I66" s="81"/>
      <c r="J66" s="81"/>
      <c r="K66" s="82"/>
      <c r="L66" s="120"/>
      <c r="M66" s="93"/>
      <c r="N66" s="93"/>
      <c r="O66" s="36"/>
      <c r="P66" s="81" t="str">
        <f t="shared" si="1"/>
        <v/>
      </c>
      <c r="Q66" s="81" t="str">
        <f t="shared" si="2"/>
        <v/>
      </c>
      <c r="R66" s="81" t="str">
        <f t="shared" si="3"/>
        <v/>
      </c>
      <c r="S66" s="81" t="str">
        <f t="shared" si="4"/>
        <v/>
      </c>
      <c r="T66" s="81" t="str">
        <f t="shared" si="5"/>
        <v/>
      </c>
      <c r="U66" s="81" t="str">
        <f t="shared" si="6"/>
        <v/>
      </c>
      <c r="V66" s="2"/>
      <c r="W66" s="2"/>
    </row>
    <row r="67" spans="1:23" ht="15.95" customHeight="1" x14ac:dyDescent="0.25">
      <c r="A67" s="71" t="str">
        <v>Company 63</v>
      </c>
      <c r="B67" s="53" t="str">
        <f>IF('Data Import-Express'!B61="", "",'Data Import-Express'!B61 )</f>
        <v>BARLOG</v>
      </c>
      <c r="C67" s="53" t="str">
        <f>IF('Data Import-Express'!C61="", "",'Data Import-Express'!C61 )</f>
        <v>Company 13</v>
      </c>
      <c r="D67" s="97" t="str">
        <f>IF('Data Import-Express'!D61="", "",'Data Import-Express'!D61 )</f>
        <v>L074627</v>
      </c>
      <c r="E67" s="54">
        <f ca="1">IF('Data Import-Express'!E61="", "",'Data Import-Express'!E61 )+(TODAY()-$A$1)</f>
        <v>45079</v>
      </c>
      <c r="F67" s="53">
        <f>IF('Data Import-Express'!F61="", "",'Data Import-Express'!F61 )</f>
        <v>2100</v>
      </c>
      <c r="G67" s="53">
        <f>IF('Data Import-Express'!G61="", "",'Data Import-Express'!G61 )</f>
        <v>2100</v>
      </c>
      <c r="H67" s="8"/>
      <c r="I67" s="81"/>
      <c r="J67" s="81"/>
      <c r="K67" s="82"/>
      <c r="L67" s="120"/>
      <c r="M67" s="93"/>
      <c r="N67" s="93"/>
      <c r="O67" s="36"/>
      <c r="P67" s="81" t="str">
        <f t="shared" si="1"/>
        <v/>
      </c>
      <c r="Q67" s="81" t="str">
        <f t="shared" si="2"/>
        <v/>
      </c>
      <c r="R67" s="81" t="str">
        <f t="shared" si="3"/>
        <v/>
      </c>
      <c r="S67" s="81" t="str">
        <f t="shared" si="4"/>
        <v/>
      </c>
      <c r="T67" s="81" t="str">
        <f t="shared" si="5"/>
        <v/>
      </c>
      <c r="U67" s="81" t="str">
        <f t="shared" si="6"/>
        <v/>
      </c>
      <c r="V67" s="2"/>
      <c r="W67" s="2"/>
    </row>
    <row r="68" spans="1:23" ht="15.95" customHeight="1" x14ac:dyDescent="0.25">
      <c r="A68" s="71" t="str">
        <v>Company 64</v>
      </c>
      <c r="B68" s="53" t="str">
        <f>IF('Data Import-Express'!B62="", "",'Data Import-Express'!B62 )</f>
        <v>BARLOG</v>
      </c>
      <c r="C68" s="53" t="str">
        <f>IF('Data Import-Express'!C62="", "",'Data Import-Express'!C62 )</f>
        <v>Company 13</v>
      </c>
      <c r="D68" s="97" t="str">
        <f>IF('Data Import-Express'!D62="", "",'Data Import-Express'!D62 )</f>
        <v>L077638</v>
      </c>
      <c r="E68" s="54">
        <f ca="1">IF('Data Import-Express'!E62="", "",'Data Import-Express'!E62 )+(TODAY()-$A$1)</f>
        <v>45118</v>
      </c>
      <c r="F68" s="53">
        <f>IF('Data Import-Express'!F62="", "",'Data Import-Express'!F62 )</f>
        <v>433.5</v>
      </c>
      <c r="G68" s="53">
        <f>IF('Data Import-Express'!G62="", "",'Data Import-Express'!G62 )</f>
        <v>433.5</v>
      </c>
      <c r="H68" s="8"/>
      <c r="I68" s="81"/>
      <c r="J68" s="81"/>
      <c r="K68" s="82"/>
      <c r="L68" s="120"/>
      <c r="M68" s="93"/>
      <c r="N68" s="93"/>
      <c r="O68" s="36"/>
      <c r="P68" s="81" t="str">
        <f t="shared" si="1"/>
        <v/>
      </c>
      <c r="Q68" s="81" t="str">
        <f t="shared" si="2"/>
        <v/>
      </c>
      <c r="R68" s="81" t="str">
        <f t="shared" si="3"/>
        <v/>
      </c>
      <c r="S68" s="81" t="str">
        <f t="shared" si="4"/>
        <v/>
      </c>
      <c r="T68" s="81" t="str">
        <f t="shared" si="5"/>
        <v/>
      </c>
      <c r="U68" s="81" t="str">
        <f t="shared" si="6"/>
        <v/>
      </c>
      <c r="V68" s="2"/>
      <c r="W68" s="2"/>
    </row>
    <row r="69" spans="1:23" ht="15.95" customHeight="1" x14ac:dyDescent="0.25">
      <c r="A69" s="71" t="str">
        <v>Company 65</v>
      </c>
      <c r="B69" s="53" t="str">
        <f>IF('Data Import-Express'!B63="", "",'Data Import-Express'!B63 )</f>
        <v>BARLOG</v>
      </c>
      <c r="C69" s="53" t="str">
        <f>IF('Data Import-Express'!C63="", "",'Data Import-Express'!C63 )</f>
        <v>Company 13</v>
      </c>
      <c r="D69" s="97" t="str">
        <f>IF('Data Import-Express'!D63="", "",'Data Import-Express'!D63 )</f>
        <v>L077837</v>
      </c>
      <c r="E69" s="54">
        <f ca="1">IF('Data Import-Express'!E63="", "",'Data Import-Express'!E63 )+(TODAY()-$A$1)</f>
        <v>45118</v>
      </c>
      <c r="F69" s="53">
        <f>IF('Data Import-Express'!F63="", "",'Data Import-Express'!F63 )</f>
        <v>1700</v>
      </c>
      <c r="G69" s="53">
        <f>IF('Data Import-Express'!G63="", "",'Data Import-Express'!G63 )</f>
        <v>1700</v>
      </c>
      <c r="H69" s="8"/>
      <c r="I69" s="81"/>
      <c r="J69" s="81"/>
      <c r="K69" s="82"/>
      <c r="L69" s="120"/>
      <c r="M69" s="93"/>
      <c r="N69" s="93"/>
      <c r="O69" s="36"/>
      <c r="P69" s="81" t="str">
        <f t="shared" si="1"/>
        <v/>
      </c>
      <c r="Q69" s="81" t="str">
        <f t="shared" si="2"/>
        <v/>
      </c>
      <c r="R69" s="81" t="str">
        <f t="shared" si="3"/>
        <v/>
      </c>
      <c r="S69" s="81" t="str">
        <f t="shared" si="4"/>
        <v/>
      </c>
      <c r="T69" s="81" t="str">
        <f t="shared" si="5"/>
        <v/>
      </c>
      <c r="U69" s="81" t="str">
        <f t="shared" si="6"/>
        <v/>
      </c>
      <c r="V69" s="2"/>
      <c r="W69" s="2"/>
    </row>
    <row r="70" spans="1:23" ht="15.95" customHeight="1" x14ac:dyDescent="0.25">
      <c r="A70" s="71" t="str">
        <v>Company 66</v>
      </c>
      <c r="B70" s="53" t="str">
        <f>IF('Data Import-Express'!B64="", "",'Data Import-Express'!B64 )</f>
        <v>BARLOG</v>
      </c>
      <c r="C70" s="53" t="str">
        <f>IF('Data Import-Express'!C64="", "",'Data Import-Express'!C64 )</f>
        <v>Company 13</v>
      </c>
      <c r="D70" s="97" t="str">
        <f>IF('Data Import-Express'!D64="", "",'Data Import-Express'!D64 )</f>
        <v>L077851</v>
      </c>
      <c r="E70" s="54">
        <f ca="1">IF('Data Import-Express'!E64="", "",'Data Import-Express'!E64 )+(TODAY()-$A$1)</f>
        <v>45118</v>
      </c>
      <c r="F70" s="53">
        <f>IF('Data Import-Express'!F64="", "",'Data Import-Express'!F64 )</f>
        <v>830.88</v>
      </c>
      <c r="G70" s="53">
        <f>IF('Data Import-Express'!G64="", "",'Data Import-Express'!G64 )</f>
        <v>830.88</v>
      </c>
      <c r="H70" s="8"/>
      <c r="I70" s="81"/>
      <c r="J70" s="81"/>
      <c r="K70" s="82"/>
      <c r="L70" s="120"/>
      <c r="M70" s="93"/>
      <c r="N70" s="93"/>
      <c r="O70" s="36"/>
      <c r="P70" s="81" t="str">
        <f t="shared" si="1"/>
        <v/>
      </c>
      <c r="Q70" s="81" t="str">
        <f t="shared" si="2"/>
        <v/>
      </c>
      <c r="R70" s="81" t="str">
        <f t="shared" si="3"/>
        <v/>
      </c>
      <c r="S70" s="81" t="str">
        <f t="shared" si="4"/>
        <v/>
      </c>
      <c r="T70" s="81" t="str">
        <f t="shared" si="5"/>
        <v/>
      </c>
      <c r="U70" s="81" t="str">
        <f t="shared" si="6"/>
        <v/>
      </c>
      <c r="V70" s="2"/>
      <c r="W70" s="2"/>
    </row>
    <row r="71" spans="1:23" ht="15.95" customHeight="1" x14ac:dyDescent="0.25">
      <c r="A71" s="71" t="str">
        <v>Company 67</v>
      </c>
      <c r="B71" s="53" t="str">
        <f>IF('Data Import-Express'!B65="", "",'Data Import-Express'!B65 )</f>
        <v>BARLOG</v>
      </c>
      <c r="C71" s="53" t="str">
        <f>IF('Data Import-Express'!C65="", "",'Data Import-Express'!C65 )</f>
        <v>Company 13</v>
      </c>
      <c r="D71" s="97" t="str">
        <f>IF('Data Import-Express'!D65="", "",'Data Import-Express'!D65 )</f>
        <v>L078582</v>
      </c>
      <c r="E71" s="54">
        <f ca="1">IF('Data Import-Express'!E65="", "",'Data Import-Express'!E65 )+(TODAY()-$A$1)</f>
        <v>45124</v>
      </c>
      <c r="F71" s="53">
        <f>IF('Data Import-Express'!F65="", "",'Data Import-Express'!F65 )</f>
        <v>1445</v>
      </c>
      <c r="G71" s="53">
        <f>IF('Data Import-Express'!G65="", "",'Data Import-Express'!G65 )</f>
        <v>1445</v>
      </c>
      <c r="H71" s="8"/>
      <c r="I71" s="81"/>
      <c r="J71" s="81"/>
      <c r="K71" s="82"/>
      <c r="L71" s="120"/>
      <c r="M71" s="93"/>
      <c r="N71" s="93"/>
      <c r="O71" s="36"/>
      <c r="P71" s="81" t="str">
        <f t="shared" si="1"/>
        <v/>
      </c>
      <c r="Q71" s="81" t="str">
        <f t="shared" si="2"/>
        <v/>
      </c>
      <c r="R71" s="81" t="str">
        <f t="shared" si="3"/>
        <v/>
      </c>
      <c r="S71" s="81" t="str">
        <f t="shared" si="4"/>
        <v/>
      </c>
      <c r="T71" s="81" t="str">
        <f t="shared" si="5"/>
        <v/>
      </c>
      <c r="U71" s="81" t="str">
        <f t="shared" si="6"/>
        <v/>
      </c>
      <c r="V71" s="2"/>
      <c r="W71" s="2"/>
    </row>
    <row r="72" spans="1:23" ht="15.95" customHeight="1" x14ac:dyDescent="0.25">
      <c r="A72" s="71" t="str">
        <v>Company 68</v>
      </c>
      <c r="B72" s="53" t="str">
        <f>IF('Data Import-Express'!B66="", "",'Data Import-Express'!B66 )</f>
        <v>BARLOG</v>
      </c>
      <c r="C72" s="53" t="str">
        <f>IF('Data Import-Express'!C66="", "",'Data Import-Express'!C66 )</f>
        <v>Company 13</v>
      </c>
      <c r="D72" s="97" t="str">
        <f>IF('Data Import-Express'!D66="", "",'Data Import-Express'!D66 )</f>
        <v>L078549</v>
      </c>
      <c r="E72" s="54">
        <f ca="1">IF('Data Import-Express'!E66="", "",'Data Import-Express'!E66 )+(TODAY()-$A$1)</f>
        <v>45132</v>
      </c>
      <c r="F72" s="53">
        <f>IF('Data Import-Express'!F66="", "",'Data Import-Express'!F66 )</f>
        <v>1518</v>
      </c>
      <c r="G72" s="53">
        <f>IF('Data Import-Express'!G66="", "",'Data Import-Express'!G66 )</f>
        <v>1518</v>
      </c>
      <c r="H72" s="8"/>
      <c r="I72" s="81"/>
      <c r="J72" s="81"/>
      <c r="K72" s="82"/>
      <c r="L72" s="120"/>
      <c r="M72" s="93"/>
      <c r="N72" s="93"/>
      <c r="O72" s="36"/>
      <c r="P72" s="81" t="str">
        <f t="shared" si="1"/>
        <v/>
      </c>
      <c r="Q72" s="81" t="str">
        <f t="shared" si="2"/>
        <v/>
      </c>
      <c r="R72" s="81" t="str">
        <f t="shared" si="3"/>
        <v/>
      </c>
      <c r="S72" s="81" t="str">
        <f t="shared" si="4"/>
        <v/>
      </c>
      <c r="T72" s="81" t="str">
        <f t="shared" si="5"/>
        <v/>
      </c>
      <c r="U72" s="81" t="str">
        <f t="shared" si="6"/>
        <v/>
      </c>
      <c r="V72" s="2"/>
      <c r="W72" s="2"/>
    </row>
    <row r="73" spans="1:23" ht="15.95" customHeight="1" x14ac:dyDescent="0.25">
      <c r="A73" s="71" t="str">
        <v>Company 71</v>
      </c>
      <c r="B73" s="53" t="str">
        <f>IF('Data Import-Express'!B67="", "",'Data Import-Express'!B67 )</f>
        <v>BARLOG</v>
      </c>
      <c r="C73" s="53" t="str">
        <f>IF('Data Import-Express'!C67="", "",'Data Import-Express'!C67 )</f>
        <v>Company 13</v>
      </c>
      <c r="D73" s="97" t="str">
        <f>IF('Data Import-Express'!D67="", "",'Data Import-Express'!D67 )</f>
        <v>L078712</v>
      </c>
      <c r="E73" s="54">
        <f ca="1">IF('Data Import-Express'!E67="", "",'Data Import-Express'!E67 )+(TODAY()-$A$1)</f>
        <v>45132</v>
      </c>
      <c r="F73" s="53">
        <f>IF('Data Import-Express'!F67="", "",'Data Import-Express'!F67 )</f>
        <v>1500</v>
      </c>
      <c r="G73" s="53">
        <f>IF('Data Import-Express'!G67="", "",'Data Import-Express'!G67 )</f>
        <v>1500</v>
      </c>
      <c r="H73" s="8"/>
      <c r="I73" s="81"/>
      <c r="J73" s="81"/>
      <c r="K73" s="82"/>
      <c r="L73" s="120"/>
      <c r="M73" s="93"/>
      <c r="N73" s="93"/>
      <c r="O73" s="36"/>
      <c r="P73" s="81" t="str">
        <f t="shared" si="1"/>
        <v/>
      </c>
      <c r="Q73" s="81" t="str">
        <f t="shared" si="2"/>
        <v/>
      </c>
      <c r="R73" s="81" t="str">
        <f t="shared" si="3"/>
        <v/>
      </c>
      <c r="S73" s="81" t="str">
        <f t="shared" si="4"/>
        <v/>
      </c>
      <c r="T73" s="81" t="str">
        <f t="shared" si="5"/>
        <v/>
      </c>
      <c r="U73" s="81" t="str">
        <f t="shared" si="6"/>
        <v/>
      </c>
      <c r="V73" s="2"/>
      <c r="W73" s="2"/>
    </row>
    <row r="74" spans="1:23" ht="15.95" customHeight="1" x14ac:dyDescent="0.25">
      <c r="A74" s="71" t="str">
        <v>Company 72</v>
      </c>
      <c r="B74" s="53" t="str">
        <f>IF('Data Import-Express'!B68="", "",'Data Import-Express'!B68 )</f>
        <v>BARLOG</v>
      </c>
      <c r="C74" s="53" t="str">
        <f>IF('Data Import-Express'!C68="", "",'Data Import-Express'!C68 )</f>
        <v>Company 13</v>
      </c>
      <c r="D74" s="97" t="str">
        <f>IF('Data Import-Express'!D68="", "",'Data Import-Express'!D68 )</f>
        <v>L079052</v>
      </c>
      <c r="E74" s="54">
        <f ca="1">IF('Data Import-Express'!E68="", "",'Data Import-Express'!E68 )+(TODAY()-$A$1)</f>
        <v>45141</v>
      </c>
      <c r="F74" s="53">
        <f>IF('Data Import-Express'!F68="", "",'Data Import-Express'!F68 )</f>
        <v>1445</v>
      </c>
      <c r="G74" s="53">
        <f>IF('Data Import-Express'!G68="", "",'Data Import-Express'!G68 )</f>
        <v>1445</v>
      </c>
      <c r="H74" s="8"/>
      <c r="I74" s="81"/>
      <c r="J74" s="81"/>
      <c r="K74" s="82"/>
      <c r="L74" s="120"/>
      <c r="M74" s="93"/>
      <c r="N74" s="93"/>
      <c r="O74" s="36"/>
      <c r="P74" s="81" t="str">
        <f t="shared" ref="P74:P137" si="13">IF(OR($Q$6="",LEFT($Q$6, 1)="L", I74=""),  "",  I74)</f>
        <v/>
      </c>
      <c r="Q74" s="81" t="str">
        <f t="shared" ref="Q74:Q137" si="14">IF(OR($Q$6="",LEFT($Q$6, 1)="L", J74=""),  "",  J74)</f>
        <v/>
      </c>
      <c r="R74" s="81" t="str">
        <f t="shared" ref="R74:R137" si="15">IF(OR($Q$6="",LEFT($Q$6, 1)="L", K74=""),  "",  K74)</f>
        <v/>
      </c>
      <c r="S74" s="81" t="str">
        <f t="shared" ref="S74:S137" si="16">IF(OR($Q$6="",LEFT($Q$6, 1)="L", L74=""),  "",  L74)</f>
        <v/>
      </c>
      <c r="T74" s="81" t="str">
        <f t="shared" ref="T74:T137" si="17">IF(OR($Q$6="",LEFT($Q$6, 1)="L", M74=""),  "",  M74)</f>
        <v/>
      </c>
      <c r="U74" s="81" t="str">
        <f t="shared" ref="U74:U137" si="18">IF(OR($Q$6="",LEFT($Q$6, 1)="L", N74=""),  "",  N74)</f>
        <v/>
      </c>
      <c r="V74" s="2"/>
      <c r="W74" s="2"/>
    </row>
    <row r="75" spans="1:23" ht="15.95" customHeight="1" x14ac:dyDescent="0.25">
      <c r="A75" s="71" t="str">
        <v>Company 73</v>
      </c>
      <c r="B75" s="53" t="str">
        <f>IF('Data Import-Express'!B69="", "",'Data Import-Express'!B69 )</f>
        <v>BARMCH</v>
      </c>
      <c r="C75" s="53" t="str">
        <f>IF('Data Import-Express'!C69="", "",'Data Import-Express'!C69 )</f>
        <v>Company 14</v>
      </c>
      <c r="D75" s="97" t="str">
        <f>IF('Data Import-Express'!D69="", "",'Data Import-Express'!D69 )</f>
        <v>B076651</v>
      </c>
      <c r="E75" s="54">
        <f ca="1">IF('Data Import-Express'!E69="", "",'Data Import-Express'!E69 )+(TODAY()-$A$1)</f>
        <v>45090</v>
      </c>
      <c r="F75" s="53">
        <f>IF('Data Import-Express'!F69="", "",'Data Import-Express'!F69 )</f>
        <v>1700</v>
      </c>
      <c r="G75" s="53">
        <f>IF('Data Import-Express'!G69="", "",'Data Import-Express'!G69 )</f>
        <v>1700</v>
      </c>
      <c r="H75" s="8"/>
      <c r="I75" s="81"/>
      <c r="J75" s="81"/>
      <c r="K75" s="82"/>
      <c r="L75" s="120"/>
      <c r="M75" s="93"/>
      <c r="N75" s="93"/>
      <c r="O75" s="36"/>
      <c r="P75" s="81" t="str">
        <f t="shared" si="13"/>
        <v/>
      </c>
      <c r="Q75" s="81" t="str">
        <f t="shared" si="14"/>
        <v/>
      </c>
      <c r="R75" s="81" t="str">
        <f t="shared" si="15"/>
        <v/>
      </c>
      <c r="S75" s="81" t="str">
        <f t="shared" si="16"/>
        <v/>
      </c>
      <c r="T75" s="81" t="str">
        <f t="shared" si="17"/>
        <v/>
      </c>
      <c r="U75" s="81" t="str">
        <f t="shared" si="18"/>
        <v/>
      </c>
      <c r="V75" s="2"/>
      <c r="W75" s="2"/>
    </row>
    <row r="76" spans="1:23" ht="15.95" customHeight="1" x14ac:dyDescent="0.25">
      <c r="A76" s="71" t="str">
        <v>Company 74</v>
      </c>
      <c r="B76" s="53" t="str">
        <f>IF('Data Import-Express'!B70="", "",'Data Import-Express'!B70 )</f>
        <v>BARMCH</v>
      </c>
      <c r="C76" s="53" t="str">
        <f>IF('Data Import-Express'!C70="", "",'Data Import-Express'!C70 )</f>
        <v>Company 14</v>
      </c>
      <c r="D76" s="97" t="str">
        <f>IF('Data Import-Express'!D70="", "",'Data Import-Express'!D70 )</f>
        <v>B077053</v>
      </c>
      <c r="E76" s="54">
        <f ca="1">IF('Data Import-Express'!E70="", "",'Data Import-Express'!E70 )+(TODAY()-$A$1)</f>
        <v>45097</v>
      </c>
      <c r="F76" s="53">
        <f>IF('Data Import-Express'!F70="", "",'Data Import-Express'!F70 )</f>
        <v>1100</v>
      </c>
      <c r="G76" s="53">
        <f>IF('Data Import-Express'!G70="", "",'Data Import-Express'!G70 )</f>
        <v>50</v>
      </c>
      <c r="H76" s="8"/>
      <c r="I76" s="81"/>
      <c r="J76" s="81"/>
      <c r="K76" s="82"/>
      <c r="L76" s="120"/>
      <c r="M76" s="93"/>
      <c r="N76" s="93"/>
      <c r="O76" s="36"/>
      <c r="P76" s="81" t="str">
        <f t="shared" si="13"/>
        <v/>
      </c>
      <c r="Q76" s="81" t="str">
        <f t="shared" si="14"/>
        <v/>
      </c>
      <c r="R76" s="81" t="str">
        <f t="shared" si="15"/>
        <v/>
      </c>
      <c r="S76" s="81" t="str">
        <f t="shared" si="16"/>
        <v/>
      </c>
      <c r="T76" s="81" t="str">
        <f t="shared" si="17"/>
        <v/>
      </c>
      <c r="U76" s="81" t="str">
        <f t="shared" si="18"/>
        <v/>
      </c>
      <c r="V76" s="2"/>
      <c r="W76" s="2"/>
    </row>
    <row r="77" spans="1:23" ht="15.95" customHeight="1" x14ac:dyDescent="0.25">
      <c r="A77" s="71" t="str">
        <v>Company 75</v>
      </c>
      <c r="B77" s="53" t="str">
        <f>IF('Data Import-Express'!B71="", "",'Data Import-Express'!B71 )</f>
        <v>BARMCH</v>
      </c>
      <c r="C77" s="53" t="str">
        <f>IF('Data Import-Express'!C71="", "",'Data Import-Express'!C71 )</f>
        <v>Company 14</v>
      </c>
      <c r="D77" s="97" t="str">
        <f>IF('Data Import-Express'!D71="", "",'Data Import-Express'!D71 )</f>
        <v>B077608</v>
      </c>
      <c r="E77" s="54">
        <f ca="1">IF('Data Import-Express'!E71="", "",'Data Import-Express'!E71 )+(TODAY()-$A$1)</f>
        <v>45118</v>
      </c>
      <c r="F77" s="53">
        <f>IF('Data Import-Express'!F71="", "",'Data Import-Express'!F71 )</f>
        <v>4200</v>
      </c>
      <c r="G77" s="53">
        <f>IF('Data Import-Express'!G71="", "",'Data Import-Express'!G71 )</f>
        <v>4200</v>
      </c>
      <c r="H77" s="8"/>
      <c r="I77" s="81"/>
      <c r="J77" s="81"/>
      <c r="K77" s="82"/>
      <c r="L77" s="120"/>
      <c r="M77" s="93"/>
      <c r="N77" s="93"/>
      <c r="O77" s="36"/>
      <c r="P77" s="81" t="str">
        <f t="shared" si="13"/>
        <v/>
      </c>
      <c r="Q77" s="81" t="str">
        <f t="shared" si="14"/>
        <v/>
      </c>
      <c r="R77" s="81" t="str">
        <f t="shared" si="15"/>
        <v/>
      </c>
      <c r="S77" s="81" t="str">
        <f t="shared" si="16"/>
        <v/>
      </c>
      <c r="T77" s="81" t="str">
        <f t="shared" si="17"/>
        <v/>
      </c>
      <c r="U77" s="81" t="str">
        <f t="shared" si="18"/>
        <v/>
      </c>
      <c r="V77" s="2"/>
      <c r="W77" s="2"/>
    </row>
    <row r="78" spans="1:23" ht="15.95" customHeight="1" x14ac:dyDescent="0.25">
      <c r="A78" s="71" t="str">
        <v>Company 76</v>
      </c>
      <c r="B78" s="53" t="str">
        <f>IF('Data Import-Express'!B72="", "",'Data Import-Express'!B72 )</f>
        <v>BARRIVE</v>
      </c>
      <c r="C78" s="53" t="str">
        <f>IF('Data Import-Express'!C72="", "",'Data Import-Express'!C72 )</f>
        <v>Company 15</v>
      </c>
      <c r="D78" s="97" t="str">
        <f>IF('Data Import-Express'!D72="", "",'Data Import-Express'!D72 )</f>
        <v>B076652</v>
      </c>
      <c r="E78" s="54">
        <f ca="1">IF('Data Import-Express'!E72="", "",'Data Import-Express'!E72 )+(TODAY()-$A$1)</f>
        <v>45086</v>
      </c>
      <c r="F78" s="53">
        <f>IF('Data Import-Express'!F72="", "",'Data Import-Express'!F72 )</f>
        <v>1584</v>
      </c>
      <c r="G78" s="53">
        <f>IF('Data Import-Express'!G72="", "",'Data Import-Express'!G72 )</f>
        <v>1584</v>
      </c>
      <c r="H78" s="8"/>
      <c r="I78" s="81"/>
      <c r="J78" s="81"/>
      <c r="K78" s="82"/>
      <c r="L78" s="120"/>
      <c r="M78" s="93"/>
      <c r="N78" s="93"/>
      <c r="O78" s="36"/>
      <c r="P78" s="81" t="str">
        <f t="shared" si="13"/>
        <v/>
      </c>
      <c r="Q78" s="81" t="str">
        <f t="shared" si="14"/>
        <v/>
      </c>
      <c r="R78" s="81" t="str">
        <f t="shared" si="15"/>
        <v/>
      </c>
      <c r="S78" s="81" t="str">
        <f t="shared" si="16"/>
        <v/>
      </c>
      <c r="T78" s="81" t="str">
        <f t="shared" si="17"/>
        <v/>
      </c>
      <c r="U78" s="81" t="str">
        <f t="shared" si="18"/>
        <v/>
      </c>
      <c r="V78" s="2"/>
      <c r="W78" s="2"/>
    </row>
    <row r="79" spans="1:23" ht="15.95" customHeight="1" x14ac:dyDescent="0.25">
      <c r="A79" s="71" t="str">
        <v>Company 77</v>
      </c>
      <c r="B79" s="53" t="str">
        <f>IF('Data Import-Express'!B73="", "",'Data Import-Express'!B73 )</f>
        <v>BARRIVE</v>
      </c>
      <c r="C79" s="53" t="str">
        <f>IF('Data Import-Express'!C73="", "",'Data Import-Express'!C73 )</f>
        <v>Company 15</v>
      </c>
      <c r="D79" s="97" t="str">
        <f>IF('Data Import-Express'!D73="", "",'Data Import-Express'!D73 )</f>
        <v>B077369</v>
      </c>
      <c r="E79" s="54">
        <f ca="1">IF('Data Import-Express'!E73="", "",'Data Import-Express'!E73 )+(TODAY()-$A$1)</f>
        <v>45100</v>
      </c>
      <c r="F79" s="53">
        <f>IF('Data Import-Express'!F73="", "",'Data Import-Express'!F73 )</f>
        <v>2000</v>
      </c>
      <c r="G79" s="53">
        <f>IF('Data Import-Express'!G73="", "",'Data Import-Express'!G73 )</f>
        <v>2000</v>
      </c>
      <c r="H79" s="8"/>
      <c r="I79" s="81"/>
      <c r="J79" s="81"/>
      <c r="K79" s="82"/>
      <c r="L79" s="120"/>
      <c r="M79" s="93"/>
      <c r="N79" s="93"/>
      <c r="O79" s="36"/>
      <c r="P79" s="81" t="str">
        <f t="shared" si="13"/>
        <v/>
      </c>
      <c r="Q79" s="81" t="str">
        <f t="shared" si="14"/>
        <v/>
      </c>
      <c r="R79" s="81" t="str">
        <f t="shared" si="15"/>
        <v/>
      </c>
      <c r="S79" s="81" t="str">
        <f t="shared" si="16"/>
        <v/>
      </c>
      <c r="T79" s="81" t="str">
        <f t="shared" si="17"/>
        <v/>
      </c>
      <c r="U79" s="81" t="str">
        <f t="shared" si="18"/>
        <v/>
      </c>
      <c r="V79" s="2"/>
      <c r="W79" s="2"/>
    </row>
    <row r="80" spans="1:23" ht="15.95" customHeight="1" x14ac:dyDescent="0.25">
      <c r="A80" s="71" t="str">
        <v>Company 78</v>
      </c>
      <c r="B80" s="53" t="str">
        <f>IF('Data Import-Express'!B74="", "",'Data Import-Express'!B74 )</f>
        <v>BARRIVE</v>
      </c>
      <c r="C80" s="53" t="str">
        <f>IF('Data Import-Express'!C74="", "",'Data Import-Express'!C74 )</f>
        <v>Company 15</v>
      </c>
      <c r="D80" s="97" t="str">
        <f>IF('Data Import-Express'!D74="", "",'Data Import-Express'!D74 )</f>
        <v>B077973</v>
      </c>
      <c r="E80" s="54">
        <f ca="1">IF('Data Import-Express'!E74="", "",'Data Import-Express'!E74 )+(TODAY()-$A$1)</f>
        <v>45110</v>
      </c>
      <c r="F80" s="53">
        <f>IF('Data Import-Express'!F74="", "",'Data Import-Express'!F74 )</f>
        <v>650</v>
      </c>
      <c r="G80" s="53">
        <f>IF('Data Import-Express'!G74="", "",'Data Import-Express'!G74 )</f>
        <v>650</v>
      </c>
      <c r="H80" s="8"/>
      <c r="I80" s="81"/>
      <c r="J80" s="81"/>
      <c r="K80" s="82"/>
      <c r="L80" s="120"/>
      <c r="M80" s="93"/>
      <c r="N80" s="93"/>
      <c r="O80" s="36"/>
      <c r="P80" s="81" t="str">
        <f t="shared" si="13"/>
        <v/>
      </c>
      <c r="Q80" s="81" t="str">
        <f t="shared" si="14"/>
        <v/>
      </c>
      <c r="R80" s="81" t="str">
        <f t="shared" si="15"/>
        <v/>
      </c>
      <c r="S80" s="81" t="str">
        <f t="shared" si="16"/>
        <v/>
      </c>
      <c r="T80" s="81" t="str">
        <f t="shared" si="17"/>
        <v/>
      </c>
      <c r="U80" s="81" t="str">
        <f t="shared" si="18"/>
        <v/>
      </c>
      <c r="V80" s="2"/>
      <c r="W80" s="2"/>
    </row>
    <row r="81" spans="1:23" ht="15.95" customHeight="1" x14ac:dyDescent="0.25">
      <c r="A81" s="71" t="str">
        <v>Company 79</v>
      </c>
      <c r="B81" s="53" t="str">
        <f>IF('Data Import-Express'!B75="", "",'Data Import-Express'!B75 )</f>
        <v>BARRIVE</v>
      </c>
      <c r="C81" s="53" t="str">
        <f>IF('Data Import-Express'!C75="", "",'Data Import-Express'!C75 )</f>
        <v>Company 15</v>
      </c>
      <c r="D81" s="97" t="str">
        <f>IF('Data Import-Express'!D75="", "",'Data Import-Express'!D75 )</f>
        <v>B078056</v>
      </c>
      <c r="E81" s="54">
        <f ca="1">IF('Data Import-Express'!E75="", "",'Data Import-Express'!E75 )+(TODAY()-$A$1)</f>
        <v>45118</v>
      </c>
      <c r="F81" s="53">
        <f>IF('Data Import-Express'!F75="", "",'Data Import-Express'!F75 )</f>
        <v>2000</v>
      </c>
      <c r="G81" s="53">
        <f>IF('Data Import-Express'!G75="", "",'Data Import-Express'!G75 )</f>
        <v>2000</v>
      </c>
      <c r="H81" s="8"/>
      <c r="I81" s="81"/>
      <c r="J81" s="81"/>
      <c r="K81" s="82"/>
      <c r="L81" s="120"/>
      <c r="M81" s="93"/>
      <c r="N81" s="93"/>
      <c r="O81" s="36"/>
      <c r="P81" s="81" t="str">
        <f t="shared" si="13"/>
        <v/>
      </c>
      <c r="Q81" s="81" t="str">
        <f t="shared" si="14"/>
        <v/>
      </c>
      <c r="R81" s="81" t="str">
        <f t="shared" si="15"/>
        <v/>
      </c>
      <c r="S81" s="81" t="str">
        <f t="shared" si="16"/>
        <v/>
      </c>
      <c r="T81" s="81" t="str">
        <f t="shared" si="17"/>
        <v/>
      </c>
      <c r="U81" s="81" t="str">
        <f t="shared" si="18"/>
        <v/>
      </c>
      <c r="V81" s="2"/>
      <c r="W81" s="2"/>
    </row>
    <row r="82" spans="1:23" ht="15.95" customHeight="1" x14ac:dyDescent="0.25">
      <c r="A82" s="71" t="str">
        <v>Company 80</v>
      </c>
      <c r="B82" s="53" t="str">
        <f>IF('Data Import-Express'!B76="", "",'Data Import-Express'!B76 )</f>
        <v>BARRIVE</v>
      </c>
      <c r="C82" s="53" t="str">
        <f>IF('Data Import-Express'!C76="", "",'Data Import-Express'!C76 )</f>
        <v>Company 15</v>
      </c>
      <c r="D82" s="97" t="str">
        <f>IF('Data Import-Express'!D76="", "",'Data Import-Express'!D76 )</f>
        <v>B078333</v>
      </c>
      <c r="E82" s="54">
        <f ca="1">IF('Data Import-Express'!E76="", "",'Data Import-Express'!E76 )+(TODAY()-$A$1)</f>
        <v>45118</v>
      </c>
      <c r="F82" s="53">
        <f>IF('Data Import-Express'!F76="", "",'Data Import-Express'!F76 )</f>
        <v>1600</v>
      </c>
      <c r="G82" s="53">
        <f>IF('Data Import-Express'!G76="", "",'Data Import-Express'!G76 )</f>
        <v>1600</v>
      </c>
      <c r="H82" s="8"/>
      <c r="I82" s="81"/>
      <c r="J82" s="81"/>
      <c r="K82" s="82"/>
      <c r="L82" s="120"/>
      <c r="M82" s="93"/>
      <c r="N82" s="93"/>
      <c r="O82" s="36"/>
      <c r="P82" s="81" t="str">
        <f t="shared" si="13"/>
        <v/>
      </c>
      <c r="Q82" s="81" t="str">
        <f t="shared" si="14"/>
        <v/>
      </c>
      <c r="R82" s="81" t="str">
        <f t="shared" si="15"/>
        <v/>
      </c>
      <c r="S82" s="81" t="str">
        <f t="shared" si="16"/>
        <v/>
      </c>
      <c r="T82" s="81" t="str">
        <f t="shared" si="17"/>
        <v/>
      </c>
      <c r="U82" s="81" t="str">
        <f t="shared" si="18"/>
        <v/>
      </c>
      <c r="V82" s="2"/>
      <c r="W82" s="2"/>
    </row>
    <row r="83" spans="1:23" ht="15.95" customHeight="1" x14ac:dyDescent="0.25">
      <c r="A83" s="71" t="str">
        <v>Company 82</v>
      </c>
      <c r="B83" s="53" t="str">
        <f>IF('Data Import-Express'!B77="", "",'Data Import-Express'!B77 )</f>
        <v>BARRIVE</v>
      </c>
      <c r="C83" s="53" t="str">
        <f>IF('Data Import-Express'!C77="", "",'Data Import-Express'!C77 )</f>
        <v>Company 15</v>
      </c>
      <c r="D83" s="97" t="str">
        <f>IF('Data Import-Express'!D77="", "",'Data Import-Express'!D77 )</f>
        <v>B078372</v>
      </c>
      <c r="E83" s="54">
        <f ca="1">IF('Data Import-Express'!E77="", "",'Data Import-Express'!E77 )+(TODAY()-$A$1)</f>
        <v>45118</v>
      </c>
      <c r="F83" s="53">
        <f>IF('Data Import-Express'!F77="", "",'Data Import-Express'!F77 )</f>
        <v>2650</v>
      </c>
      <c r="G83" s="53">
        <f>IF('Data Import-Express'!G77="", "",'Data Import-Express'!G77 )</f>
        <v>2650</v>
      </c>
      <c r="H83" s="8"/>
      <c r="I83" s="81"/>
      <c r="J83" s="81"/>
      <c r="K83" s="82"/>
      <c r="L83" s="120"/>
      <c r="M83" s="93"/>
      <c r="N83" s="93"/>
      <c r="O83" s="36"/>
      <c r="P83" s="81" t="str">
        <f t="shared" si="13"/>
        <v/>
      </c>
      <c r="Q83" s="81" t="str">
        <f t="shared" si="14"/>
        <v/>
      </c>
      <c r="R83" s="81" t="str">
        <f t="shared" si="15"/>
        <v/>
      </c>
      <c r="S83" s="81" t="str">
        <f t="shared" si="16"/>
        <v/>
      </c>
      <c r="T83" s="81" t="str">
        <f t="shared" si="17"/>
        <v/>
      </c>
      <c r="U83" s="81" t="str">
        <f t="shared" si="18"/>
        <v/>
      </c>
      <c r="V83" s="2"/>
      <c r="W83" s="2"/>
    </row>
    <row r="84" spans="1:23" ht="15.95" customHeight="1" x14ac:dyDescent="0.25">
      <c r="A84" s="71" t="str">
        <v>Company 83</v>
      </c>
      <c r="B84" s="53" t="str">
        <f>IF('Data Import-Express'!B78="", "",'Data Import-Express'!B78 )</f>
        <v>BARRIVE</v>
      </c>
      <c r="C84" s="53" t="str">
        <f>IF('Data Import-Express'!C78="", "",'Data Import-Express'!C78 )</f>
        <v>Company 15</v>
      </c>
      <c r="D84" s="97" t="str">
        <f>IF('Data Import-Express'!D78="", "",'Data Import-Express'!D78 )</f>
        <v>B078373</v>
      </c>
      <c r="E84" s="54">
        <f ca="1">IF('Data Import-Express'!E78="", "",'Data Import-Express'!E78 )+(TODAY()-$A$1)</f>
        <v>45118</v>
      </c>
      <c r="F84" s="53">
        <f>IF('Data Import-Express'!F78="", "",'Data Import-Express'!F78 )</f>
        <v>2100</v>
      </c>
      <c r="G84" s="53">
        <f>IF('Data Import-Express'!G78="", "",'Data Import-Express'!G78 )</f>
        <v>2100</v>
      </c>
      <c r="H84" s="8"/>
      <c r="I84" s="81"/>
      <c r="J84" s="81"/>
      <c r="K84" s="82"/>
      <c r="L84" s="120"/>
      <c r="M84" s="93"/>
      <c r="N84" s="93"/>
      <c r="O84" s="36"/>
      <c r="P84" s="81" t="str">
        <f t="shared" si="13"/>
        <v/>
      </c>
      <c r="Q84" s="81" t="str">
        <f t="shared" si="14"/>
        <v/>
      </c>
      <c r="R84" s="81" t="str">
        <f t="shared" si="15"/>
        <v/>
      </c>
      <c r="S84" s="81" t="str">
        <f t="shared" si="16"/>
        <v/>
      </c>
      <c r="T84" s="81" t="str">
        <f t="shared" si="17"/>
        <v/>
      </c>
      <c r="U84" s="81" t="str">
        <f t="shared" si="18"/>
        <v/>
      </c>
      <c r="V84" s="2"/>
      <c r="W84" s="2"/>
    </row>
    <row r="85" spans="1:23" ht="15.95" customHeight="1" x14ac:dyDescent="0.25">
      <c r="A85" s="71" t="str">
        <v>Company 84</v>
      </c>
      <c r="B85" s="53" t="str">
        <f>IF('Data Import-Express'!B79="", "",'Data Import-Express'!B79 )</f>
        <v>BARRIVE</v>
      </c>
      <c r="C85" s="53" t="str">
        <f>IF('Data Import-Express'!C79="", "",'Data Import-Express'!C79 )</f>
        <v>Company 15</v>
      </c>
      <c r="D85" s="97" t="str">
        <f>IF('Data Import-Express'!D79="", "",'Data Import-Express'!D79 )</f>
        <v>B078376</v>
      </c>
      <c r="E85" s="54">
        <f ca="1">IF('Data Import-Express'!E79="", "",'Data Import-Express'!E79 )+(TODAY()-$A$1)</f>
        <v>45118</v>
      </c>
      <c r="F85" s="53">
        <f>IF('Data Import-Express'!F79="", "",'Data Import-Express'!F79 )</f>
        <v>1800</v>
      </c>
      <c r="G85" s="53">
        <f>IF('Data Import-Express'!G79="", "",'Data Import-Express'!G79 )</f>
        <v>1800</v>
      </c>
      <c r="H85" s="8"/>
      <c r="I85" s="81"/>
      <c r="J85" s="81"/>
      <c r="K85" s="82"/>
      <c r="L85" s="120"/>
      <c r="M85" s="93"/>
      <c r="N85" s="93"/>
      <c r="O85" s="36"/>
      <c r="P85" s="81" t="str">
        <f t="shared" si="13"/>
        <v/>
      </c>
      <c r="Q85" s="81" t="str">
        <f t="shared" si="14"/>
        <v/>
      </c>
      <c r="R85" s="81" t="str">
        <f t="shared" si="15"/>
        <v/>
      </c>
      <c r="S85" s="81" t="str">
        <f t="shared" si="16"/>
        <v/>
      </c>
      <c r="T85" s="81" t="str">
        <f t="shared" si="17"/>
        <v/>
      </c>
      <c r="U85" s="81" t="str">
        <f t="shared" si="18"/>
        <v/>
      </c>
      <c r="V85" s="2"/>
      <c r="W85" s="2"/>
    </row>
    <row r="86" spans="1:23" ht="15.95" customHeight="1" x14ac:dyDescent="0.25">
      <c r="A86" s="71" t="str">
        <v>Company 85</v>
      </c>
      <c r="B86" s="53" t="str">
        <f>IF('Data Import-Express'!B80="", "",'Data Import-Express'!B80 )</f>
        <v>BARRIVE</v>
      </c>
      <c r="C86" s="53" t="str">
        <f>IF('Data Import-Express'!C80="", "",'Data Import-Express'!C80 )</f>
        <v>Company 15</v>
      </c>
      <c r="D86" s="97" t="str">
        <f>IF('Data Import-Express'!D80="", "",'Data Import-Express'!D80 )</f>
        <v>B078429</v>
      </c>
      <c r="E86" s="54">
        <f ca="1">IF('Data Import-Express'!E80="", "",'Data Import-Express'!E80 )+(TODAY()-$A$1)</f>
        <v>45118</v>
      </c>
      <c r="F86" s="53">
        <f>IF('Data Import-Express'!F80="", "",'Data Import-Express'!F80 )</f>
        <v>2100</v>
      </c>
      <c r="G86" s="53">
        <f>IF('Data Import-Express'!G80="", "",'Data Import-Express'!G80 )</f>
        <v>2100</v>
      </c>
      <c r="H86" s="8"/>
      <c r="I86" s="81"/>
      <c r="J86" s="81"/>
      <c r="K86" s="82"/>
      <c r="L86" s="120"/>
      <c r="M86" s="93"/>
      <c r="N86" s="93"/>
      <c r="O86" s="36"/>
      <c r="P86" s="81" t="str">
        <f t="shared" si="13"/>
        <v/>
      </c>
      <c r="Q86" s="81" t="str">
        <f t="shared" si="14"/>
        <v/>
      </c>
      <c r="R86" s="81" t="str">
        <f t="shared" si="15"/>
        <v/>
      </c>
      <c r="S86" s="81" t="str">
        <f t="shared" si="16"/>
        <v/>
      </c>
      <c r="T86" s="81" t="str">
        <f t="shared" si="17"/>
        <v/>
      </c>
      <c r="U86" s="81" t="str">
        <f t="shared" si="18"/>
        <v/>
      </c>
      <c r="V86" s="2"/>
      <c r="W86" s="2"/>
    </row>
    <row r="87" spans="1:23" ht="15.95" customHeight="1" x14ac:dyDescent="0.25">
      <c r="A87" s="71" t="str">
        <v>Company 86</v>
      </c>
      <c r="B87" s="53" t="str">
        <f>IF('Data Import-Express'!B81="", "",'Data Import-Express'!B81 )</f>
        <v>BARRIVE</v>
      </c>
      <c r="C87" s="53" t="str">
        <f>IF('Data Import-Express'!C81="", "",'Data Import-Express'!C81 )</f>
        <v>Company 15</v>
      </c>
      <c r="D87" s="97" t="str">
        <f>IF('Data Import-Express'!D81="", "",'Data Import-Express'!D81 )</f>
        <v>B078431</v>
      </c>
      <c r="E87" s="54">
        <f ca="1">IF('Data Import-Express'!E81="", "",'Data Import-Express'!E81 )+(TODAY()-$A$1)</f>
        <v>45118</v>
      </c>
      <c r="F87" s="53">
        <f>IF('Data Import-Express'!F81="", "",'Data Import-Express'!F81 )</f>
        <v>1797</v>
      </c>
      <c r="G87" s="53">
        <f>IF('Data Import-Express'!G81="", "",'Data Import-Express'!G81 )</f>
        <v>1797</v>
      </c>
      <c r="H87" s="8"/>
      <c r="I87" s="81"/>
      <c r="J87" s="81"/>
      <c r="K87" s="82"/>
      <c r="L87" s="120"/>
      <c r="M87" s="93"/>
      <c r="N87" s="93"/>
      <c r="O87" s="36"/>
      <c r="P87" s="81" t="str">
        <f t="shared" si="13"/>
        <v/>
      </c>
      <c r="Q87" s="81" t="str">
        <f t="shared" si="14"/>
        <v/>
      </c>
      <c r="R87" s="81" t="str">
        <f t="shared" si="15"/>
        <v/>
      </c>
      <c r="S87" s="81" t="str">
        <f t="shared" si="16"/>
        <v/>
      </c>
      <c r="T87" s="81" t="str">
        <f t="shared" si="17"/>
        <v/>
      </c>
      <c r="U87" s="81" t="str">
        <f t="shared" si="18"/>
        <v/>
      </c>
      <c r="V87" s="2"/>
      <c r="W87" s="2"/>
    </row>
    <row r="88" spans="1:23" ht="15.95" customHeight="1" x14ac:dyDescent="0.25">
      <c r="A88" s="71" t="str">
        <v>Company 87</v>
      </c>
      <c r="B88" s="53" t="str">
        <f>IF('Data Import-Express'!B82="", "",'Data Import-Express'!B82 )</f>
        <v>BARRIVE</v>
      </c>
      <c r="C88" s="53" t="str">
        <f>IF('Data Import-Express'!C82="", "",'Data Import-Express'!C82 )</f>
        <v>Company 15</v>
      </c>
      <c r="D88" s="97" t="str">
        <f>IF('Data Import-Express'!D82="", "",'Data Import-Express'!D82 )</f>
        <v>B078637</v>
      </c>
      <c r="E88" s="54">
        <f ca="1">IF('Data Import-Express'!E82="", "",'Data Import-Express'!E82 )+(TODAY()-$A$1)</f>
        <v>45124</v>
      </c>
      <c r="F88" s="53">
        <f>IF('Data Import-Express'!F82="", "",'Data Import-Express'!F82 )</f>
        <v>2400</v>
      </c>
      <c r="G88" s="53">
        <f>IF('Data Import-Express'!G82="", "",'Data Import-Express'!G82 )</f>
        <v>2400</v>
      </c>
      <c r="H88" s="8"/>
      <c r="I88" s="81"/>
      <c r="J88" s="81"/>
      <c r="K88" s="82"/>
      <c r="L88" s="120"/>
      <c r="M88" s="93"/>
      <c r="N88" s="93"/>
      <c r="O88" s="36"/>
      <c r="P88" s="81" t="str">
        <f t="shared" si="13"/>
        <v/>
      </c>
      <c r="Q88" s="81" t="str">
        <f t="shared" si="14"/>
        <v/>
      </c>
      <c r="R88" s="81" t="str">
        <f t="shared" si="15"/>
        <v/>
      </c>
      <c r="S88" s="81" t="str">
        <f t="shared" si="16"/>
        <v/>
      </c>
      <c r="T88" s="81" t="str">
        <f t="shared" si="17"/>
        <v/>
      </c>
      <c r="U88" s="81" t="str">
        <f t="shared" si="18"/>
        <v/>
      </c>
      <c r="V88" s="2"/>
      <c r="W88" s="2"/>
    </row>
    <row r="89" spans="1:23" ht="15.95" customHeight="1" x14ac:dyDescent="0.25">
      <c r="A89" s="71" t="str">
        <v>Company 88</v>
      </c>
      <c r="B89" s="53" t="str">
        <f>IF('Data Import-Express'!B83="", "",'Data Import-Express'!B83 )</f>
        <v>BARRIVE</v>
      </c>
      <c r="C89" s="53" t="str">
        <f>IF('Data Import-Express'!C83="", "",'Data Import-Express'!C83 )</f>
        <v>Company 15</v>
      </c>
      <c r="D89" s="97" t="str">
        <f>IF('Data Import-Express'!D83="", "",'Data Import-Express'!D83 )</f>
        <v>B078638</v>
      </c>
      <c r="E89" s="54">
        <f ca="1">IF('Data Import-Express'!E83="", "",'Data Import-Express'!E83 )+(TODAY()-$A$1)</f>
        <v>45124</v>
      </c>
      <c r="F89" s="53">
        <f>IF('Data Import-Express'!F83="", "",'Data Import-Express'!F83 )</f>
        <v>1800</v>
      </c>
      <c r="G89" s="53">
        <f>IF('Data Import-Express'!G83="", "",'Data Import-Express'!G83 )</f>
        <v>1800</v>
      </c>
      <c r="H89" s="8"/>
      <c r="I89" s="81"/>
      <c r="J89" s="81"/>
      <c r="K89" s="82"/>
      <c r="L89" s="120"/>
      <c r="M89" s="93"/>
      <c r="N89" s="93"/>
      <c r="O89" s="36"/>
      <c r="P89" s="81" t="str">
        <f t="shared" si="13"/>
        <v/>
      </c>
      <c r="Q89" s="81" t="str">
        <f t="shared" si="14"/>
        <v/>
      </c>
      <c r="R89" s="81" t="str">
        <f t="shared" si="15"/>
        <v/>
      </c>
      <c r="S89" s="81" t="str">
        <f t="shared" si="16"/>
        <v/>
      </c>
      <c r="T89" s="81" t="str">
        <f t="shared" si="17"/>
        <v/>
      </c>
      <c r="U89" s="81" t="str">
        <f t="shared" si="18"/>
        <v/>
      </c>
      <c r="V89" s="2"/>
      <c r="W89" s="2"/>
    </row>
    <row r="90" spans="1:23" ht="15.95" customHeight="1" x14ac:dyDescent="0.25">
      <c r="A90" s="71" t="str">
        <v>Company 89</v>
      </c>
      <c r="B90" s="53" t="str">
        <f>IF('Data Import-Express'!B84="", "",'Data Import-Express'!B84 )</f>
        <v>BARRIVE</v>
      </c>
      <c r="C90" s="53" t="str">
        <f>IF('Data Import-Express'!C84="", "",'Data Import-Express'!C84 )</f>
        <v>Company 15</v>
      </c>
      <c r="D90" s="97" t="str">
        <f>IF('Data Import-Express'!D84="", "",'Data Import-Express'!D84 )</f>
        <v>B078658</v>
      </c>
      <c r="E90" s="54">
        <f ca="1">IF('Data Import-Express'!E84="", "",'Data Import-Express'!E84 )+(TODAY()-$A$1)</f>
        <v>45124</v>
      </c>
      <c r="F90" s="53">
        <f>IF('Data Import-Express'!F84="", "",'Data Import-Express'!F84 )</f>
        <v>2700</v>
      </c>
      <c r="G90" s="53">
        <f>IF('Data Import-Express'!G84="", "",'Data Import-Express'!G84 )</f>
        <v>2700</v>
      </c>
      <c r="H90" s="8"/>
      <c r="I90" s="81"/>
      <c r="J90" s="81"/>
      <c r="K90" s="82"/>
      <c r="L90" s="120"/>
      <c r="M90" s="93"/>
      <c r="N90" s="93"/>
      <c r="O90" s="36"/>
      <c r="P90" s="81" t="str">
        <f t="shared" si="13"/>
        <v/>
      </c>
      <c r="Q90" s="81" t="str">
        <f t="shared" si="14"/>
        <v/>
      </c>
      <c r="R90" s="81" t="str">
        <f t="shared" si="15"/>
        <v/>
      </c>
      <c r="S90" s="81" t="str">
        <f t="shared" si="16"/>
        <v/>
      </c>
      <c r="T90" s="81" t="str">
        <f t="shared" si="17"/>
        <v/>
      </c>
      <c r="U90" s="81" t="str">
        <f t="shared" si="18"/>
        <v/>
      </c>
      <c r="V90" s="2"/>
      <c r="W90" s="2"/>
    </row>
    <row r="91" spans="1:23" ht="15.95" customHeight="1" x14ac:dyDescent="0.25">
      <c r="A91" s="71" t="str">
        <v>Company 90</v>
      </c>
      <c r="B91" s="53" t="str">
        <f>IF('Data Import-Express'!B85="", "",'Data Import-Express'!B85 )</f>
        <v>BARRIVE</v>
      </c>
      <c r="C91" s="53" t="str">
        <f>IF('Data Import-Express'!C85="", "",'Data Import-Express'!C85 )</f>
        <v>Company 15</v>
      </c>
      <c r="D91" s="97" t="str">
        <f>IF('Data Import-Express'!D85="", "",'Data Import-Express'!D85 )</f>
        <v>B078751</v>
      </c>
      <c r="E91" s="54">
        <f ca="1">IF('Data Import-Express'!E85="", "",'Data Import-Express'!E85 )+(TODAY()-$A$1)</f>
        <v>45126</v>
      </c>
      <c r="F91" s="53">
        <f>IF('Data Import-Express'!F85="", "",'Data Import-Express'!F85 )</f>
        <v>1700</v>
      </c>
      <c r="G91" s="53">
        <f>IF('Data Import-Express'!G85="", "",'Data Import-Express'!G85 )</f>
        <v>1700</v>
      </c>
      <c r="H91" s="8"/>
      <c r="I91" s="81"/>
      <c r="J91" s="81"/>
      <c r="K91" s="82"/>
      <c r="L91" s="120"/>
      <c r="M91" s="93"/>
      <c r="N91" s="93"/>
      <c r="O91" s="36"/>
      <c r="P91" s="81" t="str">
        <f t="shared" si="13"/>
        <v/>
      </c>
      <c r="Q91" s="81" t="str">
        <f t="shared" si="14"/>
        <v/>
      </c>
      <c r="R91" s="81" t="str">
        <f t="shared" si="15"/>
        <v/>
      </c>
      <c r="S91" s="81" t="str">
        <f t="shared" si="16"/>
        <v/>
      </c>
      <c r="T91" s="81" t="str">
        <f t="shared" si="17"/>
        <v/>
      </c>
      <c r="U91" s="81" t="str">
        <f t="shared" si="18"/>
        <v/>
      </c>
      <c r="V91" s="2"/>
      <c r="W91" s="2"/>
    </row>
    <row r="92" spans="1:23" ht="15.95" customHeight="1" x14ac:dyDescent="0.25">
      <c r="A92" s="71" t="str">
        <v>Company 91</v>
      </c>
      <c r="B92" s="53" t="str">
        <f>IF('Data Import-Express'!B86="", "",'Data Import-Express'!B86 )</f>
        <v>BARRIVE</v>
      </c>
      <c r="C92" s="53" t="str">
        <f>IF('Data Import-Express'!C86="", "",'Data Import-Express'!C86 )</f>
        <v>Company 15</v>
      </c>
      <c r="D92" s="97" t="str">
        <f>IF('Data Import-Express'!D86="", "",'Data Import-Express'!D86 )</f>
        <v>B078777</v>
      </c>
      <c r="E92" s="54">
        <f ca="1">IF('Data Import-Express'!E86="", "",'Data Import-Express'!E86 )+(TODAY()-$A$1)</f>
        <v>45126</v>
      </c>
      <c r="F92" s="53">
        <f>IF('Data Import-Express'!F86="", "",'Data Import-Express'!F86 )</f>
        <v>2300</v>
      </c>
      <c r="G92" s="53">
        <f>IF('Data Import-Express'!G86="", "",'Data Import-Express'!G86 )</f>
        <v>2300</v>
      </c>
      <c r="H92" s="8"/>
      <c r="I92" s="81"/>
      <c r="J92" s="81"/>
      <c r="K92" s="82"/>
      <c r="L92" s="120"/>
      <c r="M92" s="93"/>
      <c r="N92" s="93"/>
      <c r="O92" s="36"/>
      <c r="P92" s="81" t="str">
        <f t="shared" si="13"/>
        <v/>
      </c>
      <c r="Q92" s="81" t="str">
        <f t="shared" si="14"/>
        <v/>
      </c>
      <c r="R92" s="81" t="str">
        <f t="shared" si="15"/>
        <v/>
      </c>
      <c r="S92" s="81" t="str">
        <f t="shared" si="16"/>
        <v/>
      </c>
      <c r="T92" s="81" t="str">
        <f t="shared" si="17"/>
        <v/>
      </c>
      <c r="U92" s="81" t="str">
        <f t="shared" si="18"/>
        <v/>
      </c>
      <c r="V92" s="2"/>
      <c r="W92" s="2"/>
    </row>
    <row r="93" spans="1:23" ht="15.95" customHeight="1" x14ac:dyDescent="0.25">
      <c r="A93" s="71" t="str">
        <v>Company 93</v>
      </c>
      <c r="B93" s="53" t="str">
        <f>IF('Data Import-Express'!B87="", "",'Data Import-Express'!B87 )</f>
        <v>BARRIVE</v>
      </c>
      <c r="C93" s="53" t="str">
        <f>IF('Data Import-Express'!C87="", "",'Data Import-Express'!C87 )</f>
        <v>Company 15</v>
      </c>
      <c r="D93" s="97" t="str">
        <f>IF('Data Import-Express'!D87="", "",'Data Import-Express'!D87 )</f>
        <v>B078802</v>
      </c>
      <c r="E93" s="54">
        <f ca="1">IF('Data Import-Express'!E87="", "",'Data Import-Express'!E87 )+(TODAY()-$A$1)</f>
        <v>45126</v>
      </c>
      <c r="F93" s="53">
        <f>IF('Data Import-Express'!F87="", "",'Data Import-Express'!F87 )</f>
        <v>1650</v>
      </c>
      <c r="G93" s="53">
        <f>IF('Data Import-Express'!G87="", "",'Data Import-Express'!G87 )</f>
        <v>1650</v>
      </c>
      <c r="H93" s="8"/>
      <c r="I93" s="81"/>
      <c r="J93" s="81"/>
      <c r="K93" s="82"/>
      <c r="L93" s="120"/>
      <c r="M93" s="93"/>
      <c r="N93" s="93"/>
      <c r="O93" s="36"/>
      <c r="P93" s="81" t="str">
        <f t="shared" si="13"/>
        <v/>
      </c>
      <c r="Q93" s="81" t="str">
        <f t="shared" si="14"/>
        <v/>
      </c>
      <c r="R93" s="81" t="str">
        <f t="shared" si="15"/>
        <v/>
      </c>
      <c r="S93" s="81" t="str">
        <f t="shared" si="16"/>
        <v/>
      </c>
      <c r="T93" s="81" t="str">
        <f t="shared" si="17"/>
        <v/>
      </c>
      <c r="U93" s="81" t="str">
        <f t="shared" si="18"/>
        <v/>
      </c>
      <c r="V93" s="2"/>
      <c r="W93" s="2"/>
    </row>
    <row r="94" spans="1:23" ht="15.95" customHeight="1" x14ac:dyDescent="0.25">
      <c r="A94" s="71" t="str">
        <v>Company 94</v>
      </c>
      <c r="B94" s="53" t="str">
        <f>IF('Data Import-Express'!B88="", "",'Data Import-Express'!B88 )</f>
        <v>BARRIVE</v>
      </c>
      <c r="C94" s="53" t="str">
        <f>IF('Data Import-Express'!C88="", "",'Data Import-Express'!C88 )</f>
        <v>Company 15</v>
      </c>
      <c r="D94" s="97" t="str">
        <f>IF('Data Import-Express'!D88="", "",'Data Import-Express'!D88 )</f>
        <v>B078905</v>
      </c>
      <c r="E94" s="54">
        <f ca="1">IF('Data Import-Express'!E88="", "",'Data Import-Express'!E88 )+(TODAY()-$A$1)</f>
        <v>45128</v>
      </c>
      <c r="F94" s="53">
        <f>IF('Data Import-Express'!F88="", "",'Data Import-Express'!F88 )</f>
        <v>1700</v>
      </c>
      <c r="G94" s="53">
        <f>IF('Data Import-Express'!G88="", "",'Data Import-Express'!G88 )</f>
        <v>1700</v>
      </c>
      <c r="H94" s="8"/>
      <c r="I94" s="81"/>
      <c r="J94" s="81"/>
      <c r="K94" s="82"/>
      <c r="L94" s="120"/>
      <c r="M94" s="93"/>
      <c r="N94" s="93"/>
      <c r="O94" s="36"/>
      <c r="P94" s="81" t="str">
        <f t="shared" si="13"/>
        <v/>
      </c>
      <c r="Q94" s="81" t="str">
        <f t="shared" si="14"/>
        <v/>
      </c>
      <c r="R94" s="81" t="str">
        <f t="shared" si="15"/>
        <v/>
      </c>
      <c r="S94" s="81" t="str">
        <f t="shared" si="16"/>
        <v/>
      </c>
      <c r="T94" s="81" t="str">
        <f t="shared" si="17"/>
        <v/>
      </c>
      <c r="U94" s="81" t="str">
        <f t="shared" si="18"/>
        <v/>
      </c>
      <c r="V94" s="2"/>
      <c r="W94" s="2"/>
    </row>
    <row r="95" spans="1:23" ht="15.95" customHeight="1" x14ac:dyDescent="0.25">
      <c r="A95" s="71" t="str">
        <v>Company 95</v>
      </c>
      <c r="B95" s="53" t="str">
        <f>IF('Data Import-Express'!B89="", "",'Data Import-Express'!B89 )</f>
        <v>BARRIVE</v>
      </c>
      <c r="C95" s="53" t="str">
        <f>IF('Data Import-Express'!C89="", "",'Data Import-Express'!C89 )</f>
        <v>Company 15</v>
      </c>
      <c r="D95" s="97" t="str">
        <f>IF('Data Import-Express'!D89="", "",'Data Import-Express'!D89 )</f>
        <v>B079030</v>
      </c>
      <c r="E95" s="54">
        <f ca="1">IF('Data Import-Express'!E89="", "",'Data Import-Express'!E89 )+(TODAY()-$A$1)</f>
        <v>45132</v>
      </c>
      <c r="F95" s="53">
        <f>IF('Data Import-Express'!F89="", "",'Data Import-Express'!F89 )</f>
        <v>2500</v>
      </c>
      <c r="G95" s="53">
        <f>IF('Data Import-Express'!G89="", "",'Data Import-Express'!G89 )</f>
        <v>2500</v>
      </c>
      <c r="H95" s="8"/>
      <c r="I95" s="81"/>
      <c r="J95" s="81"/>
      <c r="K95" s="82"/>
      <c r="L95" s="120"/>
      <c r="M95" s="93"/>
      <c r="N95" s="93"/>
      <c r="O95" s="36"/>
      <c r="P95" s="81" t="str">
        <f t="shared" si="13"/>
        <v/>
      </c>
      <c r="Q95" s="81" t="str">
        <f t="shared" si="14"/>
        <v/>
      </c>
      <c r="R95" s="81" t="str">
        <f t="shared" si="15"/>
        <v/>
      </c>
      <c r="S95" s="81" t="str">
        <f t="shared" si="16"/>
        <v/>
      </c>
      <c r="T95" s="81" t="str">
        <f t="shared" si="17"/>
        <v/>
      </c>
      <c r="U95" s="81" t="str">
        <f t="shared" si="18"/>
        <v/>
      </c>
      <c r="V95" s="2"/>
      <c r="W95" s="2"/>
    </row>
    <row r="96" spans="1:23" ht="15.95" customHeight="1" x14ac:dyDescent="0.25">
      <c r="A96" s="71" t="str">
        <v>Company 97</v>
      </c>
      <c r="B96" s="53" t="str">
        <f>IF('Data Import-Express'!B90="", "",'Data Import-Express'!B90 )</f>
        <v>BARRIVE</v>
      </c>
      <c r="C96" s="53" t="str">
        <f>IF('Data Import-Express'!C90="", "",'Data Import-Express'!C90 )</f>
        <v>Company 15</v>
      </c>
      <c r="D96" s="97" t="str">
        <f>IF('Data Import-Express'!D90="", "",'Data Import-Express'!D90 )</f>
        <v>B079047</v>
      </c>
      <c r="E96" s="54">
        <f ca="1">IF('Data Import-Express'!E90="", "",'Data Import-Express'!E90 )+(TODAY()-$A$1)</f>
        <v>45132</v>
      </c>
      <c r="F96" s="53">
        <f>IF('Data Import-Express'!F90="", "",'Data Import-Express'!F90 )</f>
        <v>1600</v>
      </c>
      <c r="G96" s="53">
        <f>IF('Data Import-Express'!G90="", "",'Data Import-Express'!G90 )</f>
        <v>1600</v>
      </c>
      <c r="H96" s="8"/>
      <c r="I96" s="81"/>
      <c r="J96" s="81"/>
      <c r="K96" s="82"/>
      <c r="L96" s="120"/>
      <c r="M96" s="93"/>
      <c r="N96" s="93"/>
      <c r="O96" s="36"/>
      <c r="P96" s="81" t="str">
        <f t="shared" si="13"/>
        <v/>
      </c>
      <c r="Q96" s="81" t="str">
        <f t="shared" si="14"/>
        <v/>
      </c>
      <c r="R96" s="81" t="str">
        <f t="shared" si="15"/>
        <v/>
      </c>
      <c r="S96" s="81" t="str">
        <f t="shared" si="16"/>
        <v/>
      </c>
      <c r="T96" s="81" t="str">
        <f t="shared" si="17"/>
        <v/>
      </c>
      <c r="U96" s="81" t="str">
        <f t="shared" si="18"/>
        <v/>
      </c>
      <c r="V96" s="2"/>
      <c r="W96" s="2"/>
    </row>
    <row r="97" spans="1:23" ht="15.95" customHeight="1" x14ac:dyDescent="0.25">
      <c r="A97" s="71" t="str">
        <v>Company 98</v>
      </c>
      <c r="B97" s="53" t="str">
        <f>IF('Data Import-Express'!B91="", "",'Data Import-Express'!B91 )</f>
        <v>BARRIVE</v>
      </c>
      <c r="C97" s="53" t="str">
        <f>IF('Data Import-Express'!C91="", "",'Data Import-Express'!C91 )</f>
        <v>Company 15</v>
      </c>
      <c r="D97" s="97" t="str">
        <f>IF('Data Import-Express'!D91="", "",'Data Import-Express'!D91 )</f>
        <v>B079112</v>
      </c>
      <c r="E97" s="54">
        <f ca="1">IF('Data Import-Express'!E91="", "",'Data Import-Express'!E91 )+(TODAY()-$A$1)</f>
        <v>45132</v>
      </c>
      <c r="F97" s="53">
        <f>IF('Data Import-Express'!F91="", "",'Data Import-Express'!F91 )</f>
        <v>1900</v>
      </c>
      <c r="G97" s="53">
        <f>IF('Data Import-Express'!G91="", "",'Data Import-Express'!G91 )</f>
        <v>1900</v>
      </c>
      <c r="H97" s="8"/>
      <c r="I97" s="81"/>
      <c r="J97" s="81"/>
      <c r="K97" s="82"/>
      <c r="L97" s="120"/>
      <c r="M97" s="93"/>
      <c r="N97" s="93"/>
      <c r="O97" s="36"/>
      <c r="P97" s="81" t="str">
        <f t="shared" si="13"/>
        <v/>
      </c>
      <c r="Q97" s="81" t="str">
        <f t="shared" si="14"/>
        <v/>
      </c>
      <c r="R97" s="81" t="str">
        <f t="shared" si="15"/>
        <v/>
      </c>
      <c r="S97" s="81" t="str">
        <f t="shared" si="16"/>
        <v/>
      </c>
      <c r="T97" s="81" t="str">
        <f t="shared" si="17"/>
        <v/>
      </c>
      <c r="U97" s="81" t="str">
        <f t="shared" si="18"/>
        <v/>
      </c>
      <c r="V97" s="2"/>
      <c r="W97" s="2"/>
    </row>
    <row r="98" spans="1:23" ht="15.95" customHeight="1" x14ac:dyDescent="0.25">
      <c r="A98" s="71" t="str">
        <v>Company 99</v>
      </c>
      <c r="B98" s="53" t="str">
        <f>IF('Data Import-Express'!B92="", "",'Data Import-Express'!B92 )</f>
        <v>BARRIVE</v>
      </c>
      <c r="C98" s="53" t="str">
        <f>IF('Data Import-Express'!C92="", "",'Data Import-Express'!C92 )</f>
        <v>Company 15</v>
      </c>
      <c r="D98" s="97" t="str">
        <f>IF('Data Import-Express'!D92="", "",'Data Import-Express'!D92 )</f>
        <v>B079315</v>
      </c>
      <c r="E98" s="54">
        <f ca="1">IF('Data Import-Express'!E92="", "",'Data Import-Express'!E92 )+(TODAY()-$A$1)</f>
        <v>45140</v>
      </c>
      <c r="F98" s="53">
        <f>IF('Data Import-Express'!F92="", "",'Data Import-Express'!F92 )</f>
        <v>2000</v>
      </c>
      <c r="G98" s="53">
        <f>IF('Data Import-Express'!G92="", "",'Data Import-Express'!G92 )</f>
        <v>2000</v>
      </c>
      <c r="H98" s="8"/>
      <c r="I98" s="81"/>
      <c r="J98" s="81"/>
      <c r="K98" s="82"/>
      <c r="L98" s="120"/>
      <c r="M98" s="93"/>
      <c r="N98" s="93"/>
      <c r="O98" s="36"/>
      <c r="P98" s="81" t="str">
        <f t="shared" si="13"/>
        <v/>
      </c>
      <c r="Q98" s="81" t="str">
        <f t="shared" si="14"/>
        <v/>
      </c>
      <c r="R98" s="81" t="str">
        <f t="shared" si="15"/>
        <v/>
      </c>
      <c r="S98" s="81" t="str">
        <f t="shared" si="16"/>
        <v/>
      </c>
      <c r="T98" s="81" t="str">
        <f t="shared" si="17"/>
        <v/>
      </c>
      <c r="U98" s="81" t="str">
        <f t="shared" si="18"/>
        <v/>
      </c>
      <c r="V98" s="2"/>
      <c r="W98" s="2"/>
    </row>
    <row r="99" spans="1:23" ht="15.95" customHeight="1" x14ac:dyDescent="0.25">
      <c r="A99" s="71" t="str">
        <v>Company 100</v>
      </c>
      <c r="B99" s="53" t="str">
        <f>IF('Data Import-Express'!B93="", "",'Data Import-Express'!B93 )</f>
        <v>BARRIVE</v>
      </c>
      <c r="C99" s="53" t="str">
        <f>IF('Data Import-Express'!C93="", "",'Data Import-Express'!C93 )</f>
        <v>Company 15</v>
      </c>
      <c r="D99" s="97" t="str">
        <f>IF('Data Import-Express'!D93="", "",'Data Import-Express'!D93 )</f>
        <v>B079472</v>
      </c>
      <c r="E99" s="54">
        <f ca="1">IF('Data Import-Express'!E93="", "",'Data Import-Express'!E93 )+(TODAY()-$A$1)</f>
        <v>45140</v>
      </c>
      <c r="F99" s="53">
        <f>IF('Data Import-Express'!F93="", "",'Data Import-Express'!F93 )</f>
        <v>2700</v>
      </c>
      <c r="G99" s="53">
        <f>IF('Data Import-Express'!G93="", "",'Data Import-Express'!G93 )</f>
        <v>2700</v>
      </c>
      <c r="H99" s="8"/>
      <c r="I99" s="81"/>
      <c r="J99" s="81"/>
      <c r="K99" s="82"/>
      <c r="L99" s="120"/>
      <c r="M99" s="93"/>
      <c r="N99" s="93"/>
      <c r="O99" s="36"/>
      <c r="P99" s="81" t="str">
        <f t="shared" si="13"/>
        <v/>
      </c>
      <c r="Q99" s="81" t="str">
        <f t="shared" si="14"/>
        <v/>
      </c>
      <c r="R99" s="81" t="str">
        <f t="shared" si="15"/>
        <v/>
      </c>
      <c r="S99" s="81" t="str">
        <f t="shared" si="16"/>
        <v/>
      </c>
      <c r="T99" s="81" t="str">
        <f t="shared" si="17"/>
        <v/>
      </c>
      <c r="U99" s="81" t="str">
        <f t="shared" si="18"/>
        <v/>
      </c>
      <c r="V99" s="2"/>
      <c r="W99" s="2"/>
    </row>
    <row r="100" spans="1:23" ht="15.95" customHeight="1" x14ac:dyDescent="0.25">
      <c r="A100" s="71" t="str">
        <v>Company 101</v>
      </c>
      <c r="B100" s="53" t="str">
        <f>IF('Data Import-Express'!B94="", "",'Data Import-Express'!B94 )</f>
        <v>BARRIVE</v>
      </c>
      <c r="C100" s="53" t="str">
        <f>IF('Data Import-Express'!C94="", "",'Data Import-Express'!C94 )</f>
        <v>Company 15</v>
      </c>
      <c r="D100" s="97" t="str">
        <f>IF('Data Import-Express'!D94="", "",'Data Import-Express'!D94 )</f>
        <v>B079485</v>
      </c>
      <c r="E100" s="54">
        <f ca="1">IF('Data Import-Express'!E94="", "",'Data Import-Express'!E94 )+(TODAY()-$A$1)</f>
        <v>45142</v>
      </c>
      <c r="F100" s="53">
        <f>IF('Data Import-Express'!F94="", "",'Data Import-Express'!F94 )</f>
        <v>1700</v>
      </c>
      <c r="G100" s="53">
        <f>IF('Data Import-Express'!G94="", "",'Data Import-Express'!G94 )</f>
        <v>1700</v>
      </c>
      <c r="H100" s="8"/>
      <c r="I100" s="81"/>
      <c r="J100" s="81"/>
      <c r="K100" s="82"/>
      <c r="L100" s="120"/>
      <c r="M100" s="93"/>
      <c r="N100" s="93"/>
      <c r="O100" s="36"/>
      <c r="P100" s="81" t="str">
        <f t="shared" si="13"/>
        <v/>
      </c>
      <c r="Q100" s="81" t="str">
        <f t="shared" si="14"/>
        <v/>
      </c>
      <c r="R100" s="81" t="str">
        <f t="shared" si="15"/>
        <v/>
      </c>
      <c r="S100" s="81" t="str">
        <f t="shared" si="16"/>
        <v/>
      </c>
      <c r="T100" s="81" t="str">
        <f t="shared" si="17"/>
        <v/>
      </c>
      <c r="U100" s="81" t="str">
        <f t="shared" si="18"/>
        <v/>
      </c>
      <c r="V100" s="2"/>
      <c r="W100" s="2"/>
    </row>
    <row r="101" spans="1:23" ht="15.95" customHeight="1" x14ac:dyDescent="0.25">
      <c r="A101" s="71" t="str">
        <v>Company 102</v>
      </c>
      <c r="B101" s="53" t="str">
        <f>IF('Data Import-Express'!B95="", "",'Data Import-Express'!B95 )</f>
        <v>BARRIVE</v>
      </c>
      <c r="C101" s="53" t="str">
        <f>IF('Data Import-Express'!C95="", "",'Data Import-Express'!C95 )</f>
        <v>Company 15</v>
      </c>
      <c r="D101" s="97" t="str">
        <f>IF('Data Import-Express'!D95="", "",'Data Import-Express'!D95 )</f>
        <v>B079540</v>
      </c>
      <c r="E101" s="54">
        <f ca="1">IF('Data Import-Express'!E95="", "",'Data Import-Express'!E95 )+(TODAY()-$A$1)</f>
        <v>45142</v>
      </c>
      <c r="F101" s="53">
        <f>IF('Data Import-Express'!F95="", "",'Data Import-Express'!F95 )</f>
        <v>800</v>
      </c>
      <c r="G101" s="53">
        <f>IF('Data Import-Express'!G95="", "",'Data Import-Express'!G95 )</f>
        <v>800</v>
      </c>
      <c r="H101" s="8"/>
      <c r="I101" s="81"/>
      <c r="J101" s="81"/>
      <c r="K101" s="82"/>
      <c r="L101" s="120"/>
      <c r="M101" s="93"/>
      <c r="N101" s="93"/>
      <c r="O101" s="36"/>
      <c r="P101" s="81" t="str">
        <f t="shared" si="13"/>
        <v/>
      </c>
      <c r="Q101" s="81" t="str">
        <f t="shared" si="14"/>
        <v/>
      </c>
      <c r="R101" s="81" t="str">
        <f t="shared" si="15"/>
        <v/>
      </c>
      <c r="S101" s="81" t="str">
        <f t="shared" si="16"/>
        <v/>
      </c>
      <c r="T101" s="81" t="str">
        <f t="shared" si="17"/>
        <v/>
      </c>
      <c r="U101" s="81" t="str">
        <f t="shared" si="18"/>
        <v/>
      </c>
      <c r="V101" s="2"/>
      <c r="W101" s="2"/>
    </row>
    <row r="102" spans="1:23" ht="15.95" customHeight="1" x14ac:dyDescent="0.25">
      <c r="A102" s="71" t="str">
        <v>Company 104</v>
      </c>
      <c r="B102" s="53" t="str">
        <f>IF('Data Import-Express'!B96="", "",'Data Import-Express'!B96 )</f>
        <v>BARRIVE</v>
      </c>
      <c r="C102" s="53" t="str">
        <f>IF('Data Import-Express'!C96="", "",'Data Import-Express'!C96 )</f>
        <v>Company 15</v>
      </c>
      <c r="D102" s="97" t="str">
        <f>IF('Data Import-Express'!D96="", "",'Data Import-Express'!D96 )</f>
        <v>B079583</v>
      </c>
      <c r="E102" s="54">
        <f ca="1">IF('Data Import-Express'!E96="", "",'Data Import-Express'!E96 )+(TODAY()-$A$1)</f>
        <v>45142</v>
      </c>
      <c r="F102" s="53">
        <f>IF('Data Import-Express'!F96="", "",'Data Import-Express'!F96 )</f>
        <v>1100</v>
      </c>
      <c r="G102" s="53">
        <f>IF('Data Import-Express'!G96="", "",'Data Import-Express'!G96 )</f>
        <v>1100</v>
      </c>
      <c r="H102" s="8"/>
      <c r="I102" s="81"/>
      <c r="J102" s="81"/>
      <c r="K102" s="82"/>
      <c r="L102" s="120"/>
      <c r="M102" s="93"/>
      <c r="N102" s="93"/>
      <c r="O102" s="36"/>
      <c r="P102" s="81" t="str">
        <f t="shared" si="13"/>
        <v/>
      </c>
      <c r="Q102" s="81" t="str">
        <f t="shared" si="14"/>
        <v/>
      </c>
      <c r="R102" s="81" t="str">
        <f t="shared" si="15"/>
        <v/>
      </c>
      <c r="S102" s="81" t="str">
        <f t="shared" si="16"/>
        <v/>
      </c>
      <c r="T102" s="81" t="str">
        <f t="shared" si="17"/>
        <v/>
      </c>
      <c r="U102" s="81" t="str">
        <f t="shared" si="18"/>
        <v/>
      </c>
      <c r="V102" s="2"/>
      <c r="W102" s="2"/>
    </row>
    <row r="103" spans="1:23" ht="15.95" customHeight="1" x14ac:dyDescent="0.25">
      <c r="A103" s="71" t="str">
        <v>Company 105</v>
      </c>
      <c r="B103" s="53" t="str">
        <f>IF('Data Import-Express'!B97="", "",'Data Import-Express'!B97 )</f>
        <v>BARRIVE</v>
      </c>
      <c r="C103" s="53" t="str">
        <f>IF('Data Import-Express'!C97="", "",'Data Import-Express'!C97 )</f>
        <v>Company 15</v>
      </c>
      <c r="D103" s="97" t="str">
        <f>IF('Data Import-Express'!D97="", "",'Data Import-Express'!D97 )</f>
        <v>B079598</v>
      </c>
      <c r="E103" s="54">
        <f ca="1">IF('Data Import-Express'!E97="", "",'Data Import-Express'!E97 )+(TODAY()-$A$1)</f>
        <v>45142</v>
      </c>
      <c r="F103" s="53">
        <f>IF('Data Import-Express'!F97="", "",'Data Import-Express'!F97 )</f>
        <v>2200</v>
      </c>
      <c r="G103" s="53">
        <f>IF('Data Import-Express'!G97="", "",'Data Import-Express'!G97 )</f>
        <v>2200</v>
      </c>
      <c r="H103" s="8"/>
      <c r="I103" s="81"/>
      <c r="J103" s="81"/>
      <c r="K103" s="82"/>
      <c r="L103" s="120"/>
      <c r="M103" s="93"/>
      <c r="N103" s="93"/>
      <c r="O103" s="36"/>
      <c r="P103" s="81" t="str">
        <f t="shared" si="13"/>
        <v/>
      </c>
      <c r="Q103" s="81" t="str">
        <f t="shared" si="14"/>
        <v/>
      </c>
      <c r="R103" s="81" t="str">
        <f t="shared" si="15"/>
        <v/>
      </c>
      <c r="S103" s="81" t="str">
        <f t="shared" si="16"/>
        <v/>
      </c>
      <c r="T103" s="81" t="str">
        <f t="shared" si="17"/>
        <v/>
      </c>
      <c r="U103" s="81" t="str">
        <f t="shared" si="18"/>
        <v/>
      </c>
      <c r="V103" s="2"/>
      <c r="W103" s="2"/>
    </row>
    <row r="104" spans="1:23" ht="15.95" customHeight="1" x14ac:dyDescent="0.25">
      <c r="A104" s="71" t="str">
        <v>Company 106</v>
      </c>
      <c r="B104" s="53" t="str">
        <f>IF('Data Import-Express'!B98="", "",'Data Import-Express'!B98 )</f>
        <v>BARRIVE</v>
      </c>
      <c r="C104" s="53" t="str">
        <f>IF('Data Import-Express'!C98="", "",'Data Import-Express'!C98 )</f>
        <v>Company 15</v>
      </c>
      <c r="D104" s="97" t="str">
        <f>IF('Data Import-Express'!D98="", "",'Data Import-Express'!D98 )</f>
        <v>B079610</v>
      </c>
      <c r="E104" s="54">
        <f ca="1">IF('Data Import-Express'!E98="", "",'Data Import-Express'!E98 )+(TODAY()-$A$1)</f>
        <v>45142</v>
      </c>
      <c r="F104" s="53">
        <f>IF('Data Import-Express'!F98="", "",'Data Import-Express'!F98 )</f>
        <v>1500</v>
      </c>
      <c r="G104" s="53">
        <f>IF('Data Import-Express'!G98="", "",'Data Import-Express'!G98 )</f>
        <v>1500</v>
      </c>
      <c r="H104" s="8"/>
      <c r="I104" s="81"/>
      <c r="J104" s="81"/>
      <c r="K104" s="82"/>
      <c r="L104" s="120"/>
      <c r="M104" s="93"/>
      <c r="N104" s="93"/>
      <c r="O104" s="36"/>
      <c r="P104" s="81" t="str">
        <f t="shared" si="13"/>
        <v/>
      </c>
      <c r="Q104" s="81" t="str">
        <f t="shared" si="14"/>
        <v/>
      </c>
      <c r="R104" s="81" t="str">
        <f t="shared" si="15"/>
        <v/>
      </c>
      <c r="S104" s="81" t="str">
        <f t="shared" si="16"/>
        <v/>
      </c>
      <c r="T104" s="81" t="str">
        <f t="shared" si="17"/>
        <v/>
      </c>
      <c r="U104" s="81" t="str">
        <f t="shared" si="18"/>
        <v/>
      </c>
      <c r="V104" s="2"/>
      <c r="W104" s="2"/>
    </row>
    <row r="105" spans="1:23" ht="15.95" customHeight="1" x14ac:dyDescent="0.25">
      <c r="A105" s="71" t="str">
        <v>Company 107</v>
      </c>
      <c r="B105" s="53" t="str">
        <f>IF('Data Import-Express'!B99="", "",'Data Import-Express'!B99 )</f>
        <v>BASBNJ</v>
      </c>
      <c r="C105" s="53" t="str">
        <f>IF('Data Import-Express'!C99="", "",'Data Import-Express'!C99 )</f>
        <v>Company 16</v>
      </c>
      <c r="D105" s="97" t="str">
        <f>IF('Data Import-Express'!D99="", "",'Data Import-Express'!D99 )</f>
        <v>L075390</v>
      </c>
      <c r="E105" s="54">
        <f ca="1">IF('Data Import-Express'!E99="", "",'Data Import-Express'!E99 )+(TODAY()-$A$1)</f>
        <v>45069</v>
      </c>
      <c r="F105" s="53">
        <f>IF('Data Import-Express'!F99="", "",'Data Import-Express'!F99 )</f>
        <v>463.13</v>
      </c>
      <c r="G105" s="53">
        <f>IF('Data Import-Express'!G99="", "",'Data Import-Express'!G99 )</f>
        <v>9</v>
      </c>
      <c r="H105" s="8"/>
      <c r="I105" s="81"/>
      <c r="J105" s="81"/>
      <c r="K105" s="82"/>
      <c r="L105" s="120"/>
      <c r="M105" s="93"/>
      <c r="N105" s="93"/>
      <c r="O105" s="36"/>
      <c r="P105" s="81" t="str">
        <f t="shared" si="13"/>
        <v/>
      </c>
      <c r="Q105" s="81" t="str">
        <f t="shared" si="14"/>
        <v/>
      </c>
      <c r="R105" s="81" t="str">
        <f t="shared" si="15"/>
        <v/>
      </c>
      <c r="S105" s="81" t="str">
        <f t="shared" si="16"/>
        <v/>
      </c>
      <c r="T105" s="81" t="str">
        <f t="shared" si="17"/>
        <v/>
      </c>
      <c r="U105" s="81" t="str">
        <f t="shared" si="18"/>
        <v/>
      </c>
      <c r="V105" s="2"/>
      <c r="W105" s="2"/>
    </row>
    <row r="106" spans="1:23" ht="15.95" customHeight="1" x14ac:dyDescent="0.25">
      <c r="A106" s="71" t="str">
        <v>Company 108</v>
      </c>
      <c r="B106" s="53" t="str">
        <f>IF('Data Import-Express'!B100="", "",'Data Import-Express'!B100 )</f>
        <v>BASBNJ</v>
      </c>
      <c r="C106" s="53" t="str">
        <f>IF('Data Import-Express'!C100="", "",'Data Import-Express'!C100 )</f>
        <v>Company 16</v>
      </c>
      <c r="D106" s="97" t="str">
        <f>IF('Data Import-Express'!D100="", "",'Data Import-Express'!D100 )</f>
        <v>L074969</v>
      </c>
      <c r="E106" s="54">
        <f ca="1">IF('Data Import-Express'!E100="", "",'Data Import-Express'!E100 )+(TODAY()-$A$1)</f>
        <v>45082</v>
      </c>
      <c r="F106" s="53">
        <f>IF('Data Import-Express'!F100="", "",'Data Import-Express'!F100 )</f>
        <v>855</v>
      </c>
      <c r="G106" s="53">
        <f>IF('Data Import-Express'!G100="", "",'Data Import-Express'!G100 )</f>
        <v>855</v>
      </c>
      <c r="H106" s="8"/>
      <c r="I106" s="81"/>
      <c r="J106" s="81"/>
      <c r="K106" s="82"/>
      <c r="L106" s="120"/>
      <c r="M106" s="93"/>
      <c r="N106" s="93"/>
      <c r="O106" s="36"/>
      <c r="P106" s="81" t="str">
        <f t="shared" si="13"/>
        <v/>
      </c>
      <c r="Q106" s="81" t="str">
        <f t="shared" si="14"/>
        <v/>
      </c>
      <c r="R106" s="81" t="str">
        <f t="shared" si="15"/>
        <v/>
      </c>
      <c r="S106" s="81" t="str">
        <f t="shared" si="16"/>
        <v/>
      </c>
      <c r="T106" s="81" t="str">
        <f t="shared" si="17"/>
        <v/>
      </c>
      <c r="U106" s="81" t="str">
        <f t="shared" si="18"/>
        <v/>
      </c>
      <c r="V106" s="2"/>
      <c r="W106" s="2"/>
    </row>
    <row r="107" spans="1:23" ht="15.95" customHeight="1" x14ac:dyDescent="0.25">
      <c r="A107" s="71" t="str">
        <v>Company 109</v>
      </c>
      <c r="B107" s="53" t="str">
        <f>IF('Data Import-Express'!B101="", "",'Data Import-Express'!B101 )</f>
        <v>BASBNJ</v>
      </c>
      <c r="C107" s="53" t="str">
        <f>IF('Data Import-Express'!C101="", "",'Data Import-Express'!C101 )</f>
        <v>Company 16</v>
      </c>
      <c r="D107" s="97" t="str">
        <f>IF('Data Import-Express'!D101="", "",'Data Import-Express'!D101 )</f>
        <v>L076556</v>
      </c>
      <c r="E107" s="54">
        <f ca="1">IF('Data Import-Express'!E101="", "",'Data Import-Express'!E101 )+(TODAY()-$A$1)</f>
        <v>45090</v>
      </c>
      <c r="F107" s="53">
        <f>IF('Data Import-Express'!F101="", "",'Data Import-Express'!F101 )</f>
        <v>630</v>
      </c>
      <c r="G107" s="53">
        <f>IF('Data Import-Express'!G101="", "",'Data Import-Express'!G101 )</f>
        <v>630</v>
      </c>
      <c r="H107" s="8"/>
      <c r="I107" s="81"/>
      <c r="J107" s="81"/>
      <c r="K107" s="82"/>
      <c r="L107" s="120"/>
      <c r="M107" s="93"/>
      <c r="N107" s="93"/>
      <c r="O107" s="36"/>
      <c r="P107" s="81" t="str">
        <f t="shared" si="13"/>
        <v/>
      </c>
      <c r="Q107" s="81" t="str">
        <f t="shared" si="14"/>
        <v/>
      </c>
      <c r="R107" s="81" t="str">
        <f t="shared" si="15"/>
        <v/>
      </c>
      <c r="S107" s="81" t="str">
        <f t="shared" si="16"/>
        <v/>
      </c>
      <c r="T107" s="81" t="str">
        <f t="shared" si="17"/>
        <v/>
      </c>
      <c r="U107" s="81" t="str">
        <f t="shared" si="18"/>
        <v/>
      </c>
      <c r="V107" s="2"/>
      <c r="W107" s="2"/>
    </row>
    <row r="108" spans="1:23" ht="15.95" customHeight="1" x14ac:dyDescent="0.25">
      <c r="A108" s="71" t="str">
        <v>Company 110</v>
      </c>
      <c r="B108" s="53" t="str">
        <f>IF('Data Import-Express'!B102="", "",'Data Import-Express'!B102 )</f>
        <v>BASBNJ</v>
      </c>
      <c r="C108" s="53" t="str">
        <f>IF('Data Import-Express'!C102="", "",'Data Import-Express'!C102 )</f>
        <v>Company 16</v>
      </c>
      <c r="D108" s="97" t="str">
        <f>IF('Data Import-Express'!D102="", "",'Data Import-Express'!D102 )</f>
        <v>L077333</v>
      </c>
      <c r="E108" s="54">
        <f ca="1">IF('Data Import-Express'!E102="", "",'Data Import-Express'!E102 )+(TODAY()-$A$1)</f>
        <v>45104</v>
      </c>
      <c r="F108" s="53">
        <f>IF('Data Import-Express'!F102="", "",'Data Import-Express'!F102 )</f>
        <v>538.13</v>
      </c>
      <c r="G108" s="53">
        <f>IF('Data Import-Express'!G102="", "",'Data Import-Express'!G102 )</f>
        <v>538.13</v>
      </c>
      <c r="H108" s="8"/>
      <c r="I108" s="81"/>
      <c r="J108" s="81"/>
      <c r="K108" s="82"/>
      <c r="L108" s="120"/>
      <c r="M108" s="93"/>
      <c r="N108" s="93"/>
      <c r="O108" s="36"/>
      <c r="P108" s="81" t="str">
        <f t="shared" si="13"/>
        <v/>
      </c>
      <c r="Q108" s="81" t="str">
        <f t="shared" si="14"/>
        <v/>
      </c>
      <c r="R108" s="81" t="str">
        <f t="shared" si="15"/>
        <v/>
      </c>
      <c r="S108" s="81" t="str">
        <f t="shared" si="16"/>
        <v/>
      </c>
      <c r="T108" s="81" t="str">
        <f t="shared" si="17"/>
        <v/>
      </c>
      <c r="U108" s="81" t="str">
        <f t="shared" si="18"/>
        <v/>
      </c>
      <c r="V108" s="2"/>
      <c r="W108" s="2"/>
    </row>
    <row r="109" spans="1:23" ht="15.95" customHeight="1" x14ac:dyDescent="0.25">
      <c r="A109" s="71" t="str">
        <v>Company 111</v>
      </c>
      <c r="B109" s="53" t="str">
        <f>IF('Data Import-Express'!B103="", "",'Data Import-Express'!B103 )</f>
        <v>BASBNJ</v>
      </c>
      <c r="C109" s="53" t="str">
        <f>IF('Data Import-Express'!C103="", "",'Data Import-Express'!C103 )</f>
        <v>Company 16</v>
      </c>
      <c r="D109" s="97" t="str">
        <f>IF('Data Import-Express'!D103="", "",'Data Import-Express'!D103 )</f>
        <v>L077512</v>
      </c>
      <c r="E109" s="54">
        <f ca="1">IF('Data Import-Express'!E103="", "",'Data Import-Express'!E103 )+(TODAY()-$A$1)</f>
        <v>45104</v>
      </c>
      <c r="F109" s="53">
        <f>IF('Data Import-Express'!F103="", "",'Data Import-Express'!F103 )</f>
        <v>289</v>
      </c>
      <c r="G109" s="53">
        <f>IF('Data Import-Express'!G103="", "",'Data Import-Express'!G103 )</f>
        <v>289</v>
      </c>
      <c r="H109" s="8"/>
      <c r="I109" s="81"/>
      <c r="J109" s="81"/>
      <c r="K109" s="82"/>
      <c r="L109" s="120"/>
      <c r="M109" s="93"/>
      <c r="N109" s="93"/>
      <c r="O109" s="36"/>
      <c r="P109" s="81" t="str">
        <f t="shared" si="13"/>
        <v/>
      </c>
      <c r="Q109" s="81" t="str">
        <f t="shared" si="14"/>
        <v/>
      </c>
      <c r="R109" s="81" t="str">
        <f t="shared" si="15"/>
        <v/>
      </c>
      <c r="S109" s="81" t="str">
        <f t="shared" si="16"/>
        <v/>
      </c>
      <c r="T109" s="81" t="str">
        <f t="shared" si="17"/>
        <v/>
      </c>
      <c r="U109" s="81" t="str">
        <f t="shared" si="18"/>
        <v/>
      </c>
      <c r="V109" s="2"/>
      <c r="W109" s="2"/>
    </row>
    <row r="110" spans="1:23" ht="15.95" customHeight="1" x14ac:dyDescent="0.25">
      <c r="A110" s="71" t="str">
        <v>Company 112</v>
      </c>
      <c r="B110" s="53" t="str">
        <f>IF('Data Import-Express'!B104="", "",'Data Import-Express'!B104 )</f>
        <v>BASBNJ</v>
      </c>
      <c r="C110" s="53" t="str">
        <f>IF('Data Import-Express'!C104="", "",'Data Import-Express'!C104 )</f>
        <v>Company 16</v>
      </c>
      <c r="D110" s="97" t="str">
        <f>IF('Data Import-Express'!D104="", "",'Data Import-Express'!D104 )</f>
        <v>L077649</v>
      </c>
      <c r="E110" s="54">
        <f ca="1">IF('Data Import-Express'!E104="", "",'Data Import-Express'!E104 )+(TODAY()-$A$1)</f>
        <v>45111</v>
      </c>
      <c r="F110" s="53">
        <f>IF('Data Import-Express'!F104="", "",'Data Import-Express'!F104 )</f>
        <v>433.5</v>
      </c>
      <c r="G110" s="53">
        <f>IF('Data Import-Express'!G104="", "",'Data Import-Express'!G104 )</f>
        <v>433.5</v>
      </c>
      <c r="H110" s="8"/>
      <c r="I110" s="81"/>
      <c r="J110" s="81"/>
      <c r="K110" s="82"/>
      <c r="L110" s="120"/>
      <c r="M110" s="93"/>
      <c r="N110" s="93"/>
      <c r="O110" s="36"/>
      <c r="P110" s="81" t="str">
        <f t="shared" si="13"/>
        <v/>
      </c>
      <c r="Q110" s="81" t="str">
        <f t="shared" si="14"/>
        <v/>
      </c>
      <c r="R110" s="81" t="str">
        <f t="shared" si="15"/>
        <v/>
      </c>
      <c r="S110" s="81" t="str">
        <f t="shared" si="16"/>
        <v/>
      </c>
      <c r="T110" s="81" t="str">
        <f t="shared" si="17"/>
        <v/>
      </c>
      <c r="U110" s="81" t="str">
        <f t="shared" si="18"/>
        <v/>
      </c>
      <c r="V110" s="2"/>
      <c r="W110" s="2"/>
    </row>
    <row r="111" spans="1:23" ht="15.95" customHeight="1" x14ac:dyDescent="0.25">
      <c r="A111" s="71" t="str">
        <v>Company 114</v>
      </c>
      <c r="B111" s="53" t="str">
        <f>IF('Data Import-Express'!B105="", "",'Data Import-Express'!B105 )</f>
        <v>BASBNJ</v>
      </c>
      <c r="C111" s="53" t="str">
        <f>IF('Data Import-Express'!C105="", "",'Data Import-Express'!C105 )</f>
        <v>Company 16</v>
      </c>
      <c r="D111" s="97" t="str">
        <f>IF('Data Import-Express'!D105="", "",'Data Import-Express'!D105 )</f>
        <v>L077926</v>
      </c>
      <c r="E111" s="54">
        <f ca="1">IF('Data Import-Express'!E105="", "",'Data Import-Express'!E105 )+(TODAY()-$A$1)</f>
        <v>45118</v>
      </c>
      <c r="F111" s="53">
        <f>IF('Data Import-Express'!F105="", "",'Data Import-Express'!F105 )</f>
        <v>1445</v>
      </c>
      <c r="G111" s="53">
        <f>IF('Data Import-Express'!G105="", "",'Data Import-Express'!G105 )</f>
        <v>1445</v>
      </c>
      <c r="H111" s="8"/>
      <c r="I111" s="81"/>
      <c r="J111" s="81"/>
      <c r="K111" s="82"/>
      <c r="L111" s="120"/>
      <c r="M111" s="93"/>
      <c r="N111" s="93"/>
      <c r="O111" s="36"/>
      <c r="P111" s="81" t="str">
        <f t="shared" si="13"/>
        <v/>
      </c>
      <c r="Q111" s="81" t="str">
        <f t="shared" si="14"/>
        <v/>
      </c>
      <c r="R111" s="81" t="str">
        <f t="shared" si="15"/>
        <v/>
      </c>
      <c r="S111" s="81" t="str">
        <f t="shared" si="16"/>
        <v/>
      </c>
      <c r="T111" s="81" t="str">
        <f t="shared" si="17"/>
        <v/>
      </c>
      <c r="U111" s="81" t="str">
        <f t="shared" si="18"/>
        <v/>
      </c>
      <c r="V111" s="2"/>
      <c r="W111" s="2"/>
    </row>
    <row r="112" spans="1:23" ht="15.95" customHeight="1" x14ac:dyDescent="0.25">
      <c r="A112" s="71" t="str">
        <v>Company 115</v>
      </c>
      <c r="B112" s="53" t="str">
        <f>IF('Data Import-Express'!B106="", "",'Data Import-Express'!B106 )</f>
        <v>BASBNJ</v>
      </c>
      <c r="C112" s="53" t="str">
        <f>IF('Data Import-Express'!C106="", "",'Data Import-Express'!C106 )</f>
        <v>Company 16</v>
      </c>
      <c r="D112" s="97" t="str">
        <f>IF('Data Import-Express'!D106="", "",'Data Import-Express'!D106 )</f>
        <v>L078029</v>
      </c>
      <c r="E112" s="54">
        <f ca="1">IF('Data Import-Express'!E106="", "",'Data Import-Express'!E106 )+(TODAY()-$A$1)</f>
        <v>45118</v>
      </c>
      <c r="F112" s="53">
        <f>IF('Data Import-Express'!F106="", "",'Data Import-Express'!F106 )</f>
        <v>758.63</v>
      </c>
      <c r="G112" s="53">
        <f>IF('Data Import-Express'!G106="", "",'Data Import-Express'!G106 )</f>
        <v>758.63</v>
      </c>
      <c r="H112" s="8"/>
      <c r="I112" s="81"/>
      <c r="J112" s="81"/>
      <c r="K112" s="82"/>
      <c r="L112" s="120"/>
      <c r="M112" s="93"/>
      <c r="N112" s="93"/>
      <c r="O112" s="36"/>
      <c r="P112" s="81" t="str">
        <f t="shared" si="13"/>
        <v/>
      </c>
      <c r="Q112" s="81" t="str">
        <f t="shared" si="14"/>
        <v/>
      </c>
      <c r="R112" s="81" t="str">
        <f t="shared" si="15"/>
        <v/>
      </c>
      <c r="S112" s="81" t="str">
        <f t="shared" si="16"/>
        <v/>
      </c>
      <c r="T112" s="81" t="str">
        <f t="shared" si="17"/>
        <v/>
      </c>
      <c r="U112" s="81" t="str">
        <f t="shared" si="18"/>
        <v/>
      </c>
      <c r="V112" s="2"/>
      <c r="W112" s="2"/>
    </row>
    <row r="113" spans="1:23" ht="15.95" customHeight="1" x14ac:dyDescent="0.25">
      <c r="A113" s="71" t="str">
        <v>Company 116</v>
      </c>
      <c r="B113" s="53" t="str">
        <f>IF('Data Import-Express'!B107="", "",'Data Import-Express'!B107 )</f>
        <v>BASBNJ</v>
      </c>
      <c r="C113" s="53" t="str">
        <f>IF('Data Import-Express'!C107="", "",'Data Import-Express'!C107 )</f>
        <v>Company 16</v>
      </c>
      <c r="D113" s="97" t="str">
        <f>IF('Data Import-Express'!D107="", "",'Data Import-Express'!D107 )</f>
        <v>L078211</v>
      </c>
      <c r="E113" s="54">
        <f ca="1">IF('Data Import-Express'!E107="", "",'Data Import-Express'!E107 )+(TODAY()-$A$1)</f>
        <v>45118</v>
      </c>
      <c r="F113" s="53">
        <f>IF('Data Import-Express'!F107="", "",'Data Import-Express'!F107 )</f>
        <v>505.75</v>
      </c>
      <c r="G113" s="53">
        <f>IF('Data Import-Express'!G107="", "",'Data Import-Express'!G107 )</f>
        <v>505.75</v>
      </c>
      <c r="H113" s="8"/>
      <c r="I113" s="81"/>
      <c r="J113" s="81"/>
      <c r="K113" s="82"/>
      <c r="L113" s="120"/>
      <c r="M113" s="93"/>
      <c r="N113" s="93"/>
      <c r="O113" s="36"/>
      <c r="P113" s="81" t="str">
        <f t="shared" si="13"/>
        <v/>
      </c>
      <c r="Q113" s="81" t="str">
        <f t="shared" si="14"/>
        <v/>
      </c>
      <c r="R113" s="81" t="str">
        <f t="shared" si="15"/>
        <v/>
      </c>
      <c r="S113" s="81" t="str">
        <f t="shared" si="16"/>
        <v/>
      </c>
      <c r="T113" s="81" t="str">
        <f t="shared" si="17"/>
        <v/>
      </c>
      <c r="U113" s="81" t="str">
        <f t="shared" si="18"/>
        <v/>
      </c>
      <c r="V113" s="2"/>
      <c r="W113" s="2"/>
    </row>
    <row r="114" spans="1:23" ht="15.95" customHeight="1" x14ac:dyDescent="0.25">
      <c r="A114" s="71" t="str">
        <v>Company 117</v>
      </c>
      <c r="B114" s="53" t="str">
        <f>IF('Data Import-Express'!B108="", "",'Data Import-Express'!B108 )</f>
        <v>BASBNJ</v>
      </c>
      <c r="C114" s="53" t="str">
        <f>IF('Data Import-Express'!C108="", "",'Data Import-Express'!C108 )</f>
        <v>Company 16</v>
      </c>
      <c r="D114" s="97" t="str">
        <f>IF('Data Import-Express'!D108="", "",'Data Import-Express'!D108 )</f>
        <v>L078274</v>
      </c>
      <c r="E114" s="54">
        <f ca="1">IF('Data Import-Express'!E108="", "",'Data Import-Express'!E108 )+(TODAY()-$A$1)</f>
        <v>45120</v>
      </c>
      <c r="F114" s="53">
        <f>IF('Data Import-Express'!F108="", "",'Data Import-Express'!F108 )</f>
        <v>599.67999999999995</v>
      </c>
      <c r="G114" s="53">
        <f>IF('Data Import-Express'!G108="", "",'Data Import-Express'!G108 )</f>
        <v>599.67999999999995</v>
      </c>
      <c r="H114" s="8"/>
      <c r="I114" s="81"/>
      <c r="J114" s="81"/>
      <c r="K114" s="82"/>
      <c r="L114" s="120"/>
      <c r="M114" s="93"/>
      <c r="N114" s="93"/>
      <c r="O114" s="36"/>
      <c r="P114" s="81" t="str">
        <f t="shared" si="13"/>
        <v/>
      </c>
      <c r="Q114" s="81" t="str">
        <f t="shared" si="14"/>
        <v/>
      </c>
      <c r="R114" s="81" t="str">
        <f t="shared" si="15"/>
        <v/>
      </c>
      <c r="S114" s="81" t="str">
        <f t="shared" si="16"/>
        <v/>
      </c>
      <c r="T114" s="81" t="str">
        <f t="shared" si="17"/>
        <v/>
      </c>
      <c r="U114" s="81" t="str">
        <f t="shared" si="18"/>
        <v/>
      </c>
      <c r="V114" s="2"/>
      <c r="W114" s="2"/>
    </row>
    <row r="115" spans="1:23" ht="15.95" customHeight="1" x14ac:dyDescent="0.25">
      <c r="A115" s="71" t="str">
        <v>Company 118</v>
      </c>
      <c r="B115" s="53" t="str">
        <f>IF('Data Import-Express'!B109="", "",'Data Import-Express'!B109 )</f>
        <v>BASBNJ</v>
      </c>
      <c r="C115" s="53" t="str">
        <f>IF('Data Import-Express'!C109="", "",'Data Import-Express'!C109 )</f>
        <v>Company 16</v>
      </c>
      <c r="D115" s="97" t="str">
        <f>IF('Data Import-Express'!D109="", "",'Data Import-Express'!D109 )</f>
        <v>L078900</v>
      </c>
      <c r="E115" s="54">
        <f ca="1">IF('Data Import-Express'!E109="", "",'Data Import-Express'!E109 )+(TODAY()-$A$1)</f>
        <v>45128</v>
      </c>
      <c r="F115" s="53">
        <f>IF('Data Import-Express'!F109="", "",'Data Import-Express'!F109 )</f>
        <v>579.45000000000005</v>
      </c>
      <c r="G115" s="53">
        <f>IF('Data Import-Express'!G109="", "",'Data Import-Express'!G109 )</f>
        <v>579.45000000000005</v>
      </c>
      <c r="H115" s="8"/>
      <c r="I115" s="81"/>
      <c r="J115" s="81"/>
      <c r="K115" s="82"/>
      <c r="L115" s="120"/>
      <c r="M115" s="93"/>
      <c r="N115" s="93"/>
      <c r="O115" s="36"/>
      <c r="P115" s="81" t="str">
        <f t="shared" si="13"/>
        <v/>
      </c>
      <c r="Q115" s="81" t="str">
        <f t="shared" si="14"/>
        <v/>
      </c>
      <c r="R115" s="81" t="str">
        <f t="shared" si="15"/>
        <v/>
      </c>
      <c r="S115" s="81" t="str">
        <f t="shared" si="16"/>
        <v/>
      </c>
      <c r="T115" s="81" t="str">
        <f t="shared" si="17"/>
        <v/>
      </c>
      <c r="U115" s="81" t="str">
        <f t="shared" si="18"/>
        <v/>
      </c>
      <c r="V115" s="2"/>
      <c r="W115" s="2"/>
    </row>
    <row r="116" spans="1:23" ht="15.95" customHeight="1" x14ac:dyDescent="0.25">
      <c r="A116" s="71" t="str">
        <v>Company 119</v>
      </c>
      <c r="B116" s="53" t="str">
        <f>IF('Data Import-Express'!B110="", "",'Data Import-Express'!B110 )</f>
        <v>BASBNJ</v>
      </c>
      <c r="C116" s="53" t="str">
        <f>IF('Data Import-Express'!C110="", "",'Data Import-Express'!C110 )</f>
        <v>Company 16</v>
      </c>
      <c r="D116" s="97" t="str">
        <f>IF('Data Import-Express'!D110="", "",'Data Import-Express'!D110 )</f>
        <v>L078700</v>
      </c>
      <c r="E116" s="54">
        <f ca="1">IF('Data Import-Express'!E110="", "",'Data Import-Express'!E110 )+(TODAY()-$A$1)</f>
        <v>45131</v>
      </c>
      <c r="F116" s="53">
        <f>IF('Data Import-Express'!F110="", "",'Data Import-Express'!F110 )</f>
        <v>505.75</v>
      </c>
      <c r="G116" s="53">
        <f>IF('Data Import-Express'!G110="", "",'Data Import-Express'!G110 )</f>
        <v>505.75</v>
      </c>
      <c r="H116" s="8"/>
      <c r="I116" s="81"/>
      <c r="J116" s="81"/>
      <c r="K116" s="82"/>
      <c r="L116" s="120"/>
      <c r="M116" s="93"/>
      <c r="N116" s="93"/>
      <c r="O116" s="36"/>
      <c r="P116" s="81" t="str">
        <f t="shared" si="13"/>
        <v/>
      </c>
      <c r="Q116" s="81" t="str">
        <f t="shared" si="14"/>
        <v/>
      </c>
      <c r="R116" s="81" t="str">
        <f t="shared" si="15"/>
        <v/>
      </c>
      <c r="S116" s="81" t="str">
        <f t="shared" si="16"/>
        <v/>
      </c>
      <c r="T116" s="81" t="str">
        <f t="shared" si="17"/>
        <v/>
      </c>
      <c r="U116" s="81" t="str">
        <f t="shared" si="18"/>
        <v/>
      </c>
      <c r="V116" s="2"/>
      <c r="W116" s="2"/>
    </row>
    <row r="117" spans="1:23" ht="15.95" customHeight="1" x14ac:dyDescent="0.25">
      <c r="A117" s="71" t="str">
        <v>Company 120</v>
      </c>
      <c r="B117" s="53" t="str">
        <f>IF('Data Import-Express'!B111="", "",'Data Import-Express'!B111 )</f>
        <v>BASBNJ</v>
      </c>
      <c r="C117" s="53" t="str">
        <f>IF('Data Import-Express'!C111="", "",'Data Import-Express'!C111 )</f>
        <v>Company 16</v>
      </c>
      <c r="D117" s="97" t="str">
        <f>IF('Data Import-Express'!D111="", "",'Data Import-Express'!D111 )</f>
        <v>L078702</v>
      </c>
      <c r="E117" s="54">
        <f ca="1">IF('Data Import-Express'!E111="", "",'Data Import-Express'!E111 )+(TODAY()-$A$1)</f>
        <v>45132</v>
      </c>
      <c r="F117" s="53">
        <f>IF('Data Import-Express'!F111="", "",'Data Import-Express'!F111 )</f>
        <v>482.63</v>
      </c>
      <c r="G117" s="53">
        <f>IF('Data Import-Express'!G111="", "",'Data Import-Express'!G111 )</f>
        <v>482.63</v>
      </c>
      <c r="H117" s="8"/>
      <c r="I117" s="81"/>
      <c r="J117" s="81"/>
      <c r="K117" s="82"/>
      <c r="L117" s="120"/>
      <c r="M117" s="93"/>
      <c r="N117" s="93"/>
      <c r="O117" s="36"/>
      <c r="P117" s="81" t="str">
        <f t="shared" si="13"/>
        <v/>
      </c>
      <c r="Q117" s="81" t="str">
        <f t="shared" si="14"/>
        <v/>
      </c>
      <c r="R117" s="81" t="str">
        <f t="shared" si="15"/>
        <v/>
      </c>
      <c r="S117" s="81" t="str">
        <f t="shared" si="16"/>
        <v/>
      </c>
      <c r="T117" s="81" t="str">
        <f t="shared" si="17"/>
        <v/>
      </c>
      <c r="U117" s="81" t="str">
        <f t="shared" si="18"/>
        <v/>
      </c>
      <c r="V117" s="2"/>
      <c r="W117" s="2"/>
    </row>
    <row r="118" spans="1:23" ht="15.95" customHeight="1" x14ac:dyDescent="0.25">
      <c r="A118" s="71" t="str">
        <v>Company 121</v>
      </c>
      <c r="B118" s="53" t="str">
        <f>IF('Data Import-Express'!B112="", "",'Data Import-Express'!B112 )</f>
        <v>BASBNJ</v>
      </c>
      <c r="C118" s="53" t="str">
        <f>IF('Data Import-Express'!C112="", "",'Data Import-Express'!C112 )</f>
        <v>Company 16</v>
      </c>
      <c r="D118" s="97" t="str">
        <f>IF('Data Import-Express'!D112="", "",'Data Import-Express'!D112 )</f>
        <v>L078853</v>
      </c>
      <c r="E118" s="54">
        <f ca="1">IF('Data Import-Express'!E112="", "",'Data Import-Express'!E112 )+(TODAY()-$A$1)</f>
        <v>45132</v>
      </c>
      <c r="F118" s="53">
        <f>IF('Data Import-Express'!F112="", "",'Data Import-Express'!F112 )</f>
        <v>583.78</v>
      </c>
      <c r="G118" s="53">
        <f>IF('Data Import-Express'!G112="", "",'Data Import-Express'!G112 )</f>
        <v>583.78</v>
      </c>
      <c r="H118" s="8"/>
      <c r="I118" s="81"/>
      <c r="J118" s="81"/>
      <c r="K118" s="82"/>
      <c r="L118" s="120"/>
      <c r="M118" s="93"/>
      <c r="N118" s="93"/>
      <c r="O118" s="36"/>
      <c r="P118" s="81" t="str">
        <f t="shared" si="13"/>
        <v/>
      </c>
      <c r="Q118" s="81" t="str">
        <f t="shared" si="14"/>
        <v/>
      </c>
      <c r="R118" s="81" t="str">
        <f t="shared" si="15"/>
        <v/>
      </c>
      <c r="S118" s="81" t="str">
        <f t="shared" si="16"/>
        <v/>
      </c>
      <c r="T118" s="81" t="str">
        <f t="shared" si="17"/>
        <v/>
      </c>
      <c r="U118" s="81" t="str">
        <f t="shared" si="18"/>
        <v/>
      </c>
      <c r="V118" s="2"/>
      <c r="W118" s="2"/>
    </row>
    <row r="119" spans="1:23" ht="15.95" customHeight="1" x14ac:dyDescent="0.25">
      <c r="A119" s="71" t="str">
        <v>Company 122</v>
      </c>
      <c r="B119" s="53" t="str">
        <f>IF('Data Import-Express'!B113="", "",'Data Import-Express'!B113 )</f>
        <v>BASBNJ</v>
      </c>
      <c r="C119" s="53" t="str">
        <f>IF('Data Import-Express'!C113="", "",'Data Import-Express'!C113 )</f>
        <v>Company 16</v>
      </c>
      <c r="D119" s="97" t="str">
        <f>IF('Data Import-Express'!D113="", "",'Data Import-Express'!D113 )</f>
        <v>L078860</v>
      </c>
      <c r="E119" s="54">
        <f ca="1">IF('Data Import-Express'!E113="", "",'Data Import-Express'!E113 )+(TODAY()-$A$1)</f>
        <v>45132</v>
      </c>
      <c r="F119" s="53">
        <f>IF('Data Import-Express'!F113="", "",'Data Import-Express'!F113 )</f>
        <v>1115.54</v>
      </c>
      <c r="G119" s="53">
        <f>IF('Data Import-Express'!G113="", "",'Data Import-Express'!G113 )</f>
        <v>1115.54</v>
      </c>
      <c r="H119" s="8"/>
      <c r="I119" s="81"/>
      <c r="J119" s="81"/>
      <c r="K119" s="82"/>
      <c r="L119" s="120"/>
      <c r="M119" s="93"/>
      <c r="N119" s="93"/>
      <c r="O119" s="36"/>
      <c r="P119" s="81" t="str">
        <f t="shared" si="13"/>
        <v/>
      </c>
      <c r="Q119" s="81" t="str">
        <f t="shared" si="14"/>
        <v/>
      </c>
      <c r="R119" s="81" t="str">
        <f t="shared" si="15"/>
        <v/>
      </c>
      <c r="S119" s="81" t="str">
        <f t="shared" si="16"/>
        <v/>
      </c>
      <c r="T119" s="81" t="str">
        <f t="shared" si="17"/>
        <v/>
      </c>
      <c r="U119" s="81" t="str">
        <f t="shared" si="18"/>
        <v/>
      </c>
      <c r="V119" s="2"/>
      <c r="W119" s="2"/>
    </row>
    <row r="120" spans="1:23" ht="15.95" customHeight="1" x14ac:dyDescent="0.25">
      <c r="A120" s="71" t="str">
        <v>Company 123</v>
      </c>
      <c r="B120" s="53" t="str">
        <f>IF('Data Import-Express'!B114="", "",'Data Import-Express'!B114 )</f>
        <v>BASBNJ</v>
      </c>
      <c r="C120" s="53" t="str">
        <f>IF('Data Import-Express'!C114="", "",'Data Import-Express'!C114 )</f>
        <v>Company 16</v>
      </c>
      <c r="D120" s="97" t="str">
        <f>IF('Data Import-Express'!D114="", "",'Data Import-Express'!D114 )</f>
        <v>L079147</v>
      </c>
      <c r="E120" s="54">
        <f ca="1">IF('Data Import-Express'!E114="", "",'Data Import-Express'!E114 )+(TODAY()-$A$1)</f>
        <v>45142</v>
      </c>
      <c r="F120" s="53">
        <f>IF('Data Import-Express'!F114="", "",'Data Import-Express'!F114 )</f>
        <v>482.63</v>
      </c>
      <c r="G120" s="53">
        <f>IF('Data Import-Express'!G114="", "",'Data Import-Express'!G114 )</f>
        <v>482.63</v>
      </c>
      <c r="H120" s="8"/>
      <c r="I120" s="81"/>
      <c r="J120" s="81"/>
      <c r="K120" s="82"/>
      <c r="L120" s="120"/>
      <c r="M120" s="93"/>
      <c r="N120" s="93"/>
      <c r="O120" s="36"/>
      <c r="P120" s="81" t="str">
        <f t="shared" si="13"/>
        <v/>
      </c>
      <c r="Q120" s="81" t="str">
        <f t="shared" si="14"/>
        <v/>
      </c>
      <c r="R120" s="81" t="str">
        <f t="shared" si="15"/>
        <v/>
      </c>
      <c r="S120" s="81" t="str">
        <f t="shared" si="16"/>
        <v/>
      </c>
      <c r="T120" s="81" t="str">
        <f t="shared" si="17"/>
        <v/>
      </c>
      <c r="U120" s="81" t="str">
        <f t="shared" si="18"/>
        <v/>
      </c>
      <c r="V120" s="2"/>
      <c r="W120" s="2"/>
    </row>
    <row r="121" spans="1:23" ht="15.95" customHeight="1" x14ac:dyDescent="0.25">
      <c r="A121" s="71" t="str">
        <v>Company 124</v>
      </c>
      <c r="B121" s="53" t="str">
        <f>IF('Data Import-Express'!B115="", "",'Data Import-Express'!B115 )</f>
        <v>BASBNJ</v>
      </c>
      <c r="C121" s="53" t="str">
        <f>IF('Data Import-Express'!C115="", "",'Data Import-Express'!C115 )</f>
        <v>Company 16</v>
      </c>
      <c r="D121" s="97" t="str">
        <f>IF('Data Import-Express'!D115="", "",'Data Import-Express'!D115 )</f>
        <v>L079367</v>
      </c>
      <c r="E121" s="54">
        <f ca="1">IF('Data Import-Express'!E115="", "",'Data Import-Express'!E115 )+(TODAY()-$A$1)</f>
        <v>45142</v>
      </c>
      <c r="F121" s="53">
        <f>IF('Data Import-Express'!F115="", "",'Data Import-Express'!F115 )</f>
        <v>591.22</v>
      </c>
      <c r="G121" s="53">
        <f>IF('Data Import-Express'!G115="", "",'Data Import-Express'!G115 )</f>
        <v>591.22</v>
      </c>
      <c r="H121" s="8"/>
      <c r="I121" s="81"/>
      <c r="J121" s="81"/>
      <c r="K121" s="82"/>
      <c r="L121" s="120"/>
      <c r="M121" s="93"/>
      <c r="N121" s="93"/>
      <c r="O121" s="36"/>
      <c r="P121" s="81" t="str">
        <f t="shared" si="13"/>
        <v/>
      </c>
      <c r="Q121" s="81" t="str">
        <f t="shared" si="14"/>
        <v/>
      </c>
      <c r="R121" s="81" t="str">
        <f t="shared" si="15"/>
        <v/>
      </c>
      <c r="S121" s="81" t="str">
        <f t="shared" si="16"/>
        <v/>
      </c>
      <c r="T121" s="81" t="str">
        <f t="shared" si="17"/>
        <v/>
      </c>
      <c r="U121" s="81" t="str">
        <f t="shared" si="18"/>
        <v/>
      </c>
      <c r="V121" s="2"/>
      <c r="W121" s="2"/>
    </row>
    <row r="122" spans="1:23" ht="15.95" customHeight="1" x14ac:dyDescent="0.25">
      <c r="A122" s="71" t="str">
        <v>Company 125</v>
      </c>
      <c r="B122" s="53" t="str">
        <f>IF('Data Import-Express'!B116="", "",'Data Import-Express'!B116 )</f>
        <v>BASBNJ</v>
      </c>
      <c r="C122" s="53" t="str">
        <f>IF('Data Import-Express'!C116="", "",'Data Import-Express'!C116 )</f>
        <v>Company 16</v>
      </c>
      <c r="D122" s="97" t="str">
        <f>IF('Data Import-Express'!D116="", "",'Data Import-Express'!D116 )</f>
        <v>L079453</v>
      </c>
      <c r="E122" s="54">
        <f ca="1">IF('Data Import-Express'!E116="", "",'Data Import-Express'!E116 )+(TODAY()-$A$1)</f>
        <v>45142</v>
      </c>
      <c r="F122" s="53">
        <f>IF('Data Import-Express'!F116="", "",'Data Import-Express'!F116 )</f>
        <v>396.15</v>
      </c>
      <c r="G122" s="53">
        <f>IF('Data Import-Express'!G116="", "",'Data Import-Express'!G116 )</f>
        <v>396.15</v>
      </c>
      <c r="H122" s="8"/>
      <c r="I122" s="81"/>
      <c r="J122" s="81"/>
      <c r="K122" s="82"/>
      <c r="L122" s="120"/>
      <c r="M122" s="93"/>
      <c r="N122" s="93"/>
      <c r="O122" s="36"/>
      <c r="P122" s="81" t="str">
        <f t="shared" si="13"/>
        <v/>
      </c>
      <c r="Q122" s="81" t="str">
        <f t="shared" si="14"/>
        <v/>
      </c>
      <c r="R122" s="81" t="str">
        <f t="shared" si="15"/>
        <v/>
      </c>
      <c r="S122" s="81" t="str">
        <f t="shared" si="16"/>
        <v/>
      </c>
      <c r="T122" s="81" t="str">
        <f t="shared" si="17"/>
        <v/>
      </c>
      <c r="U122" s="81" t="str">
        <f t="shared" si="18"/>
        <v/>
      </c>
      <c r="V122" s="2"/>
      <c r="W122" s="2"/>
    </row>
    <row r="123" spans="1:23" ht="15.95" customHeight="1" x14ac:dyDescent="0.25">
      <c r="A123" s="71" t="str">
        <v>Company 126</v>
      </c>
      <c r="B123" s="53" t="str">
        <f>IF('Data Import-Express'!B117="", "",'Data Import-Express'!B117 )</f>
        <v>BASBNJ</v>
      </c>
      <c r="C123" s="53" t="str">
        <f>IF('Data Import-Express'!C117="", "",'Data Import-Express'!C117 )</f>
        <v>Company 16</v>
      </c>
      <c r="D123" s="97" t="str">
        <f>IF('Data Import-Express'!D117="", "",'Data Import-Express'!D117 )</f>
        <v>L079544</v>
      </c>
      <c r="E123" s="54">
        <f ca="1">IF('Data Import-Express'!E117="", "",'Data Import-Express'!E117 )+(TODAY()-$A$1)</f>
        <v>45142</v>
      </c>
      <c r="F123" s="53">
        <f>IF('Data Import-Express'!F117="", "",'Data Import-Express'!F117 )</f>
        <v>330.6</v>
      </c>
      <c r="G123" s="53">
        <f>IF('Data Import-Express'!G117="", "",'Data Import-Express'!G117 )</f>
        <v>330.6</v>
      </c>
      <c r="H123" s="8"/>
      <c r="I123" s="81"/>
      <c r="J123" s="81"/>
      <c r="K123" s="82"/>
      <c r="L123" s="120"/>
      <c r="M123" s="93"/>
      <c r="N123" s="93"/>
      <c r="O123" s="36"/>
      <c r="P123" s="81" t="str">
        <f t="shared" si="13"/>
        <v/>
      </c>
      <c r="Q123" s="81" t="str">
        <f t="shared" si="14"/>
        <v/>
      </c>
      <c r="R123" s="81" t="str">
        <f t="shared" si="15"/>
        <v/>
      </c>
      <c r="S123" s="81" t="str">
        <f t="shared" si="16"/>
        <v/>
      </c>
      <c r="T123" s="81" t="str">
        <f t="shared" si="17"/>
        <v/>
      </c>
      <c r="U123" s="81" t="str">
        <f t="shared" si="18"/>
        <v/>
      </c>
      <c r="V123" s="2"/>
      <c r="W123" s="2"/>
    </row>
    <row r="124" spans="1:23" ht="15.95" customHeight="1" x14ac:dyDescent="0.25">
      <c r="A124" s="71" t="str">
        <v>Company 127</v>
      </c>
      <c r="B124" s="53" t="str">
        <f>IF('Data Import-Express'!B118="", "",'Data Import-Express'!B118 )</f>
        <v>BATGCH</v>
      </c>
      <c r="C124" s="53" t="str">
        <f>IF('Data Import-Express'!C118="", "",'Data Import-Express'!C118 )</f>
        <v>Company 17</v>
      </c>
      <c r="D124" s="97" t="str">
        <f>IF('Data Import-Express'!D118="", "",'Data Import-Express'!D118 )</f>
        <v>L063818</v>
      </c>
      <c r="E124" s="54">
        <f ca="1">IF('Data Import-Express'!E118="", "",'Data Import-Express'!E118 )+(TODAY()-$A$1)</f>
        <v>44896</v>
      </c>
      <c r="F124" s="53">
        <f>IF('Data Import-Express'!F118="", "",'Data Import-Express'!F118 )</f>
        <v>720.5</v>
      </c>
      <c r="G124" s="53">
        <f>IF('Data Import-Express'!G118="", "",'Data Import-Express'!G118 )</f>
        <v>720.5</v>
      </c>
      <c r="H124" s="8"/>
      <c r="I124" s="81"/>
      <c r="J124" s="81"/>
      <c r="K124" s="82"/>
      <c r="L124" s="120"/>
      <c r="M124" s="93"/>
      <c r="N124" s="93"/>
      <c r="O124" s="36"/>
      <c r="P124" s="81" t="str">
        <f t="shared" si="13"/>
        <v/>
      </c>
      <c r="Q124" s="81" t="str">
        <f t="shared" si="14"/>
        <v/>
      </c>
      <c r="R124" s="81" t="str">
        <f t="shared" si="15"/>
        <v/>
      </c>
      <c r="S124" s="81" t="str">
        <f t="shared" si="16"/>
        <v/>
      </c>
      <c r="T124" s="81" t="str">
        <f t="shared" si="17"/>
        <v/>
      </c>
      <c r="U124" s="81" t="str">
        <f t="shared" si="18"/>
        <v/>
      </c>
      <c r="V124" s="2"/>
      <c r="W124" s="2"/>
    </row>
    <row r="125" spans="1:23" ht="15.95" customHeight="1" x14ac:dyDescent="0.25">
      <c r="A125" s="71" t="str">
        <v>Company 128</v>
      </c>
      <c r="B125" s="53" t="str">
        <f>IF('Data Import-Express'!B119="", "",'Data Import-Express'!B119 )</f>
        <v>BATGCH</v>
      </c>
      <c r="C125" s="53" t="str">
        <f>IF('Data Import-Express'!C119="", "",'Data Import-Express'!C119 )</f>
        <v>Company 17</v>
      </c>
      <c r="D125" s="97" t="str">
        <f>IF('Data Import-Express'!D119="", "",'Data Import-Express'!D119 )</f>
        <v>L063169</v>
      </c>
      <c r="E125" s="54">
        <f ca="1">IF('Data Import-Express'!E119="", "",'Data Import-Express'!E119 )+(TODAY()-$A$1)</f>
        <v>44938</v>
      </c>
      <c r="F125" s="53">
        <f>IF('Data Import-Express'!F119="", "",'Data Import-Express'!F119 )</f>
        <v>1193.25</v>
      </c>
      <c r="G125" s="53">
        <f>IF('Data Import-Express'!G119="", "",'Data Import-Express'!G119 )</f>
        <v>1193.25</v>
      </c>
      <c r="H125" s="8"/>
      <c r="I125" s="81"/>
      <c r="J125" s="81"/>
      <c r="K125" s="82"/>
      <c r="L125" s="120"/>
      <c r="M125" s="93"/>
      <c r="N125" s="93"/>
      <c r="O125" s="36"/>
      <c r="P125" s="81" t="str">
        <f t="shared" si="13"/>
        <v/>
      </c>
      <c r="Q125" s="81" t="str">
        <f t="shared" si="14"/>
        <v/>
      </c>
      <c r="R125" s="81" t="str">
        <f t="shared" si="15"/>
        <v/>
      </c>
      <c r="S125" s="81" t="str">
        <f t="shared" si="16"/>
        <v/>
      </c>
      <c r="T125" s="81" t="str">
        <f t="shared" si="17"/>
        <v/>
      </c>
      <c r="U125" s="81" t="str">
        <f t="shared" si="18"/>
        <v/>
      </c>
      <c r="V125" s="2"/>
      <c r="W125" s="2"/>
    </row>
    <row r="126" spans="1:23" ht="15.95" customHeight="1" x14ac:dyDescent="0.25">
      <c r="A126" s="71" t="str">
        <v>Company 129</v>
      </c>
      <c r="B126" s="53" t="str">
        <f>IF('Data Import-Express'!B120="", "",'Data Import-Express'!B120 )</f>
        <v>BATGCH</v>
      </c>
      <c r="C126" s="53" t="str">
        <f>IF('Data Import-Express'!C120="", "",'Data Import-Express'!C120 )</f>
        <v>Company 17</v>
      </c>
      <c r="D126" s="97" t="str">
        <f>IF('Data Import-Express'!D120="", "",'Data Import-Express'!D120 )</f>
        <v>L074604</v>
      </c>
      <c r="E126" s="54">
        <f ca="1">IF('Data Import-Express'!E120="", "",'Data Import-Express'!E120 )+(TODAY()-$A$1)</f>
        <v>45051</v>
      </c>
      <c r="F126" s="53">
        <f>IF('Data Import-Express'!F120="", "",'Data Import-Express'!F120 )</f>
        <v>662.5</v>
      </c>
      <c r="G126" s="53">
        <f>IF('Data Import-Express'!G120="", "",'Data Import-Express'!G120 )</f>
        <v>235</v>
      </c>
      <c r="H126" s="8"/>
      <c r="I126" s="81"/>
      <c r="J126" s="81"/>
      <c r="K126" s="82"/>
      <c r="L126" s="120"/>
      <c r="M126" s="93"/>
      <c r="N126" s="93"/>
      <c r="O126" s="36"/>
      <c r="P126" s="81" t="str">
        <f t="shared" si="13"/>
        <v/>
      </c>
      <c r="Q126" s="81" t="str">
        <f t="shared" si="14"/>
        <v/>
      </c>
      <c r="R126" s="81" t="str">
        <f t="shared" si="15"/>
        <v/>
      </c>
      <c r="S126" s="81" t="str">
        <f t="shared" si="16"/>
        <v/>
      </c>
      <c r="T126" s="81" t="str">
        <f t="shared" si="17"/>
        <v/>
      </c>
      <c r="U126" s="81" t="str">
        <f t="shared" si="18"/>
        <v/>
      </c>
      <c r="V126" s="2"/>
      <c r="W126" s="2"/>
    </row>
    <row r="127" spans="1:23" ht="15.95" customHeight="1" x14ac:dyDescent="0.25">
      <c r="A127" s="71" t="str">
        <v>Company 130</v>
      </c>
      <c r="B127" s="53" t="str">
        <f>IF('Data Import-Express'!B121="", "",'Data Import-Express'!B121 )</f>
        <v>BATGCH</v>
      </c>
      <c r="C127" s="53" t="str">
        <f>IF('Data Import-Express'!C121="", "",'Data Import-Express'!C121 )</f>
        <v>Company 17</v>
      </c>
      <c r="D127" s="97" t="str">
        <f>IF('Data Import-Express'!D121="", "",'Data Import-Express'!D121 )</f>
        <v>L072474</v>
      </c>
      <c r="E127" s="54">
        <f ca="1">IF('Data Import-Express'!E121="", "",'Data Import-Express'!E121 )+(TODAY()-$A$1)</f>
        <v>45061</v>
      </c>
      <c r="F127" s="53">
        <f>IF('Data Import-Express'!F121="", "",'Data Import-Express'!F121 )</f>
        <v>436.5</v>
      </c>
      <c r="G127" s="53">
        <f>IF('Data Import-Express'!G121="", "",'Data Import-Express'!G121 )</f>
        <v>436.5</v>
      </c>
      <c r="H127" s="8"/>
      <c r="I127" s="81"/>
      <c r="J127" s="81"/>
      <c r="K127" s="82"/>
      <c r="L127" s="120"/>
      <c r="M127" s="93"/>
      <c r="N127" s="93"/>
      <c r="O127" s="36"/>
      <c r="P127" s="81" t="str">
        <f t="shared" si="13"/>
        <v/>
      </c>
      <c r="Q127" s="81" t="str">
        <f t="shared" si="14"/>
        <v/>
      </c>
      <c r="R127" s="81" t="str">
        <f t="shared" si="15"/>
        <v/>
      </c>
      <c r="S127" s="81" t="str">
        <f t="shared" si="16"/>
        <v/>
      </c>
      <c r="T127" s="81" t="str">
        <f t="shared" si="17"/>
        <v/>
      </c>
      <c r="U127" s="81" t="str">
        <f t="shared" si="18"/>
        <v/>
      </c>
      <c r="V127" s="2"/>
      <c r="W127" s="2"/>
    </row>
    <row r="128" spans="1:23" ht="15.95" customHeight="1" x14ac:dyDescent="0.25">
      <c r="A128" s="71" t="str">
        <v>Company 131</v>
      </c>
      <c r="B128" s="53" t="str">
        <f>IF('Data Import-Express'!B122="", "",'Data Import-Express'!B122 )</f>
        <v>BATGCH</v>
      </c>
      <c r="C128" s="53" t="str">
        <f>IF('Data Import-Express'!C122="", "",'Data Import-Express'!C122 )</f>
        <v>Company 17</v>
      </c>
      <c r="D128" s="97" t="str">
        <f>IF('Data Import-Express'!D122="", "",'Data Import-Express'!D122 )</f>
        <v>L075720</v>
      </c>
      <c r="E128" s="54">
        <f ca="1">IF('Data Import-Express'!E122="", "",'Data Import-Express'!E122 )+(TODAY()-$A$1)</f>
        <v>45091</v>
      </c>
      <c r="F128" s="53">
        <f>IF('Data Import-Express'!F122="", "",'Data Import-Express'!F122 )</f>
        <v>424.5</v>
      </c>
      <c r="G128" s="53">
        <f>IF('Data Import-Express'!G122="", "",'Data Import-Express'!G122 )</f>
        <v>424.5</v>
      </c>
      <c r="H128" s="8"/>
      <c r="I128" s="81"/>
      <c r="J128" s="81"/>
      <c r="K128" s="82"/>
      <c r="L128" s="120"/>
      <c r="M128" s="93"/>
      <c r="N128" s="93"/>
      <c r="O128" s="36"/>
      <c r="P128" s="81" t="str">
        <f t="shared" si="13"/>
        <v/>
      </c>
      <c r="Q128" s="81" t="str">
        <f t="shared" si="14"/>
        <v/>
      </c>
      <c r="R128" s="81" t="str">
        <f t="shared" si="15"/>
        <v/>
      </c>
      <c r="S128" s="81" t="str">
        <f t="shared" si="16"/>
        <v/>
      </c>
      <c r="T128" s="81" t="str">
        <f t="shared" si="17"/>
        <v/>
      </c>
      <c r="U128" s="81" t="str">
        <f t="shared" si="18"/>
        <v/>
      </c>
      <c r="V128" s="2"/>
      <c r="W128" s="2"/>
    </row>
    <row r="129" spans="1:23" ht="15.95" customHeight="1" x14ac:dyDescent="0.25">
      <c r="A129" s="71" t="str">
        <v>Company 132</v>
      </c>
      <c r="B129" s="53" t="str">
        <f>IF('Data Import-Express'!B123="", "",'Data Import-Express'!B123 )</f>
        <v>BATGCH</v>
      </c>
      <c r="C129" s="53" t="str">
        <f>IF('Data Import-Express'!C123="", "",'Data Import-Express'!C123 )</f>
        <v>Company 17</v>
      </c>
      <c r="D129" s="97" t="str">
        <f>IF('Data Import-Express'!D123="", "",'Data Import-Express'!D123 )</f>
        <v>L075156</v>
      </c>
      <c r="E129" s="54">
        <f ca="1">IF('Data Import-Express'!E123="", "",'Data Import-Express'!E123 )+(TODAY()-$A$1)</f>
        <v>45105</v>
      </c>
      <c r="F129" s="53">
        <f>IF('Data Import-Express'!F123="", "",'Data Import-Express'!F123 )</f>
        <v>1083</v>
      </c>
      <c r="G129" s="53">
        <f>IF('Data Import-Express'!G123="", "",'Data Import-Express'!G123 )</f>
        <v>1083</v>
      </c>
      <c r="H129" s="8"/>
      <c r="I129" s="81"/>
      <c r="J129" s="81"/>
      <c r="K129" s="82"/>
      <c r="L129" s="120"/>
      <c r="M129" s="93"/>
      <c r="N129" s="93"/>
      <c r="O129" s="36"/>
      <c r="P129" s="81" t="str">
        <f t="shared" si="13"/>
        <v/>
      </c>
      <c r="Q129" s="81" t="str">
        <f t="shared" si="14"/>
        <v/>
      </c>
      <c r="R129" s="81" t="str">
        <f t="shared" si="15"/>
        <v/>
      </c>
      <c r="S129" s="81" t="str">
        <f t="shared" si="16"/>
        <v/>
      </c>
      <c r="T129" s="81" t="str">
        <f t="shared" si="17"/>
        <v/>
      </c>
      <c r="U129" s="81" t="str">
        <f t="shared" si="18"/>
        <v/>
      </c>
      <c r="V129" s="2"/>
      <c r="W129" s="2"/>
    </row>
    <row r="130" spans="1:23" ht="15.95" customHeight="1" x14ac:dyDescent="0.25">
      <c r="A130" s="71" t="str">
        <v>Company 133</v>
      </c>
      <c r="B130" s="53" t="str">
        <f>IF('Data Import-Express'!B124="", "",'Data Import-Express'!B124 )</f>
        <v>BATGCH</v>
      </c>
      <c r="C130" s="53" t="str">
        <f>IF('Data Import-Express'!C124="", "",'Data Import-Express'!C124 )</f>
        <v>Company 17</v>
      </c>
      <c r="D130" s="97" t="str">
        <f>IF('Data Import-Express'!D124="", "",'Data Import-Express'!D124 )</f>
        <v>L077416</v>
      </c>
      <c r="E130" s="54">
        <f ca="1">IF('Data Import-Express'!E124="", "",'Data Import-Express'!E124 )+(TODAY()-$A$1)</f>
        <v>45107</v>
      </c>
      <c r="F130" s="53">
        <f>IF('Data Import-Express'!F124="", "",'Data Import-Express'!F124 )</f>
        <v>430.5</v>
      </c>
      <c r="G130" s="53">
        <f>IF('Data Import-Express'!G124="", "",'Data Import-Express'!G124 )</f>
        <v>430.5</v>
      </c>
      <c r="H130" s="8"/>
      <c r="I130" s="81"/>
      <c r="J130" s="81"/>
      <c r="K130" s="82"/>
      <c r="L130" s="120"/>
      <c r="M130" s="93"/>
      <c r="N130" s="93"/>
      <c r="O130" s="36"/>
      <c r="P130" s="81" t="str">
        <f t="shared" si="13"/>
        <v/>
      </c>
      <c r="Q130" s="81" t="str">
        <f t="shared" si="14"/>
        <v/>
      </c>
      <c r="R130" s="81" t="str">
        <f t="shared" si="15"/>
        <v/>
      </c>
      <c r="S130" s="81" t="str">
        <f t="shared" si="16"/>
        <v/>
      </c>
      <c r="T130" s="81" t="str">
        <f t="shared" si="17"/>
        <v/>
      </c>
      <c r="U130" s="81" t="str">
        <f t="shared" si="18"/>
        <v/>
      </c>
      <c r="V130" s="2"/>
      <c r="W130" s="2"/>
    </row>
    <row r="131" spans="1:23" ht="15.95" customHeight="1" x14ac:dyDescent="0.25">
      <c r="A131" s="71" t="str">
        <v>Company 134</v>
      </c>
      <c r="B131" s="53" t="str">
        <f>IF('Data Import-Express'!B125="", "",'Data Import-Express'!B125 )</f>
        <v>BATGCH</v>
      </c>
      <c r="C131" s="53" t="str">
        <f>IF('Data Import-Express'!C125="", "",'Data Import-Express'!C125 )</f>
        <v>Company 17</v>
      </c>
      <c r="D131" s="97" t="str">
        <f>IF('Data Import-Express'!D125="", "",'Data Import-Express'!D125 )</f>
        <v>L077461</v>
      </c>
      <c r="E131" s="54">
        <f ca="1">IF('Data Import-Express'!E125="", "",'Data Import-Express'!E125 )+(TODAY()-$A$1)</f>
        <v>45107</v>
      </c>
      <c r="F131" s="53">
        <f>IF('Data Import-Express'!F125="", "",'Data Import-Express'!F125 )</f>
        <v>867</v>
      </c>
      <c r="G131" s="53">
        <f>IF('Data Import-Express'!G125="", "",'Data Import-Express'!G125 )</f>
        <v>867</v>
      </c>
      <c r="H131" s="8"/>
      <c r="I131" s="81"/>
      <c r="J131" s="81"/>
      <c r="K131" s="82"/>
      <c r="L131" s="120"/>
      <c r="M131" s="93"/>
      <c r="N131" s="93"/>
      <c r="O131" s="36"/>
      <c r="P131" s="81" t="str">
        <f t="shared" si="13"/>
        <v/>
      </c>
      <c r="Q131" s="81" t="str">
        <f t="shared" si="14"/>
        <v/>
      </c>
      <c r="R131" s="81" t="str">
        <f t="shared" si="15"/>
        <v/>
      </c>
      <c r="S131" s="81" t="str">
        <f t="shared" si="16"/>
        <v/>
      </c>
      <c r="T131" s="81" t="str">
        <f t="shared" si="17"/>
        <v/>
      </c>
      <c r="U131" s="81" t="str">
        <f t="shared" si="18"/>
        <v/>
      </c>
      <c r="V131" s="2"/>
      <c r="W131" s="2"/>
    </row>
    <row r="132" spans="1:23" ht="15.95" customHeight="1" x14ac:dyDescent="0.25">
      <c r="A132" s="71" t="str">
        <v>Company 135</v>
      </c>
      <c r="B132" s="53" t="str">
        <f>IF('Data Import-Express'!B126="", "",'Data Import-Express'!B126 )</f>
        <v>BATGCH</v>
      </c>
      <c r="C132" s="53" t="str">
        <f>IF('Data Import-Express'!C126="", "",'Data Import-Express'!C126 )</f>
        <v>Company 17</v>
      </c>
      <c r="D132" s="97" t="str">
        <f>IF('Data Import-Express'!D126="", "",'Data Import-Express'!D126 )</f>
        <v>L077529</v>
      </c>
      <c r="E132" s="54">
        <f ca="1">IF('Data Import-Express'!E126="", "",'Data Import-Express'!E126 )+(TODAY()-$A$1)</f>
        <v>45107</v>
      </c>
      <c r="F132" s="53">
        <f>IF('Data Import-Express'!F126="", "",'Data Import-Express'!F126 )</f>
        <v>758.63</v>
      </c>
      <c r="G132" s="53">
        <f>IF('Data Import-Express'!G126="", "",'Data Import-Express'!G126 )</f>
        <v>758.63</v>
      </c>
      <c r="H132" s="8"/>
      <c r="I132" s="81"/>
      <c r="J132" s="81"/>
      <c r="K132" s="82"/>
      <c r="L132" s="120"/>
      <c r="M132" s="93"/>
      <c r="N132" s="93"/>
      <c r="O132" s="36"/>
      <c r="P132" s="81" t="str">
        <f t="shared" si="13"/>
        <v/>
      </c>
      <c r="Q132" s="81" t="str">
        <f t="shared" si="14"/>
        <v/>
      </c>
      <c r="R132" s="81" t="str">
        <f t="shared" si="15"/>
        <v/>
      </c>
      <c r="S132" s="81" t="str">
        <f t="shared" si="16"/>
        <v/>
      </c>
      <c r="T132" s="81" t="str">
        <f t="shared" si="17"/>
        <v/>
      </c>
      <c r="U132" s="81" t="str">
        <f t="shared" si="18"/>
        <v/>
      </c>
      <c r="V132" s="2"/>
      <c r="W132" s="2"/>
    </row>
    <row r="133" spans="1:23" ht="15.95" customHeight="1" x14ac:dyDescent="0.25">
      <c r="A133" s="71" t="str">
        <v>Company 136</v>
      </c>
      <c r="B133" s="53" t="str">
        <f>IF('Data Import-Express'!B127="", "",'Data Import-Express'!B127 )</f>
        <v>BATGCH</v>
      </c>
      <c r="C133" s="53" t="str">
        <f>IF('Data Import-Express'!C127="", "",'Data Import-Express'!C127 )</f>
        <v>Company 17</v>
      </c>
      <c r="D133" s="97" t="str">
        <f>IF('Data Import-Express'!D127="", "",'Data Import-Express'!D127 )</f>
        <v>L077549</v>
      </c>
      <c r="E133" s="54">
        <f ca="1">IF('Data Import-Express'!E127="", "",'Data Import-Express'!E127 )+(TODAY()-$A$1)</f>
        <v>45107</v>
      </c>
      <c r="F133" s="53">
        <f>IF('Data Import-Express'!F127="", "",'Data Import-Express'!F127 )</f>
        <v>867</v>
      </c>
      <c r="G133" s="53">
        <f>IF('Data Import-Express'!G127="", "",'Data Import-Express'!G127 )</f>
        <v>867</v>
      </c>
      <c r="H133" s="8"/>
      <c r="I133" s="81"/>
      <c r="J133" s="81"/>
      <c r="K133" s="82"/>
      <c r="L133" s="120"/>
      <c r="M133" s="93"/>
      <c r="N133" s="93"/>
      <c r="O133" s="36"/>
      <c r="P133" s="81" t="str">
        <f t="shared" si="13"/>
        <v/>
      </c>
      <c r="Q133" s="81" t="str">
        <f t="shared" si="14"/>
        <v/>
      </c>
      <c r="R133" s="81" t="str">
        <f t="shared" si="15"/>
        <v/>
      </c>
      <c r="S133" s="81" t="str">
        <f t="shared" si="16"/>
        <v/>
      </c>
      <c r="T133" s="81" t="str">
        <f t="shared" si="17"/>
        <v/>
      </c>
      <c r="U133" s="81" t="str">
        <f t="shared" si="18"/>
        <v/>
      </c>
      <c r="V133" s="2"/>
      <c r="W133" s="2"/>
    </row>
    <row r="134" spans="1:23" ht="15.95" customHeight="1" x14ac:dyDescent="0.25">
      <c r="A134" s="71" t="str">
        <v>Company 137</v>
      </c>
      <c r="B134" s="53" t="str">
        <f>IF('Data Import-Express'!B128="", "",'Data Import-Express'!B128 )</f>
        <v>BATGCH</v>
      </c>
      <c r="C134" s="53" t="str">
        <f>IF('Data Import-Express'!C128="", "",'Data Import-Express'!C128 )</f>
        <v>Company 17</v>
      </c>
      <c r="D134" s="97" t="str">
        <f>IF('Data Import-Express'!D128="", "",'Data Import-Express'!D128 )</f>
        <v>L077776</v>
      </c>
      <c r="E134" s="54">
        <f ca="1">IF('Data Import-Express'!E128="", "",'Data Import-Express'!E128 )+(TODAY()-$A$1)</f>
        <v>45111</v>
      </c>
      <c r="F134" s="53">
        <f>IF('Data Import-Express'!F128="", "",'Data Import-Express'!F128 )</f>
        <v>469.63</v>
      </c>
      <c r="G134" s="53">
        <f>IF('Data Import-Express'!G128="", "",'Data Import-Express'!G128 )</f>
        <v>469.63</v>
      </c>
      <c r="H134" s="8"/>
      <c r="I134" s="81"/>
      <c r="J134" s="81"/>
      <c r="K134" s="82"/>
      <c r="L134" s="120"/>
      <c r="M134" s="93"/>
      <c r="N134" s="93"/>
      <c r="O134" s="36"/>
      <c r="P134" s="81" t="str">
        <f t="shared" si="13"/>
        <v/>
      </c>
      <c r="Q134" s="81" t="str">
        <f t="shared" si="14"/>
        <v/>
      </c>
      <c r="R134" s="81" t="str">
        <f t="shared" si="15"/>
        <v/>
      </c>
      <c r="S134" s="81" t="str">
        <f t="shared" si="16"/>
        <v/>
      </c>
      <c r="T134" s="81" t="str">
        <f t="shared" si="17"/>
        <v/>
      </c>
      <c r="U134" s="81" t="str">
        <f t="shared" si="18"/>
        <v/>
      </c>
      <c r="V134" s="2"/>
      <c r="W134" s="2"/>
    </row>
    <row r="135" spans="1:23" ht="15.95" customHeight="1" x14ac:dyDescent="0.25">
      <c r="A135" s="71" t="str">
        <v>Company 138</v>
      </c>
      <c r="B135" s="53" t="str">
        <f>IF('Data Import-Express'!B129="", "",'Data Import-Express'!B129 )</f>
        <v>BATGCH</v>
      </c>
      <c r="C135" s="53" t="str">
        <f>IF('Data Import-Express'!C129="", "",'Data Import-Express'!C129 )</f>
        <v>Company 17</v>
      </c>
      <c r="D135" s="97" t="str">
        <f>IF('Data Import-Express'!D129="", "",'Data Import-Express'!D129 )</f>
        <v>L077314</v>
      </c>
      <c r="E135" s="54">
        <f ca="1">IF('Data Import-Express'!E129="", "",'Data Import-Express'!E129 )+(TODAY()-$A$1)</f>
        <v>45112</v>
      </c>
      <c r="F135" s="53">
        <f>IF('Data Import-Express'!F129="", "",'Data Import-Express'!F129 )</f>
        <v>430.5</v>
      </c>
      <c r="G135" s="53">
        <f>IF('Data Import-Express'!G129="", "",'Data Import-Express'!G129 )</f>
        <v>430.5</v>
      </c>
      <c r="H135" s="8"/>
      <c r="I135" s="81"/>
      <c r="J135" s="81"/>
      <c r="K135" s="82"/>
      <c r="L135" s="120"/>
      <c r="M135" s="93"/>
      <c r="N135" s="93"/>
      <c r="O135" s="36"/>
      <c r="P135" s="81" t="str">
        <f t="shared" si="13"/>
        <v/>
      </c>
      <c r="Q135" s="81" t="str">
        <f t="shared" si="14"/>
        <v/>
      </c>
      <c r="R135" s="81" t="str">
        <f t="shared" si="15"/>
        <v/>
      </c>
      <c r="S135" s="81" t="str">
        <f t="shared" si="16"/>
        <v/>
      </c>
      <c r="T135" s="81" t="str">
        <f t="shared" si="17"/>
        <v/>
      </c>
      <c r="U135" s="81" t="str">
        <f t="shared" si="18"/>
        <v/>
      </c>
      <c r="V135" s="2"/>
      <c r="W135" s="2"/>
    </row>
    <row r="136" spans="1:23" ht="15.95" customHeight="1" x14ac:dyDescent="0.25">
      <c r="A136" s="71" t="str">
        <v>Company 139</v>
      </c>
      <c r="B136" s="53" t="str">
        <f>IF('Data Import-Express'!B130="", "",'Data Import-Express'!B130 )</f>
        <v>BATGCH</v>
      </c>
      <c r="C136" s="53" t="str">
        <f>IF('Data Import-Express'!C130="", "",'Data Import-Express'!C130 )</f>
        <v>Company 17</v>
      </c>
      <c r="D136" s="97" t="str">
        <f>IF('Data Import-Express'!D130="", "",'Data Import-Express'!D130 )</f>
        <v>L078016</v>
      </c>
      <c r="E136" s="54">
        <f ca="1">IF('Data Import-Express'!E130="", "",'Data Import-Express'!E130 )+(TODAY()-$A$1)</f>
        <v>45118</v>
      </c>
      <c r="F136" s="53">
        <f>IF('Data Import-Express'!F130="", "",'Data Import-Express'!F130 )</f>
        <v>631.33000000000004</v>
      </c>
      <c r="G136" s="53">
        <f>IF('Data Import-Express'!G130="", "",'Data Import-Express'!G130 )</f>
        <v>631.33000000000004</v>
      </c>
      <c r="H136" s="8"/>
      <c r="I136" s="81"/>
      <c r="J136" s="81"/>
      <c r="K136" s="82"/>
      <c r="L136" s="120"/>
      <c r="M136" s="93"/>
      <c r="N136" s="93"/>
      <c r="O136" s="36"/>
      <c r="P136" s="81" t="str">
        <f t="shared" si="13"/>
        <v/>
      </c>
      <c r="Q136" s="81" t="str">
        <f t="shared" si="14"/>
        <v/>
      </c>
      <c r="R136" s="81" t="str">
        <f t="shared" si="15"/>
        <v/>
      </c>
      <c r="S136" s="81" t="str">
        <f t="shared" si="16"/>
        <v/>
      </c>
      <c r="T136" s="81" t="str">
        <f t="shared" si="17"/>
        <v/>
      </c>
      <c r="U136" s="81" t="str">
        <f t="shared" si="18"/>
        <v/>
      </c>
      <c r="V136" s="2"/>
      <c r="W136" s="2"/>
    </row>
    <row r="137" spans="1:23" ht="15.95" customHeight="1" x14ac:dyDescent="0.25">
      <c r="A137" s="71" t="str">
        <v>Company 140</v>
      </c>
      <c r="B137" s="53" t="str">
        <f>IF('Data Import-Express'!B131="", "",'Data Import-Express'!B131 )</f>
        <v>BATGCH</v>
      </c>
      <c r="C137" s="53" t="str">
        <f>IF('Data Import-Express'!C131="", "",'Data Import-Express'!C131 )</f>
        <v>Company 17</v>
      </c>
      <c r="D137" s="97" t="str">
        <f>IF('Data Import-Express'!D131="", "",'Data Import-Express'!D131 )</f>
        <v>L078026</v>
      </c>
      <c r="E137" s="54">
        <f ca="1">IF('Data Import-Express'!E131="", "",'Data Import-Express'!E131 )+(TODAY()-$A$1)</f>
        <v>45118</v>
      </c>
      <c r="F137" s="53">
        <f>IF('Data Import-Express'!F131="", "",'Data Import-Express'!F131 )</f>
        <v>975.38</v>
      </c>
      <c r="G137" s="53">
        <f>IF('Data Import-Express'!G131="", "",'Data Import-Express'!G131 )</f>
        <v>975.38</v>
      </c>
      <c r="H137" s="8"/>
      <c r="I137" s="81"/>
      <c r="J137" s="81"/>
      <c r="K137" s="82"/>
      <c r="L137" s="120"/>
      <c r="M137" s="93"/>
      <c r="N137" s="93"/>
      <c r="O137" s="36"/>
      <c r="P137" s="81" t="str">
        <f t="shared" si="13"/>
        <v/>
      </c>
      <c r="Q137" s="81" t="str">
        <f t="shared" si="14"/>
        <v/>
      </c>
      <c r="R137" s="81" t="str">
        <f t="shared" si="15"/>
        <v/>
      </c>
      <c r="S137" s="81" t="str">
        <f t="shared" si="16"/>
        <v/>
      </c>
      <c r="T137" s="81" t="str">
        <f t="shared" si="17"/>
        <v/>
      </c>
      <c r="U137" s="81" t="str">
        <f t="shared" si="18"/>
        <v/>
      </c>
      <c r="V137" s="2"/>
      <c r="W137" s="2"/>
    </row>
    <row r="138" spans="1:23" ht="15.95" customHeight="1" x14ac:dyDescent="0.25">
      <c r="A138" s="71" t="str">
        <v>Company 141</v>
      </c>
      <c r="B138" s="53" t="str">
        <f>IF('Data Import-Express'!B132="", "",'Data Import-Express'!B132 )</f>
        <v>BATGCH</v>
      </c>
      <c r="C138" s="53" t="str">
        <f>IF('Data Import-Express'!C132="", "",'Data Import-Express'!C132 )</f>
        <v>Company 17</v>
      </c>
      <c r="D138" s="97" t="str">
        <f>IF('Data Import-Express'!D132="", "",'Data Import-Express'!D132 )</f>
        <v>L077120</v>
      </c>
      <c r="E138" s="54">
        <f ca="1">IF('Data Import-Express'!E132="", "",'Data Import-Express'!E132 )+(TODAY()-$A$1)</f>
        <v>45120</v>
      </c>
      <c r="F138" s="53">
        <f>IF('Data Import-Express'!F132="", "",'Data Import-Express'!F132 )</f>
        <v>1674</v>
      </c>
      <c r="G138" s="53">
        <f>IF('Data Import-Express'!G132="", "",'Data Import-Express'!G132 )</f>
        <v>1674</v>
      </c>
      <c r="H138" s="8"/>
      <c r="I138" s="81"/>
      <c r="J138" s="81"/>
      <c r="K138" s="82"/>
      <c r="L138" s="120"/>
      <c r="M138" s="93"/>
      <c r="N138" s="93"/>
      <c r="O138" s="36"/>
      <c r="P138" s="81" t="str">
        <f t="shared" ref="P138:P200" si="19">IF(OR($Q$6="",LEFT($Q$6, 1)="L", I138=""),  "",  I138)</f>
        <v/>
      </c>
      <c r="Q138" s="81" t="str">
        <f t="shared" ref="Q138:Q200" si="20">IF(OR($Q$6="",LEFT($Q$6, 1)="L", J138=""),  "",  J138)</f>
        <v/>
      </c>
      <c r="R138" s="81" t="str">
        <f t="shared" ref="R138:R200" si="21">IF(OR($Q$6="",LEFT($Q$6, 1)="L", K138=""),  "",  K138)</f>
        <v/>
      </c>
      <c r="S138" s="81" t="str">
        <f t="shared" ref="S138:S200" si="22">IF(OR($Q$6="",LEFT($Q$6, 1)="L", L138=""),  "",  L138)</f>
        <v/>
      </c>
      <c r="T138" s="81" t="str">
        <f t="shared" ref="T138:T200" si="23">IF(OR($Q$6="",LEFT($Q$6, 1)="L", M138=""),  "",  M138)</f>
        <v/>
      </c>
      <c r="U138" s="81" t="str">
        <f t="shared" ref="U138:U200" si="24">IF(OR($Q$6="",LEFT($Q$6, 1)="L", N138=""),  "",  N138)</f>
        <v/>
      </c>
      <c r="V138" s="2"/>
      <c r="W138" s="2"/>
    </row>
    <row r="139" spans="1:23" ht="15.95" customHeight="1" x14ac:dyDescent="0.25">
      <c r="A139" s="71" t="str">
        <v>Company 142</v>
      </c>
      <c r="B139" s="53" t="str">
        <f>IF('Data Import-Express'!B133="", "",'Data Import-Express'!B133 )</f>
        <v>BATGCH</v>
      </c>
      <c r="C139" s="53" t="str">
        <f>IF('Data Import-Express'!C133="", "",'Data Import-Express'!C133 )</f>
        <v>Company 17</v>
      </c>
      <c r="D139" s="97" t="str">
        <f>IF('Data Import-Express'!D133="", "",'Data Import-Express'!D133 )</f>
        <v>L078385</v>
      </c>
      <c r="E139" s="54">
        <f ca="1">IF('Data Import-Express'!E133="", "",'Data Import-Express'!E133 )+(TODAY()-$A$1)</f>
        <v>45120</v>
      </c>
      <c r="F139" s="53">
        <f>IF('Data Import-Express'!F133="", "",'Data Import-Express'!F133 )</f>
        <v>498.53</v>
      </c>
      <c r="G139" s="53">
        <f>IF('Data Import-Express'!G133="", "",'Data Import-Express'!G133 )</f>
        <v>498.53</v>
      </c>
      <c r="H139" s="8"/>
      <c r="I139" s="81"/>
      <c r="J139" s="81"/>
      <c r="K139" s="82"/>
      <c r="L139" s="120"/>
      <c r="M139" s="93"/>
      <c r="N139" s="93"/>
      <c r="O139" s="36"/>
      <c r="P139" s="81" t="str">
        <f t="shared" si="19"/>
        <v/>
      </c>
      <c r="Q139" s="81" t="str">
        <f t="shared" si="20"/>
        <v/>
      </c>
      <c r="R139" s="81" t="str">
        <f t="shared" si="21"/>
        <v/>
      </c>
      <c r="S139" s="81" t="str">
        <f t="shared" si="22"/>
        <v/>
      </c>
      <c r="T139" s="81" t="str">
        <f t="shared" si="23"/>
        <v/>
      </c>
      <c r="U139" s="81" t="str">
        <f t="shared" si="24"/>
        <v/>
      </c>
      <c r="V139" s="2"/>
      <c r="W139" s="2"/>
    </row>
    <row r="140" spans="1:23" ht="15.95" customHeight="1" x14ac:dyDescent="0.25">
      <c r="A140" s="71" t="str">
        <v>Company 143</v>
      </c>
      <c r="B140" s="53" t="str">
        <f>IF('Data Import-Express'!B134="", "",'Data Import-Express'!B134 )</f>
        <v>BATGCH</v>
      </c>
      <c r="C140" s="53" t="str">
        <f>IF('Data Import-Express'!C134="", "",'Data Import-Express'!C134 )</f>
        <v>Company 17</v>
      </c>
      <c r="D140" s="97" t="str">
        <f>IF('Data Import-Express'!D134="", "",'Data Import-Express'!D134 )</f>
        <v>L077316</v>
      </c>
      <c r="E140" s="54">
        <f ca="1">IF('Data Import-Express'!E134="", "",'Data Import-Express'!E134 )+(TODAY()-$A$1)</f>
        <v>45121</v>
      </c>
      <c r="F140" s="53">
        <f>IF('Data Import-Express'!F134="", "",'Data Import-Express'!F134 )</f>
        <v>609.88</v>
      </c>
      <c r="G140" s="53">
        <f>IF('Data Import-Express'!G134="", "",'Data Import-Express'!G134 )</f>
        <v>609.88</v>
      </c>
      <c r="H140" s="8"/>
      <c r="I140" s="81"/>
      <c r="J140" s="81"/>
      <c r="K140" s="82"/>
      <c r="L140" s="120"/>
      <c r="M140" s="93"/>
      <c r="N140" s="93"/>
      <c r="O140" s="36"/>
      <c r="P140" s="81" t="str">
        <f t="shared" si="19"/>
        <v/>
      </c>
      <c r="Q140" s="81" t="str">
        <f t="shared" si="20"/>
        <v/>
      </c>
      <c r="R140" s="81" t="str">
        <f t="shared" si="21"/>
        <v/>
      </c>
      <c r="S140" s="81" t="str">
        <f t="shared" si="22"/>
        <v/>
      </c>
      <c r="T140" s="81" t="str">
        <f t="shared" si="23"/>
        <v/>
      </c>
      <c r="U140" s="81" t="str">
        <f t="shared" si="24"/>
        <v/>
      </c>
      <c r="V140" s="2"/>
      <c r="W140" s="2"/>
    </row>
    <row r="141" spans="1:23" ht="15.95" customHeight="1" x14ac:dyDescent="0.25">
      <c r="A141" s="71" t="str">
        <v>Company 144</v>
      </c>
      <c r="B141" s="53" t="str">
        <f>IF('Data Import-Express'!B135="", "",'Data Import-Express'!B135 )</f>
        <v>BATGCH</v>
      </c>
      <c r="C141" s="53" t="str">
        <f>IF('Data Import-Express'!C135="", "",'Data Import-Express'!C135 )</f>
        <v>Company 17</v>
      </c>
      <c r="D141" s="97" t="str">
        <f>IF('Data Import-Express'!D135="", "",'Data Import-Express'!D135 )</f>
        <v>L078528</v>
      </c>
      <c r="E141" s="54">
        <f ca="1">IF('Data Import-Express'!E135="", "",'Data Import-Express'!E135 )+(TODAY()-$A$1)</f>
        <v>45124</v>
      </c>
      <c r="F141" s="53">
        <f>IF('Data Import-Express'!F135="", "",'Data Import-Express'!F135 )</f>
        <v>1156</v>
      </c>
      <c r="G141" s="53">
        <f>IF('Data Import-Express'!G135="", "",'Data Import-Express'!G135 )</f>
        <v>1156</v>
      </c>
      <c r="H141" s="8"/>
      <c r="I141" s="81"/>
      <c r="J141" s="81"/>
      <c r="K141" s="82"/>
      <c r="L141" s="120"/>
      <c r="M141" s="93"/>
      <c r="N141" s="93"/>
      <c r="O141" s="36"/>
      <c r="P141" s="81" t="str">
        <f t="shared" si="19"/>
        <v/>
      </c>
      <c r="Q141" s="81" t="str">
        <f t="shared" si="20"/>
        <v/>
      </c>
      <c r="R141" s="81" t="str">
        <f t="shared" si="21"/>
        <v/>
      </c>
      <c r="S141" s="81" t="str">
        <f t="shared" si="22"/>
        <v/>
      </c>
      <c r="T141" s="81" t="str">
        <f t="shared" si="23"/>
        <v/>
      </c>
      <c r="U141" s="81" t="str">
        <f t="shared" si="24"/>
        <v/>
      </c>
      <c r="V141" s="2"/>
      <c r="W141" s="2"/>
    </row>
    <row r="142" spans="1:23" ht="15.95" customHeight="1" x14ac:dyDescent="0.25">
      <c r="A142" s="71" t="str">
        <v>Company 145</v>
      </c>
      <c r="B142" s="53" t="str">
        <f>IF('Data Import-Express'!B136="", "",'Data Import-Express'!B136 )</f>
        <v>BATGCH</v>
      </c>
      <c r="C142" s="53" t="str">
        <f>IF('Data Import-Express'!C136="", "",'Data Import-Express'!C136 )</f>
        <v>Company 17</v>
      </c>
      <c r="D142" s="97" t="str">
        <f>IF('Data Import-Express'!D136="", "",'Data Import-Express'!D136 )</f>
        <v>L078452</v>
      </c>
      <c r="E142" s="54">
        <f ca="1">IF('Data Import-Express'!E136="", "",'Data Import-Express'!E136 )+(TODAY()-$A$1)</f>
        <v>45132</v>
      </c>
      <c r="F142" s="53">
        <f>IF('Data Import-Express'!F136="", "",'Data Import-Express'!F136 )</f>
        <v>469.63</v>
      </c>
      <c r="G142" s="53">
        <f>IF('Data Import-Express'!G136="", "",'Data Import-Express'!G136 )</f>
        <v>469.63</v>
      </c>
      <c r="H142" s="8"/>
      <c r="I142" s="81"/>
      <c r="J142" s="81"/>
      <c r="K142" s="82"/>
      <c r="L142" s="120"/>
      <c r="M142" s="93"/>
      <c r="N142" s="93"/>
      <c r="O142" s="36"/>
      <c r="P142" s="81" t="str">
        <f t="shared" si="19"/>
        <v/>
      </c>
      <c r="Q142" s="81" t="str">
        <f t="shared" si="20"/>
        <v/>
      </c>
      <c r="R142" s="81" t="str">
        <f t="shared" si="21"/>
        <v/>
      </c>
      <c r="S142" s="81" t="str">
        <f t="shared" si="22"/>
        <v/>
      </c>
      <c r="T142" s="81" t="str">
        <f t="shared" si="23"/>
        <v/>
      </c>
      <c r="U142" s="81" t="str">
        <f t="shared" si="24"/>
        <v/>
      </c>
      <c r="V142" s="2"/>
      <c r="W142" s="2"/>
    </row>
    <row r="143" spans="1:23" ht="15.95" customHeight="1" x14ac:dyDescent="0.25">
      <c r="A143" s="71" t="str">
        <v>Company 146</v>
      </c>
      <c r="B143" s="53" t="str">
        <f>IF('Data Import-Express'!B137="", "",'Data Import-Express'!B137 )</f>
        <v>BATGCH</v>
      </c>
      <c r="C143" s="53" t="str">
        <f>IF('Data Import-Express'!C137="", "",'Data Import-Express'!C137 )</f>
        <v>Company 17</v>
      </c>
      <c r="D143" s="97" t="str">
        <f>IF('Data Import-Express'!D137="", "",'Data Import-Express'!D137 )</f>
        <v>L078930</v>
      </c>
      <c r="E143" s="54">
        <f ca="1">IF('Data Import-Express'!E137="", "",'Data Import-Express'!E137 )+(TODAY()-$A$1)</f>
        <v>45132</v>
      </c>
      <c r="F143" s="53">
        <f>IF('Data Import-Express'!F137="", "",'Data Import-Express'!F137 )</f>
        <v>433.5</v>
      </c>
      <c r="G143" s="53">
        <f>IF('Data Import-Express'!G137="", "",'Data Import-Express'!G137 )</f>
        <v>433.5</v>
      </c>
      <c r="H143" s="8"/>
      <c r="I143" s="81"/>
      <c r="J143" s="81"/>
      <c r="K143" s="82"/>
      <c r="L143" s="120"/>
      <c r="M143" s="93"/>
      <c r="N143" s="93"/>
      <c r="O143" s="36"/>
      <c r="P143" s="81" t="str">
        <f t="shared" si="19"/>
        <v/>
      </c>
      <c r="Q143" s="81" t="str">
        <f t="shared" si="20"/>
        <v/>
      </c>
      <c r="R143" s="81" t="str">
        <f t="shared" si="21"/>
        <v/>
      </c>
      <c r="S143" s="81" t="str">
        <f t="shared" si="22"/>
        <v/>
      </c>
      <c r="T143" s="81" t="str">
        <f t="shared" si="23"/>
        <v/>
      </c>
      <c r="U143" s="81" t="str">
        <f t="shared" si="24"/>
        <v/>
      </c>
      <c r="V143" s="2"/>
      <c r="W143" s="2"/>
    </row>
    <row r="144" spans="1:23" ht="15.95" customHeight="1" x14ac:dyDescent="0.25">
      <c r="A144" s="71" t="str">
        <v>Company 147</v>
      </c>
      <c r="B144" s="53" t="str">
        <f>IF('Data Import-Express'!B138="", "",'Data Import-Express'!B138 )</f>
        <v>BATGCH</v>
      </c>
      <c r="C144" s="53" t="str">
        <f>IF('Data Import-Express'!C138="", "",'Data Import-Express'!C138 )</f>
        <v>Company 17</v>
      </c>
      <c r="D144" s="97" t="str">
        <f>IF('Data Import-Express'!D138="", "",'Data Import-Express'!D138 )</f>
        <v>L078931</v>
      </c>
      <c r="E144" s="54">
        <f ca="1">IF('Data Import-Express'!E138="", "",'Data Import-Express'!E138 )+(TODAY()-$A$1)</f>
        <v>45132</v>
      </c>
      <c r="F144" s="53">
        <f>IF('Data Import-Express'!F138="", "",'Data Import-Express'!F138 )</f>
        <v>216.75</v>
      </c>
      <c r="G144" s="53">
        <f>IF('Data Import-Express'!G138="", "",'Data Import-Express'!G138 )</f>
        <v>216.75</v>
      </c>
      <c r="H144" s="8"/>
      <c r="I144" s="81"/>
      <c r="J144" s="81"/>
      <c r="K144" s="82"/>
      <c r="L144" s="120"/>
      <c r="M144" s="93"/>
      <c r="N144" s="93"/>
      <c r="O144" s="36"/>
      <c r="P144" s="81" t="str">
        <f t="shared" si="19"/>
        <v/>
      </c>
      <c r="Q144" s="81" t="str">
        <f t="shared" si="20"/>
        <v/>
      </c>
      <c r="R144" s="81" t="str">
        <f t="shared" si="21"/>
        <v/>
      </c>
      <c r="S144" s="81" t="str">
        <f t="shared" si="22"/>
        <v/>
      </c>
      <c r="T144" s="81" t="str">
        <f t="shared" si="23"/>
        <v/>
      </c>
      <c r="U144" s="81" t="str">
        <f t="shared" si="24"/>
        <v/>
      </c>
      <c r="V144" s="2"/>
      <c r="W144" s="2"/>
    </row>
    <row r="145" spans="1:23" ht="15.95" customHeight="1" x14ac:dyDescent="0.25">
      <c r="A145" s="71" t="str">
        <v>Company 148</v>
      </c>
      <c r="B145" s="53" t="str">
        <f>IF('Data Import-Express'!B139="", "",'Data Import-Express'!B139 )</f>
        <v>BATGCH</v>
      </c>
      <c r="C145" s="53" t="str">
        <f>IF('Data Import-Express'!C139="", "",'Data Import-Express'!C139 )</f>
        <v>Company 17</v>
      </c>
      <c r="D145" s="97" t="str">
        <f>IF('Data Import-Express'!D139="", "",'Data Import-Express'!D139 )</f>
        <v>L079237</v>
      </c>
      <c r="E145" s="54">
        <f ca="1">IF('Data Import-Express'!E139="", "",'Data Import-Express'!E139 )+(TODAY()-$A$1)</f>
        <v>45133</v>
      </c>
      <c r="F145" s="53">
        <f>IF('Data Import-Express'!F139="", "",'Data Import-Express'!F139 )</f>
        <v>202.3</v>
      </c>
      <c r="G145" s="53">
        <f>IF('Data Import-Express'!G139="", "",'Data Import-Express'!G139 )</f>
        <v>202.3</v>
      </c>
      <c r="H145" s="8"/>
      <c r="I145" s="81"/>
      <c r="J145" s="81"/>
      <c r="K145" s="82"/>
      <c r="L145" s="120"/>
      <c r="M145" s="93"/>
      <c r="N145" s="93"/>
      <c r="O145" s="36"/>
      <c r="P145" s="81" t="str">
        <f t="shared" si="19"/>
        <v/>
      </c>
      <c r="Q145" s="81" t="str">
        <f t="shared" si="20"/>
        <v/>
      </c>
      <c r="R145" s="81" t="str">
        <f t="shared" si="21"/>
        <v/>
      </c>
      <c r="S145" s="81" t="str">
        <f t="shared" si="22"/>
        <v/>
      </c>
      <c r="T145" s="81" t="str">
        <f t="shared" si="23"/>
        <v/>
      </c>
      <c r="U145" s="81" t="str">
        <f t="shared" si="24"/>
        <v/>
      </c>
      <c r="V145" s="2"/>
      <c r="W145" s="2"/>
    </row>
    <row r="146" spans="1:23" ht="15.95" customHeight="1" x14ac:dyDescent="0.25">
      <c r="A146" s="71" t="str">
        <v>Company 149</v>
      </c>
      <c r="B146" s="53" t="str">
        <f>IF('Data Import-Express'!B140="", "",'Data Import-Express'!B140 )</f>
        <v>BATGCH</v>
      </c>
      <c r="C146" s="53" t="str">
        <f>IF('Data Import-Express'!C140="", "",'Data Import-Express'!C140 )</f>
        <v>Company 17</v>
      </c>
      <c r="D146" s="97" t="str">
        <f>IF('Data Import-Express'!D140="", "",'Data Import-Express'!D140 )</f>
        <v>L078991</v>
      </c>
      <c r="E146" s="54">
        <f ca="1">IF('Data Import-Express'!E140="", "",'Data Import-Express'!E140 )+(TODAY()-$A$1)</f>
        <v>45140</v>
      </c>
      <c r="F146" s="53">
        <f>IF('Data Import-Express'!F140="", "",'Data Import-Express'!F140 )</f>
        <v>578</v>
      </c>
      <c r="G146" s="53">
        <f>IF('Data Import-Express'!G140="", "",'Data Import-Express'!G140 )</f>
        <v>578</v>
      </c>
      <c r="H146" s="8"/>
      <c r="I146" s="81"/>
      <c r="J146" s="81"/>
      <c r="K146" s="82"/>
      <c r="L146" s="120"/>
      <c r="M146" s="93"/>
      <c r="N146" s="93"/>
      <c r="O146" s="36"/>
      <c r="P146" s="81" t="str">
        <f t="shared" si="19"/>
        <v/>
      </c>
      <c r="Q146" s="81" t="str">
        <f t="shared" si="20"/>
        <v/>
      </c>
      <c r="R146" s="81" t="str">
        <f t="shared" si="21"/>
        <v/>
      </c>
      <c r="S146" s="81" t="str">
        <f t="shared" si="22"/>
        <v/>
      </c>
      <c r="T146" s="81" t="str">
        <f t="shared" si="23"/>
        <v/>
      </c>
      <c r="U146" s="81" t="str">
        <f t="shared" si="24"/>
        <v/>
      </c>
      <c r="V146" s="2"/>
      <c r="W146" s="2"/>
    </row>
    <row r="147" spans="1:23" ht="15.95" customHeight="1" x14ac:dyDescent="0.25">
      <c r="A147" s="71" t="str">
        <v>Company 151</v>
      </c>
      <c r="B147" s="53" t="str">
        <f>IF('Data Import-Express'!B141="", "",'Data Import-Express'!B141 )</f>
        <v>BATGCH</v>
      </c>
      <c r="C147" s="53" t="str">
        <f>IF('Data Import-Express'!C141="", "",'Data Import-Express'!C141 )</f>
        <v>Company 17</v>
      </c>
      <c r="D147" s="97" t="str">
        <f>IF('Data Import-Express'!D141="", "",'Data Import-Express'!D141 )</f>
        <v>L079067</v>
      </c>
      <c r="E147" s="54">
        <f ca="1">IF('Data Import-Express'!E141="", "",'Data Import-Express'!E141 )+(TODAY()-$A$1)</f>
        <v>45140</v>
      </c>
      <c r="F147" s="53">
        <f>IF('Data Import-Express'!F141="", "",'Data Import-Express'!F141 )</f>
        <v>683.38</v>
      </c>
      <c r="G147" s="53">
        <f>IF('Data Import-Express'!G141="", "",'Data Import-Express'!G141 )</f>
        <v>683.38</v>
      </c>
      <c r="H147" s="8"/>
      <c r="I147" s="81"/>
      <c r="J147" s="81"/>
      <c r="K147" s="82"/>
      <c r="L147" s="120"/>
      <c r="M147" s="93"/>
      <c r="N147" s="93"/>
      <c r="O147" s="36"/>
      <c r="P147" s="81" t="str">
        <f t="shared" si="19"/>
        <v/>
      </c>
      <c r="Q147" s="81" t="str">
        <f t="shared" si="20"/>
        <v/>
      </c>
      <c r="R147" s="81" t="str">
        <f t="shared" si="21"/>
        <v/>
      </c>
      <c r="S147" s="81" t="str">
        <f t="shared" si="22"/>
        <v/>
      </c>
      <c r="T147" s="81" t="str">
        <f t="shared" si="23"/>
        <v/>
      </c>
      <c r="U147" s="81" t="str">
        <f t="shared" si="24"/>
        <v/>
      </c>
      <c r="V147" s="2"/>
      <c r="W147" s="2"/>
    </row>
    <row r="148" spans="1:23" ht="15.95" customHeight="1" x14ac:dyDescent="0.25">
      <c r="A148" s="71" t="str">
        <v>Company 152</v>
      </c>
      <c r="B148" s="53" t="str">
        <f>IF('Data Import-Express'!B142="", "",'Data Import-Express'!B142 )</f>
        <v>BATGCH</v>
      </c>
      <c r="C148" s="53" t="str">
        <f>IF('Data Import-Express'!C142="", "",'Data Import-Express'!C142 )</f>
        <v>Company 17</v>
      </c>
      <c r="D148" s="97" t="str">
        <f>IF('Data Import-Express'!D142="", "",'Data Import-Express'!D142 )</f>
        <v>L079437</v>
      </c>
      <c r="E148" s="54">
        <f ca="1">IF('Data Import-Express'!E142="", "",'Data Import-Express'!E142 )+(TODAY()-$A$1)</f>
        <v>45140</v>
      </c>
      <c r="F148" s="53">
        <f>IF('Data Import-Express'!F142="", "",'Data Import-Express'!F142 )</f>
        <v>430.5</v>
      </c>
      <c r="G148" s="53">
        <f>IF('Data Import-Express'!G142="", "",'Data Import-Express'!G142 )</f>
        <v>430.5</v>
      </c>
      <c r="H148" s="8"/>
      <c r="I148" s="81"/>
      <c r="J148" s="81"/>
      <c r="K148" s="82"/>
      <c r="L148" s="120"/>
      <c r="M148" s="93"/>
      <c r="N148" s="93"/>
      <c r="O148" s="36"/>
      <c r="P148" s="81" t="str">
        <f t="shared" si="19"/>
        <v/>
      </c>
      <c r="Q148" s="81" t="str">
        <f t="shared" si="20"/>
        <v/>
      </c>
      <c r="R148" s="81" t="str">
        <f t="shared" si="21"/>
        <v/>
      </c>
      <c r="S148" s="81" t="str">
        <f t="shared" si="22"/>
        <v/>
      </c>
      <c r="T148" s="81" t="str">
        <f t="shared" si="23"/>
        <v/>
      </c>
      <c r="U148" s="81" t="str">
        <f t="shared" si="24"/>
        <v/>
      </c>
      <c r="V148" s="2"/>
      <c r="W148" s="2"/>
    </row>
    <row r="149" spans="1:23" ht="15.95" customHeight="1" x14ac:dyDescent="0.25">
      <c r="A149" s="71" t="str">
        <v>Company 153</v>
      </c>
      <c r="B149" s="53" t="str">
        <f>IF('Data Import-Express'!B143="", "",'Data Import-Express'!B143 )</f>
        <v>BATGCH</v>
      </c>
      <c r="C149" s="53" t="str">
        <f>IF('Data Import-Express'!C143="", "",'Data Import-Express'!C143 )</f>
        <v>Company 17</v>
      </c>
      <c r="D149" s="97" t="str">
        <f>IF('Data Import-Express'!D143="", "",'Data Import-Express'!D143 )</f>
        <v>L079436</v>
      </c>
      <c r="E149" s="54">
        <f ca="1">IF('Data Import-Express'!E143="", "",'Data Import-Express'!E143 )+(TODAY()-$A$1)</f>
        <v>45142</v>
      </c>
      <c r="F149" s="53">
        <f>IF('Data Import-Express'!F143="", "",'Data Import-Express'!F143 )</f>
        <v>430.5</v>
      </c>
      <c r="G149" s="53">
        <f>IF('Data Import-Express'!G143="", "",'Data Import-Express'!G143 )</f>
        <v>430.5</v>
      </c>
      <c r="H149" s="8"/>
      <c r="I149" s="81"/>
      <c r="J149" s="81"/>
      <c r="K149" s="82"/>
      <c r="L149" s="120"/>
      <c r="M149" s="93"/>
      <c r="N149" s="93"/>
      <c r="O149" s="36"/>
      <c r="P149" s="81" t="str">
        <f t="shared" si="19"/>
        <v/>
      </c>
      <c r="Q149" s="81" t="str">
        <f t="shared" si="20"/>
        <v/>
      </c>
      <c r="R149" s="81" t="str">
        <f t="shared" si="21"/>
        <v/>
      </c>
      <c r="S149" s="81" t="str">
        <f t="shared" si="22"/>
        <v/>
      </c>
      <c r="T149" s="81" t="str">
        <f t="shared" si="23"/>
        <v/>
      </c>
      <c r="U149" s="81" t="str">
        <f t="shared" si="24"/>
        <v/>
      </c>
      <c r="V149" s="2"/>
      <c r="W149" s="2"/>
    </row>
    <row r="150" spans="1:23" ht="15.95" customHeight="1" x14ac:dyDescent="0.25">
      <c r="A150" s="71" t="str">
        <v>Company 155</v>
      </c>
      <c r="B150" s="53" t="str">
        <f>IF('Data Import-Express'!B144="", "",'Data Import-Express'!B144 )</f>
        <v>BAUDIT</v>
      </c>
      <c r="C150" s="53" t="str">
        <f>IF('Data Import-Express'!C144="", "",'Data Import-Express'!C144 )</f>
        <v>Company 18</v>
      </c>
      <c r="D150" s="97" t="str">
        <f>IF('Data Import-Express'!D144="", "",'Data Import-Express'!D144 )</f>
        <v>L068603CR</v>
      </c>
      <c r="E150" s="54">
        <f ca="1">IF('Data Import-Express'!E144="", "",'Data Import-Express'!E144 )+(TODAY()-$A$1)</f>
        <v>44959</v>
      </c>
      <c r="F150" s="53">
        <f>IF('Data Import-Express'!F144="", "",'Data Import-Express'!F144 )</f>
        <v>975</v>
      </c>
      <c r="G150" s="53">
        <f>IF('Data Import-Express'!G144="", "",'Data Import-Express'!G144 )</f>
        <v>975</v>
      </c>
      <c r="H150" s="8"/>
      <c r="I150" s="81"/>
      <c r="J150" s="81"/>
      <c r="K150" s="82"/>
      <c r="L150" s="120"/>
      <c r="M150" s="93"/>
      <c r="N150" s="93"/>
      <c r="O150" s="36"/>
      <c r="P150" s="81" t="str">
        <f t="shared" si="19"/>
        <v/>
      </c>
      <c r="Q150" s="81" t="str">
        <f t="shared" si="20"/>
        <v/>
      </c>
      <c r="R150" s="81" t="str">
        <f t="shared" si="21"/>
        <v/>
      </c>
      <c r="S150" s="81" t="str">
        <f t="shared" si="22"/>
        <v/>
      </c>
      <c r="T150" s="81" t="str">
        <f t="shared" si="23"/>
        <v/>
      </c>
      <c r="U150" s="81" t="str">
        <f t="shared" si="24"/>
        <v/>
      </c>
      <c r="V150" s="2"/>
      <c r="W150" s="2"/>
    </row>
    <row r="151" spans="1:23" ht="15.95" customHeight="1" x14ac:dyDescent="0.25">
      <c r="A151" s="71" t="str">
        <v>Company 156</v>
      </c>
      <c r="B151" s="53" t="str">
        <f>IF('Data Import-Express'!B145="", "",'Data Import-Express'!B145 )</f>
        <v>BAUDIT</v>
      </c>
      <c r="C151" s="53" t="str">
        <f>IF('Data Import-Express'!C145="", "",'Data Import-Express'!C145 )</f>
        <v>Company 18</v>
      </c>
      <c r="D151" s="97" t="str">
        <f>IF('Data Import-Express'!D145="", "",'Data Import-Express'!D145 )</f>
        <v>L075947</v>
      </c>
      <c r="E151" s="54">
        <f ca="1">IF('Data Import-Express'!E145="", "",'Data Import-Express'!E145 )+(TODAY()-$A$1)</f>
        <v>45083</v>
      </c>
      <c r="F151" s="53">
        <f>IF('Data Import-Express'!F145="", "",'Data Import-Express'!F145 )</f>
        <v>1297.2</v>
      </c>
      <c r="G151" s="53">
        <f>IF('Data Import-Express'!G145="", "",'Data Import-Express'!G145 )</f>
        <v>1297.2</v>
      </c>
      <c r="H151" s="8"/>
      <c r="I151" s="81"/>
      <c r="J151" s="81"/>
      <c r="K151" s="82"/>
      <c r="L151" s="120"/>
      <c r="M151" s="93"/>
      <c r="N151" s="93"/>
      <c r="O151" s="36"/>
      <c r="P151" s="81" t="str">
        <f t="shared" si="19"/>
        <v/>
      </c>
      <c r="Q151" s="81" t="str">
        <f t="shared" si="20"/>
        <v/>
      </c>
      <c r="R151" s="81" t="str">
        <f t="shared" si="21"/>
        <v/>
      </c>
      <c r="S151" s="81" t="str">
        <f t="shared" si="22"/>
        <v/>
      </c>
      <c r="T151" s="81" t="str">
        <f t="shared" si="23"/>
        <v/>
      </c>
      <c r="U151" s="81" t="str">
        <f t="shared" si="24"/>
        <v/>
      </c>
      <c r="V151" s="2"/>
      <c r="W151" s="2"/>
    </row>
    <row r="152" spans="1:23" ht="15.95" customHeight="1" x14ac:dyDescent="0.25">
      <c r="A152" s="71" t="str">
        <v>Company 157</v>
      </c>
      <c r="B152" s="53" t="str">
        <f>IF('Data Import-Express'!B146="", "",'Data Import-Express'!B146 )</f>
        <v>BAUDIT</v>
      </c>
      <c r="C152" s="53" t="str">
        <f>IF('Data Import-Express'!C146="", "",'Data Import-Express'!C146 )</f>
        <v>Company 18</v>
      </c>
      <c r="D152" s="97" t="str">
        <f>IF('Data Import-Express'!D146="", "",'Data Import-Express'!D146 )</f>
        <v>L075977</v>
      </c>
      <c r="E152" s="54">
        <f ca="1">IF('Data Import-Express'!E146="", "",'Data Import-Express'!E146 )+(TODAY()-$A$1)</f>
        <v>45083</v>
      </c>
      <c r="F152" s="53">
        <f>IF('Data Import-Express'!F146="", "",'Data Import-Express'!F146 )</f>
        <v>2608.5</v>
      </c>
      <c r="G152" s="53">
        <f>IF('Data Import-Express'!G146="", "",'Data Import-Express'!G146 )</f>
        <v>2608.5</v>
      </c>
      <c r="H152" s="8"/>
      <c r="I152" s="81"/>
      <c r="J152" s="81"/>
      <c r="K152" s="82"/>
      <c r="L152" s="120"/>
      <c r="M152" s="93"/>
      <c r="N152" s="93"/>
      <c r="O152" s="36"/>
      <c r="P152" s="81" t="str">
        <f t="shared" si="19"/>
        <v/>
      </c>
      <c r="Q152" s="81" t="str">
        <f t="shared" si="20"/>
        <v/>
      </c>
      <c r="R152" s="81" t="str">
        <f t="shared" si="21"/>
        <v/>
      </c>
      <c r="S152" s="81" t="str">
        <f t="shared" si="22"/>
        <v/>
      </c>
      <c r="T152" s="81" t="str">
        <f t="shared" si="23"/>
        <v/>
      </c>
      <c r="U152" s="81" t="str">
        <f t="shared" si="24"/>
        <v/>
      </c>
      <c r="V152" s="2"/>
      <c r="W152" s="2"/>
    </row>
    <row r="153" spans="1:23" ht="15.95" customHeight="1" x14ac:dyDescent="0.25">
      <c r="A153" s="71" t="str">
        <v>Company 158</v>
      </c>
      <c r="B153" s="53" t="str">
        <f>IF('Data Import-Express'!B147="", "",'Data Import-Express'!B147 )</f>
        <v>BAUDIT</v>
      </c>
      <c r="C153" s="53" t="str">
        <f>IF('Data Import-Express'!C147="", "",'Data Import-Express'!C147 )</f>
        <v>Company 18</v>
      </c>
      <c r="D153" s="97" t="str">
        <f>IF('Data Import-Express'!D147="", "",'Data Import-Express'!D147 )</f>
        <v>L076026</v>
      </c>
      <c r="E153" s="54">
        <f ca="1">IF('Data Import-Express'!E147="", "",'Data Import-Express'!E147 )+(TODAY()-$A$1)</f>
        <v>45083</v>
      </c>
      <c r="F153" s="53">
        <f>IF('Data Import-Express'!F147="", "",'Data Import-Express'!F147 )</f>
        <v>1551</v>
      </c>
      <c r="G153" s="53">
        <f>IF('Data Import-Express'!G147="", "",'Data Import-Express'!G147 )</f>
        <v>1551</v>
      </c>
      <c r="H153" s="8"/>
      <c r="I153" s="81"/>
      <c r="J153" s="81"/>
      <c r="K153" s="82"/>
      <c r="L153" s="120"/>
      <c r="M153" s="93"/>
      <c r="N153" s="93"/>
      <c r="O153" s="36"/>
      <c r="P153" s="81" t="str">
        <f t="shared" si="19"/>
        <v/>
      </c>
      <c r="Q153" s="81" t="str">
        <f t="shared" si="20"/>
        <v/>
      </c>
      <c r="R153" s="81" t="str">
        <f t="shared" si="21"/>
        <v/>
      </c>
      <c r="S153" s="81" t="str">
        <f t="shared" si="22"/>
        <v/>
      </c>
      <c r="T153" s="81" t="str">
        <f t="shared" si="23"/>
        <v/>
      </c>
      <c r="U153" s="81" t="str">
        <f t="shared" si="24"/>
        <v/>
      </c>
      <c r="V153" s="2"/>
      <c r="W153" s="2"/>
    </row>
    <row r="154" spans="1:23" ht="15.95" customHeight="1" x14ac:dyDescent="0.25">
      <c r="A154" s="71" t="str">
        <v>Company 160</v>
      </c>
      <c r="B154" s="53" t="str">
        <f>IF('Data Import-Express'!B148="", "",'Data Import-Express'!B148 )</f>
        <v>BAUDIT</v>
      </c>
      <c r="C154" s="53" t="str">
        <f>IF('Data Import-Express'!C148="", "",'Data Import-Express'!C148 )</f>
        <v>Company 18</v>
      </c>
      <c r="D154" s="97" t="str">
        <f>IF('Data Import-Express'!D148="", "",'Data Import-Express'!D148 )</f>
        <v>L072300</v>
      </c>
      <c r="E154" s="54">
        <f ca="1">IF('Data Import-Express'!E148="", "",'Data Import-Express'!E148 )+(TODAY()-$A$1)</f>
        <v>45083</v>
      </c>
      <c r="F154" s="53">
        <f>IF('Data Import-Express'!F148="", "",'Data Import-Express'!F148 )</f>
        <v>727.5</v>
      </c>
      <c r="G154" s="53">
        <f>IF('Data Import-Express'!G148="", "",'Data Import-Express'!G148 )</f>
        <v>727.5</v>
      </c>
      <c r="H154" s="8"/>
      <c r="I154" s="81"/>
      <c r="J154" s="81"/>
      <c r="K154" s="82"/>
      <c r="L154" s="120"/>
      <c r="M154" s="93"/>
      <c r="N154" s="93"/>
      <c r="O154" s="36"/>
      <c r="P154" s="81" t="str">
        <f t="shared" si="19"/>
        <v/>
      </c>
      <c r="Q154" s="81" t="str">
        <f t="shared" si="20"/>
        <v/>
      </c>
      <c r="R154" s="81" t="str">
        <f t="shared" si="21"/>
        <v/>
      </c>
      <c r="S154" s="81" t="str">
        <f t="shared" si="22"/>
        <v/>
      </c>
      <c r="T154" s="81" t="str">
        <f t="shared" si="23"/>
        <v/>
      </c>
      <c r="U154" s="81" t="str">
        <f t="shared" si="24"/>
        <v/>
      </c>
      <c r="V154" s="2"/>
      <c r="W154" s="2"/>
    </row>
    <row r="155" spans="1:23" ht="15.95" customHeight="1" x14ac:dyDescent="0.25">
      <c r="A155" s="71" t="str">
        <v>Company 161</v>
      </c>
      <c r="B155" s="53" t="str">
        <f>IF('Data Import-Express'!B149="", "",'Data Import-Express'!B149 )</f>
        <v>BAUDIT</v>
      </c>
      <c r="C155" s="53" t="str">
        <f>IF('Data Import-Express'!C149="", "",'Data Import-Express'!C149 )</f>
        <v>Company 18</v>
      </c>
      <c r="D155" s="97" t="str">
        <f>IF('Data Import-Express'!D149="", "",'Data Import-Express'!D149 )</f>
        <v>L073255</v>
      </c>
      <c r="E155" s="54">
        <f ca="1">IF('Data Import-Express'!E149="", "",'Data Import-Express'!E149 )+(TODAY()-$A$1)</f>
        <v>45093</v>
      </c>
      <c r="F155" s="53">
        <f>IF('Data Import-Express'!F149="", "",'Data Import-Express'!F149 )</f>
        <v>1246.8800000000001</v>
      </c>
      <c r="G155" s="53">
        <f>IF('Data Import-Express'!G149="", "",'Data Import-Express'!G149 )</f>
        <v>1246.8800000000001</v>
      </c>
      <c r="H155" s="8"/>
      <c r="I155" s="81"/>
      <c r="J155" s="81"/>
      <c r="K155" s="82"/>
      <c r="L155" s="120"/>
      <c r="M155" s="93"/>
      <c r="N155" s="93"/>
      <c r="O155" s="36"/>
      <c r="P155" s="81" t="str">
        <f t="shared" si="19"/>
        <v/>
      </c>
      <c r="Q155" s="81" t="str">
        <f t="shared" si="20"/>
        <v/>
      </c>
      <c r="R155" s="81" t="str">
        <f t="shared" si="21"/>
        <v/>
      </c>
      <c r="S155" s="81" t="str">
        <f t="shared" si="22"/>
        <v/>
      </c>
      <c r="T155" s="81" t="str">
        <f t="shared" si="23"/>
        <v/>
      </c>
      <c r="U155" s="81" t="str">
        <f t="shared" si="24"/>
        <v/>
      </c>
      <c r="V155" s="2"/>
      <c r="W155" s="2"/>
    </row>
    <row r="156" spans="1:23" ht="15.95" customHeight="1" x14ac:dyDescent="0.25">
      <c r="A156" s="71" t="str">
        <v>Company 162</v>
      </c>
      <c r="B156" s="53" t="str">
        <f>IF('Data Import-Express'!B150="", "",'Data Import-Express'!B150 )</f>
        <v>BAUDIT</v>
      </c>
      <c r="C156" s="53" t="str">
        <f>IF('Data Import-Express'!C150="", "",'Data Import-Express'!C150 )</f>
        <v>Company 18</v>
      </c>
      <c r="D156" s="97" t="str">
        <f>IF('Data Import-Express'!D150="", "",'Data Import-Express'!D150 )</f>
        <v>L075215</v>
      </c>
      <c r="E156" s="54">
        <f ca="1">IF('Data Import-Express'!E150="", "",'Data Import-Express'!E150 )+(TODAY()-$A$1)</f>
        <v>45093</v>
      </c>
      <c r="F156" s="53">
        <f>IF('Data Import-Express'!F150="", "",'Data Import-Express'!F150 )</f>
        <v>961.88</v>
      </c>
      <c r="G156" s="53">
        <f>IF('Data Import-Express'!G150="", "",'Data Import-Express'!G150 )</f>
        <v>961.88</v>
      </c>
      <c r="H156" s="8"/>
      <c r="I156" s="81"/>
      <c r="J156" s="81"/>
      <c r="K156" s="82"/>
      <c r="L156" s="120"/>
      <c r="M156" s="93"/>
      <c r="N156" s="93"/>
      <c r="O156" s="36"/>
      <c r="P156" s="81" t="str">
        <f t="shared" si="19"/>
        <v/>
      </c>
      <c r="Q156" s="81" t="str">
        <f t="shared" si="20"/>
        <v/>
      </c>
      <c r="R156" s="81" t="str">
        <f t="shared" si="21"/>
        <v/>
      </c>
      <c r="S156" s="81" t="str">
        <f t="shared" si="22"/>
        <v/>
      </c>
      <c r="T156" s="81" t="str">
        <f t="shared" si="23"/>
        <v/>
      </c>
      <c r="U156" s="81" t="str">
        <f t="shared" si="24"/>
        <v/>
      </c>
      <c r="V156" s="2"/>
      <c r="W156" s="2"/>
    </row>
    <row r="157" spans="1:23" ht="15.95" customHeight="1" x14ac:dyDescent="0.25">
      <c r="A157" s="71" t="str">
        <v>Company 163</v>
      </c>
      <c r="B157" s="53" t="str">
        <f>IF('Data Import-Express'!B151="", "",'Data Import-Express'!B151 )</f>
        <v>BAUDIT</v>
      </c>
      <c r="C157" s="53" t="str">
        <f>IF('Data Import-Express'!C151="", "",'Data Import-Express'!C151 )</f>
        <v>Company 18</v>
      </c>
      <c r="D157" s="97" t="str">
        <f>IF('Data Import-Express'!D151="", "",'Data Import-Express'!D151 )</f>
        <v>L075062</v>
      </c>
      <c r="E157" s="54">
        <f ca="1">IF('Data Import-Express'!E151="", "",'Data Import-Express'!E151 )+(TODAY()-$A$1)</f>
        <v>45104</v>
      </c>
      <c r="F157" s="53">
        <f>IF('Data Import-Express'!F151="", "",'Data Import-Express'!F151 )</f>
        <v>1888.13</v>
      </c>
      <c r="G157" s="53">
        <f>IF('Data Import-Express'!G151="", "",'Data Import-Express'!G151 )</f>
        <v>1888.13</v>
      </c>
      <c r="H157" s="8"/>
      <c r="I157" s="81"/>
      <c r="J157" s="81"/>
      <c r="K157" s="82"/>
      <c r="L157" s="120"/>
      <c r="M157" s="93"/>
      <c r="N157" s="93"/>
      <c r="O157" s="36"/>
      <c r="P157" s="81" t="str">
        <f t="shared" si="19"/>
        <v/>
      </c>
      <c r="Q157" s="81" t="str">
        <f t="shared" si="20"/>
        <v/>
      </c>
      <c r="R157" s="81" t="str">
        <f t="shared" si="21"/>
        <v/>
      </c>
      <c r="S157" s="81" t="str">
        <f t="shared" si="22"/>
        <v/>
      </c>
      <c r="T157" s="81" t="str">
        <f t="shared" si="23"/>
        <v/>
      </c>
      <c r="U157" s="81" t="str">
        <f t="shared" si="24"/>
        <v/>
      </c>
      <c r="V157" s="2"/>
      <c r="W157" s="2"/>
    </row>
    <row r="158" spans="1:23" ht="15.95" customHeight="1" x14ac:dyDescent="0.25">
      <c r="A158" s="71" t="str">
        <v>Company 164</v>
      </c>
      <c r="B158" s="53" t="str">
        <f>IF('Data Import-Express'!B152="", "",'Data Import-Express'!B152 )</f>
        <v>BAUDIT</v>
      </c>
      <c r="C158" s="53" t="str">
        <f>IF('Data Import-Express'!C152="", "",'Data Import-Express'!C152 )</f>
        <v>Company 18</v>
      </c>
      <c r="D158" s="97" t="str">
        <f>IF('Data Import-Express'!D152="", "",'Data Import-Express'!D152 )</f>
        <v>L077500</v>
      </c>
      <c r="E158" s="54">
        <f ca="1">IF('Data Import-Express'!E152="", "",'Data Import-Express'!E152 )+(TODAY()-$A$1)</f>
        <v>45111</v>
      </c>
      <c r="F158" s="53">
        <f>IF('Data Import-Express'!F152="", "",'Data Import-Express'!F152 )</f>
        <v>861</v>
      </c>
      <c r="G158" s="53">
        <f>IF('Data Import-Express'!G152="", "",'Data Import-Express'!G152 )</f>
        <v>861</v>
      </c>
      <c r="H158" s="8"/>
      <c r="I158" s="81"/>
      <c r="J158" s="81"/>
      <c r="K158" s="82"/>
      <c r="L158" s="120"/>
      <c r="M158" s="93"/>
      <c r="N158" s="93"/>
      <c r="O158" s="36"/>
      <c r="P158" s="81" t="str">
        <f t="shared" si="19"/>
        <v/>
      </c>
      <c r="Q158" s="81" t="str">
        <f t="shared" si="20"/>
        <v/>
      </c>
      <c r="R158" s="81" t="str">
        <f t="shared" si="21"/>
        <v/>
      </c>
      <c r="S158" s="81" t="str">
        <f t="shared" si="22"/>
        <v/>
      </c>
      <c r="T158" s="81" t="str">
        <f t="shared" si="23"/>
        <v/>
      </c>
      <c r="U158" s="81" t="str">
        <f t="shared" si="24"/>
        <v/>
      </c>
      <c r="V158" s="2"/>
      <c r="W158" s="2"/>
    </row>
    <row r="159" spans="1:23" ht="15.95" customHeight="1" x14ac:dyDescent="0.25">
      <c r="A159" s="71" t="str">
        <v>Company 165</v>
      </c>
      <c r="B159" s="53" t="str">
        <f>IF('Data Import-Express'!B153="", "",'Data Import-Express'!B153 )</f>
        <v>BAUDIT</v>
      </c>
      <c r="C159" s="53" t="str">
        <f>IF('Data Import-Express'!C153="", "",'Data Import-Express'!C153 )</f>
        <v>Company 18</v>
      </c>
      <c r="D159" s="97" t="str">
        <f>IF('Data Import-Express'!D153="", "",'Data Import-Express'!D153 )</f>
        <v>L078061</v>
      </c>
      <c r="E159" s="54">
        <f ca="1">IF('Data Import-Express'!E153="", "",'Data Import-Express'!E153 )+(TODAY()-$A$1)</f>
        <v>45118</v>
      </c>
      <c r="F159" s="53">
        <f>IF('Data Import-Express'!F153="", "",'Data Import-Express'!F153 )</f>
        <v>1372.75</v>
      </c>
      <c r="G159" s="53">
        <f>IF('Data Import-Express'!G153="", "",'Data Import-Express'!G153 )</f>
        <v>1372.75</v>
      </c>
      <c r="H159" s="8"/>
      <c r="I159" s="81"/>
      <c r="J159" s="81"/>
      <c r="K159" s="82"/>
      <c r="L159" s="120"/>
      <c r="M159" s="93"/>
      <c r="N159" s="93"/>
      <c r="O159" s="36"/>
      <c r="P159" s="81" t="str">
        <f t="shared" si="19"/>
        <v/>
      </c>
      <c r="Q159" s="81" t="str">
        <f t="shared" si="20"/>
        <v/>
      </c>
      <c r="R159" s="81" t="str">
        <f t="shared" si="21"/>
        <v/>
      </c>
      <c r="S159" s="81" t="str">
        <f t="shared" si="22"/>
        <v/>
      </c>
      <c r="T159" s="81" t="str">
        <f t="shared" si="23"/>
        <v/>
      </c>
      <c r="U159" s="81" t="str">
        <f t="shared" si="24"/>
        <v/>
      </c>
      <c r="V159" s="2"/>
      <c r="W159" s="2"/>
    </row>
    <row r="160" spans="1:23" ht="15.95" customHeight="1" x14ac:dyDescent="0.25">
      <c r="A160" s="71" t="str">
        <v>Company 166</v>
      </c>
      <c r="B160" s="53" t="str">
        <f>IF('Data Import-Express'!B154="", "",'Data Import-Express'!B154 )</f>
        <v>BAUDIT</v>
      </c>
      <c r="C160" s="53" t="str">
        <f>IF('Data Import-Express'!C154="", "",'Data Import-Express'!C154 )</f>
        <v>Company 18</v>
      </c>
      <c r="D160" s="97" t="str">
        <f>IF('Data Import-Express'!D154="", "",'Data Import-Express'!D154 )</f>
        <v>L078158</v>
      </c>
      <c r="E160" s="54">
        <f ca="1">IF('Data Import-Express'!E154="", "",'Data Import-Express'!E154 )+(TODAY()-$A$1)</f>
        <v>45118</v>
      </c>
      <c r="F160" s="53">
        <f>IF('Data Import-Express'!F154="", "",'Data Import-Express'!F154 )</f>
        <v>325.13</v>
      </c>
      <c r="G160" s="53">
        <f>IF('Data Import-Express'!G154="", "",'Data Import-Express'!G154 )</f>
        <v>325.13</v>
      </c>
      <c r="H160" s="8"/>
      <c r="I160" s="81"/>
      <c r="J160" s="81"/>
      <c r="K160" s="82"/>
      <c r="L160" s="120"/>
      <c r="M160" s="93"/>
      <c r="N160" s="93"/>
      <c r="O160" s="36"/>
      <c r="P160" s="81" t="str">
        <f t="shared" si="19"/>
        <v/>
      </c>
      <c r="Q160" s="81" t="str">
        <f t="shared" si="20"/>
        <v/>
      </c>
      <c r="R160" s="81" t="str">
        <f t="shared" si="21"/>
        <v/>
      </c>
      <c r="S160" s="81" t="str">
        <f t="shared" si="22"/>
        <v/>
      </c>
      <c r="T160" s="81" t="str">
        <f t="shared" si="23"/>
        <v/>
      </c>
      <c r="U160" s="81" t="str">
        <f t="shared" si="24"/>
        <v/>
      </c>
      <c r="V160" s="2"/>
      <c r="W160" s="2"/>
    </row>
    <row r="161" spans="1:23" ht="15.95" customHeight="1" x14ac:dyDescent="0.25">
      <c r="A161" s="71" t="str">
        <v>Company 168</v>
      </c>
      <c r="B161" s="53" t="str">
        <f>IF('Data Import-Express'!B155="", "",'Data Import-Express'!B155 )</f>
        <v>BAUDIT</v>
      </c>
      <c r="C161" s="53" t="str">
        <f>IF('Data Import-Express'!C155="", "",'Data Import-Express'!C155 )</f>
        <v>Company 18</v>
      </c>
      <c r="D161" s="97" t="str">
        <f>IF('Data Import-Express'!D155="", "",'Data Import-Express'!D155 )</f>
        <v>L078640</v>
      </c>
      <c r="E161" s="54">
        <f ca="1">IF('Data Import-Express'!E155="", "",'Data Import-Express'!E155 )+(TODAY()-$A$1)</f>
        <v>45127</v>
      </c>
      <c r="F161" s="53">
        <f>IF('Data Import-Express'!F155="", "",'Data Import-Express'!F155 )</f>
        <v>1322.18</v>
      </c>
      <c r="G161" s="53">
        <f>IF('Data Import-Express'!G155="", "",'Data Import-Express'!G155 )</f>
        <v>1322.18</v>
      </c>
      <c r="H161" s="8"/>
      <c r="I161" s="81"/>
      <c r="J161" s="81"/>
      <c r="K161" s="82"/>
      <c r="L161" s="120"/>
      <c r="M161" s="93"/>
      <c r="N161" s="93"/>
      <c r="O161" s="36"/>
      <c r="P161" s="81" t="str">
        <f t="shared" si="19"/>
        <v/>
      </c>
      <c r="Q161" s="81" t="str">
        <f t="shared" si="20"/>
        <v/>
      </c>
      <c r="R161" s="81" t="str">
        <f t="shared" si="21"/>
        <v/>
      </c>
      <c r="S161" s="81" t="str">
        <f t="shared" si="22"/>
        <v/>
      </c>
      <c r="T161" s="81" t="str">
        <f t="shared" si="23"/>
        <v/>
      </c>
      <c r="U161" s="81" t="str">
        <f t="shared" si="24"/>
        <v/>
      </c>
      <c r="V161" s="2"/>
      <c r="W161" s="2"/>
    </row>
    <row r="162" spans="1:23" ht="15.95" customHeight="1" x14ac:dyDescent="0.25">
      <c r="A162" s="71" t="str">
        <v>Company 169</v>
      </c>
      <c r="B162" s="53" t="str">
        <f>IF('Data Import-Express'!B156="", "",'Data Import-Express'!B156 )</f>
        <v>BAUDIT</v>
      </c>
      <c r="C162" s="53" t="str">
        <f>IF('Data Import-Express'!C156="", "",'Data Import-Express'!C156 )</f>
        <v>Company 18</v>
      </c>
      <c r="D162" s="97" t="str">
        <f>IF('Data Import-Express'!D156="", "",'Data Import-Express'!D156 )</f>
        <v>L076250</v>
      </c>
      <c r="E162" s="54">
        <f ca="1">IF('Data Import-Express'!E156="", "",'Data Import-Express'!E156 )+(TODAY()-$A$1)</f>
        <v>45128</v>
      </c>
      <c r="F162" s="53">
        <f>IF('Data Import-Express'!F156="", "",'Data Import-Express'!F156 )</f>
        <v>1551</v>
      </c>
      <c r="G162" s="53">
        <f>IF('Data Import-Express'!G156="", "",'Data Import-Express'!G156 )</f>
        <v>1551</v>
      </c>
      <c r="H162" s="8"/>
      <c r="I162" s="81"/>
      <c r="J162" s="81"/>
      <c r="K162" s="82"/>
      <c r="L162" s="120"/>
      <c r="M162" s="93"/>
      <c r="N162" s="93"/>
      <c r="O162" s="36"/>
      <c r="P162" s="81" t="str">
        <f t="shared" si="19"/>
        <v/>
      </c>
      <c r="Q162" s="81" t="str">
        <f t="shared" si="20"/>
        <v/>
      </c>
      <c r="R162" s="81" t="str">
        <f t="shared" si="21"/>
        <v/>
      </c>
      <c r="S162" s="81" t="str">
        <f t="shared" si="22"/>
        <v/>
      </c>
      <c r="T162" s="81" t="str">
        <f t="shared" si="23"/>
        <v/>
      </c>
      <c r="U162" s="81" t="str">
        <f t="shared" si="24"/>
        <v/>
      </c>
      <c r="V162" s="2"/>
      <c r="W162" s="2"/>
    </row>
    <row r="163" spans="1:23" ht="15.95" customHeight="1" x14ac:dyDescent="0.25">
      <c r="A163" s="71" t="str">
        <v>Company 170</v>
      </c>
      <c r="B163" s="53" t="str">
        <f>IF('Data Import-Express'!B157="", "",'Data Import-Express'!B157 )</f>
        <v>BAUDIT</v>
      </c>
      <c r="C163" s="53" t="str">
        <f>IF('Data Import-Express'!C157="", "",'Data Import-Express'!C157 )</f>
        <v>Company 18</v>
      </c>
      <c r="D163" s="97" t="str">
        <f>IF('Data Import-Express'!D157="", "",'Data Import-Express'!D157 )</f>
        <v>L078215</v>
      </c>
      <c r="E163" s="54">
        <f ca="1">IF('Data Import-Express'!E157="", "",'Data Import-Express'!E157 )+(TODAY()-$A$1)</f>
        <v>45132</v>
      </c>
      <c r="F163" s="53">
        <f>IF('Data Import-Express'!F157="", "",'Data Import-Express'!F157 )</f>
        <v>2384.25</v>
      </c>
      <c r="G163" s="53">
        <f>IF('Data Import-Express'!G157="", "",'Data Import-Express'!G157 )</f>
        <v>2384.25</v>
      </c>
      <c r="H163" s="8"/>
      <c r="I163" s="81"/>
      <c r="J163" s="81"/>
      <c r="K163" s="82"/>
      <c r="L163" s="120"/>
      <c r="M163" s="93"/>
      <c r="N163" s="93"/>
      <c r="O163" s="36"/>
      <c r="P163" s="81" t="str">
        <f t="shared" si="19"/>
        <v/>
      </c>
      <c r="Q163" s="81" t="str">
        <f t="shared" si="20"/>
        <v/>
      </c>
      <c r="R163" s="81" t="str">
        <f t="shared" si="21"/>
        <v/>
      </c>
      <c r="S163" s="81" t="str">
        <f t="shared" si="22"/>
        <v/>
      </c>
      <c r="T163" s="81" t="str">
        <f t="shared" si="23"/>
        <v/>
      </c>
      <c r="U163" s="81" t="str">
        <f t="shared" si="24"/>
        <v/>
      </c>
      <c r="V163" s="2"/>
      <c r="W163" s="2"/>
    </row>
    <row r="164" spans="1:23" ht="15.95" customHeight="1" x14ac:dyDescent="0.25">
      <c r="A164" s="71" t="str">
        <v>Company 172</v>
      </c>
      <c r="B164" s="53" t="str">
        <f>IF('Data Import-Express'!B158="", "",'Data Import-Express'!B158 )</f>
        <v>BAXLTN</v>
      </c>
      <c r="C164" s="53" t="str">
        <f>IF('Data Import-Express'!C158="", "",'Data Import-Express'!C158 )</f>
        <v>Company 19</v>
      </c>
      <c r="D164" s="97" t="str">
        <f>IF('Data Import-Express'!D158="", "",'Data Import-Express'!D158 )</f>
        <v>L043516</v>
      </c>
      <c r="E164" s="54">
        <f ca="1">IF('Data Import-Express'!E158="", "",'Data Import-Express'!E158 )+(TODAY()-$A$1)</f>
        <v>44490</v>
      </c>
      <c r="F164" s="53">
        <f>IF('Data Import-Express'!F158="", "",'Data Import-Express'!F158 )</f>
        <v>3180</v>
      </c>
      <c r="G164" s="53">
        <f>IF('Data Import-Express'!G158="", "",'Data Import-Express'!G158 )</f>
        <v>168.5</v>
      </c>
      <c r="H164" s="8"/>
      <c r="I164" s="81"/>
      <c r="J164" s="81"/>
      <c r="K164" s="82"/>
      <c r="L164" s="120"/>
      <c r="M164" s="93"/>
      <c r="N164" s="93"/>
      <c r="O164" s="36"/>
      <c r="P164" s="81" t="str">
        <f t="shared" si="19"/>
        <v/>
      </c>
      <c r="Q164" s="81" t="str">
        <f t="shared" si="20"/>
        <v/>
      </c>
      <c r="R164" s="81" t="str">
        <f t="shared" si="21"/>
        <v/>
      </c>
      <c r="S164" s="81" t="str">
        <f t="shared" si="22"/>
        <v/>
      </c>
      <c r="T164" s="81" t="str">
        <f t="shared" si="23"/>
        <v/>
      </c>
      <c r="U164" s="81" t="str">
        <f t="shared" si="24"/>
        <v/>
      </c>
      <c r="V164" s="2"/>
      <c r="W164" s="2"/>
    </row>
    <row r="165" spans="1:23" ht="15.95" customHeight="1" x14ac:dyDescent="0.25">
      <c r="A165" s="71" t="str">
        <v>Company 173</v>
      </c>
      <c r="B165" s="53" t="str">
        <f>IF('Data Import-Express'!B159="", "",'Data Import-Express'!B159 )</f>
        <v>BAXLTN</v>
      </c>
      <c r="C165" s="53" t="str">
        <f>IF('Data Import-Express'!C159="", "",'Data Import-Express'!C159 )</f>
        <v>Company 19</v>
      </c>
      <c r="D165" s="97" t="str">
        <f>IF('Data Import-Express'!D159="", "",'Data Import-Express'!D159 )</f>
        <v>L067762</v>
      </c>
      <c r="E165" s="54">
        <f ca="1">IF('Data Import-Express'!E159="", "",'Data Import-Express'!E159 )+(TODAY()-$A$1)</f>
        <v>44931</v>
      </c>
      <c r="F165" s="53">
        <f>IF('Data Import-Express'!F159="", "",'Data Import-Express'!F159 )</f>
        <v>1513</v>
      </c>
      <c r="G165" s="53">
        <f>IF('Data Import-Express'!G159="", "",'Data Import-Express'!G159 )</f>
        <v>1513</v>
      </c>
      <c r="H165" s="8"/>
      <c r="I165" s="81"/>
      <c r="J165" s="81"/>
      <c r="K165" s="82"/>
      <c r="L165" s="120"/>
      <c r="M165" s="93"/>
      <c r="N165" s="93"/>
      <c r="O165" s="36"/>
      <c r="P165" s="81" t="str">
        <f t="shared" si="19"/>
        <v/>
      </c>
      <c r="Q165" s="81" t="str">
        <f t="shared" si="20"/>
        <v/>
      </c>
      <c r="R165" s="81" t="str">
        <f t="shared" si="21"/>
        <v/>
      </c>
      <c r="S165" s="81" t="str">
        <f t="shared" si="22"/>
        <v/>
      </c>
      <c r="T165" s="81" t="str">
        <f t="shared" si="23"/>
        <v/>
      </c>
      <c r="U165" s="81" t="str">
        <f t="shared" si="24"/>
        <v/>
      </c>
      <c r="V165" s="2"/>
      <c r="W165" s="2"/>
    </row>
    <row r="166" spans="1:23" ht="15.95" customHeight="1" x14ac:dyDescent="0.25">
      <c r="A166" s="71" t="str">
        <v>Company 174</v>
      </c>
      <c r="B166" s="53" t="str">
        <f>IF('Data Import-Express'!B160="", "",'Data Import-Express'!B160 )</f>
        <v>BAXLTN</v>
      </c>
      <c r="C166" s="53" t="str">
        <f>IF('Data Import-Express'!C160="", "",'Data Import-Express'!C160 )</f>
        <v>Company 19</v>
      </c>
      <c r="D166" s="97" t="str">
        <f>IF('Data Import-Express'!D160="", "",'Data Import-Express'!D160 )</f>
        <v>L073888</v>
      </c>
      <c r="E166" s="54">
        <f ca="1">IF('Data Import-Express'!E160="", "",'Data Import-Express'!E160 )+(TODAY()-$A$1)</f>
        <v>45040</v>
      </c>
      <c r="F166" s="53">
        <f>IF('Data Import-Express'!F160="", "",'Data Import-Express'!F160 )</f>
        <v>2410.9499999999998</v>
      </c>
      <c r="G166" s="53">
        <f>IF('Data Import-Express'!G160="", "",'Data Import-Express'!G160 )</f>
        <v>2410.9499999999998</v>
      </c>
      <c r="H166" s="8"/>
      <c r="I166" s="81"/>
      <c r="J166" s="81"/>
      <c r="K166" s="82"/>
      <c r="L166" s="120"/>
      <c r="M166" s="93"/>
      <c r="N166" s="93"/>
      <c r="O166" s="36"/>
      <c r="P166" s="81" t="str">
        <f t="shared" si="19"/>
        <v/>
      </c>
      <c r="Q166" s="81" t="str">
        <f t="shared" si="20"/>
        <v/>
      </c>
      <c r="R166" s="81" t="str">
        <f t="shared" si="21"/>
        <v/>
      </c>
      <c r="S166" s="81" t="str">
        <f t="shared" si="22"/>
        <v/>
      </c>
      <c r="T166" s="81" t="str">
        <f t="shared" si="23"/>
        <v/>
      </c>
      <c r="U166" s="81" t="str">
        <f t="shared" si="24"/>
        <v/>
      </c>
      <c r="V166" s="2"/>
      <c r="W166" s="2"/>
    </row>
    <row r="167" spans="1:23" ht="15.95" customHeight="1" x14ac:dyDescent="0.25">
      <c r="A167" s="71" t="str">
        <v>Company 175</v>
      </c>
      <c r="B167" s="53" t="str">
        <f>IF('Data Import-Express'!B161="", "",'Data Import-Express'!B161 )</f>
        <v>BAXLTN</v>
      </c>
      <c r="C167" s="53" t="str">
        <f>IF('Data Import-Express'!C161="", "",'Data Import-Express'!C161 )</f>
        <v>Company 19</v>
      </c>
      <c r="D167" s="97" t="str">
        <f>IF('Data Import-Express'!D161="", "",'Data Import-Express'!D161 )</f>
        <v>B077557</v>
      </c>
      <c r="E167" s="54">
        <f ca="1">IF('Data Import-Express'!E161="", "",'Data Import-Express'!E161 )+(TODAY()-$A$1)</f>
        <v>45103</v>
      </c>
      <c r="F167" s="53">
        <f>IF('Data Import-Express'!F161="", "",'Data Import-Express'!F161 )</f>
        <v>1431</v>
      </c>
      <c r="G167" s="53">
        <f>IF('Data Import-Express'!G161="", "",'Data Import-Express'!G161 )</f>
        <v>1431</v>
      </c>
      <c r="H167" s="8"/>
      <c r="I167" s="81"/>
      <c r="J167" s="81"/>
      <c r="K167" s="82"/>
      <c r="L167" s="120"/>
      <c r="M167" s="93"/>
      <c r="N167" s="93"/>
      <c r="O167" s="36"/>
      <c r="P167" s="81" t="str">
        <f t="shared" si="19"/>
        <v/>
      </c>
      <c r="Q167" s="81" t="str">
        <f t="shared" si="20"/>
        <v/>
      </c>
      <c r="R167" s="81" t="str">
        <f t="shared" si="21"/>
        <v/>
      </c>
      <c r="S167" s="81" t="str">
        <f t="shared" si="22"/>
        <v/>
      </c>
      <c r="T167" s="81" t="str">
        <f t="shared" si="23"/>
        <v/>
      </c>
      <c r="U167" s="81" t="str">
        <f t="shared" si="24"/>
        <v/>
      </c>
      <c r="V167" s="2"/>
      <c r="W167" s="2"/>
    </row>
    <row r="168" spans="1:23" ht="15.95" customHeight="1" x14ac:dyDescent="0.25">
      <c r="A168" s="71" t="str">
        <v>Company 176</v>
      </c>
      <c r="B168" s="53" t="str">
        <f>IF('Data Import-Express'!B162="", "",'Data Import-Express'!B162 )</f>
        <v>BAXLTN</v>
      </c>
      <c r="C168" s="53" t="str">
        <f>IF('Data Import-Express'!C162="", "",'Data Import-Express'!C162 )</f>
        <v>Company 19</v>
      </c>
      <c r="D168" s="97" t="str">
        <f>IF('Data Import-Express'!D162="", "",'Data Import-Express'!D162 )</f>
        <v>B077652</v>
      </c>
      <c r="E168" s="54">
        <f ca="1">IF('Data Import-Express'!E162="", "",'Data Import-Express'!E162 )+(TODAY()-$A$1)</f>
        <v>45104</v>
      </c>
      <c r="F168" s="53">
        <f>IF('Data Import-Express'!F162="", "",'Data Import-Express'!F162 )</f>
        <v>1650</v>
      </c>
      <c r="G168" s="53">
        <f>IF('Data Import-Express'!G162="", "",'Data Import-Express'!G162 )</f>
        <v>1650</v>
      </c>
      <c r="H168" s="8"/>
      <c r="I168" s="81"/>
      <c r="J168" s="81"/>
      <c r="K168" s="82"/>
      <c r="L168" s="120"/>
      <c r="M168" s="93"/>
      <c r="N168" s="93"/>
      <c r="O168" s="36"/>
      <c r="P168" s="81" t="str">
        <f t="shared" si="19"/>
        <v/>
      </c>
      <c r="Q168" s="81" t="str">
        <f t="shared" si="20"/>
        <v/>
      </c>
      <c r="R168" s="81" t="str">
        <f t="shared" si="21"/>
        <v/>
      </c>
      <c r="S168" s="81" t="str">
        <f t="shared" si="22"/>
        <v/>
      </c>
      <c r="T168" s="81" t="str">
        <f t="shared" si="23"/>
        <v/>
      </c>
      <c r="U168" s="81" t="str">
        <f t="shared" si="24"/>
        <v/>
      </c>
      <c r="V168" s="2"/>
      <c r="W168" s="2"/>
    </row>
    <row r="169" spans="1:23" ht="15.95" customHeight="1" x14ac:dyDescent="0.25">
      <c r="A169" s="71" t="str">
        <v>Company 177</v>
      </c>
      <c r="B169" s="53" t="str">
        <f>IF('Data Import-Express'!B163="", "",'Data Import-Express'!B163 )</f>
        <v>BAXLTN</v>
      </c>
      <c r="C169" s="53" t="str">
        <f>IF('Data Import-Express'!C163="", "",'Data Import-Express'!C163 )</f>
        <v>Company 19</v>
      </c>
      <c r="D169" s="97" t="str">
        <f>IF('Data Import-Express'!D163="", "",'Data Import-Express'!D163 )</f>
        <v>B077954</v>
      </c>
      <c r="E169" s="54">
        <f ca="1">IF('Data Import-Express'!E163="", "",'Data Import-Express'!E163 )+(TODAY()-$A$1)</f>
        <v>45110</v>
      </c>
      <c r="F169" s="53">
        <f>IF('Data Import-Express'!F163="", "",'Data Import-Express'!F163 )</f>
        <v>2400</v>
      </c>
      <c r="G169" s="53">
        <f>IF('Data Import-Express'!G163="", "",'Data Import-Express'!G163 )</f>
        <v>2400</v>
      </c>
      <c r="H169" s="8"/>
      <c r="I169" s="81"/>
      <c r="J169" s="81"/>
      <c r="K169" s="82"/>
      <c r="L169" s="120"/>
      <c r="M169" s="93"/>
      <c r="N169" s="93"/>
      <c r="O169" s="36"/>
      <c r="P169" s="81" t="str">
        <f t="shared" si="19"/>
        <v/>
      </c>
      <c r="Q169" s="81" t="str">
        <f t="shared" si="20"/>
        <v/>
      </c>
      <c r="R169" s="81" t="str">
        <f t="shared" si="21"/>
        <v/>
      </c>
      <c r="S169" s="81" t="str">
        <f t="shared" si="22"/>
        <v/>
      </c>
      <c r="T169" s="81" t="str">
        <f t="shared" si="23"/>
        <v/>
      </c>
      <c r="U169" s="81" t="str">
        <f t="shared" si="24"/>
        <v/>
      </c>
      <c r="V169" s="2"/>
      <c r="W169" s="2"/>
    </row>
    <row r="170" spans="1:23" ht="15.95" customHeight="1" x14ac:dyDescent="0.25">
      <c r="A170" s="71" t="str">
        <v>Company 178</v>
      </c>
      <c r="B170" s="53" t="str">
        <f>IF('Data Import-Express'!B164="", "",'Data Import-Express'!B164 )</f>
        <v>BAXLTN</v>
      </c>
      <c r="C170" s="53" t="str">
        <f>IF('Data Import-Express'!C164="", "",'Data Import-Express'!C164 )</f>
        <v>Company 19</v>
      </c>
      <c r="D170" s="97" t="str">
        <f>IF('Data Import-Express'!D164="", "",'Data Import-Express'!D164 )</f>
        <v>B078433</v>
      </c>
      <c r="E170" s="54">
        <f ca="1">IF('Data Import-Express'!E164="", "",'Data Import-Express'!E164 )+(TODAY()-$A$1)</f>
        <v>45118</v>
      </c>
      <c r="F170" s="53">
        <f>IF('Data Import-Express'!F164="", "",'Data Import-Express'!F164 )</f>
        <v>1500</v>
      </c>
      <c r="G170" s="53">
        <f>IF('Data Import-Express'!G164="", "",'Data Import-Express'!G164 )</f>
        <v>1500</v>
      </c>
      <c r="H170" s="8"/>
      <c r="I170" s="81"/>
      <c r="J170" s="81"/>
      <c r="K170" s="82"/>
      <c r="L170" s="120"/>
      <c r="M170" s="93"/>
      <c r="N170" s="93"/>
      <c r="O170" s="36"/>
      <c r="P170" s="81" t="str">
        <f t="shared" si="19"/>
        <v/>
      </c>
      <c r="Q170" s="81" t="str">
        <f t="shared" si="20"/>
        <v/>
      </c>
      <c r="R170" s="81" t="str">
        <f t="shared" si="21"/>
        <v/>
      </c>
      <c r="S170" s="81" t="str">
        <f t="shared" si="22"/>
        <v/>
      </c>
      <c r="T170" s="81" t="str">
        <f t="shared" si="23"/>
        <v/>
      </c>
      <c r="U170" s="81" t="str">
        <f t="shared" si="24"/>
        <v/>
      </c>
      <c r="V170" s="2"/>
      <c r="W170" s="2"/>
    </row>
    <row r="171" spans="1:23" ht="15.95" customHeight="1" x14ac:dyDescent="0.25">
      <c r="A171" s="71" t="str">
        <v>Company 180</v>
      </c>
      <c r="B171" s="53" t="str">
        <f>IF('Data Import-Express'!B165="", "",'Data Import-Express'!B165 )</f>
        <v>BBAKBA</v>
      </c>
      <c r="C171" s="53" t="str">
        <f>IF('Data Import-Express'!C165="", "",'Data Import-Express'!C165 )</f>
        <v>Company 21</v>
      </c>
      <c r="D171" s="97" t="str">
        <f>IF('Data Import-Express'!D165="", "",'Data Import-Express'!D165 )</f>
        <v>L068261</v>
      </c>
      <c r="E171" s="54">
        <f ca="1">IF('Data Import-Express'!E165="", "",'Data Import-Express'!E165 )+(TODAY()-$A$1)</f>
        <v>44942</v>
      </c>
      <c r="F171" s="53">
        <f>IF('Data Import-Express'!F165="", "",'Data Import-Express'!F165 )</f>
        <v>879</v>
      </c>
      <c r="G171" s="53">
        <f>IF('Data Import-Express'!G165="", "",'Data Import-Express'!G165 )</f>
        <v>879</v>
      </c>
      <c r="H171" s="8"/>
      <c r="I171" s="81"/>
      <c r="J171" s="81"/>
      <c r="K171" s="82"/>
      <c r="L171" s="120"/>
      <c r="M171" s="93"/>
      <c r="N171" s="93"/>
      <c r="O171" s="36"/>
      <c r="P171" s="81" t="str">
        <f t="shared" si="19"/>
        <v/>
      </c>
      <c r="Q171" s="81" t="str">
        <f t="shared" si="20"/>
        <v/>
      </c>
      <c r="R171" s="81" t="str">
        <f t="shared" si="21"/>
        <v/>
      </c>
      <c r="S171" s="81" t="str">
        <f t="shared" si="22"/>
        <v/>
      </c>
      <c r="T171" s="81" t="str">
        <f t="shared" si="23"/>
        <v/>
      </c>
      <c r="U171" s="81" t="str">
        <f t="shared" si="24"/>
        <v/>
      </c>
      <c r="V171" s="2"/>
      <c r="W171" s="2"/>
    </row>
    <row r="172" spans="1:23" ht="15.95" customHeight="1" x14ac:dyDescent="0.25">
      <c r="A172" s="71" t="str">
        <v>Company 181</v>
      </c>
      <c r="B172" s="53" t="str">
        <f>IF('Data Import-Express'!B166="", "",'Data Import-Express'!B166 )</f>
        <v>BBAKBA</v>
      </c>
      <c r="C172" s="53" t="str">
        <f>IF('Data Import-Express'!C166="", "",'Data Import-Express'!C166 )</f>
        <v>Company 21</v>
      </c>
      <c r="D172" s="97" t="str">
        <f>IF('Data Import-Express'!D166="", "",'Data Import-Express'!D166 )</f>
        <v>L067791</v>
      </c>
      <c r="E172" s="54">
        <f ca="1">IF('Data Import-Express'!E166="", "",'Data Import-Express'!E166 )+(TODAY()-$A$1)</f>
        <v>44957</v>
      </c>
      <c r="F172" s="53">
        <f>IF('Data Import-Express'!F166="", "",'Data Import-Express'!F166 )</f>
        <v>2574</v>
      </c>
      <c r="G172" s="53">
        <f>IF('Data Import-Express'!G166="", "",'Data Import-Express'!G166 )</f>
        <v>2574</v>
      </c>
      <c r="H172" s="8"/>
      <c r="I172" s="81"/>
      <c r="J172" s="81"/>
      <c r="K172" s="82"/>
      <c r="L172" s="120"/>
      <c r="M172" s="93"/>
      <c r="N172" s="93"/>
      <c r="O172" s="36"/>
      <c r="P172" s="81" t="str">
        <f t="shared" si="19"/>
        <v/>
      </c>
      <c r="Q172" s="81" t="str">
        <f t="shared" si="20"/>
        <v/>
      </c>
      <c r="R172" s="81" t="str">
        <f t="shared" si="21"/>
        <v/>
      </c>
      <c r="S172" s="81" t="str">
        <f t="shared" si="22"/>
        <v/>
      </c>
      <c r="T172" s="81" t="str">
        <f t="shared" si="23"/>
        <v/>
      </c>
      <c r="U172" s="81" t="str">
        <f t="shared" si="24"/>
        <v/>
      </c>
      <c r="V172" s="2"/>
      <c r="W172" s="2"/>
    </row>
    <row r="173" spans="1:23" ht="15.95" customHeight="1" x14ac:dyDescent="0.25">
      <c r="A173" s="71" t="str">
        <v>Company 182</v>
      </c>
      <c r="B173" s="53" t="str">
        <f>IF('Data Import-Express'!B167="", "",'Data Import-Express'!B167 )</f>
        <v>BBAKBA</v>
      </c>
      <c r="C173" s="53" t="str">
        <f>IF('Data Import-Express'!C167="", "",'Data Import-Express'!C167 )</f>
        <v>Company 21</v>
      </c>
      <c r="D173" s="97" t="str">
        <f>IF('Data Import-Express'!D167="", "",'Data Import-Express'!D167 )</f>
        <v>L069678</v>
      </c>
      <c r="E173" s="54">
        <f ca="1">IF('Data Import-Express'!E167="", "",'Data Import-Express'!E167 )+(TODAY()-$A$1)</f>
        <v>44957</v>
      </c>
      <c r="F173" s="53">
        <f>IF('Data Import-Express'!F167="", "",'Data Import-Express'!F167 )</f>
        <v>1029</v>
      </c>
      <c r="G173" s="53">
        <f>IF('Data Import-Express'!G167="", "",'Data Import-Express'!G167 )</f>
        <v>1029</v>
      </c>
      <c r="H173" s="8"/>
      <c r="I173" s="81"/>
      <c r="J173" s="81"/>
      <c r="K173" s="82"/>
      <c r="L173" s="120"/>
      <c r="M173" s="93"/>
      <c r="N173" s="93"/>
      <c r="O173" s="36"/>
      <c r="P173" s="81" t="str">
        <f t="shared" si="19"/>
        <v/>
      </c>
      <c r="Q173" s="81" t="str">
        <f t="shared" si="20"/>
        <v/>
      </c>
      <c r="R173" s="81" t="str">
        <f t="shared" si="21"/>
        <v/>
      </c>
      <c r="S173" s="81" t="str">
        <f t="shared" si="22"/>
        <v/>
      </c>
      <c r="T173" s="81" t="str">
        <f t="shared" si="23"/>
        <v/>
      </c>
      <c r="U173" s="81" t="str">
        <f t="shared" si="24"/>
        <v/>
      </c>
      <c r="V173" s="2"/>
      <c r="W173" s="2"/>
    </row>
    <row r="174" spans="1:23" ht="15.95" customHeight="1" x14ac:dyDescent="0.25">
      <c r="A174" s="71" t="str">
        <v>Company 183</v>
      </c>
      <c r="B174" s="53" t="str">
        <f>IF('Data Import-Express'!B168="", "",'Data Import-Express'!B168 )</f>
        <v>BBAKBA</v>
      </c>
      <c r="C174" s="53" t="str">
        <f>IF('Data Import-Express'!C168="", "",'Data Import-Express'!C168 )</f>
        <v>Company 21</v>
      </c>
      <c r="D174" s="97" t="str">
        <f>IF('Data Import-Express'!D168="", "",'Data Import-Express'!D168 )</f>
        <v>L071006</v>
      </c>
      <c r="E174" s="54">
        <f ca="1">IF('Data Import-Express'!E168="", "",'Data Import-Express'!E168 )+(TODAY()-$A$1)</f>
        <v>44987</v>
      </c>
      <c r="F174" s="53">
        <f>IF('Data Import-Express'!F168="", "",'Data Import-Express'!F168 )</f>
        <v>994.95</v>
      </c>
      <c r="G174" s="53">
        <f>IF('Data Import-Express'!G168="", "",'Data Import-Express'!G168 )</f>
        <v>994.95</v>
      </c>
      <c r="H174" s="8"/>
      <c r="I174" s="81"/>
      <c r="J174" s="81"/>
      <c r="K174" s="82"/>
      <c r="L174" s="120"/>
      <c r="M174" s="93"/>
      <c r="N174" s="93"/>
      <c r="O174" s="36"/>
      <c r="P174" s="81" t="str">
        <f t="shared" si="19"/>
        <v/>
      </c>
      <c r="Q174" s="81" t="str">
        <f t="shared" si="20"/>
        <v/>
      </c>
      <c r="R174" s="81" t="str">
        <f t="shared" si="21"/>
        <v/>
      </c>
      <c r="S174" s="81" t="str">
        <f t="shared" si="22"/>
        <v/>
      </c>
      <c r="T174" s="81" t="str">
        <f t="shared" si="23"/>
        <v/>
      </c>
      <c r="U174" s="81" t="str">
        <f t="shared" si="24"/>
        <v/>
      </c>
      <c r="V174" s="2"/>
      <c r="W174" s="2"/>
    </row>
    <row r="175" spans="1:23" ht="15.95" customHeight="1" x14ac:dyDescent="0.25">
      <c r="A175" s="71" t="str">
        <v>Company 184</v>
      </c>
      <c r="B175" s="53" t="str">
        <f>IF('Data Import-Express'!B169="", "",'Data Import-Express'!B169 )</f>
        <v>BBAKBA</v>
      </c>
      <c r="C175" s="53" t="str">
        <f>IF('Data Import-Express'!C169="", "",'Data Import-Express'!C169 )</f>
        <v>Company 21</v>
      </c>
      <c r="D175" s="97" t="str">
        <f>IF('Data Import-Express'!D169="", "",'Data Import-Express'!D169 )</f>
        <v>L071484</v>
      </c>
      <c r="E175" s="54">
        <f ca="1">IF('Data Import-Express'!E169="", "",'Data Import-Express'!E169 )+(TODAY()-$A$1)</f>
        <v>44994</v>
      </c>
      <c r="F175" s="53">
        <f>IF('Data Import-Express'!F169="", "",'Data Import-Express'!F169 )</f>
        <v>519.75</v>
      </c>
      <c r="G175" s="53">
        <f>IF('Data Import-Express'!G169="", "",'Data Import-Express'!G169 )</f>
        <v>519.75</v>
      </c>
      <c r="H175" s="8"/>
      <c r="I175" s="81"/>
      <c r="J175" s="81"/>
      <c r="K175" s="82"/>
      <c r="L175" s="120"/>
      <c r="M175" s="93"/>
      <c r="N175" s="93"/>
      <c r="O175" s="36"/>
      <c r="P175" s="81" t="str">
        <f t="shared" si="19"/>
        <v/>
      </c>
      <c r="Q175" s="81" t="str">
        <f t="shared" si="20"/>
        <v/>
      </c>
      <c r="R175" s="81" t="str">
        <f t="shared" si="21"/>
        <v/>
      </c>
      <c r="S175" s="81" t="str">
        <f t="shared" si="22"/>
        <v/>
      </c>
      <c r="T175" s="81" t="str">
        <f t="shared" si="23"/>
        <v/>
      </c>
      <c r="U175" s="81" t="str">
        <f t="shared" si="24"/>
        <v/>
      </c>
      <c r="V175" s="2"/>
      <c r="W175" s="2"/>
    </row>
    <row r="176" spans="1:23" ht="15.95" customHeight="1" x14ac:dyDescent="0.25">
      <c r="A176" s="71" t="str">
        <v>Company 185</v>
      </c>
      <c r="B176" s="53" t="str">
        <f>IF('Data Import-Express'!B170="", "",'Data Import-Express'!B170 )</f>
        <v>BBAKBA</v>
      </c>
      <c r="C176" s="53" t="str">
        <f>IF('Data Import-Express'!C170="", "",'Data Import-Express'!C170 )</f>
        <v>Company 21</v>
      </c>
      <c r="D176" s="97" t="str">
        <f>IF('Data Import-Express'!D170="", "",'Data Import-Express'!D170 )</f>
        <v>L071584</v>
      </c>
      <c r="E176" s="54">
        <f ca="1">IF('Data Import-Express'!E170="", "",'Data Import-Express'!E170 )+(TODAY()-$A$1)</f>
        <v>44998</v>
      </c>
      <c r="F176" s="53">
        <f>IF('Data Import-Express'!F170="", "",'Data Import-Express'!F170 )</f>
        <v>311.85000000000002</v>
      </c>
      <c r="G176" s="53">
        <f>IF('Data Import-Express'!G170="", "",'Data Import-Express'!G170 )</f>
        <v>311.85000000000002</v>
      </c>
      <c r="H176" s="8"/>
      <c r="I176" s="81"/>
      <c r="J176" s="81"/>
      <c r="K176" s="82"/>
      <c r="L176" s="120"/>
      <c r="M176" s="93"/>
      <c r="N176" s="93"/>
      <c r="O176" s="36"/>
      <c r="P176" s="81" t="str">
        <f t="shared" si="19"/>
        <v/>
      </c>
      <c r="Q176" s="81" t="str">
        <f t="shared" si="20"/>
        <v/>
      </c>
      <c r="R176" s="81" t="str">
        <f t="shared" si="21"/>
        <v/>
      </c>
      <c r="S176" s="81" t="str">
        <f t="shared" si="22"/>
        <v/>
      </c>
      <c r="T176" s="81" t="str">
        <f t="shared" si="23"/>
        <v/>
      </c>
      <c r="U176" s="81" t="str">
        <f t="shared" si="24"/>
        <v/>
      </c>
      <c r="V176" s="2"/>
      <c r="W176" s="2"/>
    </row>
    <row r="177" spans="1:23" ht="15.95" customHeight="1" x14ac:dyDescent="0.25">
      <c r="A177" s="71" t="str">
        <v>Company 186</v>
      </c>
      <c r="B177" s="53" t="str">
        <f>IF('Data Import-Express'!B171="", "",'Data Import-Express'!B171 )</f>
        <v>BBAKBA</v>
      </c>
      <c r="C177" s="53" t="str">
        <f>IF('Data Import-Express'!C171="", "",'Data Import-Express'!C171 )</f>
        <v>Company 21</v>
      </c>
      <c r="D177" s="97" t="str">
        <f>IF('Data Import-Express'!D171="", "",'Data Import-Express'!D171 )</f>
        <v>L071706</v>
      </c>
      <c r="E177" s="54">
        <f ca="1">IF('Data Import-Express'!E171="", "",'Data Import-Express'!E171 )+(TODAY()-$A$1)</f>
        <v>44999</v>
      </c>
      <c r="F177" s="53">
        <f>IF('Data Import-Express'!F171="", "",'Data Import-Express'!F171 )</f>
        <v>222.75</v>
      </c>
      <c r="G177" s="53">
        <f>IF('Data Import-Express'!G171="", "",'Data Import-Express'!G171 )</f>
        <v>222.75</v>
      </c>
      <c r="H177" s="8"/>
      <c r="I177" s="81"/>
      <c r="J177" s="81"/>
      <c r="K177" s="82"/>
      <c r="L177" s="120"/>
      <c r="M177" s="93"/>
      <c r="N177" s="93"/>
      <c r="O177" s="36"/>
      <c r="P177" s="81" t="str">
        <f t="shared" si="19"/>
        <v/>
      </c>
      <c r="Q177" s="81" t="str">
        <f t="shared" si="20"/>
        <v/>
      </c>
      <c r="R177" s="81" t="str">
        <f t="shared" si="21"/>
        <v/>
      </c>
      <c r="S177" s="81" t="str">
        <f t="shared" si="22"/>
        <v/>
      </c>
      <c r="T177" s="81" t="str">
        <f t="shared" si="23"/>
        <v/>
      </c>
      <c r="U177" s="81" t="str">
        <f t="shared" si="24"/>
        <v/>
      </c>
      <c r="V177" s="2"/>
      <c r="W177" s="2"/>
    </row>
    <row r="178" spans="1:23" ht="15.95" customHeight="1" x14ac:dyDescent="0.25">
      <c r="A178" s="71" t="str">
        <v>Company 187</v>
      </c>
      <c r="B178" s="53" t="str">
        <f>IF('Data Import-Express'!B172="", "",'Data Import-Express'!B172 )</f>
        <v>BBAKBA</v>
      </c>
      <c r="C178" s="53" t="str">
        <f>IF('Data Import-Express'!C172="", "",'Data Import-Express'!C172 )</f>
        <v>Company 21</v>
      </c>
      <c r="D178" s="97" t="str">
        <f>IF('Data Import-Express'!D172="", "",'Data Import-Express'!D172 )</f>
        <v>L072084</v>
      </c>
      <c r="E178" s="54">
        <f ca="1">IF('Data Import-Express'!E172="", "",'Data Import-Express'!E172 )+(TODAY()-$A$1)</f>
        <v>45016</v>
      </c>
      <c r="F178" s="53">
        <f>IF('Data Import-Express'!F172="", "",'Data Import-Express'!F172 )</f>
        <v>308.7</v>
      </c>
      <c r="G178" s="53">
        <f>IF('Data Import-Express'!G172="", "",'Data Import-Express'!G172 )</f>
        <v>308.7</v>
      </c>
      <c r="H178" s="8"/>
      <c r="I178" s="81"/>
      <c r="J178" s="81"/>
      <c r="K178" s="82"/>
      <c r="L178" s="120"/>
      <c r="M178" s="93"/>
      <c r="N178" s="93"/>
      <c r="O178" s="36"/>
      <c r="P178" s="81" t="str">
        <f t="shared" si="19"/>
        <v/>
      </c>
      <c r="Q178" s="81" t="str">
        <f t="shared" si="20"/>
        <v/>
      </c>
      <c r="R178" s="81" t="str">
        <f t="shared" si="21"/>
        <v/>
      </c>
      <c r="S178" s="81" t="str">
        <f t="shared" si="22"/>
        <v/>
      </c>
      <c r="T178" s="81" t="str">
        <f t="shared" si="23"/>
        <v/>
      </c>
      <c r="U178" s="81" t="str">
        <f t="shared" si="24"/>
        <v/>
      </c>
      <c r="V178" s="2"/>
      <c r="W178" s="2"/>
    </row>
    <row r="179" spans="1:23" ht="15.95" customHeight="1" x14ac:dyDescent="0.25">
      <c r="A179" s="71" t="str">
        <v>Company 188</v>
      </c>
      <c r="B179" s="53" t="str">
        <f>IF('Data Import-Express'!B173="", "",'Data Import-Express'!B173 )</f>
        <v>BBAKBA</v>
      </c>
      <c r="C179" s="53" t="str">
        <f>IF('Data Import-Express'!C173="", "",'Data Import-Express'!C173 )</f>
        <v>Company 21</v>
      </c>
      <c r="D179" s="97" t="str">
        <f>IF('Data Import-Express'!D173="", "",'Data Import-Express'!D173 )</f>
        <v>L072633</v>
      </c>
      <c r="E179" s="54">
        <f ca="1">IF('Data Import-Express'!E173="", "",'Data Import-Express'!E173 )+(TODAY()-$A$1)</f>
        <v>45016</v>
      </c>
      <c r="F179" s="53">
        <f>IF('Data Import-Express'!F173="", "",'Data Import-Express'!F173 )</f>
        <v>436.5</v>
      </c>
      <c r="G179" s="53">
        <f>IF('Data Import-Express'!G173="", "",'Data Import-Express'!G173 )</f>
        <v>436.5</v>
      </c>
      <c r="H179" s="8"/>
      <c r="I179" s="81"/>
      <c r="J179" s="81"/>
      <c r="K179" s="82"/>
      <c r="L179" s="120"/>
      <c r="M179" s="93"/>
      <c r="N179" s="93"/>
      <c r="O179" s="36"/>
      <c r="P179" s="81" t="str">
        <f t="shared" si="19"/>
        <v/>
      </c>
      <c r="Q179" s="81" t="str">
        <f t="shared" si="20"/>
        <v/>
      </c>
      <c r="R179" s="81" t="str">
        <f t="shared" si="21"/>
        <v/>
      </c>
      <c r="S179" s="81" t="str">
        <f t="shared" si="22"/>
        <v/>
      </c>
      <c r="T179" s="81" t="str">
        <f t="shared" si="23"/>
        <v/>
      </c>
      <c r="U179" s="81" t="str">
        <f t="shared" si="24"/>
        <v/>
      </c>
      <c r="V179" s="2"/>
      <c r="W179" s="2"/>
    </row>
    <row r="180" spans="1:23" ht="15.95" customHeight="1" x14ac:dyDescent="0.25">
      <c r="A180" s="71" t="str">
        <v>Company 189</v>
      </c>
      <c r="B180" s="53" t="str">
        <f>IF('Data Import-Express'!B174="", "",'Data Import-Express'!B174 )</f>
        <v>BBAKBA</v>
      </c>
      <c r="C180" s="53" t="str">
        <f>IF('Data Import-Express'!C174="", "",'Data Import-Express'!C174 )</f>
        <v>Company 21</v>
      </c>
      <c r="D180" s="97" t="str">
        <f>IF('Data Import-Express'!D174="", "",'Data Import-Express'!D174 )</f>
        <v>L072385</v>
      </c>
      <c r="E180" s="54">
        <f ca="1">IF('Data Import-Express'!E174="", "",'Data Import-Express'!E174 )+(TODAY()-$A$1)</f>
        <v>45037</v>
      </c>
      <c r="F180" s="53">
        <f>IF('Data Import-Express'!F174="", "",'Data Import-Express'!F174 )</f>
        <v>1993.35</v>
      </c>
      <c r="G180" s="53">
        <f>IF('Data Import-Express'!G174="", "",'Data Import-Express'!G174 )</f>
        <v>1993.35</v>
      </c>
      <c r="H180" s="8"/>
      <c r="I180" s="81"/>
      <c r="J180" s="81"/>
      <c r="K180" s="82"/>
      <c r="L180" s="120"/>
      <c r="M180" s="93"/>
      <c r="N180" s="93"/>
      <c r="O180" s="36"/>
      <c r="P180" s="81" t="str">
        <f t="shared" si="19"/>
        <v/>
      </c>
      <c r="Q180" s="81" t="str">
        <f t="shared" si="20"/>
        <v/>
      </c>
      <c r="R180" s="81" t="str">
        <f t="shared" si="21"/>
        <v/>
      </c>
      <c r="S180" s="81" t="str">
        <f t="shared" si="22"/>
        <v/>
      </c>
      <c r="T180" s="81" t="str">
        <f t="shared" si="23"/>
        <v/>
      </c>
      <c r="U180" s="81" t="str">
        <f t="shared" si="24"/>
        <v/>
      </c>
      <c r="V180" s="2"/>
      <c r="W180" s="2"/>
    </row>
    <row r="181" spans="1:23" ht="15.95" customHeight="1" x14ac:dyDescent="0.25">
      <c r="A181" s="71" t="str">
        <v>Company 190</v>
      </c>
      <c r="B181" s="53" t="str">
        <f>IF('Data Import-Express'!B175="", "",'Data Import-Express'!B175 )</f>
        <v>BBAKBA</v>
      </c>
      <c r="C181" s="53" t="str">
        <f>IF('Data Import-Express'!C175="", "",'Data Import-Express'!C175 )</f>
        <v>Company 21</v>
      </c>
      <c r="D181" s="97" t="str">
        <f>IF('Data Import-Express'!D175="", "",'Data Import-Express'!D175 )</f>
        <v>L073897</v>
      </c>
      <c r="E181" s="54">
        <f ca="1">IF('Data Import-Express'!E175="", "",'Data Import-Express'!E175 )+(TODAY()-$A$1)</f>
        <v>45037</v>
      </c>
      <c r="F181" s="53">
        <f>IF('Data Import-Express'!F175="", "",'Data Import-Express'!F175 )</f>
        <v>458.25</v>
      </c>
      <c r="G181" s="53">
        <f>IF('Data Import-Express'!G175="", "",'Data Import-Express'!G175 )</f>
        <v>458.25</v>
      </c>
      <c r="H181" s="8"/>
      <c r="I181" s="81"/>
      <c r="J181" s="81"/>
      <c r="K181" s="82"/>
      <c r="L181" s="120"/>
      <c r="M181" s="93"/>
      <c r="N181" s="93"/>
      <c r="O181" s="36"/>
      <c r="P181" s="81" t="str">
        <f t="shared" si="19"/>
        <v/>
      </c>
      <c r="Q181" s="81" t="str">
        <f t="shared" si="20"/>
        <v/>
      </c>
      <c r="R181" s="81" t="str">
        <f t="shared" si="21"/>
        <v/>
      </c>
      <c r="S181" s="81" t="str">
        <f t="shared" si="22"/>
        <v/>
      </c>
      <c r="T181" s="81" t="str">
        <f t="shared" si="23"/>
        <v/>
      </c>
      <c r="U181" s="81" t="str">
        <f t="shared" si="24"/>
        <v/>
      </c>
      <c r="V181" s="2"/>
      <c r="W181" s="2"/>
    </row>
    <row r="182" spans="1:23" ht="15.95" customHeight="1" x14ac:dyDescent="0.25">
      <c r="A182" s="71" t="str">
        <v>Company 191</v>
      </c>
      <c r="B182" s="53" t="str">
        <f>IF('Data Import-Express'!B176="", "",'Data Import-Express'!B176 )</f>
        <v>BBAKBA</v>
      </c>
      <c r="C182" s="53" t="str">
        <f>IF('Data Import-Express'!C176="", "",'Data Import-Express'!C176 )</f>
        <v>Company 21</v>
      </c>
      <c r="D182" s="97" t="str">
        <f>IF('Data Import-Express'!D176="", "",'Data Import-Express'!D176 )</f>
        <v>L074866</v>
      </c>
      <c r="E182" s="54">
        <f ca="1">IF('Data Import-Express'!E176="", "",'Data Import-Express'!E176 )+(TODAY()-$A$1)</f>
        <v>45083</v>
      </c>
      <c r="F182" s="53">
        <f>IF('Data Import-Express'!F176="", "",'Data Import-Express'!F176 )</f>
        <v>391.88</v>
      </c>
      <c r="G182" s="53">
        <f>IF('Data Import-Express'!G176="", "",'Data Import-Express'!G176 )</f>
        <v>391.88</v>
      </c>
      <c r="H182" s="8"/>
      <c r="I182" s="81"/>
      <c r="J182" s="81"/>
      <c r="K182" s="82"/>
      <c r="L182" s="120"/>
      <c r="M182" s="93"/>
      <c r="N182" s="93"/>
      <c r="O182" s="36"/>
      <c r="P182" s="81" t="str">
        <f t="shared" si="19"/>
        <v/>
      </c>
      <c r="Q182" s="81" t="str">
        <f t="shared" si="20"/>
        <v/>
      </c>
      <c r="R182" s="81" t="str">
        <f t="shared" si="21"/>
        <v/>
      </c>
      <c r="S182" s="81" t="str">
        <f t="shared" si="22"/>
        <v/>
      </c>
      <c r="T182" s="81" t="str">
        <f t="shared" si="23"/>
        <v/>
      </c>
      <c r="U182" s="81" t="str">
        <f t="shared" si="24"/>
        <v/>
      </c>
      <c r="V182" s="2"/>
      <c r="W182" s="2"/>
    </row>
    <row r="183" spans="1:23" ht="15.95" customHeight="1" x14ac:dyDescent="0.25">
      <c r="A183" s="71" t="str">
        <v>Company 192</v>
      </c>
      <c r="B183" s="53" t="str">
        <f>IF('Data Import-Express'!B177="", "",'Data Import-Express'!B177 )</f>
        <v>BBAKBA</v>
      </c>
      <c r="C183" s="53" t="str">
        <f>IF('Data Import-Express'!C177="", "",'Data Import-Express'!C177 )</f>
        <v>Company 21</v>
      </c>
      <c r="D183" s="97" t="str">
        <f>IF('Data Import-Express'!D177="", "",'Data Import-Express'!D177 )</f>
        <v>L077820</v>
      </c>
      <c r="E183" s="54">
        <f ca="1">IF('Data Import-Express'!E177="", "",'Data Import-Express'!E177 )+(TODAY()-$A$1)</f>
        <v>45114</v>
      </c>
      <c r="F183" s="53">
        <f>IF('Data Import-Express'!F177="", "",'Data Import-Express'!F177 )</f>
        <v>433.5</v>
      </c>
      <c r="G183" s="53">
        <f>IF('Data Import-Express'!G177="", "",'Data Import-Express'!G177 )</f>
        <v>433.5</v>
      </c>
      <c r="H183" s="8"/>
      <c r="I183" s="81"/>
      <c r="J183" s="81"/>
      <c r="K183" s="82"/>
      <c r="L183" s="120"/>
      <c r="M183" s="93"/>
      <c r="N183" s="93"/>
      <c r="O183" s="36"/>
      <c r="P183" s="81" t="str">
        <f t="shared" si="19"/>
        <v/>
      </c>
      <c r="Q183" s="81" t="str">
        <f t="shared" si="20"/>
        <v/>
      </c>
      <c r="R183" s="81" t="str">
        <f t="shared" si="21"/>
        <v/>
      </c>
      <c r="S183" s="81" t="str">
        <f t="shared" si="22"/>
        <v/>
      </c>
      <c r="T183" s="81" t="str">
        <f t="shared" si="23"/>
        <v/>
      </c>
      <c r="U183" s="81" t="str">
        <f t="shared" si="24"/>
        <v/>
      </c>
      <c r="V183" s="2"/>
      <c r="W183" s="2"/>
    </row>
    <row r="184" spans="1:23" ht="15.95" customHeight="1" x14ac:dyDescent="0.25">
      <c r="A184" s="71" t="str">
        <v>Company 193</v>
      </c>
      <c r="B184" s="53" t="str">
        <f>IF('Data Import-Express'!B178="", "",'Data Import-Express'!B178 )</f>
        <v>BBAKBA</v>
      </c>
      <c r="C184" s="53" t="str">
        <f>IF('Data Import-Express'!C178="", "",'Data Import-Express'!C178 )</f>
        <v>Company 21</v>
      </c>
      <c r="D184" s="97" t="str">
        <f>IF('Data Import-Express'!D178="", "",'Data Import-Express'!D178 )</f>
        <v>L078450</v>
      </c>
      <c r="E184" s="54">
        <f ca="1">IF('Data Import-Express'!E178="", "",'Data Import-Express'!E178 )+(TODAY()-$A$1)</f>
        <v>45118</v>
      </c>
      <c r="F184" s="53">
        <f>IF('Data Import-Express'!F178="", "",'Data Import-Express'!F178 )</f>
        <v>195.08</v>
      </c>
      <c r="G184" s="53">
        <f>IF('Data Import-Express'!G178="", "",'Data Import-Express'!G178 )</f>
        <v>195.08</v>
      </c>
      <c r="H184" s="8"/>
      <c r="I184" s="81"/>
      <c r="J184" s="81"/>
      <c r="K184" s="82"/>
      <c r="L184" s="120"/>
      <c r="M184" s="93"/>
      <c r="N184" s="93"/>
      <c r="O184" s="36"/>
      <c r="P184" s="81" t="str">
        <f t="shared" si="19"/>
        <v/>
      </c>
      <c r="Q184" s="81" t="str">
        <f t="shared" si="20"/>
        <v/>
      </c>
      <c r="R184" s="81" t="str">
        <f t="shared" si="21"/>
        <v/>
      </c>
      <c r="S184" s="81" t="str">
        <f t="shared" si="22"/>
        <v/>
      </c>
      <c r="T184" s="81" t="str">
        <f t="shared" si="23"/>
        <v/>
      </c>
      <c r="U184" s="81" t="str">
        <f t="shared" si="24"/>
        <v/>
      </c>
      <c r="V184" s="2"/>
      <c r="W184" s="2"/>
    </row>
    <row r="185" spans="1:23" ht="15.95" customHeight="1" x14ac:dyDescent="0.25">
      <c r="A185" s="71" t="str">
        <v>Company 194</v>
      </c>
      <c r="B185" s="53" t="str">
        <f>IF('Data Import-Express'!B179="", "",'Data Import-Express'!B179 )</f>
        <v>BBAKBA</v>
      </c>
      <c r="C185" s="53" t="str">
        <f>IF('Data Import-Express'!C179="", "",'Data Import-Express'!C179 )</f>
        <v>Company 21</v>
      </c>
      <c r="D185" s="97" t="str">
        <f>IF('Data Import-Express'!D179="", "",'Data Import-Express'!D179 )</f>
        <v>L078403</v>
      </c>
      <c r="E185" s="54">
        <f ca="1">IF('Data Import-Express'!E179="", "",'Data Import-Express'!E179 )+(TODAY()-$A$1)</f>
        <v>45124</v>
      </c>
      <c r="F185" s="53">
        <f>IF('Data Import-Express'!F179="", "",'Data Import-Express'!F179 )</f>
        <v>505.75</v>
      </c>
      <c r="G185" s="53">
        <f>IF('Data Import-Express'!G179="", "",'Data Import-Express'!G179 )</f>
        <v>505.75</v>
      </c>
      <c r="H185" s="8"/>
      <c r="I185" s="81"/>
      <c r="J185" s="81"/>
      <c r="K185" s="82"/>
      <c r="L185" s="120"/>
      <c r="M185" s="93"/>
      <c r="N185" s="93"/>
      <c r="O185" s="36"/>
      <c r="P185" s="81" t="str">
        <f t="shared" si="19"/>
        <v/>
      </c>
      <c r="Q185" s="81" t="str">
        <f t="shared" si="20"/>
        <v/>
      </c>
      <c r="R185" s="81" t="str">
        <f t="shared" si="21"/>
        <v/>
      </c>
      <c r="S185" s="81" t="str">
        <f t="shared" si="22"/>
        <v/>
      </c>
      <c r="T185" s="81" t="str">
        <f t="shared" si="23"/>
        <v/>
      </c>
      <c r="U185" s="81" t="str">
        <f t="shared" si="24"/>
        <v/>
      </c>
      <c r="V185" s="2"/>
      <c r="W185" s="2"/>
    </row>
    <row r="186" spans="1:23" ht="15.95" customHeight="1" x14ac:dyDescent="0.25">
      <c r="A186" s="71" t="str">
        <v>Company 195</v>
      </c>
      <c r="B186" s="53" t="str">
        <f>IF('Data Import-Express'!B180="", "",'Data Import-Express'!B180 )</f>
        <v>BBAKBA</v>
      </c>
      <c r="C186" s="53" t="str">
        <f>IF('Data Import-Express'!C180="", "",'Data Import-Express'!C180 )</f>
        <v>Company 21</v>
      </c>
      <c r="D186" s="97" t="str">
        <f>IF('Data Import-Express'!D180="", "",'Data Import-Express'!D180 )</f>
        <v>L078894</v>
      </c>
      <c r="E186" s="54">
        <f ca="1">IF('Data Import-Express'!E180="", "",'Data Import-Express'!E180 )+(TODAY()-$A$1)</f>
        <v>45127</v>
      </c>
      <c r="F186" s="53">
        <f>IF('Data Import-Express'!F180="", "",'Data Import-Express'!F180 )</f>
        <v>252.88</v>
      </c>
      <c r="G186" s="53">
        <f>IF('Data Import-Express'!G180="", "",'Data Import-Express'!G180 )</f>
        <v>252.88</v>
      </c>
      <c r="H186" s="8"/>
      <c r="I186" s="81"/>
      <c r="J186" s="81"/>
      <c r="K186" s="82"/>
      <c r="L186" s="120"/>
      <c r="M186" s="93"/>
      <c r="N186" s="93"/>
      <c r="O186" s="36"/>
      <c r="P186" s="81" t="str">
        <f t="shared" si="19"/>
        <v/>
      </c>
      <c r="Q186" s="81" t="str">
        <f t="shared" si="20"/>
        <v/>
      </c>
      <c r="R186" s="81" t="str">
        <f t="shared" si="21"/>
        <v/>
      </c>
      <c r="S186" s="81" t="str">
        <f t="shared" si="22"/>
        <v/>
      </c>
      <c r="T186" s="81" t="str">
        <f t="shared" si="23"/>
        <v/>
      </c>
      <c r="U186" s="81" t="str">
        <f t="shared" si="24"/>
        <v/>
      </c>
      <c r="V186" s="2"/>
      <c r="W186" s="2"/>
    </row>
    <row r="187" spans="1:23" ht="15.95" customHeight="1" x14ac:dyDescent="0.25">
      <c r="A187" s="71" t="str">
        <v>Company 196</v>
      </c>
      <c r="B187" s="53" t="str">
        <f>IF('Data Import-Express'!B181="", "",'Data Import-Express'!B181 )</f>
        <v>BBAKBA</v>
      </c>
      <c r="C187" s="53" t="str">
        <f>IF('Data Import-Express'!C181="", "",'Data Import-Express'!C181 )</f>
        <v>Company 21</v>
      </c>
      <c r="D187" s="97" t="str">
        <f>IF('Data Import-Express'!D181="", "",'Data Import-Express'!D181 )</f>
        <v>L073326</v>
      </c>
      <c r="E187" s="54">
        <f ca="1">IF('Data Import-Express'!E181="", "",'Data Import-Express'!E181 )+(TODAY()-$A$1)</f>
        <v>45132</v>
      </c>
      <c r="F187" s="53">
        <f>IF('Data Import-Express'!F181="", "",'Data Import-Express'!F181 )</f>
        <v>712.5</v>
      </c>
      <c r="G187" s="53">
        <f>IF('Data Import-Express'!G181="", "",'Data Import-Express'!G181 )</f>
        <v>712.5</v>
      </c>
      <c r="H187" s="8"/>
      <c r="I187" s="81"/>
      <c r="J187" s="81"/>
      <c r="K187" s="82"/>
      <c r="L187" s="120"/>
      <c r="M187" s="93"/>
      <c r="N187" s="93"/>
      <c r="O187" s="36"/>
      <c r="P187" s="81" t="str">
        <f t="shared" si="19"/>
        <v/>
      </c>
      <c r="Q187" s="81" t="str">
        <f t="shared" si="20"/>
        <v/>
      </c>
      <c r="R187" s="81" t="str">
        <f t="shared" si="21"/>
        <v/>
      </c>
      <c r="S187" s="81" t="str">
        <f t="shared" si="22"/>
        <v/>
      </c>
      <c r="T187" s="81" t="str">
        <f t="shared" si="23"/>
        <v/>
      </c>
      <c r="U187" s="81" t="str">
        <f t="shared" si="24"/>
        <v/>
      </c>
      <c r="V187" s="2"/>
      <c r="W187" s="2"/>
    </row>
    <row r="188" spans="1:23" ht="15.95" customHeight="1" x14ac:dyDescent="0.25">
      <c r="A188" s="71" t="str">
        <v>Company 197</v>
      </c>
      <c r="B188" s="53" t="str">
        <f>IF('Data Import-Express'!B182="", "",'Data Import-Express'!B182 )</f>
        <v>BBAKBA</v>
      </c>
      <c r="C188" s="53" t="str">
        <f>IF('Data Import-Express'!C182="", "",'Data Import-Express'!C182 )</f>
        <v>Company 21</v>
      </c>
      <c r="D188" s="97" t="str">
        <f>IF('Data Import-Express'!D182="", "",'Data Import-Express'!D182 )</f>
        <v>L079038</v>
      </c>
      <c r="E188" s="54">
        <f ca="1">IF('Data Import-Express'!E182="", "",'Data Import-Express'!E182 )+(TODAY()-$A$1)</f>
        <v>45132</v>
      </c>
      <c r="F188" s="53">
        <f>IF('Data Import-Express'!F182="", "",'Data Import-Express'!F182 )</f>
        <v>541.88</v>
      </c>
      <c r="G188" s="53">
        <f>IF('Data Import-Express'!G182="", "",'Data Import-Express'!G182 )</f>
        <v>541.88</v>
      </c>
      <c r="H188" s="8"/>
      <c r="I188" s="81"/>
      <c r="J188" s="81"/>
      <c r="K188" s="82"/>
      <c r="L188" s="120"/>
      <c r="M188" s="93"/>
      <c r="N188" s="93"/>
      <c r="O188" s="36"/>
      <c r="P188" s="81" t="str">
        <f t="shared" si="19"/>
        <v/>
      </c>
      <c r="Q188" s="81" t="str">
        <f t="shared" si="20"/>
        <v/>
      </c>
      <c r="R188" s="81" t="str">
        <f t="shared" si="21"/>
        <v/>
      </c>
      <c r="S188" s="81" t="str">
        <f t="shared" si="22"/>
        <v/>
      </c>
      <c r="T188" s="81" t="str">
        <f t="shared" si="23"/>
        <v/>
      </c>
      <c r="U188" s="81" t="str">
        <f t="shared" si="24"/>
        <v/>
      </c>
      <c r="V188" s="2"/>
      <c r="W188" s="2"/>
    </row>
    <row r="189" spans="1:23" ht="15.95" customHeight="1" x14ac:dyDescent="0.25">
      <c r="A189" s="71" t="str">
        <v>Company 198</v>
      </c>
      <c r="B189" s="53" t="str">
        <f>IF('Data Import-Express'!B183="", "",'Data Import-Express'!B183 )</f>
        <v>BBAKBA</v>
      </c>
      <c r="C189" s="53" t="str">
        <f>IF('Data Import-Express'!C183="", "",'Data Import-Express'!C183 )</f>
        <v>Company 21</v>
      </c>
      <c r="D189" s="97" t="str">
        <f>IF('Data Import-Express'!D183="", "",'Data Import-Express'!D183 )</f>
        <v>L079245</v>
      </c>
      <c r="E189" s="54">
        <f ca="1">IF('Data Import-Express'!E183="", "",'Data Import-Express'!E183 )+(TODAY()-$A$1)</f>
        <v>45133</v>
      </c>
      <c r="F189" s="53">
        <f>IF('Data Import-Express'!F183="", "",'Data Import-Express'!F183 )</f>
        <v>252.88</v>
      </c>
      <c r="G189" s="53">
        <f>IF('Data Import-Express'!G183="", "",'Data Import-Express'!G183 )</f>
        <v>252.88</v>
      </c>
      <c r="H189" s="8"/>
      <c r="I189" s="81"/>
      <c r="J189" s="81"/>
      <c r="K189" s="82"/>
      <c r="L189" s="120"/>
      <c r="M189" s="93"/>
      <c r="N189" s="93"/>
      <c r="O189" s="36"/>
      <c r="P189" s="81" t="str">
        <f t="shared" si="19"/>
        <v/>
      </c>
      <c r="Q189" s="81" t="str">
        <f t="shared" si="20"/>
        <v/>
      </c>
      <c r="R189" s="81" t="str">
        <f t="shared" si="21"/>
        <v/>
      </c>
      <c r="S189" s="81" t="str">
        <f t="shared" si="22"/>
        <v/>
      </c>
      <c r="T189" s="81" t="str">
        <f t="shared" si="23"/>
        <v/>
      </c>
      <c r="U189" s="81" t="str">
        <f t="shared" si="24"/>
        <v/>
      </c>
      <c r="V189" s="2"/>
      <c r="W189" s="2"/>
    </row>
    <row r="190" spans="1:23" ht="15.95" customHeight="1" x14ac:dyDescent="0.25">
      <c r="A190" s="71" t="str">
        <v>Company 199</v>
      </c>
      <c r="B190" s="53" t="str">
        <f>IF('Data Import-Express'!B184="", "",'Data Import-Express'!B184 )</f>
        <v>BBAKBA</v>
      </c>
      <c r="C190" s="53" t="str">
        <f>IF('Data Import-Express'!C184="", "",'Data Import-Express'!C184 )</f>
        <v>Company 21</v>
      </c>
      <c r="D190" s="97" t="str">
        <f>IF('Data Import-Express'!D184="", "",'Data Import-Express'!D184 )</f>
        <v>L079039</v>
      </c>
      <c r="E190" s="54">
        <f ca="1">IF('Data Import-Express'!E184="", "",'Data Import-Express'!E184 )+(TODAY()-$A$1)</f>
        <v>45140</v>
      </c>
      <c r="F190" s="53">
        <f>IF('Data Import-Express'!F184="", "",'Data Import-Express'!F184 )</f>
        <v>686.38</v>
      </c>
      <c r="G190" s="53">
        <f>IF('Data Import-Express'!G184="", "",'Data Import-Express'!G184 )</f>
        <v>686.38</v>
      </c>
      <c r="H190" s="8"/>
      <c r="I190" s="81"/>
      <c r="J190" s="81"/>
      <c r="K190" s="82"/>
      <c r="L190" s="120"/>
      <c r="M190" s="93"/>
      <c r="N190" s="93"/>
      <c r="O190" s="36"/>
      <c r="P190" s="81" t="str">
        <f t="shared" si="19"/>
        <v/>
      </c>
      <c r="Q190" s="81" t="str">
        <f t="shared" si="20"/>
        <v/>
      </c>
      <c r="R190" s="81" t="str">
        <f t="shared" si="21"/>
        <v/>
      </c>
      <c r="S190" s="81" t="str">
        <f t="shared" si="22"/>
        <v/>
      </c>
      <c r="T190" s="81" t="str">
        <f t="shared" si="23"/>
        <v/>
      </c>
      <c r="U190" s="81" t="str">
        <f t="shared" si="24"/>
        <v/>
      </c>
      <c r="V190" s="2"/>
      <c r="W190" s="2"/>
    </row>
    <row r="191" spans="1:23" ht="15.95" customHeight="1" x14ac:dyDescent="0.25">
      <c r="A191" s="71" t="str">
        <v>Company 200</v>
      </c>
      <c r="B191" s="53" t="str">
        <f>IF('Data Import-Express'!B185="", "",'Data Import-Express'!B185 )</f>
        <v>BBAKBA</v>
      </c>
      <c r="C191" s="53" t="str">
        <f>IF('Data Import-Express'!C185="", "",'Data Import-Express'!C185 )</f>
        <v>Company 21</v>
      </c>
      <c r="D191" s="97" t="str">
        <f>IF('Data Import-Express'!D185="", "",'Data Import-Express'!D185 )</f>
        <v>L079425</v>
      </c>
      <c r="E191" s="54">
        <f ca="1">IF('Data Import-Express'!E185="", "",'Data Import-Express'!E185 )+(TODAY()-$A$1)</f>
        <v>45140</v>
      </c>
      <c r="F191" s="53">
        <f>IF('Data Import-Express'!F185="", "",'Data Import-Express'!F185 )</f>
        <v>287</v>
      </c>
      <c r="G191" s="53">
        <f>IF('Data Import-Express'!G185="", "",'Data Import-Express'!G185 )</f>
        <v>287</v>
      </c>
      <c r="H191" s="8"/>
      <c r="I191" s="81"/>
      <c r="J191" s="81"/>
      <c r="K191" s="82"/>
      <c r="L191" s="120"/>
      <c r="M191" s="93"/>
      <c r="N191" s="93"/>
      <c r="O191" s="36"/>
      <c r="P191" s="81" t="str">
        <f t="shared" si="19"/>
        <v/>
      </c>
      <c r="Q191" s="81" t="str">
        <f t="shared" si="20"/>
        <v/>
      </c>
      <c r="R191" s="81" t="str">
        <f t="shared" si="21"/>
        <v/>
      </c>
      <c r="S191" s="81" t="str">
        <f t="shared" si="22"/>
        <v/>
      </c>
      <c r="T191" s="81" t="str">
        <f t="shared" si="23"/>
        <v/>
      </c>
      <c r="U191" s="81" t="str">
        <f t="shared" si="24"/>
        <v/>
      </c>
      <c r="V191" s="2"/>
      <c r="W191" s="2"/>
    </row>
    <row r="192" spans="1:23" ht="15.95" customHeight="1" x14ac:dyDescent="0.25">
      <c r="A192" s="71" t="str">
        <v>Company 201</v>
      </c>
      <c r="B192" s="53" t="str">
        <f>IF('Data Import-Express'!B186="", "",'Data Import-Express'!B186 )</f>
        <v>BBAKBA</v>
      </c>
      <c r="C192" s="53" t="str">
        <f>IF('Data Import-Express'!C186="", "",'Data Import-Express'!C186 )</f>
        <v>Company 21</v>
      </c>
      <c r="D192" s="97" t="str">
        <f>IF('Data Import-Express'!D186="", "",'Data Import-Express'!D186 )</f>
        <v>L077749</v>
      </c>
      <c r="E192" s="54">
        <f ca="1">IF('Data Import-Express'!E186="", "",'Data Import-Express'!E186 )+(TODAY()-$A$1)</f>
        <v>45141</v>
      </c>
      <c r="F192" s="53">
        <f>IF('Data Import-Express'!F186="", "",'Data Import-Express'!F186 )</f>
        <v>1228.25</v>
      </c>
      <c r="G192" s="53">
        <f>IF('Data Import-Express'!G186="", "",'Data Import-Express'!G186 )</f>
        <v>1228.25</v>
      </c>
      <c r="H192" s="8"/>
      <c r="I192" s="81"/>
      <c r="J192" s="81"/>
      <c r="K192" s="82"/>
      <c r="L192" s="120"/>
      <c r="M192" s="93"/>
      <c r="N192" s="93"/>
      <c r="O192" s="36"/>
      <c r="P192" s="81" t="str">
        <f t="shared" si="19"/>
        <v/>
      </c>
      <c r="Q192" s="81" t="str">
        <f t="shared" si="20"/>
        <v/>
      </c>
      <c r="R192" s="81" t="str">
        <f t="shared" si="21"/>
        <v/>
      </c>
      <c r="S192" s="81" t="str">
        <f t="shared" si="22"/>
        <v/>
      </c>
      <c r="T192" s="81" t="str">
        <f t="shared" si="23"/>
        <v/>
      </c>
      <c r="U192" s="81" t="str">
        <f t="shared" si="24"/>
        <v/>
      </c>
      <c r="V192" s="2"/>
      <c r="W192" s="2"/>
    </row>
    <row r="193" spans="1:23" ht="15.95" customHeight="1" x14ac:dyDescent="0.25">
      <c r="A193" s="71" t="str">
        <v>Company 202</v>
      </c>
      <c r="B193" s="53" t="str">
        <f>IF('Data Import-Express'!B187="", "",'Data Import-Express'!B187 )</f>
        <v>BBAKBA</v>
      </c>
      <c r="C193" s="53" t="str">
        <f>IF('Data Import-Express'!C187="", "",'Data Import-Express'!C187 )</f>
        <v>Company 21</v>
      </c>
      <c r="D193" s="97" t="str">
        <f>IF('Data Import-Express'!D187="", "",'Data Import-Express'!D187 )</f>
        <v>L078467</v>
      </c>
      <c r="E193" s="54">
        <f ca="1">IF('Data Import-Express'!E187="", "",'Data Import-Express'!E187 )+(TODAY()-$A$1)</f>
        <v>45141</v>
      </c>
      <c r="F193" s="53">
        <f>IF('Data Import-Express'!F187="", "",'Data Import-Express'!F187 )</f>
        <v>469.63</v>
      </c>
      <c r="G193" s="53">
        <f>IF('Data Import-Express'!G187="", "",'Data Import-Express'!G187 )</f>
        <v>469.63</v>
      </c>
      <c r="H193" s="8"/>
      <c r="I193" s="81"/>
      <c r="J193" s="81"/>
      <c r="K193" s="82"/>
      <c r="L193" s="120"/>
      <c r="M193" s="93"/>
      <c r="N193" s="93"/>
      <c r="O193" s="36"/>
      <c r="P193" s="81" t="str">
        <f t="shared" si="19"/>
        <v/>
      </c>
      <c r="Q193" s="81" t="str">
        <f t="shared" si="20"/>
        <v/>
      </c>
      <c r="R193" s="81" t="str">
        <f t="shared" si="21"/>
        <v/>
      </c>
      <c r="S193" s="81" t="str">
        <f t="shared" si="22"/>
        <v/>
      </c>
      <c r="T193" s="81" t="str">
        <f t="shared" si="23"/>
        <v/>
      </c>
      <c r="U193" s="81" t="str">
        <f t="shared" si="24"/>
        <v/>
      </c>
      <c r="V193" s="2"/>
      <c r="W193" s="2"/>
    </row>
    <row r="194" spans="1:23" ht="15.95" customHeight="1" x14ac:dyDescent="0.25">
      <c r="A194" s="71" t="str">
        <v>Company 204</v>
      </c>
      <c r="B194" s="53" t="str">
        <f>IF('Data Import-Express'!B188="", "",'Data Import-Express'!B188 )</f>
        <v>BBAYEA</v>
      </c>
      <c r="C194" s="53" t="str">
        <f>IF('Data Import-Express'!C188="", "",'Data Import-Express'!C188 )</f>
        <v>Company 22</v>
      </c>
      <c r="D194" s="97" t="str">
        <f>IF('Data Import-Express'!D188="", "",'Data Import-Express'!D188 )</f>
        <v>L068590</v>
      </c>
      <c r="E194" s="54">
        <f ca="1">IF('Data Import-Express'!E188="", "",'Data Import-Express'!E188 )+(TODAY()-$A$1)</f>
        <v>44943</v>
      </c>
      <c r="F194" s="53">
        <f>IF('Data Import-Express'!F188="", "",'Data Import-Express'!F188 )</f>
        <v>3200</v>
      </c>
      <c r="G194" s="53">
        <f>IF('Data Import-Express'!G188="", "",'Data Import-Express'!G188 )</f>
        <v>100</v>
      </c>
      <c r="H194" s="8"/>
      <c r="I194" s="81"/>
      <c r="J194" s="81"/>
      <c r="K194" s="82"/>
      <c r="L194" s="120"/>
      <c r="M194" s="93"/>
      <c r="N194" s="93"/>
      <c r="O194" s="36"/>
      <c r="P194" s="81" t="str">
        <f t="shared" si="19"/>
        <v/>
      </c>
      <c r="Q194" s="81" t="str">
        <f t="shared" si="20"/>
        <v/>
      </c>
      <c r="R194" s="81" t="str">
        <f t="shared" si="21"/>
        <v/>
      </c>
      <c r="S194" s="81" t="str">
        <f t="shared" si="22"/>
        <v/>
      </c>
      <c r="T194" s="81" t="str">
        <f t="shared" si="23"/>
        <v/>
      </c>
      <c r="U194" s="81" t="str">
        <f t="shared" si="24"/>
        <v/>
      </c>
      <c r="V194" s="2"/>
      <c r="W194" s="2"/>
    </row>
    <row r="195" spans="1:23" ht="15.95" customHeight="1" x14ac:dyDescent="0.25">
      <c r="A195" s="71" t="str">
        <v>Company 205</v>
      </c>
      <c r="B195" s="53" t="str">
        <f>IF('Data Import-Express'!B189="", "",'Data Import-Express'!B189 )</f>
        <v>BBAYEA</v>
      </c>
      <c r="C195" s="53" t="str">
        <f>IF('Data Import-Express'!C189="", "",'Data Import-Express'!C189 )</f>
        <v>Company 22</v>
      </c>
      <c r="D195" s="97" t="str">
        <f>IF('Data Import-Express'!D189="", "",'Data Import-Express'!D189 )</f>
        <v>L068590R</v>
      </c>
      <c r="E195" s="54">
        <f ca="1">IF('Data Import-Express'!E189="", "",'Data Import-Express'!E189 )+(TODAY()-$A$1)</f>
        <v>45029</v>
      </c>
      <c r="F195" s="53">
        <f>IF('Data Import-Express'!F189="", "",'Data Import-Express'!F189 )</f>
        <v>3100</v>
      </c>
      <c r="G195" s="53">
        <f>IF('Data Import-Express'!G189="", "",'Data Import-Express'!G189 )</f>
        <v>3100</v>
      </c>
      <c r="H195" s="8"/>
      <c r="I195" s="81"/>
      <c r="J195" s="81"/>
      <c r="K195" s="82"/>
      <c r="L195" s="120"/>
      <c r="M195" s="93"/>
      <c r="N195" s="93"/>
      <c r="O195" s="36"/>
      <c r="P195" s="81" t="str">
        <f t="shared" si="19"/>
        <v/>
      </c>
      <c r="Q195" s="81" t="str">
        <f t="shared" si="20"/>
        <v/>
      </c>
      <c r="R195" s="81" t="str">
        <f t="shared" si="21"/>
        <v/>
      </c>
      <c r="S195" s="81" t="str">
        <f t="shared" si="22"/>
        <v/>
      </c>
      <c r="T195" s="81" t="str">
        <f t="shared" si="23"/>
        <v/>
      </c>
      <c r="U195" s="81" t="str">
        <f t="shared" si="24"/>
        <v/>
      </c>
      <c r="V195" s="2"/>
      <c r="W195" s="2"/>
    </row>
    <row r="196" spans="1:23" ht="15.95" customHeight="1" x14ac:dyDescent="0.25">
      <c r="A196" s="71" t="str">
        <v>Company 207</v>
      </c>
      <c r="B196" s="53" t="str">
        <f>IF('Data Import-Express'!B190="", "",'Data Import-Express'!B190 )</f>
        <v>BBAYEA</v>
      </c>
      <c r="C196" s="53" t="str">
        <f>IF('Data Import-Express'!C190="", "",'Data Import-Express'!C190 )</f>
        <v>Company 22</v>
      </c>
      <c r="D196" s="97" t="str">
        <f>IF('Data Import-Express'!D190="", "",'Data Import-Express'!D190 )</f>
        <v>L068590CR</v>
      </c>
      <c r="E196" s="54">
        <f ca="1">IF('Data Import-Express'!E190="", "",'Data Import-Express'!E190 )+(TODAY()-$A$1)</f>
        <v>45029</v>
      </c>
      <c r="F196" s="53">
        <f>IF('Data Import-Express'!F190="", "",'Data Import-Express'!F190 )</f>
        <v>3200</v>
      </c>
      <c r="G196" s="53">
        <f>IF('Data Import-Express'!G190="", "",'Data Import-Express'!G190 )</f>
        <v>3200</v>
      </c>
      <c r="H196" s="8"/>
      <c r="I196" s="81"/>
      <c r="J196" s="81"/>
      <c r="K196" s="82"/>
      <c r="L196" s="120"/>
      <c r="M196" s="93"/>
      <c r="N196" s="93"/>
      <c r="O196" s="36"/>
      <c r="P196" s="81" t="str">
        <f t="shared" si="19"/>
        <v/>
      </c>
      <c r="Q196" s="81" t="str">
        <f t="shared" si="20"/>
        <v/>
      </c>
      <c r="R196" s="81" t="str">
        <f t="shared" si="21"/>
        <v/>
      </c>
      <c r="S196" s="81" t="str">
        <f t="shared" si="22"/>
        <v/>
      </c>
      <c r="T196" s="81" t="str">
        <f t="shared" si="23"/>
        <v/>
      </c>
      <c r="U196" s="81" t="str">
        <f t="shared" si="24"/>
        <v/>
      </c>
      <c r="V196" s="2"/>
      <c r="W196" s="2"/>
    </row>
    <row r="197" spans="1:23" ht="15.95" customHeight="1" x14ac:dyDescent="0.25">
      <c r="A197" s="71" t="str">
        <v>Company 209</v>
      </c>
      <c r="B197" s="53" t="str">
        <f>IF('Data Import-Express'!B191="", "",'Data Import-Express'!B191 )</f>
        <v>BBAYEA</v>
      </c>
      <c r="C197" s="53" t="str">
        <f>IF('Data Import-Express'!C191="", "",'Data Import-Express'!C191 )</f>
        <v>Company 22</v>
      </c>
      <c r="D197" s="97" t="str">
        <f>IF('Data Import-Express'!D191="", "",'Data Import-Express'!D191 )</f>
        <v>B075099</v>
      </c>
      <c r="E197" s="54">
        <f ca="1">IF('Data Import-Express'!E191="", "",'Data Import-Express'!E191 )+(TODAY()-$A$1)</f>
        <v>45065</v>
      </c>
      <c r="F197" s="53">
        <f>IF('Data Import-Express'!F191="", "",'Data Import-Express'!F191 )</f>
        <v>2200</v>
      </c>
      <c r="G197" s="53">
        <f>IF('Data Import-Express'!G191="", "",'Data Import-Express'!G191 )</f>
        <v>200</v>
      </c>
      <c r="H197" s="8"/>
      <c r="I197" s="81"/>
      <c r="J197" s="81"/>
      <c r="K197" s="82"/>
      <c r="L197" s="120"/>
      <c r="M197" s="93"/>
      <c r="N197" s="93"/>
      <c r="O197" s="36"/>
      <c r="P197" s="81" t="str">
        <f t="shared" si="19"/>
        <v/>
      </c>
      <c r="Q197" s="81" t="str">
        <f t="shared" si="20"/>
        <v/>
      </c>
      <c r="R197" s="81" t="str">
        <f t="shared" si="21"/>
        <v/>
      </c>
      <c r="S197" s="81" t="str">
        <f t="shared" si="22"/>
        <v/>
      </c>
      <c r="T197" s="81" t="str">
        <f t="shared" si="23"/>
        <v/>
      </c>
      <c r="U197" s="81" t="str">
        <f t="shared" si="24"/>
        <v/>
      </c>
      <c r="V197" s="2"/>
      <c r="W197" s="2"/>
    </row>
    <row r="198" spans="1:23" ht="15.95" customHeight="1" x14ac:dyDescent="0.25">
      <c r="A198" s="71" t="str">
        <v>Company 210</v>
      </c>
      <c r="B198" s="53" t="str">
        <f>IF('Data Import-Express'!B192="", "",'Data Import-Express'!B192 )</f>
        <v>BBAYEA</v>
      </c>
      <c r="C198" s="53" t="str">
        <f>IF('Data Import-Express'!C192="", "",'Data Import-Express'!C192 )</f>
        <v>Company 22</v>
      </c>
      <c r="D198" s="97" t="str">
        <f>IF('Data Import-Express'!D192="", "",'Data Import-Express'!D192 )</f>
        <v>B075099</v>
      </c>
      <c r="E198" s="54">
        <f ca="1">IF('Data Import-Express'!E192="", "",'Data Import-Express'!E192 )+(TODAY()-$A$1)</f>
        <v>45106</v>
      </c>
      <c r="F198" s="53">
        <f>IF('Data Import-Express'!F192="", "",'Data Import-Express'!F192 )</f>
        <v>2200</v>
      </c>
      <c r="G198" s="53">
        <f>IF('Data Import-Express'!G192="", "",'Data Import-Express'!G192 )</f>
        <v>2200</v>
      </c>
      <c r="H198" s="8"/>
      <c r="I198" s="81"/>
      <c r="J198" s="81"/>
      <c r="K198" s="82"/>
      <c r="L198" s="120"/>
      <c r="M198" s="93"/>
      <c r="N198" s="93"/>
      <c r="O198" s="36"/>
      <c r="P198" s="81" t="str">
        <f t="shared" si="19"/>
        <v/>
      </c>
      <c r="Q198" s="81" t="str">
        <f t="shared" si="20"/>
        <v/>
      </c>
      <c r="R198" s="81" t="str">
        <f t="shared" si="21"/>
        <v/>
      </c>
      <c r="S198" s="81" t="str">
        <f t="shared" si="22"/>
        <v/>
      </c>
      <c r="T198" s="81" t="str">
        <f t="shared" si="23"/>
        <v/>
      </c>
      <c r="U198" s="81" t="str">
        <f t="shared" si="24"/>
        <v/>
      </c>
      <c r="V198" s="2"/>
      <c r="W198" s="2"/>
    </row>
    <row r="199" spans="1:23" ht="15.95" customHeight="1" x14ac:dyDescent="0.25">
      <c r="A199" s="71" t="str">
        <v>Company 211</v>
      </c>
      <c r="B199" s="53" t="str">
        <f>IF('Data Import-Express'!B193="", "",'Data Import-Express'!B193 )</f>
        <v>BBEEPA</v>
      </c>
      <c r="C199" s="53" t="str">
        <f>IF('Data Import-Express'!C193="", "",'Data Import-Express'!C193 )</f>
        <v>Company 23</v>
      </c>
      <c r="D199" s="97" t="str">
        <f>IF('Data Import-Express'!D193="", "",'Data Import-Express'!D193 )</f>
        <v>L067911</v>
      </c>
      <c r="E199" s="54">
        <f ca="1">IF('Data Import-Express'!E193="", "",'Data Import-Express'!E193 )+(TODAY()-$A$1)</f>
        <v>44926</v>
      </c>
      <c r="F199" s="53">
        <f>IF('Data Import-Express'!F193="", "",'Data Import-Express'!F193 )</f>
        <v>1350</v>
      </c>
      <c r="G199" s="53">
        <f>IF('Data Import-Express'!G193="", "",'Data Import-Express'!G193 )</f>
        <v>1350</v>
      </c>
      <c r="H199" s="8"/>
      <c r="I199" s="81"/>
      <c r="J199" s="81"/>
      <c r="K199" s="82"/>
      <c r="L199" s="120"/>
      <c r="M199" s="93"/>
      <c r="N199" s="93"/>
      <c r="O199" s="36"/>
      <c r="P199" s="81" t="str">
        <f t="shared" si="19"/>
        <v/>
      </c>
      <c r="Q199" s="81" t="str">
        <f t="shared" si="20"/>
        <v/>
      </c>
      <c r="R199" s="81" t="str">
        <f t="shared" si="21"/>
        <v/>
      </c>
      <c r="S199" s="81" t="str">
        <f t="shared" si="22"/>
        <v/>
      </c>
      <c r="T199" s="81" t="str">
        <f t="shared" si="23"/>
        <v/>
      </c>
      <c r="U199" s="81" t="str">
        <f t="shared" si="24"/>
        <v/>
      </c>
      <c r="V199" s="2"/>
      <c r="W199" s="2"/>
    </row>
    <row r="200" spans="1:23" ht="15.95" customHeight="1" x14ac:dyDescent="0.25">
      <c r="A200" s="71" t="str">
        <v>Company 212</v>
      </c>
      <c r="B200" s="53" t="str">
        <f>IF('Data Import-Express'!B194="", "",'Data Import-Express'!B194 )</f>
        <v>BBER12</v>
      </c>
      <c r="C200" s="53" t="str">
        <f>IF('Data Import-Express'!C194="", "",'Data Import-Express'!C194 )</f>
        <v>Company 25</v>
      </c>
      <c r="D200" s="97" t="str">
        <f>IF('Data Import-Express'!D194="", "",'Data Import-Express'!D194 )</f>
        <v>L062531</v>
      </c>
      <c r="E200" s="54">
        <f ca="1">IF('Data Import-Express'!E194="", "",'Data Import-Express'!E194 )+(TODAY()-$A$1)</f>
        <v>44826</v>
      </c>
      <c r="F200" s="53">
        <f>IF('Data Import-Express'!F194="", "",'Data Import-Express'!F194 )</f>
        <v>704</v>
      </c>
      <c r="G200" s="53">
        <f>IF('Data Import-Express'!G194="", "",'Data Import-Express'!G194 )</f>
        <v>704</v>
      </c>
      <c r="H200" s="8"/>
      <c r="I200" s="81"/>
      <c r="J200" s="81"/>
      <c r="K200" s="82"/>
      <c r="L200" s="120"/>
      <c r="M200" s="93"/>
      <c r="N200" s="93"/>
      <c r="O200" s="36"/>
      <c r="P200" s="81" t="str">
        <f t="shared" si="19"/>
        <v/>
      </c>
      <c r="Q200" s="81" t="str">
        <f t="shared" si="20"/>
        <v/>
      </c>
      <c r="R200" s="81" t="str">
        <f t="shared" si="21"/>
        <v/>
      </c>
      <c r="S200" s="81" t="str">
        <f t="shared" si="22"/>
        <v/>
      </c>
      <c r="T200" s="81" t="str">
        <f t="shared" si="23"/>
        <v/>
      </c>
      <c r="U200" s="81" t="str">
        <f t="shared" si="24"/>
        <v/>
      </c>
      <c r="V200" s="2"/>
      <c r="W200" s="2"/>
    </row>
    <row r="201" spans="1:23" ht="15.95" customHeight="1" x14ac:dyDescent="0.25">
      <c r="A201" s="71" t="str">
        <v>Company 213</v>
      </c>
      <c r="B201" s="53" t="str">
        <f>IF('Data Import-Express'!B195="", "",'Data Import-Express'!B195 )</f>
        <v>BBER12</v>
      </c>
      <c r="C201" s="53" t="str">
        <f>IF('Data Import-Express'!C195="", "",'Data Import-Express'!C195 )</f>
        <v>Company 25</v>
      </c>
      <c r="D201" s="97" t="str">
        <f>IF('Data Import-Express'!D195="", "",'Data Import-Express'!D195 )</f>
        <v>L071037</v>
      </c>
      <c r="E201" s="54">
        <f ca="1">IF('Data Import-Express'!E195="", "",'Data Import-Express'!E195 )+(TODAY()-$A$1)</f>
        <v>44993</v>
      </c>
      <c r="F201" s="53">
        <f>IF('Data Import-Express'!F195="", "",'Data Import-Express'!F195 )</f>
        <v>965.25</v>
      </c>
      <c r="G201" s="53">
        <f>IF('Data Import-Express'!G195="", "",'Data Import-Express'!G195 )</f>
        <v>965.25</v>
      </c>
      <c r="H201" s="8"/>
      <c r="I201" s="81"/>
      <c r="J201" s="81"/>
      <c r="K201" s="82"/>
      <c r="L201" s="120"/>
      <c r="M201" s="93"/>
      <c r="N201" s="93"/>
      <c r="O201" s="36"/>
      <c r="P201" s="81"/>
      <c r="Q201" s="81"/>
      <c r="R201" s="94"/>
      <c r="S201" s="100"/>
      <c r="T201" s="93"/>
      <c r="U201" s="93"/>
      <c r="V201" s="2"/>
      <c r="W201" s="2"/>
    </row>
    <row r="202" spans="1:23" ht="15.95" customHeight="1" x14ac:dyDescent="0.25">
      <c r="A202" s="71" t="str">
        <v>Company 214</v>
      </c>
      <c r="B202" s="53" t="str">
        <f>IF('Data Import-Express'!B196="", "",'Data Import-Express'!B196 )</f>
        <v>BBER12</v>
      </c>
      <c r="C202" s="53" t="str">
        <f>IF('Data Import-Express'!C196="", "",'Data Import-Express'!C196 )</f>
        <v>Company 25</v>
      </c>
      <c r="D202" s="97" t="str">
        <f>IF('Data Import-Express'!D196="", "",'Data Import-Express'!D196 )</f>
        <v>L073557</v>
      </c>
      <c r="E202" s="54">
        <f ca="1">IF('Data Import-Express'!E196="", "",'Data Import-Express'!E196 )+(TODAY()-$A$1)</f>
        <v>45037</v>
      </c>
      <c r="F202" s="53">
        <f>IF('Data Import-Express'!F196="", "",'Data Import-Express'!F196 )</f>
        <v>282</v>
      </c>
      <c r="G202" s="53">
        <f>IF('Data Import-Express'!G196="", "",'Data Import-Express'!G196 )</f>
        <v>282</v>
      </c>
      <c r="H202" s="8"/>
      <c r="I202" s="81"/>
      <c r="J202" s="81"/>
      <c r="K202" s="82"/>
      <c r="L202" s="120"/>
      <c r="M202" s="93"/>
      <c r="N202" s="93"/>
      <c r="O202" s="36"/>
      <c r="P202" s="81"/>
      <c r="Q202" s="81"/>
      <c r="R202" s="94"/>
      <c r="S202" s="100"/>
      <c r="T202" s="93"/>
      <c r="U202" s="93"/>
      <c r="V202" s="2"/>
      <c r="W202" s="2"/>
    </row>
    <row r="203" spans="1:23" ht="15.95" customHeight="1" x14ac:dyDescent="0.25">
      <c r="A203" s="71" t="str">
        <v>Company 215</v>
      </c>
      <c r="B203" s="53" t="str">
        <f>IF('Data Import-Express'!B197="", "",'Data Import-Express'!B197 )</f>
        <v>BBER12</v>
      </c>
      <c r="C203" s="53" t="str">
        <f>IF('Data Import-Express'!C197="", "",'Data Import-Express'!C197 )</f>
        <v>Company 25</v>
      </c>
      <c r="D203" s="97" t="str">
        <f>IF('Data Import-Express'!D197="", "",'Data Import-Express'!D197 )</f>
        <v>L073983</v>
      </c>
      <c r="E203" s="54">
        <f ca="1">IF('Data Import-Express'!E197="", "",'Data Import-Express'!E197 )+(TODAY()-$A$1)</f>
        <v>45050</v>
      </c>
      <c r="F203" s="53">
        <f>IF('Data Import-Express'!F197="", "",'Data Import-Express'!F197 )</f>
        <v>597.13</v>
      </c>
      <c r="G203" s="53">
        <f>IF('Data Import-Express'!G197="", "",'Data Import-Express'!G197 )</f>
        <v>597.13</v>
      </c>
      <c r="H203" s="8"/>
      <c r="I203" s="81"/>
      <c r="J203" s="81"/>
      <c r="K203" s="82"/>
      <c r="L203" s="120"/>
      <c r="M203" s="93"/>
      <c r="N203" s="93"/>
      <c r="O203" s="36"/>
      <c r="P203" s="81"/>
      <c r="Q203" s="81"/>
      <c r="R203" s="94"/>
      <c r="S203" s="100"/>
      <c r="T203" s="93"/>
      <c r="U203" s="93"/>
      <c r="V203" s="2"/>
      <c r="W203" s="2"/>
    </row>
    <row r="204" spans="1:23" ht="15.95" customHeight="1" x14ac:dyDescent="0.25">
      <c r="A204" s="71" t="str">
        <v>Company 216</v>
      </c>
      <c r="B204" s="53" t="str">
        <f>IF('Data Import-Express'!B198="", "",'Data Import-Express'!B198 )</f>
        <v>BBER12</v>
      </c>
      <c r="C204" s="53" t="str">
        <f>IF('Data Import-Express'!C198="", "",'Data Import-Express'!C198 )</f>
        <v>Company 25</v>
      </c>
      <c r="D204" s="97" t="str">
        <f>IF('Data Import-Express'!D198="", "",'Data Import-Express'!D198 )</f>
        <v>L074682</v>
      </c>
      <c r="E204" s="54">
        <f ca="1">IF('Data Import-Express'!E198="", "",'Data Import-Express'!E198 )+(TODAY()-$A$1)</f>
        <v>45051</v>
      </c>
      <c r="F204" s="53">
        <f>IF('Data Import-Express'!F198="", "",'Data Import-Express'!F198 )</f>
        <v>245.88</v>
      </c>
      <c r="G204" s="53">
        <f>IF('Data Import-Express'!G198="", "",'Data Import-Express'!G198 )</f>
        <v>245.88</v>
      </c>
      <c r="H204" s="8"/>
      <c r="I204" s="81"/>
      <c r="J204" s="81"/>
      <c r="K204" s="82"/>
      <c r="L204" s="120"/>
      <c r="M204" s="93"/>
      <c r="N204" s="93"/>
      <c r="O204" s="36"/>
      <c r="P204" s="81"/>
      <c r="Q204" s="81"/>
      <c r="R204" s="82"/>
      <c r="S204" s="88"/>
      <c r="T204" s="92"/>
      <c r="U204" s="92"/>
      <c r="V204" s="2"/>
      <c r="W204" s="2"/>
    </row>
    <row r="205" spans="1:23" ht="15.95" customHeight="1" x14ac:dyDescent="0.25">
      <c r="A205" s="71" t="str">
        <v>Company 217</v>
      </c>
      <c r="B205" s="53" t="str">
        <f>IF('Data Import-Express'!B199="", "",'Data Import-Express'!B199 )</f>
        <v>BBER12</v>
      </c>
      <c r="C205" s="53" t="str">
        <f>IF('Data Import-Express'!C199="", "",'Data Import-Express'!C199 )</f>
        <v>Company 25</v>
      </c>
      <c r="D205" s="97" t="str">
        <f>IF('Data Import-Express'!D199="", "",'Data Import-Express'!D199 )</f>
        <v>L075678</v>
      </c>
      <c r="E205" s="54">
        <f ca="1">IF('Data Import-Express'!E199="", "",'Data Import-Express'!E199 )+(TODAY()-$A$1)</f>
        <v>45076</v>
      </c>
      <c r="F205" s="53">
        <f>IF('Data Import-Express'!F199="", "",'Data Import-Express'!F199 )</f>
        <v>389.13</v>
      </c>
      <c r="G205" s="53">
        <f>IF('Data Import-Express'!G199="", "",'Data Import-Express'!G199 )</f>
        <v>389.13</v>
      </c>
      <c r="H205" s="8"/>
      <c r="I205" s="81"/>
      <c r="J205" s="81"/>
      <c r="K205" s="82"/>
      <c r="L205" s="120"/>
      <c r="M205" s="93"/>
      <c r="N205" s="93"/>
      <c r="O205" s="36"/>
      <c r="P205" s="81"/>
      <c r="Q205" s="81"/>
      <c r="R205" s="82"/>
      <c r="S205" s="88"/>
      <c r="T205" s="92"/>
      <c r="U205" s="92"/>
      <c r="V205" s="2"/>
      <c r="W205" s="2"/>
    </row>
    <row r="206" spans="1:23" ht="15.95" customHeight="1" x14ac:dyDescent="0.25">
      <c r="A206" s="71" t="str">
        <v>Company 218</v>
      </c>
      <c r="B206" s="53" t="str">
        <f>IF('Data Import-Express'!B200="", "",'Data Import-Express'!B200 )</f>
        <v>BBER12</v>
      </c>
      <c r="C206" s="53" t="str">
        <f>IF('Data Import-Express'!C200="", "",'Data Import-Express'!C200 )</f>
        <v>Company 25</v>
      </c>
      <c r="D206" s="97" t="str">
        <f>IF('Data Import-Express'!D200="", "",'Data Import-Express'!D200 )</f>
        <v>L075835</v>
      </c>
      <c r="E206" s="54">
        <f ca="1">IF('Data Import-Express'!E200="", "",'Data Import-Express'!E200 )+(TODAY()-$A$1)</f>
        <v>45076</v>
      </c>
      <c r="F206" s="53">
        <f>IF('Data Import-Express'!F200="", "",'Data Import-Express'!F200 )</f>
        <v>396.2</v>
      </c>
      <c r="G206" s="53">
        <f>IF('Data Import-Express'!G200="", "",'Data Import-Express'!G200 )</f>
        <v>396.2</v>
      </c>
      <c r="H206" s="8"/>
      <c r="I206" s="81"/>
      <c r="J206" s="81"/>
      <c r="K206" s="82"/>
      <c r="L206" s="120"/>
      <c r="M206" s="93"/>
      <c r="N206" s="93"/>
      <c r="O206" s="36"/>
      <c r="P206" s="81"/>
      <c r="Q206" s="81"/>
      <c r="R206" s="82"/>
      <c r="S206" s="88"/>
      <c r="T206" s="92"/>
      <c r="U206" s="92"/>
      <c r="V206" s="2"/>
      <c r="W206" s="2"/>
    </row>
    <row r="207" spans="1:23" ht="15.95" customHeight="1" x14ac:dyDescent="0.25">
      <c r="A207" s="71" t="str">
        <v>Company 219</v>
      </c>
      <c r="B207" s="53" t="str">
        <f>IF('Data Import-Express'!B201="", "",'Data Import-Express'!B201 )</f>
        <v>BBER12</v>
      </c>
      <c r="C207" s="53" t="str">
        <f>IF('Data Import-Express'!C201="", "",'Data Import-Express'!C201 )</f>
        <v>Company 25</v>
      </c>
      <c r="D207" s="97" t="str">
        <f>IF('Data Import-Express'!D201="", "",'Data Import-Express'!D201 )</f>
        <v>L074871</v>
      </c>
      <c r="E207" s="54">
        <f ca="1">IF('Data Import-Express'!E201="", "",'Data Import-Express'!E201 )+(TODAY()-$A$1)</f>
        <v>45079</v>
      </c>
      <c r="F207" s="53">
        <f>IF('Data Import-Express'!F201="", "",'Data Import-Express'!F201 )</f>
        <v>534.38</v>
      </c>
      <c r="G207" s="53">
        <f>IF('Data Import-Express'!G201="", "",'Data Import-Express'!G201 )</f>
        <v>534.38</v>
      </c>
      <c r="H207" s="8"/>
      <c r="I207" s="81"/>
      <c r="J207" s="81"/>
      <c r="K207" s="82"/>
      <c r="L207" s="120"/>
      <c r="M207" s="93"/>
      <c r="N207" s="93"/>
      <c r="O207" s="36"/>
      <c r="P207" s="81"/>
      <c r="Q207" s="81"/>
      <c r="R207" s="82"/>
      <c r="S207" s="88"/>
      <c r="T207" s="92"/>
      <c r="U207" s="92"/>
      <c r="V207" s="2"/>
      <c r="W207" s="2"/>
    </row>
    <row r="208" spans="1:23" ht="15.95" customHeight="1" x14ac:dyDescent="0.25">
      <c r="A208" s="71" t="str">
        <v>Company 220</v>
      </c>
      <c r="B208" s="53" t="str">
        <f>IF('Data Import-Express'!B202="", "",'Data Import-Express'!B202 )</f>
        <v>BBER12</v>
      </c>
      <c r="C208" s="53" t="str">
        <f>IF('Data Import-Express'!C202="", "",'Data Import-Express'!C202 )</f>
        <v>Company 25</v>
      </c>
      <c r="D208" s="97" t="str">
        <f>IF('Data Import-Express'!D202="", "",'Data Import-Express'!D202 )</f>
        <v>L075940</v>
      </c>
      <c r="E208" s="54">
        <f ca="1">IF('Data Import-Express'!E202="", "",'Data Import-Express'!E202 )+(TODAY()-$A$1)</f>
        <v>45079</v>
      </c>
      <c r="F208" s="53">
        <f>IF('Data Import-Express'!F202="", "",'Data Import-Express'!F202 )</f>
        <v>881.25</v>
      </c>
      <c r="G208" s="53">
        <f>IF('Data Import-Express'!G202="", "",'Data Import-Express'!G202 )</f>
        <v>881.25</v>
      </c>
      <c r="H208" s="8"/>
      <c r="I208" s="81"/>
      <c r="J208" s="81"/>
      <c r="K208" s="82"/>
      <c r="L208" s="120"/>
      <c r="M208" s="93"/>
      <c r="N208" s="93"/>
      <c r="O208" s="36"/>
      <c r="P208" s="81"/>
      <c r="Q208" s="81"/>
      <c r="R208" s="82"/>
      <c r="S208" s="88"/>
      <c r="T208" s="92"/>
      <c r="U208" s="92"/>
      <c r="V208" s="2"/>
      <c r="W208" s="2"/>
    </row>
    <row r="209" spans="1:23" ht="15.95" customHeight="1" x14ac:dyDescent="0.25">
      <c r="A209" s="71" t="str">
        <v>Company 221</v>
      </c>
      <c r="B209" s="53" t="str">
        <f>IF('Data Import-Express'!B203="", "",'Data Import-Express'!B203 )</f>
        <v>BBER12</v>
      </c>
      <c r="C209" s="53" t="str">
        <f>IF('Data Import-Express'!C203="", "",'Data Import-Express'!C203 )</f>
        <v>Company 25</v>
      </c>
      <c r="D209" s="97" t="str">
        <f>IF('Data Import-Express'!D203="", "",'Data Import-Express'!D203 )</f>
        <v>L078657</v>
      </c>
      <c r="E209" s="54">
        <f ca="1">IF('Data Import-Express'!E203="", "",'Data Import-Express'!E203 )+(TODAY()-$A$1)</f>
        <v>45126</v>
      </c>
      <c r="F209" s="53">
        <f>IF('Data Import-Express'!F203="", "",'Data Import-Express'!F203 )</f>
        <v>1372.75</v>
      </c>
      <c r="G209" s="53">
        <f>IF('Data Import-Express'!G203="", "",'Data Import-Express'!G203 )</f>
        <v>1372.75</v>
      </c>
      <c r="H209" s="8"/>
      <c r="I209" s="81"/>
      <c r="J209" s="81"/>
      <c r="K209" s="82"/>
      <c r="L209" s="120"/>
      <c r="M209" s="93"/>
      <c r="N209" s="93"/>
      <c r="O209" s="36"/>
      <c r="P209" s="81"/>
      <c r="Q209" s="81"/>
      <c r="R209" s="82"/>
      <c r="S209" s="88"/>
      <c r="T209" s="92"/>
      <c r="U209" s="92"/>
      <c r="V209" s="2"/>
      <c r="W209" s="2"/>
    </row>
    <row r="210" spans="1:23" ht="15.95" customHeight="1" x14ac:dyDescent="0.25">
      <c r="A210" s="71" t="str">
        <v>Company 222</v>
      </c>
      <c r="B210" s="53" t="str">
        <f>IF('Data Import-Express'!B204="", "",'Data Import-Express'!B204 )</f>
        <v>BBER12</v>
      </c>
      <c r="C210" s="53" t="str">
        <f>IF('Data Import-Express'!C204="", "",'Data Import-Express'!C204 )</f>
        <v>Company 25</v>
      </c>
      <c r="D210" s="97" t="str">
        <f>IF('Data Import-Express'!D204="", "",'Data Import-Express'!D204 )</f>
        <v>L078913</v>
      </c>
      <c r="E210" s="54">
        <f ca="1">IF('Data Import-Express'!E204="", "",'Data Import-Express'!E204 )+(TODAY()-$A$1)</f>
        <v>45128</v>
      </c>
      <c r="F210" s="53">
        <f>IF('Data Import-Express'!F204="", "",'Data Import-Express'!F204 )</f>
        <v>614.13</v>
      </c>
      <c r="G210" s="53">
        <f>IF('Data Import-Express'!G204="", "",'Data Import-Express'!G204 )</f>
        <v>614.13</v>
      </c>
      <c r="H210" s="8"/>
      <c r="I210" s="81"/>
      <c r="J210" s="81"/>
      <c r="K210" s="82"/>
      <c r="L210" s="120"/>
      <c r="M210" s="93"/>
      <c r="N210" s="93"/>
      <c r="O210" s="36"/>
      <c r="P210" s="81"/>
      <c r="Q210" s="81"/>
      <c r="R210" s="82"/>
      <c r="S210" s="88"/>
      <c r="T210" s="92"/>
      <c r="U210" s="92"/>
      <c r="V210" s="2"/>
      <c r="W210" s="2"/>
    </row>
    <row r="211" spans="1:23" ht="15.95" customHeight="1" x14ac:dyDescent="0.25">
      <c r="A211" s="71" t="str">
        <v>Company 223</v>
      </c>
      <c r="B211" s="53" t="str">
        <f>IF('Data Import-Express'!B205="", "",'Data Import-Express'!B205 )</f>
        <v>BBER12</v>
      </c>
      <c r="C211" s="53" t="str">
        <f>IF('Data Import-Express'!C205="", "",'Data Import-Express'!C205 )</f>
        <v>Company 25</v>
      </c>
      <c r="D211" s="97" t="str">
        <f>IF('Data Import-Express'!D205="", "",'Data Import-Express'!D205 )</f>
        <v>L078914</v>
      </c>
      <c r="E211" s="54">
        <f ca="1">IF('Data Import-Express'!E205="", "",'Data Import-Express'!E205 )+(TODAY()-$A$1)</f>
        <v>45128</v>
      </c>
      <c r="F211" s="53">
        <f>IF('Data Import-Express'!F205="", "",'Data Import-Express'!F205 )</f>
        <v>650.25</v>
      </c>
      <c r="G211" s="53">
        <f>IF('Data Import-Express'!G205="", "",'Data Import-Express'!G205 )</f>
        <v>650.25</v>
      </c>
      <c r="H211" s="8"/>
      <c r="I211" s="81"/>
      <c r="J211" s="81"/>
      <c r="K211" s="82"/>
      <c r="L211" s="120"/>
      <c r="M211" s="93"/>
      <c r="N211" s="93"/>
      <c r="O211" s="36"/>
      <c r="P211" s="81"/>
      <c r="Q211" s="81"/>
      <c r="R211" s="82"/>
      <c r="S211" s="88"/>
      <c r="T211" s="92"/>
      <c r="U211" s="92"/>
      <c r="V211" s="2"/>
      <c r="W211" s="2"/>
    </row>
    <row r="212" spans="1:23" ht="15.95" customHeight="1" x14ac:dyDescent="0.25">
      <c r="A212" s="71" t="str">
        <v>Company 224</v>
      </c>
      <c r="B212" s="53" t="str">
        <f>IF('Data Import-Express'!B206="", "",'Data Import-Express'!B206 )</f>
        <v>BBER12</v>
      </c>
      <c r="C212" s="53" t="str">
        <f>IF('Data Import-Express'!C206="", "",'Data Import-Express'!C206 )</f>
        <v>Company 25</v>
      </c>
      <c r="D212" s="97" t="str">
        <f>IF('Data Import-Express'!D206="", "",'Data Import-Express'!D206 )</f>
        <v>T079160</v>
      </c>
      <c r="E212" s="54">
        <f ca="1">IF('Data Import-Express'!E206="", "",'Data Import-Express'!E206 )+(TODAY()-$A$1)</f>
        <v>45133</v>
      </c>
      <c r="F212" s="53">
        <f>IF('Data Import-Express'!F206="", "",'Data Import-Express'!F206 )</f>
        <v>578</v>
      </c>
      <c r="G212" s="53">
        <f>IF('Data Import-Express'!G206="", "",'Data Import-Express'!G206 )</f>
        <v>578</v>
      </c>
      <c r="H212" s="8"/>
      <c r="I212" s="81"/>
      <c r="J212" s="81"/>
      <c r="K212" s="82"/>
      <c r="L212" s="120"/>
      <c r="M212" s="93"/>
      <c r="N212" s="93"/>
      <c r="O212" s="36"/>
      <c r="P212" s="81"/>
      <c r="Q212" s="81"/>
      <c r="R212" s="82"/>
      <c r="S212" s="88"/>
      <c r="T212" s="92"/>
      <c r="U212" s="92"/>
      <c r="V212" s="2"/>
      <c r="W212" s="2"/>
    </row>
    <row r="213" spans="1:23" ht="15.95" customHeight="1" x14ac:dyDescent="0.25">
      <c r="A213" s="71" t="str">
        <v>Company 225</v>
      </c>
      <c r="B213" s="53" t="str">
        <f>IF('Data Import-Express'!B207="", "",'Data Import-Express'!B207 )</f>
        <v>BBER12</v>
      </c>
      <c r="C213" s="53" t="str">
        <f>IF('Data Import-Express'!C207="", "",'Data Import-Express'!C207 )</f>
        <v>Company 25</v>
      </c>
      <c r="D213" s="97" t="str">
        <f>IF('Data Import-Express'!D207="", "",'Data Import-Express'!D207 )</f>
        <v>L079276</v>
      </c>
      <c r="E213" s="54">
        <f ca="1">IF('Data Import-Express'!E207="", "",'Data Import-Express'!E207 )+(TODAY()-$A$1)</f>
        <v>45141</v>
      </c>
      <c r="F213" s="53">
        <f>IF('Data Import-Express'!F207="", "",'Data Import-Express'!F207 )</f>
        <v>614.13</v>
      </c>
      <c r="G213" s="53">
        <f>IF('Data Import-Express'!G207="", "",'Data Import-Express'!G207 )</f>
        <v>614.13</v>
      </c>
      <c r="H213" s="8"/>
      <c r="I213" s="81"/>
      <c r="J213" s="81"/>
      <c r="K213" s="82"/>
      <c r="L213" s="120"/>
      <c r="M213" s="93"/>
      <c r="N213" s="93"/>
      <c r="O213" s="36"/>
      <c r="P213" s="81"/>
      <c r="Q213" s="81"/>
      <c r="R213" s="82"/>
      <c r="S213" s="88"/>
      <c r="T213" s="92"/>
      <c r="U213" s="92"/>
      <c r="V213" s="2"/>
      <c r="W213" s="2"/>
    </row>
    <row r="214" spans="1:23" ht="15.95" customHeight="1" x14ac:dyDescent="0.25">
      <c r="A214" s="71" t="str">
        <v>Company 226</v>
      </c>
      <c r="B214" s="53" t="str">
        <f>IF('Data Import-Express'!B208="", "",'Data Import-Express'!B208 )</f>
        <v>BBER12</v>
      </c>
      <c r="C214" s="53" t="str">
        <f>IF('Data Import-Express'!C208="", "",'Data Import-Express'!C208 )</f>
        <v>Company 25</v>
      </c>
      <c r="D214" s="97" t="str">
        <f>IF('Data Import-Express'!D208="", "",'Data Import-Express'!D208 )</f>
        <v>L079308</v>
      </c>
      <c r="E214" s="54">
        <f ca="1">IF('Data Import-Express'!E208="", "",'Data Import-Express'!E208 )+(TODAY()-$A$1)</f>
        <v>45141</v>
      </c>
      <c r="F214" s="53">
        <f>IF('Data Import-Express'!F208="", "",'Data Import-Express'!F208 )</f>
        <v>469.63</v>
      </c>
      <c r="G214" s="53">
        <f>IF('Data Import-Express'!G208="", "",'Data Import-Express'!G208 )</f>
        <v>469.63</v>
      </c>
      <c r="H214" s="8"/>
      <c r="I214" s="81"/>
      <c r="J214" s="81"/>
      <c r="K214" s="82"/>
      <c r="L214" s="120"/>
      <c r="M214" s="93"/>
      <c r="N214" s="93"/>
      <c r="O214" s="36"/>
      <c r="P214" s="81"/>
      <c r="Q214" s="81"/>
      <c r="R214" s="82"/>
      <c r="S214" s="88"/>
      <c r="T214" s="92"/>
      <c r="U214" s="92"/>
      <c r="V214" s="2"/>
      <c r="W214" s="2"/>
    </row>
    <row r="215" spans="1:23" ht="15.95" customHeight="1" x14ac:dyDescent="0.25">
      <c r="A215" s="71" t="str">
        <v>Company 227</v>
      </c>
      <c r="B215" s="53" t="str">
        <f>IF('Data Import-Express'!B209="", "",'Data Import-Express'!B209 )</f>
        <v>BBER12</v>
      </c>
      <c r="C215" s="53" t="str">
        <f>IF('Data Import-Express'!C209="", "",'Data Import-Express'!C209 )</f>
        <v>Company 25</v>
      </c>
      <c r="D215" s="97" t="str">
        <f>IF('Data Import-Express'!D209="", "",'Data Import-Express'!D209 )</f>
        <v>L079256</v>
      </c>
      <c r="E215" s="54">
        <f ca="1">IF('Data Import-Express'!E209="", "",'Data Import-Express'!E209 )+(TODAY()-$A$1)</f>
        <v>45142</v>
      </c>
      <c r="F215" s="53">
        <f>IF('Data Import-Express'!F209="", "",'Data Import-Express'!F209 )</f>
        <v>1445</v>
      </c>
      <c r="G215" s="53">
        <f>IF('Data Import-Express'!G209="", "",'Data Import-Express'!G209 )</f>
        <v>1445</v>
      </c>
      <c r="H215" s="8"/>
      <c r="I215" s="81"/>
      <c r="J215" s="81"/>
      <c r="K215" s="82"/>
      <c r="L215" s="120"/>
      <c r="M215" s="93"/>
      <c r="N215" s="93"/>
      <c r="O215" s="36"/>
      <c r="P215" s="81"/>
      <c r="Q215" s="81"/>
      <c r="R215" s="82"/>
      <c r="S215" s="88"/>
      <c r="T215" s="92"/>
      <c r="U215" s="92"/>
      <c r="V215" s="2"/>
      <c r="W215" s="2"/>
    </row>
    <row r="216" spans="1:23" ht="15.95" customHeight="1" x14ac:dyDescent="0.25">
      <c r="A216" s="71" t="str">
        <v>Company 228</v>
      </c>
      <c r="B216" s="53" t="str">
        <f>IF('Data Import-Express'!B210="", "",'Data Import-Express'!B210 )</f>
        <v>BBER12</v>
      </c>
      <c r="C216" s="53" t="str">
        <f>IF('Data Import-Express'!C210="", "",'Data Import-Express'!C210 )</f>
        <v>Company 25</v>
      </c>
      <c r="D216" s="97" t="str">
        <f>IF('Data Import-Express'!D210="", "",'Data Import-Express'!D210 )</f>
        <v>L079565</v>
      </c>
      <c r="E216" s="54">
        <f ca="1">IF('Data Import-Express'!E210="", "",'Data Import-Express'!E210 )+(TODAY()-$A$1)</f>
        <v>45142</v>
      </c>
      <c r="F216" s="53">
        <f>IF('Data Import-Express'!F210="", "",'Data Import-Express'!F210 )</f>
        <v>303.45</v>
      </c>
      <c r="G216" s="53">
        <f>IF('Data Import-Express'!G210="", "",'Data Import-Express'!G210 )</f>
        <v>303.45</v>
      </c>
      <c r="H216" s="8"/>
      <c r="I216" s="81"/>
      <c r="J216" s="81"/>
      <c r="K216" s="82"/>
      <c r="L216" s="120"/>
      <c r="M216" s="93"/>
      <c r="N216" s="93"/>
      <c r="O216" s="36"/>
      <c r="P216" s="81"/>
      <c r="Q216" s="81"/>
      <c r="R216" s="82"/>
      <c r="S216" s="88"/>
      <c r="T216" s="92"/>
      <c r="U216" s="92"/>
      <c r="V216" s="2"/>
      <c r="W216" s="2"/>
    </row>
    <row r="217" spans="1:23" ht="15.95" customHeight="1" x14ac:dyDescent="0.25">
      <c r="A217" s="71" t="str">
        <v>Company 229</v>
      </c>
      <c r="B217" s="53" t="str">
        <f>IF('Data Import-Express'!B211="", "",'Data Import-Express'!B211 )</f>
        <v>BBGFLO</v>
      </c>
      <c r="C217" s="53" t="str">
        <f>IF('Data Import-Express'!C211="", "",'Data Import-Express'!C211 )</f>
        <v>Company 26</v>
      </c>
      <c r="D217" s="97" t="str">
        <f>IF('Data Import-Express'!D211="", "",'Data Import-Express'!D211 )</f>
        <v>T077728</v>
      </c>
      <c r="E217" s="54">
        <f ca="1">IF('Data Import-Express'!E211="", "",'Data Import-Express'!E211 )+(TODAY()-$A$1)</f>
        <v>45107</v>
      </c>
      <c r="F217" s="53">
        <f>IF('Data Import-Express'!F211="", "",'Data Import-Express'!F211 )</f>
        <v>722.5</v>
      </c>
      <c r="G217" s="53">
        <f>IF('Data Import-Express'!G211="", "",'Data Import-Express'!G211 )</f>
        <v>722.5</v>
      </c>
      <c r="H217" s="8"/>
      <c r="I217" s="81"/>
      <c r="J217" s="81"/>
      <c r="K217" s="82"/>
      <c r="L217" s="120"/>
      <c r="M217" s="93"/>
      <c r="N217" s="93"/>
      <c r="O217" s="36"/>
      <c r="P217" s="81"/>
      <c r="Q217" s="81"/>
      <c r="R217" s="82"/>
      <c r="S217" s="88"/>
      <c r="T217" s="92"/>
      <c r="U217" s="92"/>
      <c r="V217" s="2"/>
      <c r="W217" s="2"/>
    </row>
    <row r="218" spans="1:23" ht="15.95" customHeight="1" x14ac:dyDescent="0.25">
      <c r="A218" s="71" t="str">
        <v>Company 230</v>
      </c>
      <c r="B218" s="53" t="str">
        <f>IF('Data Import-Express'!B212="", "",'Data Import-Express'!B212 )</f>
        <v>BBGFLO</v>
      </c>
      <c r="C218" s="53" t="str">
        <f>IF('Data Import-Express'!C212="", "",'Data Import-Express'!C212 )</f>
        <v>Company 26</v>
      </c>
      <c r="D218" s="97" t="str">
        <f>IF('Data Import-Express'!D212="", "",'Data Import-Express'!D212 )</f>
        <v>T077822</v>
      </c>
      <c r="E218" s="54">
        <f ca="1">IF('Data Import-Express'!E212="", "",'Data Import-Express'!E212 )+(TODAY()-$A$1)</f>
        <v>45107</v>
      </c>
      <c r="F218" s="53">
        <f>IF('Data Import-Express'!F212="", "",'Data Import-Express'!F212 )</f>
        <v>1140.95</v>
      </c>
      <c r="G218" s="53">
        <f>IF('Data Import-Express'!G212="", "",'Data Import-Express'!G212 )</f>
        <v>1140.95</v>
      </c>
      <c r="H218" s="8"/>
      <c r="I218" s="81"/>
      <c r="J218" s="81"/>
      <c r="K218" s="82"/>
      <c r="L218" s="120"/>
      <c r="M218" s="93"/>
      <c r="N218" s="93"/>
      <c r="O218" s="36"/>
      <c r="P218" s="81"/>
      <c r="Q218" s="81"/>
      <c r="R218" s="82"/>
      <c r="S218" s="88"/>
      <c r="T218" s="92"/>
      <c r="U218" s="92"/>
      <c r="V218" s="2"/>
      <c r="W218" s="2"/>
    </row>
    <row r="219" spans="1:23" ht="15.95" customHeight="1" x14ac:dyDescent="0.25">
      <c r="A219" s="71" t="str">
        <v>Company 231</v>
      </c>
      <c r="B219" s="53" t="str">
        <f>IF('Data Import-Express'!B213="", "",'Data Import-Express'!B213 )</f>
        <v>BBIC11</v>
      </c>
      <c r="C219" s="53" t="str">
        <f>IF('Data Import-Express'!C213="", "",'Data Import-Express'!C213 )</f>
        <v>Company 27</v>
      </c>
      <c r="D219" s="97" t="str">
        <f>IF('Data Import-Express'!D213="", "",'Data Import-Express'!D213 )</f>
        <v>L077052</v>
      </c>
      <c r="E219" s="54">
        <f ca="1">IF('Data Import-Express'!E213="", "",'Data Import-Express'!E213 )+(TODAY()-$A$1)</f>
        <v>45099</v>
      </c>
      <c r="F219" s="53">
        <f>IF('Data Import-Express'!F213="", "",'Data Import-Express'!F213 )</f>
        <v>700</v>
      </c>
      <c r="G219" s="53">
        <f>IF('Data Import-Express'!G213="", "",'Data Import-Express'!G213 )</f>
        <v>700</v>
      </c>
      <c r="H219" s="8"/>
      <c r="I219" s="81"/>
      <c r="J219" s="81"/>
      <c r="K219" s="82"/>
      <c r="L219" s="120"/>
      <c r="M219" s="93"/>
      <c r="N219" s="93"/>
      <c r="O219" s="36"/>
      <c r="P219" s="81"/>
      <c r="Q219" s="81"/>
      <c r="R219" s="82"/>
      <c r="S219" s="88"/>
      <c r="T219" s="92"/>
      <c r="U219" s="92"/>
      <c r="V219" s="2"/>
      <c r="W219" s="2"/>
    </row>
    <row r="220" spans="1:23" ht="15.95" customHeight="1" x14ac:dyDescent="0.25">
      <c r="A220" s="71" t="str">
        <v>Company 232</v>
      </c>
      <c r="B220" s="53" t="str">
        <f>IF('Data Import-Express'!B214="", "",'Data Import-Express'!B214 )</f>
        <v>BBIC11</v>
      </c>
      <c r="C220" s="53" t="str">
        <f>IF('Data Import-Express'!C214="", "",'Data Import-Express'!C214 )</f>
        <v>Company 27</v>
      </c>
      <c r="D220" s="97" t="str">
        <f>IF('Data Import-Express'!D214="", "",'Data Import-Express'!D214 )</f>
        <v>L077331</v>
      </c>
      <c r="E220" s="54">
        <f ca="1">IF('Data Import-Express'!E214="", "",'Data Import-Express'!E214 )+(TODAY()-$A$1)</f>
        <v>45099</v>
      </c>
      <c r="F220" s="53">
        <f>IF('Data Import-Express'!F214="", "",'Data Import-Express'!F214 )</f>
        <v>287</v>
      </c>
      <c r="G220" s="53">
        <f>IF('Data Import-Express'!G214="", "",'Data Import-Express'!G214 )</f>
        <v>287</v>
      </c>
      <c r="H220" s="8"/>
      <c r="I220" s="81"/>
      <c r="J220" s="81"/>
      <c r="K220" s="82"/>
      <c r="L220" s="120"/>
      <c r="M220" s="93"/>
      <c r="N220" s="93"/>
      <c r="O220" s="36"/>
      <c r="P220" s="81"/>
      <c r="Q220" s="81"/>
      <c r="R220" s="82"/>
      <c r="S220" s="88"/>
      <c r="T220" s="92"/>
      <c r="U220" s="92"/>
      <c r="V220" s="2"/>
      <c r="W220" s="2"/>
    </row>
    <row r="221" spans="1:23" ht="15.95" customHeight="1" x14ac:dyDescent="0.25">
      <c r="A221" s="71" t="str">
        <v>Company 233</v>
      </c>
      <c r="B221" s="53" t="str">
        <f>IF('Data Import-Express'!B215="", "",'Data Import-Express'!B215 )</f>
        <v>BBIC11</v>
      </c>
      <c r="C221" s="53" t="str">
        <f>IF('Data Import-Express'!C215="", "",'Data Import-Express'!C215 )</f>
        <v>Company 27</v>
      </c>
      <c r="D221" s="97" t="str">
        <f>IF('Data Import-Express'!D215="", "",'Data Import-Express'!D215 )</f>
        <v>L077407</v>
      </c>
      <c r="E221" s="54">
        <f ca="1">IF('Data Import-Express'!E215="", "",'Data Import-Express'!E215 )+(TODAY()-$A$1)</f>
        <v>45099</v>
      </c>
      <c r="F221" s="53">
        <f>IF('Data Import-Express'!F215="", "",'Data Import-Express'!F215 )</f>
        <v>558</v>
      </c>
      <c r="G221" s="53">
        <f>IF('Data Import-Express'!G215="", "",'Data Import-Express'!G215 )</f>
        <v>558</v>
      </c>
      <c r="H221" s="8"/>
      <c r="I221" s="81"/>
      <c r="J221" s="81"/>
      <c r="K221" s="82"/>
      <c r="L221" s="120"/>
      <c r="M221" s="93"/>
      <c r="N221" s="93"/>
      <c r="O221" s="36"/>
      <c r="P221" s="81"/>
      <c r="Q221" s="81"/>
      <c r="R221" s="82"/>
      <c r="S221" s="88"/>
      <c r="T221" s="92"/>
      <c r="U221" s="92"/>
      <c r="V221" s="2"/>
      <c r="W221" s="2"/>
    </row>
    <row r="222" spans="1:23" ht="15.95" customHeight="1" x14ac:dyDescent="0.25">
      <c r="A222" s="71" t="str">
        <v>Company 234</v>
      </c>
      <c r="B222" s="53" t="str">
        <f>IF('Data Import-Express'!B216="", "",'Data Import-Express'!B216 )</f>
        <v>BBIC11</v>
      </c>
      <c r="C222" s="53" t="str">
        <f>IF('Data Import-Express'!C216="", "",'Data Import-Express'!C216 )</f>
        <v>Company 27</v>
      </c>
      <c r="D222" s="97" t="str">
        <f>IF('Data Import-Express'!D216="", "",'Data Import-Express'!D216 )</f>
        <v>L077408</v>
      </c>
      <c r="E222" s="54">
        <f ca="1">IF('Data Import-Express'!E216="", "",'Data Import-Express'!E216 )+(TODAY()-$A$1)</f>
        <v>45099</v>
      </c>
      <c r="F222" s="53">
        <f>IF('Data Import-Express'!F216="", "",'Data Import-Express'!F216 )</f>
        <v>453.38</v>
      </c>
      <c r="G222" s="53">
        <f>IF('Data Import-Express'!G216="", "",'Data Import-Express'!G216 )</f>
        <v>453.38</v>
      </c>
      <c r="H222" s="8"/>
      <c r="I222" s="81"/>
      <c r="J222" s="81"/>
      <c r="K222" s="82"/>
      <c r="L222" s="120"/>
      <c r="M222" s="93"/>
      <c r="N222" s="93"/>
      <c r="O222" s="36"/>
      <c r="P222" s="81"/>
      <c r="Q222" s="81"/>
      <c r="R222" s="82"/>
      <c r="S222" s="88"/>
      <c r="T222" s="92"/>
      <c r="U222" s="92"/>
      <c r="V222" s="2"/>
      <c r="W222" s="2"/>
    </row>
    <row r="223" spans="1:23" ht="15.95" customHeight="1" x14ac:dyDescent="0.25">
      <c r="A223" s="71" t="str">
        <v>Company 235</v>
      </c>
      <c r="B223" s="53" t="str">
        <f>IF('Data Import-Express'!B217="", "",'Data Import-Express'!B217 )</f>
        <v>BBIC11</v>
      </c>
      <c r="C223" s="53" t="str">
        <f>IF('Data Import-Express'!C217="", "",'Data Import-Express'!C217 )</f>
        <v>Company 27</v>
      </c>
      <c r="D223" s="97" t="str">
        <f>IF('Data Import-Express'!D217="", "",'Data Import-Express'!D217 )</f>
        <v>L076436</v>
      </c>
      <c r="E223" s="54">
        <f ca="1">IF('Data Import-Express'!E217="", "",'Data Import-Express'!E217 )+(TODAY()-$A$1)</f>
        <v>45100</v>
      </c>
      <c r="F223" s="53">
        <f>IF('Data Import-Express'!F217="", "",'Data Import-Express'!F217 )</f>
        <v>1260</v>
      </c>
      <c r="G223" s="53">
        <f>IF('Data Import-Express'!G217="", "",'Data Import-Express'!G217 )</f>
        <v>1260</v>
      </c>
      <c r="H223" s="8"/>
      <c r="I223" s="81"/>
      <c r="J223" s="81"/>
      <c r="K223" s="82"/>
      <c r="L223" s="120"/>
      <c r="M223" s="93"/>
      <c r="N223" s="93"/>
      <c r="O223" s="36"/>
      <c r="P223" s="81"/>
      <c r="Q223" s="81"/>
      <c r="R223" s="82"/>
      <c r="S223" s="88"/>
      <c r="T223" s="92"/>
      <c r="U223" s="92"/>
      <c r="V223" s="2"/>
      <c r="W223" s="2"/>
    </row>
    <row r="224" spans="1:23" ht="15.95" customHeight="1" x14ac:dyDescent="0.25">
      <c r="A224" s="71" t="str">
        <v>Company 236</v>
      </c>
      <c r="B224" s="53" t="str">
        <f>IF('Data Import-Express'!B218="", "",'Data Import-Express'!B218 )</f>
        <v>BBIC11</v>
      </c>
      <c r="C224" s="53" t="str">
        <f>IF('Data Import-Express'!C218="", "",'Data Import-Express'!C218 )</f>
        <v>Company 27</v>
      </c>
      <c r="D224" s="97" t="str">
        <f>IF('Data Import-Express'!D218="", "",'Data Import-Express'!D218 )</f>
        <v>L077185</v>
      </c>
      <c r="E224" s="54">
        <f ca="1">IF('Data Import-Express'!E218="", "",'Data Import-Express'!E218 )+(TODAY()-$A$1)</f>
        <v>45100</v>
      </c>
      <c r="F224" s="53">
        <f>IF('Data Import-Express'!F218="", "",'Data Import-Express'!F218 )</f>
        <v>1393</v>
      </c>
      <c r="G224" s="53">
        <f>IF('Data Import-Express'!G218="", "",'Data Import-Express'!G218 )</f>
        <v>1393</v>
      </c>
      <c r="H224" s="8"/>
      <c r="I224" s="81"/>
      <c r="J224" s="81"/>
      <c r="K224" s="82"/>
      <c r="L224" s="120"/>
      <c r="M224" s="93"/>
      <c r="N224" s="93"/>
      <c r="O224" s="36"/>
      <c r="P224" s="81"/>
      <c r="Q224" s="81"/>
      <c r="R224" s="82"/>
      <c r="S224" s="88"/>
      <c r="T224" s="92"/>
      <c r="U224" s="92"/>
      <c r="V224" s="2"/>
      <c r="W224" s="2"/>
    </row>
    <row r="225" spans="1:23" ht="15.95" customHeight="1" x14ac:dyDescent="0.25">
      <c r="A225" s="71" t="str">
        <v>Company 237</v>
      </c>
      <c r="B225" s="53" t="str">
        <f>IF('Data Import-Express'!B219="", "",'Data Import-Express'!B219 )</f>
        <v>BBIC11</v>
      </c>
      <c r="C225" s="53" t="str">
        <f>IF('Data Import-Express'!C219="", "",'Data Import-Express'!C219 )</f>
        <v>Company 27</v>
      </c>
      <c r="D225" s="97" t="str">
        <f>IF('Data Import-Express'!D219="", "",'Data Import-Express'!D219 )</f>
        <v>L076909</v>
      </c>
      <c r="E225" s="54">
        <f ca="1">IF('Data Import-Express'!E219="", "",'Data Import-Express'!E219 )+(TODAY()-$A$1)</f>
        <v>45107</v>
      </c>
      <c r="F225" s="53">
        <f>IF('Data Import-Express'!F219="", "",'Data Import-Express'!F219 )</f>
        <v>1606</v>
      </c>
      <c r="G225" s="53">
        <f>IF('Data Import-Express'!G219="", "",'Data Import-Express'!G219 )</f>
        <v>1606</v>
      </c>
      <c r="H225" s="8"/>
      <c r="I225" s="81"/>
      <c r="J225" s="81"/>
      <c r="K225" s="82"/>
      <c r="L225" s="120"/>
      <c r="M225" s="93"/>
      <c r="N225" s="93"/>
      <c r="O225" s="36"/>
      <c r="P225" s="81"/>
      <c r="Q225" s="81"/>
      <c r="R225" s="82"/>
      <c r="S225" s="88"/>
      <c r="T225" s="92"/>
      <c r="U225" s="92"/>
      <c r="V225" s="2"/>
      <c r="W225" s="2"/>
    </row>
    <row r="226" spans="1:23" ht="15.95" customHeight="1" x14ac:dyDescent="0.25">
      <c r="A226" s="71" t="str">
        <v>Company 238</v>
      </c>
      <c r="B226" s="53" t="str">
        <f>IF('Data Import-Express'!B220="", "",'Data Import-Express'!B220 )</f>
        <v>BBIC11</v>
      </c>
      <c r="C226" s="53" t="str">
        <f>IF('Data Import-Express'!C220="", "",'Data Import-Express'!C220 )</f>
        <v>Company 27</v>
      </c>
      <c r="D226" s="97" t="str">
        <f>IF('Data Import-Express'!D220="", "",'Data Import-Express'!D220 )</f>
        <v>L077050</v>
      </c>
      <c r="E226" s="54">
        <f ca="1">IF('Data Import-Express'!E220="", "",'Data Import-Express'!E220 )+(TODAY()-$A$1)</f>
        <v>45107</v>
      </c>
      <c r="F226" s="53">
        <f>IF('Data Import-Express'!F220="", "",'Data Import-Express'!F220 )</f>
        <v>700</v>
      </c>
      <c r="G226" s="53">
        <f>IF('Data Import-Express'!G220="", "",'Data Import-Express'!G220 )</f>
        <v>700</v>
      </c>
      <c r="H226" s="8"/>
      <c r="I226" s="81"/>
      <c r="J226" s="81"/>
      <c r="K226" s="82"/>
      <c r="L226" s="120"/>
      <c r="M226" s="93"/>
      <c r="N226" s="93"/>
      <c r="O226" s="36"/>
      <c r="P226" s="81"/>
      <c r="Q226" s="81"/>
      <c r="R226" s="82"/>
      <c r="S226" s="88"/>
      <c r="T226" s="92"/>
      <c r="U226" s="92"/>
      <c r="V226" s="2"/>
      <c r="W226" s="2"/>
    </row>
    <row r="227" spans="1:23" ht="15.95" customHeight="1" x14ac:dyDescent="0.25">
      <c r="A227" s="71" t="str">
        <v>Company 239</v>
      </c>
      <c r="B227" s="53" t="str">
        <f>IF('Data Import-Express'!B221="", "",'Data Import-Express'!B221 )</f>
        <v>BBIC11</v>
      </c>
      <c r="C227" s="53" t="str">
        <f>IF('Data Import-Express'!C221="", "",'Data Import-Express'!C221 )</f>
        <v>Company 27</v>
      </c>
      <c r="D227" s="97" t="str">
        <f>IF('Data Import-Express'!D221="", "",'Data Import-Express'!D221 )</f>
        <v>L077051</v>
      </c>
      <c r="E227" s="54">
        <f ca="1">IF('Data Import-Express'!E221="", "",'Data Import-Express'!E221 )+(TODAY()-$A$1)</f>
        <v>45107</v>
      </c>
      <c r="F227" s="53">
        <f>IF('Data Import-Express'!F221="", "",'Data Import-Express'!F221 )</f>
        <v>1116</v>
      </c>
      <c r="G227" s="53">
        <f>IF('Data Import-Express'!G221="", "",'Data Import-Express'!G221 )</f>
        <v>1116</v>
      </c>
      <c r="H227" s="8"/>
      <c r="I227" s="81"/>
      <c r="J227" s="81"/>
      <c r="K227" s="82"/>
      <c r="L227" s="120"/>
      <c r="M227" s="93"/>
      <c r="N227" s="93"/>
      <c r="O227" s="36"/>
      <c r="P227" s="81"/>
      <c r="Q227" s="81"/>
      <c r="R227" s="82"/>
      <c r="S227" s="88"/>
      <c r="T227" s="92"/>
      <c r="U227" s="92"/>
      <c r="V227" s="2"/>
      <c r="W227" s="2"/>
    </row>
    <row r="228" spans="1:23" ht="15.95" customHeight="1" x14ac:dyDescent="0.25">
      <c r="A228" s="71" t="str">
        <v>Company 240</v>
      </c>
      <c r="B228" s="53" t="str">
        <f>IF('Data Import-Express'!B222="", "",'Data Import-Express'!B222 )</f>
        <v>BBIC11</v>
      </c>
      <c r="C228" s="53" t="str">
        <f>IF('Data Import-Express'!C222="", "",'Data Import-Express'!C222 )</f>
        <v>Company 27</v>
      </c>
      <c r="D228" s="97" t="str">
        <f>IF('Data Import-Express'!D222="", "",'Data Import-Express'!D222 )</f>
        <v>L077123</v>
      </c>
      <c r="E228" s="54">
        <f ca="1">IF('Data Import-Express'!E222="", "",'Data Import-Express'!E222 )+(TODAY()-$A$1)</f>
        <v>45107</v>
      </c>
      <c r="F228" s="53">
        <f>IF('Data Import-Express'!F222="", "",'Data Import-Express'!F222 )</f>
        <v>1781</v>
      </c>
      <c r="G228" s="53">
        <f>IF('Data Import-Express'!G222="", "",'Data Import-Express'!G222 )</f>
        <v>1781</v>
      </c>
      <c r="H228" s="8"/>
      <c r="I228" s="81"/>
      <c r="J228" s="81"/>
      <c r="K228" s="82"/>
      <c r="L228" s="120"/>
      <c r="M228" s="93"/>
      <c r="N228" s="93"/>
      <c r="O228" s="36"/>
      <c r="P228" s="81"/>
      <c r="Q228" s="81"/>
      <c r="R228" s="82"/>
      <c r="S228" s="88"/>
      <c r="T228" s="92"/>
      <c r="U228" s="92"/>
      <c r="V228" s="2"/>
      <c r="W228" s="2"/>
    </row>
    <row r="229" spans="1:23" ht="15.95" customHeight="1" x14ac:dyDescent="0.25">
      <c r="A229" s="71" t="str">
        <v>Company 241</v>
      </c>
      <c r="B229" s="53" t="str">
        <f>IF('Data Import-Express'!B223="", "",'Data Import-Express'!B223 )</f>
        <v>BBIC11</v>
      </c>
      <c r="C229" s="53" t="str">
        <f>IF('Data Import-Express'!C223="", "",'Data Import-Express'!C223 )</f>
        <v>Company 27</v>
      </c>
      <c r="D229" s="97" t="str">
        <f>IF('Data Import-Express'!D223="", "",'Data Import-Express'!D223 )</f>
        <v>L077639</v>
      </c>
      <c r="E229" s="54">
        <f ca="1">IF('Data Import-Express'!E223="", "",'Data Import-Express'!E223 )+(TODAY()-$A$1)</f>
        <v>45111</v>
      </c>
      <c r="F229" s="53">
        <f>IF('Data Import-Express'!F223="", "",'Data Import-Express'!F223 )</f>
        <v>1166.5</v>
      </c>
      <c r="G229" s="53">
        <f>IF('Data Import-Express'!G223="", "",'Data Import-Express'!G223 )</f>
        <v>1166.5</v>
      </c>
      <c r="H229" s="8"/>
      <c r="I229" s="81"/>
      <c r="J229" s="81"/>
      <c r="K229" s="82"/>
      <c r="L229" s="120"/>
      <c r="M229" s="93"/>
      <c r="N229" s="93"/>
      <c r="O229" s="36"/>
      <c r="P229" s="81"/>
      <c r="Q229" s="81"/>
      <c r="R229" s="82"/>
      <c r="S229" s="88"/>
      <c r="T229" s="92"/>
      <c r="U229" s="92"/>
      <c r="V229" s="2"/>
      <c r="W229" s="2"/>
    </row>
    <row r="230" spans="1:23" ht="15.95" customHeight="1" x14ac:dyDescent="0.25">
      <c r="A230" s="71" t="str">
        <v>Company 242</v>
      </c>
      <c r="B230" s="53" t="str">
        <f>IF('Data Import-Express'!B224="", "",'Data Import-Express'!B224 )</f>
        <v>BBIC11</v>
      </c>
      <c r="C230" s="53" t="str">
        <f>IF('Data Import-Express'!C224="", "",'Data Import-Express'!C224 )</f>
        <v>Company 27</v>
      </c>
      <c r="D230" s="97" t="str">
        <f>IF('Data Import-Express'!D224="", "",'Data Import-Express'!D224 )</f>
        <v>L077640</v>
      </c>
      <c r="E230" s="54">
        <f ca="1">IF('Data Import-Express'!E224="", "",'Data Import-Express'!E224 )+(TODAY()-$A$1)</f>
        <v>45111</v>
      </c>
      <c r="F230" s="53">
        <f>IF('Data Import-Express'!F224="", "",'Data Import-Express'!F224 )</f>
        <v>1171.5</v>
      </c>
      <c r="G230" s="53">
        <f>IF('Data Import-Express'!G224="", "",'Data Import-Express'!G224 )</f>
        <v>1171.5</v>
      </c>
      <c r="H230" s="8"/>
      <c r="I230" s="81"/>
      <c r="J230" s="81"/>
      <c r="K230" s="82"/>
      <c r="L230" s="120"/>
      <c r="M230" s="93"/>
      <c r="N230" s="93"/>
      <c r="O230" s="36"/>
      <c r="P230" s="81"/>
      <c r="Q230" s="81"/>
      <c r="R230" s="82"/>
      <c r="S230" s="88"/>
      <c r="T230" s="92"/>
      <c r="U230" s="92"/>
      <c r="V230" s="2"/>
      <c r="W230" s="2"/>
    </row>
    <row r="231" spans="1:23" ht="15.95" customHeight="1" x14ac:dyDescent="0.25">
      <c r="A231" s="71" t="str">
        <v>Company 243</v>
      </c>
      <c r="B231" s="53" t="str">
        <f>IF('Data Import-Express'!B225="", "",'Data Import-Express'!B225 )</f>
        <v>BBIC11</v>
      </c>
      <c r="C231" s="53" t="str">
        <f>IF('Data Import-Express'!C225="", "",'Data Import-Express'!C225 )</f>
        <v>Company 27</v>
      </c>
      <c r="D231" s="97" t="str">
        <f>IF('Data Import-Express'!D225="", "",'Data Import-Express'!D225 )</f>
        <v>L078051</v>
      </c>
      <c r="E231" s="54">
        <f ca="1">IF('Data Import-Express'!E225="", "",'Data Import-Express'!E225 )+(TODAY()-$A$1)</f>
        <v>45111</v>
      </c>
      <c r="F231" s="53">
        <f>IF('Data Import-Express'!F225="", "",'Data Import-Express'!F225 )</f>
        <v>614.13</v>
      </c>
      <c r="G231" s="53">
        <f>IF('Data Import-Express'!G225="", "",'Data Import-Express'!G225 )</f>
        <v>614.13</v>
      </c>
      <c r="H231" s="8"/>
      <c r="I231" s="81"/>
      <c r="J231" s="81"/>
      <c r="K231" s="82"/>
      <c r="L231" s="120"/>
      <c r="M231" s="93"/>
      <c r="N231" s="93"/>
      <c r="O231" s="36"/>
      <c r="P231" s="81"/>
      <c r="Q231" s="81"/>
      <c r="R231" s="82"/>
      <c r="S231" s="88"/>
      <c r="T231" s="92"/>
      <c r="U231" s="92"/>
      <c r="V231" s="2"/>
      <c r="W231" s="2"/>
    </row>
    <row r="232" spans="1:23" ht="15.95" customHeight="1" x14ac:dyDescent="0.25">
      <c r="A232" s="71" t="str">
        <v>Company 244</v>
      </c>
      <c r="B232" s="53" t="str">
        <f>IF('Data Import-Express'!B226="", "",'Data Import-Express'!B226 )</f>
        <v>BBIC11</v>
      </c>
      <c r="C232" s="53" t="str">
        <f>IF('Data Import-Express'!C226="", "",'Data Import-Express'!C226 )</f>
        <v>Company 27</v>
      </c>
      <c r="D232" s="97" t="str">
        <f>IF('Data Import-Express'!D226="", "",'Data Import-Express'!D226 )</f>
        <v>L076588</v>
      </c>
      <c r="E232" s="54">
        <f ca="1">IF('Data Import-Express'!E226="", "",'Data Import-Express'!E226 )+(TODAY()-$A$1)</f>
        <v>45112</v>
      </c>
      <c r="F232" s="53">
        <f>IF('Data Import-Express'!F226="", "",'Data Import-Express'!F226 )</f>
        <v>835.95</v>
      </c>
      <c r="G232" s="53">
        <f>IF('Data Import-Express'!G226="", "",'Data Import-Express'!G226 )</f>
        <v>835.95</v>
      </c>
      <c r="H232" s="8"/>
      <c r="I232" s="81"/>
      <c r="J232" s="81"/>
      <c r="K232" s="82"/>
      <c r="L232" s="120"/>
      <c r="M232" s="93"/>
      <c r="N232" s="93"/>
      <c r="O232" s="36"/>
      <c r="P232" s="81"/>
      <c r="Q232" s="81"/>
      <c r="R232" s="82"/>
      <c r="S232" s="88"/>
      <c r="T232" s="92"/>
      <c r="U232" s="92"/>
      <c r="V232" s="2"/>
      <c r="W232" s="2"/>
    </row>
    <row r="233" spans="1:23" ht="15.95" customHeight="1" x14ac:dyDescent="0.25">
      <c r="A233" s="71" t="str">
        <v>Company 245</v>
      </c>
      <c r="B233" s="53" t="str">
        <f>IF('Data Import-Express'!B227="", "",'Data Import-Express'!B227 )</f>
        <v>BBIC11</v>
      </c>
      <c r="C233" s="53" t="str">
        <f>IF('Data Import-Express'!C227="", "",'Data Import-Express'!C227 )</f>
        <v>Company 27</v>
      </c>
      <c r="D233" s="97" t="str">
        <f>IF('Data Import-Express'!D227="", "",'Data Import-Express'!D227 )</f>
        <v>L077980</v>
      </c>
      <c r="E233" s="54">
        <f ca="1">IF('Data Import-Express'!E227="", "",'Data Import-Express'!E227 )+(TODAY()-$A$1)</f>
        <v>45118</v>
      </c>
      <c r="F233" s="53">
        <f>IF('Data Import-Express'!F227="", "",'Data Import-Express'!F227 )</f>
        <v>469.63</v>
      </c>
      <c r="G233" s="53">
        <f>IF('Data Import-Express'!G227="", "",'Data Import-Express'!G227 )</f>
        <v>469.63</v>
      </c>
      <c r="H233" s="8"/>
      <c r="I233" s="81"/>
      <c r="J233" s="81"/>
      <c r="K233" s="82"/>
      <c r="L233" s="120"/>
      <c r="M233" s="93"/>
      <c r="N233" s="93"/>
      <c r="O233" s="36"/>
      <c r="P233" s="81"/>
      <c r="Q233" s="81"/>
      <c r="R233" s="82"/>
      <c r="S233" s="88"/>
      <c r="T233" s="92"/>
      <c r="U233" s="92"/>
      <c r="V233" s="2"/>
      <c r="W233" s="2"/>
    </row>
    <row r="234" spans="1:23" ht="15.95" customHeight="1" x14ac:dyDescent="0.25">
      <c r="A234" s="71" t="str">
        <v>Company 246</v>
      </c>
      <c r="B234" s="53" t="str">
        <f>IF('Data Import-Express'!B228="", "",'Data Import-Express'!B228 )</f>
        <v>BBIC11</v>
      </c>
      <c r="C234" s="53" t="str">
        <f>IF('Data Import-Express'!C228="", "",'Data Import-Express'!C228 )</f>
        <v>Company 27</v>
      </c>
      <c r="D234" s="97" t="str">
        <f>IF('Data Import-Express'!D228="", "",'Data Import-Express'!D228 )</f>
        <v>L078052</v>
      </c>
      <c r="E234" s="54">
        <f ca="1">IF('Data Import-Express'!E228="", "",'Data Import-Express'!E228 )+(TODAY()-$A$1)</f>
        <v>45118</v>
      </c>
      <c r="F234" s="53">
        <f>IF('Data Import-Express'!F228="", "",'Data Import-Express'!F228 )</f>
        <v>1499.58</v>
      </c>
      <c r="G234" s="53">
        <f>IF('Data Import-Express'!G228="", "",'Data Import-Express'!G228 )</f>
        <v>1499.58</v>
      </c>
      <c r="H234" s="8"/>
      <c r="I234" s="81"/>
      <c r="J234" s="81"/>
      <c r="K234" s="82"/>
      <c r="L234" s="120"/>
      <c r="M234" s="93"/>
      <c r="N234" s="93"/>
      <c r="O234" s="36"/>
      <c r="P234" s="81"/>
      <c r="Q234" s="81"/>
      <c r="R234" s="82"/>
      <c r="S234" s="88"/>
      <c r="T234" s="92"/>
      <c r="U234" s="92"/>
      <c r="V234" s="2"/>
      <c r="W234" s="2"/>
    </row>
    <row r="235" spans="1:23" ht="15.95" customHeight="1" x14ac:dyDescent="0.25">
      <c r="A235" s="71" t="str">
        <v>Company 247</v>
      </c>
      <c r="B235" s="53" t="str">
        <f>IF('Data Import-Express'!B229="", "",'Data Import-Express'!B229 )</f>
        <v>BBIC11</v>
      </c>
      <c r="C235" s="53" t="str">
        <f>IF('Data Import-Express'!C229="", "",'Data Import-Express'!C229 )</f>
        <v>Company 27</v>
      </c>
      <c r="D235" s="97" t="str">
        <f>IF('Data Import-Express'!D229="", "",'Data Import-Express'!D229 )</f>
        <v>L078053</v>
      </c>
      <c r="E235" s="54">
        <f ca="1">IF('Data Import-Express'!E229="", "",'Data Import-Express'!E229 )+(TODAY()-$A$1)</f>
        <v>45118</v>
      </c>
      <c r="F235" s="53">
        <f>IF('Data Import-Express'!F229="", "",'Data Import-Express'!F229 )</f>
        <v>753.38</v>
      </c>
      <c r="G235" s="53">
        <f>IF('Data Import-Express'!G229="", "",'Data Import-Express'!G229 )</f>
        <v>753.38</v>
      </c>
      <c r="H235" s="8"/>
      <c r="I235" s="81"/>
      <c r="J235" s="81"/>
      <c r="K235" s="82"/>
      <c r="L235" s="120"/>
      <c r="M235" s="93"/>
      <c r="N235" s="93"/>
      <c r="O235" s="36"/>
      <c r="P235" s="81"/>
      <c r="Q235" s="81"/>
      <c r="R235" s="82"/>
      <c r="S235" s="88"/>
      <c r="T235" s="92"/>
      <c r="U235" s="92"/>
      <c r="V235" s="2"/>
      <c r="W235" s="2"/>
    </row>
    <row r="236" spans="1:23" ht="15.95" customHeight="1" x14ac:dyDescent="0.25">
      <c r="A236" s="71" t="str">
        <v>Company 248</v>
      </c>
      <c r="B236" s="53" t="str">
        <f>IF('Data Import-Express'!B230="", "",'Data Import-Express'!B230 )</f>
        <v>BBIC11</v>
      </c>
      <c r="C236" s="53" t="str">
        <f>IF('Data Import-Express'!C230="", "",'Data Import-Express'!C230 )</f>
        <v>Company 27</v>
      </c>
      <c r="D236" s="97" t="str">
        <f>IF('Data Import-Express'!D230="", "",'Data Import-Express'!D230 )</f>
        <v>L078304</v>
      </c>
      <c r="E236" s="54">
        <f ca="1">IF('Data Import-Express'!E230="", "",'Data Import-Express'!E230 )+(TODAY()-$A$1)</f>
        <v>45118</v>
      </c>
      <c r="F236" s="53">
        <f>IF('Data Import-Express'!F230="", "",'Data Import-Express'!F230 )</f>
        <v>469.63</v>
      </c>
      <c r="G236" s="53">
        <f>IF('Data Import-Express'!G230="", "",'Data Import-Express'!G230 )</f>
        <v>469.63</v>
      </c>
      <c r="H236" s="8"/>
      <c r="I236" s="81"/>
      <c r="J236" s="81"/>
      <c r="K236" s="82"/>
      <c r="L236" s="120"/>
      <c r="M236" s="93"/>
      <c r="N236" s="93"/>
      <c r="O236" s="36"/>
      <c r="P236" s="81"/>
      <c r="Q236" s="81"/>
      <c r="R236" s="82"/>
      <c r="S236" s="88"/>
      <c r="T236" s="92"/>
      <c r="U236" s="92"/>
      <c r="V236" s="2"/>
      <c r="W236" s="2"/>
    </row>
    <row r="237" spans="1:23" ht="15.95" customHeight="1" x14ac:dyDescent="0.25">
      <c r="A237" s="71" t="str">
        <v>Company 249</v>
      </c>
      <c r="B237" s="53" t="str">
        <f>IF('Data Import-Express'!B231="", "",'Data Import-Express'!B231 )</f>
        <v>BBIC11</v>
      </c>
      <c r="C237" s="53" t="str">
        <f>IF('Data Import-Express'!C231="", "",'Data Import-Express'!C231 )</f>
        <v>Company 27</v>
      </c>
      <c r="D237" s="97" t="str">
        <f>IF('Data Import-Express'!D231="", "",'Data Import-Express'!D231 )</f>
        <v>L078305</v>
      </c>
      <c r="E237" s="54">
        <f ca="1">IF('Data Import-Express'!E231="", "",'Data Import-Express'!E231 )+(TODAY()-$A$1)</f>
        <v>45118</v>
      </c>
      <c r="F237" s="53">
        <f>IF('Data Import-Express'!F231="", "",'Data Import-Express'!F231 )</f>
        <v>527.03</v>
      </c>
      <c r="G237" s="53">
        <f>IF('Data Import-Express'!G231="", "",'Data Import-Express'!G231 )</f>
        <v>527.03</v>
      </c>
      <c r="H237" s="8"/>
      <c r="I237" s="81"/>
      <c r="J237" s="81"/>
      <c r="K237" s="82"/>
      <c r="L237" s="120"/>
      <c r="M237" s="93"/>
      <c r="N237" s="93"/>
      <c r="O237" s="36"/>
      <c r="P237" s="81"/>
      <c r="Q237" s="81"/>
      <c r="R237" s="82"/>
      <c r="S237" s="88"/>
      <c r="T237" s="92"/>
      <c r="U237" s="92"/>
      <c r="V237" s="2"/>
      <c r="W237" s="2"/>
    </row>
    <row r="238" spans="1:23" ht="15.95" customHeight="1" x14ac:dyDescent="0.25">
      <c r="A238" s="71" t="str">
        <v>Company 250</v>
      </c>
      <c r="B238" s="53" t="str">
        <f>IF('Data Import-Express'!B232="", "",'Data Import-Express'!B232 )</f>
        <v>BBIC11</v>
      </c>
      <c r="C238" s="53" t="str">
        <f>IF('Data Import-Express'!C232="", "",'Data Import-Express'!C232 )</f>
        <v>Company 27</v>
      </c>
      <c r="D238" s="97" t="str">
        <f>IF('Data Import-Express'!D232="", "",'Data Import-Express'!D232 )</f>
        <v>L078306</v>
      </c>
      <c r="E238" s="54">
        <f ca="1">IF('Data Import-Express'!E232="", "",'Data Import-Express'!E232 )+(TODAY()-$A$1)</f>
        <v>45118</v>
      </c>
      <c r="F238" s="53">
        <f>IF('Data Import-Express'!F232="", "",'Data Import-Express'!F232 )</f>
        <v>574</v>
      </c>
      <c r="G238" s="53">
        <f>IF('Data Import-Express'!G232="", "",'Data Import-Express'!G232 )</f>
        <v>574</v>
      </c>
      <c r="H238" s="8"/>
      <c r="I238" s="81"/>
      <c r="J238" s="81"/>
      <c r="K238" s="82"/>
      <c r="L238" s="120"/>
      <c r="M238" s="93"/>
      <c r="N238" s="93"/>
      <c r="O238" s="36"/>
      <c r="P238" s="81"/>
      <c r="Q238" s="81"/>
      <c r="R238" s="82"/>
      <c r="S238" s="88"/>
      <c r="T238" s="92"/>
      <c r="U238" s="92"/>
      <c r="V238" s="2"/>
      <c r="W238" s="2"/>
    </row>
    <row r="239" spans="1:23" ht="15.95" customHeight="1" x14ac:dyDescent="0.25">
      <c r="A239" s="71" t="str">
        <v>Company 251</v>
      </c>
      <c r="B239" s="53" t="str">
        <f>IF('Data Import-Express'!B233="", "",'Data Import-Express'!B233 )</f>
        <v>BBIC11</v>
      </c>
      <c r="C239" s="53" t="str">
        <f>IF('Data Import-Express'!C233="", "",'Data Import-Express'!C233 )</f>
        <v>Company 27</v>
      </c>
      <c r="D239" s="97" t="str">
        <f>IF('Data Import-Express'!D233="", "",'Data Import-Express'!D233 )</f>
        <v>L077900</v>
      </c>
      <c r="E239" s="54">
        <f ca="1">IF('Data Import-Express'!E233="", "",'Data Import-Express'!E233 )+(TODAY()-$A$1)</f>
        <v>45120</v>
      </c>
      <c r="F239" s="53">
        <f>IF('Data Import-Express'!F233="", "",'Data Import-Express'!F233 )</f>
        <v>1183.8800000000001</v>
      </c>
      <c r="G239" s="53">
        <f>IF('Data Import-Express'!G233="", "",'Data Import-Express'!G233 )</f>
        <v>1183.8800000000001</v>
      </c>
      <c r="H239" s="8"/>
      <c r="I239" s="81"/>
      <c r="J239" s="81"/>
      <c r="K239" s="82"/>
      <c r="L239" s="120"/>
      <c r="M239" s="93"/>
      <c r="N239" s="93"/>
      <c r="O239" s="36"/>
      <c r="P239" s="81"/>
      <c r="Q239" s="81"/>
      <c r="R239" s="82"/>
      <c r="S239" s="88"/>
      <c r="T239" s="92"/>
      <c r="U239" s="92"/>
      <c r="V239" s="2"/>
      <c r="W239" s="2"/>
    </row>
    <row r="240" spans="1:23" ht="15.95" customHeight="1" x14ac:dyDescent="0.25">
      <c r="A240" s="71" t="str">
        <v>Company 253</v>
      </c>
      <c r="B240" s="53" t="str">
        <f>IF('Data Import-Express'!B234="", "",'Data Import-Express'!B234 )</f>
        <v>BBIC11</v>
      </c>
      <c r="C240" s="53" t="str">
        <f>IF('Data Import-Express'!C234="", "",'Data Import-Express'!C234 )</f>
        <v>Company 27</v>
      </c>
      <c r="D240" s="97" t="str">
        <f>IF('Data Import-Express'!D234="", "",'Data Import-Express'!D234 )</f>
        <v>L078381</v>
      </c>
      <c r="E240" s="54">
        <f ca="1">IF('Data Import-Express'!E234="", "",'Data Import-Express'!E234 )+(TODAY()-$A$1)</f>
        <v>45124</v>
      </c>
      <c r="F240" s="53">
        <f>IF('Data Import-Express'!F234="", "",'Data Import-Express'!F234 )</f>
        <v>2906.5</v>
      </c>
      <c r="G240" s="53">
        <f>IF('Data Import-Express'!G234="", "",'Data Import-Express'!G234 )</f>
        <v>2906.5</v>
      </c>
      <c r="H240" s="8"/>
      <c r="I240" s="81"/>
      <c r="J240" s="81"/>
      <c r="K240" s="82"/>
      <c r="L240" s="120"/>
      <c r="M240" s="93"/>
      <c r="N240" s="93"/>
      <c r="O240" s="36"/>
      <c r="P240" s="81"/>
      <c r="Q240" s="81"/>
      <c r="R240" s="82"/>
      <c r="S240" s="88"/>
      <c r="T240" s="92"/>
      <c r="U240" s="92"/>
      <c r="V240" s="2"/>
      <c r="W240" s="2"/>
    </row>
    <row r="241" spans="1:23" ht="15.95" customHeight="1" x14ac:dyDescent="0.25">
      <c r="A241" s="71" t="str">
        <v>Company 256</v>
      </c>
      <c r="B241" s="53" t="str">
        <f>IF('Data Import-Express'!B235="", "",'Data Import-Express'!B235 )</f>
        <v>BBIC11</v>
      </c>
      <c r="C241" s="53" t="str">
        <f>IF('Data Import-Express'!C235="", "",'Data Import-Express'!C235 )</f>
        <v>Company 27</v>
      </c>
      <c r="D241" s="97" t="str">
        <f>IF('Data Import-Express'!D235="", "",'Data Import-Express'!D235 )</f>
        <v>L078744</v>
      </c>
      <c r="E241" s="54">
        <f ca="1">IF('Data Import-Express'!E235="", "",'Data Import-Express'!E235 )+(TODAY()-$A$1)</f>
        <v>45126</v>
      </c>
      <c r="F241" s="53">
        <f>IF('Data Import-Express'!F235="", "",'Data Import-Express'!F235 )</f>
        <v>433.5</v>
      </c>
      <c r="G241" s="53">
        <f>IF('Data Import-Express'!G235="", "",'Data Import-Express'!G235 )</f>
        <v>433.5</v>
      </c>
      <c r="H241" s="8"/>
      <c r="I241" s="81"/>
      <c r="J241" s="81"/>
      <c r="K241" s="82"/>
      <c r="L241" s="120"/>
      <c r="M241" s="93"/>
      <c r="N241" s="93"/>
      <c r="O241" s="36"/>
      <c r="P241" s="81"/>
      <c r="Q241" s="81"/>
      <c r="R241" s="82"/>
      <c r="S241" s="88"/>
      <c r="T241" s="92"/>
      <c r="U241" s="92"/>
      <c r="V241" s="2"/>
      <c r="W241" s="2"/>
    </row>
    <row r="242" spans="1:23" ht="15.95" customHeight="1" x14ac:dyDescent="0.25">
      <c r="A242" s="71"/>
      <c r="B242" s="53" t="str">
        <f>IF('Data Import-Express'!B236="", "",'Data Import-Express'!B236 )</f>
        <v>BBIC11</v>
      </c>
      <c r="C242" s="53" t="str">
        <f>IF('Data Import-Express'!C236="", "",'Data Import-Express'!C236 )</f>
        <v>Company 27</v>
      </c>
      <c r="D242" s="97" t="str">
        <f>IF('Data Import-Express'!D236="", "",'Data Import-Express'!D236 )</f>
        <v>L078812</v>
      </c>
      <c r="E242" s="54">
        <f ca="1">IF('Data Import-Express'!E236="", "",'Data Import-Express'!E236 )+(TODAY()-$A$1)</f>
        <v>45126</v>
      </c>
      <c r="F242" s="53">
        <f>IF('Data Import-Express'!F236="", "",'Data Import-Express'!F236 )</f>
        <v>508.5</v>
      </c>
      <c r="G242" s="53">
        <f>IF('Data Import-Express'!G236="", "",'Data Import-Express'!G236 )</f>
        <v>508.5</v>
      </c>
      <c r="H242" s="8"/>
      <c r="I242" s="81"/>
      <c r="J242" s="81"/>
      <c r="K242" s="82"/>
      <c r="L242" s="120"/>
      <c r="M242" s="93"/>
      <c r="N242" s="93"/>
      <c r="O242" s="105"/>
      <c r="P242" s="81"/>
      <c r="Q242" s="81"/>
      <c r="R242" s="82"/>
      <c r="S242" s="88"/>
      <c r="T242" s="92"/>
      <c r="U242" s="92"/>
      <c r="V242" s="2"/>
      <c r="W242" s="2"/>
    </row>
    <row r="243" spans="1:23" ht="15.95" customHeight="1" x14ac:dyDescent="0.25">
      <c r="A243" s="71"/>
      <c r="B243" s="53" t="str">
        <f>IF('Data Import-Express'!B237="", "",'Data Import-Express'!B237 )</f>
        <v>BBIC11</v>
      </c>
      <c r="C243" s="53" t="str">
        <f>IF('Data Import-Express'!C237="", "",'Data Import-Express'!C237 )</f>
        <v>Company 27</v>
      </c>
      <c r="D243" s="97" t="str">
        <f>IF('Data Import-Express'!D237="", "",'Data Import-Express'!D237 )</f>
        <v>L078509</v>
      </c>
      <c r="E243" s="54">
        <f ca="1">IF('Data Import-Express'!E237="", "",'Data Import-Express'!E237 )+(TODAY()-$A$1)</f>
        <v>45132</v>
      </c>
      <c r="F243" s="53">
        <f>IF('Data Import-Express'!F237="", "",'Data Import-Express'!F237 )</f>
        <v>816.5</v>
      </c>
      <c r="G243" s="53">
        <f>IF('Data Import-Express'!G237="", "",'Data Import-Express'!G237 )</f>
        <v>816.5</v>
      </c>
      <c r="H243" s="8"/>
      <c r="I243" s="81"/>
      <c r="J243" s="81"/>
      <c r="K243" s="82"/>
      <c r="L243" s="120"/>
      <c r="M243" s="93"/>
      <c r="N243" s="93"/>
      <c r="O243" s="36"/>
      <c r="P243" s="81"/>
      <c r="Q243" s="81"/>
      <c r="R243" s="82"/>
      <c r="S243" s="88"/>
      <c r="T243" s="92"/>
      <c r="U243" s="92"/>
      <c r="V243" s="2"/>
      <c r="W243" s="2"/>
    </row>
    <row r="244" spans="1:23" ht="15.95" customHeight="1" x14ac:dyDescent="0.25">
      <c r="A244" s="71"/>
      <c r="B244" s="53" t="str">
        <f>IF('Data Import-Express'!B238="", "",'Data Import-Express'!B238 )</f>
        <v>BBIC11</v>
      </c>
      <c r="C244" s="53" t="str">
        <f>IF('Data Import-Express'!C238="", "",'Data Import-Express'!C238 )</f>
        <v>Company 27</v>
      </c>
      <c r="D244" s="97" t="str">
        <f>IF('Data Import-Express'!D238="", "",'Data Import-Express'!D238 )</f>
        <v>L078742</v>
      </c>
      <c r="E244" s="54">
        <f ca="1">IF('Data Import-Express'!E238="", "",'Data Import-Express'!E238 )+(TODAY()-$A$1)</f>
        <v>45132</v>
      </c>
      <c r="F244" s="53">
        <f>IF('Data Import-Express'!F238="", "",'Data Import-Express'!F238 )</f>
        <v>1581</v>
      </c>
      <c r="G244" s="53">
        <f>IF('Data Import-Express'!G238="", "",'Data Import-Express'!G238 )</f>
        <v>1581</v>
      </c>
      <c r="H244" s="8"/>
      <c r="I244" s="81"/>
      <c r="J244" s="81"/>
      <c r="K244" s="82"/>
      <c r="L244" s="120"/>
      <c r="M244" s="93"/>
      <c r="N244" s="93"/>
      <c r="O244" s="36"/>
      <c r="P244" s="81"/>
      <c r="Q244" s="81"/>
      <c r="R244" s="82"/>
      <c r="S244" s="88"/>
      <c r="T244" s="92"/>
      <c r="U244" s="92"/>
      <c r="V244" s="2"/>
      <c r="W244" s="2"/>
    </row>
    <row r="245" spans="1:23" ht="15.95" customHeight="1" x14ac:dyDescent="0.25">
      <c r="A245" s="71"/>
      <c r="B245" s="53" t="str">
        <f>IF('Data Import-Express'!B239="", "",'Data Import-Express'!B239 )</f>
        <v>BBIC11</v>
      </c>
      <c r="C245" s="53" t="str">
        <f>IF('Data Import-Express'!C239="", "",'Data Import-Express'!C239 )</f>
        <v>Company 27</v>
      </c>
      <c r="D245" s="97" t="str">
        <f>IF('Data Import-Express'!D239="", "",'Data Import-Express'!D239 )</f>
        <v>L078743</v>
      </c>
      <c r="E245" s="54">
        <f ca="1">IF('Data Import-Express'!E239="", "",'Data Import-Express'!E239 )+(TODAY()-$A$1)</f>
        <v>45132</v>
      </c>
      <c r="F245" s="53">
        <f>IF('Data Import-Express'!F239="", "",'Data Import-Express'!F239 )</f>
        <v>939.25</v>
      </c>
      <c r="G245" s="53">
        <f>IF('Data Import-Express'!G239="", "",'Data Import-Express'!G239 )</f>
        <v>939.25</v>
      </c>
      <c r="H245" s="8"/>
      <c r="I245" s="81"/>
      <c r="J245" s="81"/>
      <c r="K245" s="82"/>
      <c r="L245" s="120"/>
      <c r="M245" s="93"/>
      <c r="N245" s="93"/>
      <c r="O245" s="36"/>
      <c r="P245" s="81"/>
      <c r="Q245" s="81"/>
      <c r="R245" s="82"/>
      <c r="S245" s="88"/>
      <c r="T245" s="92"/>
      <c r="U245" s="92"/>
      <c r="V245" s="2"/>
      <c r="W245" s="2"/>
    </row>
    <row r="246" spans="1:23" ht="15.95" customHeight="1" x14ac:dyDescent="0.25">
      <c r="A246" s="71"/>
      <c r="B246" s="53" t="str">
        <f>IF('Data Import-Express'!B240="", "",'Data Import-Express'!B240 )</f>
        <v>BBIC11</v>
      </c>
      <c r="C246" s="53" t="str">
        <f>IF('Data Import-Express'!C240="", "",'Data Import-Express'!C240 )</f>
        <v>Company 27</v>
      </c>
      <c r="D246" s="97" t="str">
        <f>IF('Data Import-Express'!D240="", "",'Data Import-Express'!D240 )</f>
        <v>L078811</v>
      </c>
      <c r="E246" s="54">
        <f ca="1">IF('Data Import-Express'!E240="", "",'Data Import-Express'!E240 )+(TODAY()-$A$1)</f>
        <v>45132</v>
      </c>
      <c r="F246" s="53">
        <f>IF('Data Import-Express'!F240="", "",'Data Import-Express'!F240 )</f>
        <v>1161.5</v>
      </c>
      <c r="G246" s="53">
        <f>IF('Data Import-Express'!G240="", "",'Data Import-Express'!G240 )</f>
        <v>1161.5</v>
      </c>
      <c r="H246" s="8"/>
      <c r="I246" s="81"/>
      <c r="J246" s="81"/>
      <c r="K246" s="82"/>
      <c r="L246" s="120"/>
      <c r="M246" s="93"/>
      <c r="N246" s="93"/>
      <c r="O246" s="36"/>
      <c r="P246" s="81"/>
      <c r="Q246" s="81"/>
      <c r="R246" s="82"/>
      <c r="S246" s="88"/>
      <c r="T246" s="92"/>
      <c r="U246" s="92"/>
      <c r="V246" s="2"/>
      <c r="W246" s="2"/>
    </row>
    <row r="247" spans="1:23" ht="15.95" customHeight="1" x14ac:dyDescent="0.25">
      <c r="A247" s="71"/>
      <c r="B247" s="53" t="str">
        <f>IF('Data Import-Express'!B241="", "",'Data Import-Express'!B241 )</f>
        <v>BBIC11</v>
      </c>
      <c r="C247" s="53" t="str">
        <f>IF('Data Import-Express'!C241="", "",'Data Import-Express'!C241 )</f>
        <v>Company 27</v>
      </c>
      <c r="D247" s="97" t="str">
        <f>IF('Data Import-Express'!D241="", "",'Data Import-Express'!D241 )</f>
        <v>L079087</v>
      </c>
      <c r="E247" s="54">
        <f ca="1">IF('Data Import-Express'!E241="", "",'Data Import-Express'!E241 )+(TODAY()-$A$1)</f>
        <v>45162</v>
      </c>
      <c r="F247" s="53">
        <f>IF('Data Import-Express'!F241="", "",'Data Import-Express'!F241 )</f>
        <v>830.88</v>
      </c>
      <c r="G247" s="53">
        <f>IF('Data Import-Express'!G241="", "",'Data Import-Express'!G241 )</f>
        <v>830.88</v>
      </c>
      <c r="H247" s="8"/>
      <c r="I247" s="81"/>
      <c r="J247" s="81"/>
      <c r="K247" s="82"/>
      <c r="L247" s="120"/>
      <c r="M247" s="93"/>
      <c r="N247" s="93"/>
      <c r="O247" s="36"/>
      <c r="P247" s="81"/>
      <c r="Q247" s="81"/>
      <c r="R247" s="82"/>
      <c r="S247" s="88"/>
      <c r="T247" s="92"/>
      <c r="U247" s="92"/>
      <c r="V247" s="2"/>
      <c r="W247" s="2"/>
    </row>
    <row r="248" spans="1:23" ht="15.95" customHeight="1" x14ac:dyDescent="0.25">
      <c r="A248" s="71"/>
      <c r="B248" s="53" t="str">
        <f>IF('Data Import-Express'!B242="", "",'Data Import-Express'!B242 )</f>
        <v>BBIC11</v>
      </c>
      <c r="C248" s="53" t="str">
        <f>IF('Data Import-Express'!C242="", "",'Data Import-Express'!C242 )</f>
        <v>Company 27</v>
      </c>
      <c r="D248" s="97" t="str">
        <f>IF('Data Import-Express'!D242="", "",'Data Import-Express'!D242 )</f>
        <v>L079117</v>
      </c>
      <c r="E248" s="54">
        <f ca="1">IF('Data Import-Express'!E242="", "",'Data Import-Express'!E242 )+(TODAY()-$A$1)</f>
        <v>45162</v>
      </c>
      <c r="F248" s="53">
        <f>IF('Data Import-Express'!F242="", "",'Data Import-Express'!F242 )</f>
        <v>289</v>
      </c>
      <c r="G248" s="53">
        <f>IF('Data Import-Express'!G242="", "",'Data Import-Express'!G242 )</f>
        <v>289</v>
      </c>
      <c r="H248" s="8"/>
      <c r="I248" s="81"/>
      <c r="J248" s="81"/>
      <c r="K248" s="82"/>
      <c r="L248" s="120"/>
      <c r="M248" s="93"/>
      <c r="N248" s="93"/>
      <c r="O248" s="36"/>
      <c r="P248" s="81"/>
      <c r="Q248" s="81"/>
      <c r="R248" s="82"/>
      <c r="S248" s="88"/>
      <c r="T248" s="92"/>
      <c r="U248" s="92"/>
      <c r="V248" s="2"/>
      <c r="W248" s="2"/>
    </row>
    <row r="249" spans="1:23" ht="15.95" customHeight="1" x14ac:dyDescent="0.25">
      <c r="A249" s="71"/>
      <c r="B249" s="53" t="str">
        <f>IF('Data Import-Express'!B243="", "",'Data Import-Express'!B243 )</f>
        <v>BBIC11</v>
      </c>
      <c r="C249" s="53" t="str">
        <f>IF('Data Import-Express'!C243="", "",'Data Import-Express'!C243 )</f>
        <v>Company 27</v>
      </c>
      <c r="D249" s="97" t="str">
        <f>IF('Data Import-Express'!D243="", "",'Data Import-Express'!D243 )</f>
        <v>L072437</v>
      </c>
      <c r="E249" s="54">
        <f ca="1">IF('Data Import-Express'!E243="", "",'Data Import-Express'!E243 )+(TODAY()-$A$1)</f>
        <v>45163</v>
      </c>
      <c r="F249" s="53">
        <f>IF('Data Import-Express'!F243="", "",'Data Import-Express'!F243 )</f>
        <v>882</v>
      </c>
      <c r="G249" s="53">
        <f>IF('Data Import-Express'!G243="", "",'Data Import-Express'!G243 )</f>
        <v>882</v>
      </c>
      <c r="H249" s="8"/>
      <c r="I249" s="81"/>
      <c r="J249" s="81"/>
      <c r="K249" s="82"/>
      <c r="L249" s="120"/>
      <c r="M249" s="93"/>
      <c r="N249" s="93"/>
      <c r="O249" s="36"/>
      <c r="P249" s="81"/>
      <c r="Q249" s="81"/>
      <c r="R249" s="82"/>
      <c r="S249" s="88"/>
      <c r="T249" s="92"/>
      <c r="U249" s="92"/>
      <c r="V249" s="2"/>
      <c r="W249" s="2"/>
    </row>
    <row r="250" spans="1:23" ht="15.95" customHeight="1" x14ac:dyDescent="0.25">
      <c r="A250" s="72"/>
      <c r="B250" s="53" t="str">
        <f>IF('Data Import-Express'!B244="", "",'Data Import-Express'!B244 )</f>
        <v>BBIC11</v>
      </c>
      <c r="C250" s="53" t="str">
        <f>IF('Data Import-Express'!C244="", "",'Data Import-Express'!C244 )</f>
        <v>Company 27</v>
      </c>
      <c r="D250" s="97" t="str">
        <f>IF('Data Import-Express'!D244="", "",'Data Import-Express'!D244 )</f>
        <v>L075614</v>
      </c>
      <c r="E250" s="54">
        <f ca="1">IF('Data Import-Express'!E244="", "",'Data Import-Express'!E244 )+(TODAY()-$A$1)</f>
        <v>45163</v>
      </c>
      <c r="F250" s="53">
        <f>IF('Data Import-Express'!F244="", "",'Data Import-Express'!F244 )</f>
        <v>748.75</v>
      </c>
      <c r="G250" s="53">
        <f>IF('Data Import-Express'!G244="", "",'Data Import-Express'!G244 )</f>
        <v>748.75</v>
      </c>
      <c r="H250" s="8"/>
      <c r="I250" s="81"/>
      <c r="J250" s="81"/>
      <c r="K250" s="82"/>
      <c r="L250" s="120"/>
      <c r="M250" s="93"/>
      <c r="N250" s="93"/>
      <c r="O250" s="36"/>
      <c r="P250" s="81"/>
      <c r="Q250" s="81"/>
      <c r="R250" s="82"/>
      <c r="S250" s="88"/>
      <c r="T250" s="92"/>
      <c r="U250" s="92"/>
      <c r="V250" s="2"/>
      <c r="W250" s="2"/>
    </row>
    <row r="251" spans="1:23" ht="15.95" customHeight="1" x14ac:dyDescent="0.25">
      <c r="A251" s="72"/>
      <c r="B251" s="53" t="str">
        <f>IF('Data Import-Express'!B245="", "",'Data Import-Express'!B245 )</f>
        <v>BBIC11</v>
      </c>
      <c r="C251" s="53" t="str">
        <f>IF('Data Import-Express'!C245="", "",'Data Import-Express'!C245 )</f>
        <v>Company 27</v>
      </c>
      <c r="D251" s="97" t="str">
        <f>IF('Data Import-Express'!D245="", "",'Data Import-Express'!D245 )</f>
        <v>L078660</v>
      </c>
      <c r="E251" s="54">
        <f ca="1">IF('Data Import-Express'!E245="", "",'Data Import-Express'!E245 )+(TODAY()-$A$1)</f>
        <v>45168</v>
      </c>
      <c r="F251" s="53">
        <f>IF('Data Import-Express'!F245="", "",'Data Import-Express'!F245 )</f>
        <v>538.13</v>
      </c>
      <c r="G251" s="53">
        <f>IF('Data Import-Express'!G245="", "",'Data Import-Express'!G245 )</f>
        <v>538.13</v>
      </c>
      <c r="H251" s="8"/>
      <c r="I251" s="81"/>
      <c r="J251" s="81"/>
      <c r="K251" s="82"/>
      <c r="L251" s="120"/>
      <c r="M251" s="93"/>
      <c r="N251" s="93"/>
      <c r="O251" s="36"/>
      <c r="P251" s="81"/>
      <c r="Q251" s="81"/>
      <c r="R251" s="82"/>
      <c r="S251" s="88"/>
      <c r="T251" s="92"/>
      <c r="U251" s="92"/>
      <c r="V251" s="2"/>
      <c r="W251" s="2"/>
    </row>
    <row r="252" spans="1:23" ht="15.95" customHeight="1" x14ac:dyDescent="0.25">
      <c r="A252" s="72"/>
      <c r="B252" s="53" t="str">
        <f>IF('Data Import-Express'!B246="", "",'Data Import-Express'!B246 )</f>
        <v>BBIC11</v>
      </c>
      <c r="C252" s="53" t="str">
        <f>IF('Data Import-Express'!C246="", "",'Data Import-Express'!C246 )</f>
        <v>Company 27</v>
      </c>
      <c r="D252" s="97" t="str">
        <f>IF('Data Import-Express'!D246="", "",'Data Import-Express'!D246 )</f>
        <v>L079001</v>
      </c>
      <c r="E252" s="54">
        <f ca="1">IF('Data Import-Express'!E246="", "",'Data Import-Express'!E246 )+(TODAY()-$A$1)</f>
        <v>45170</v>
      </c>
      <c r="F252" s="53">
        <f>IF('Data Import-Express'!F246="", "",'Data Import-Express'!F246 )</f>
        <v>1374.75</v>
      </c>
      <c r="G252" s="53">
        <f>IF('Data Import-Express'!G246="", "",'Data Import-Express'!G246 )</f>
        <v>1374.75</v>
      </c>
      <c r="H252" s="8"/>
      <c r="I252" s="81"/>
      <c r="J252" s="81"/>
      <c r="K252" s="82"/>
      <c r="L252" s="120"/>
      <c r="M252" s="93"/>
      <c r="N252" s="93"/>
      <c r="O252" s="36"/>
      <c r="P252" s="81"/>
      <c r="Q252" s="81"/>
      <c r="R252" s="82"/>
      <c r="S252" s="88"/>
      <c r="T252" s="92"/>
      <c r="U252" s="92"/>
      <c r="V252" s="2"/>
      <c r="W252" s="2"/>
    </row>
    <row r="253" spans="1:23" ht="15.95" customHeight="1" x14ac:dyDescent="0.25">
      <c r="A253" s="72"/>
      <c r="B253" s="53" t="str">
        <f>IF('Data Import-Express'!B247="", "",'Data Import-Express'!B247 )</f>
        <v>BBIC11</v>
      </c>
      <c r="C253" s="53" t="str">
        <f>IF('Data Import-Express'!C247="", "",'Data Import-Express'!C247 )</f>
        <v>Company 27</v>
      </c>
      <c r="D253" s="97" t="str">
        <f>IF('Data Import-Express'!D247="", "",'Data Import-Express'!D247 )</f>
        <v>L079002</v>
      </c>
      <c r="E253" s="54">
        <f ca="1">IF('Data Import-Express'!E247="", "",'Data Import-Express'!E247 )+(TODAY()-$A$1)</f>
        <v>45170</v>
      </c>
      <c r="F253" s="53">
        <f>IF('Data Import-Express'!F247="", "",'Data Import-Express'!F247 )</f>
        <v>1374.25</v>
      </c>
      <c r="G253" s="53">
        <f>IF('Data Import-Express'!G247="", "",'Data Import-Express'!G247 )</f>
        <v>1374.25</v>
      </c>
      <c r="H253" s="8"/>
      <c r="I253" s="81"/>
      <c r="J253" s="81"/>
      <c r="K253" s="82"/>
      <c r="L253" s="120"/>
      <c r="M253" s="93"/>
      <c r="N253" s="93"/>
      <c r="O253" s="36"/>
      <c r="P253" s="81"/>
      <c r="Q253" s="81"/>
      <c r="R253" s="82"/>
      <c r="S253" s="88"/>
      <c r="T253" s="92"/>
      <c r="U253" s="92"/>
      <c r="V253" s="2"/>
      <c r="W253" s="2"/>
    </row>
    <row r="254" spans="1:23" ht="15.95" customHeight="1" x14ac:dyDescent="0.25">
      <c r="A254" s="72"/>
      <c r="B254" s="53" t="str">
        <f>IF('Data Import-Express'!B248="", "",'Data Import-Express'!B248 )</f>
        <v>BBIC11</v>
      </c>
      <c r="C254" s="53" t="str">
        <f>IF('Data Import-Express'!C248="", "",'Data Import-Express'!C248 )</f>
        <v>Company 27</v>
      </c>
      <c r="D254" s="97" t="str">
        <f>IF('Data Import-Express'!D248="", "",'Data Import-Express'!D248 )</f>
        <v>L079116</v>
      </c>
      <c r="E254" s="54">
        <f ca="1">IF('Data Import-Express'!E248="", "",'Data Import-Express'!E248 )+(TODAY()-$A$1)</f>
        <v>45170</v>
      </c>
      <c r="F254" s="53">
        <f>IF('Data Import-Express'!F248="", "",'Data Import-Express'!F248 )</f>
        <v>498.53</v>
      </c>
      <c r="G254" s="53">
        <f>IF('Data Import-Express'!G248="", "",'Data Import-Express'!G248 )</f>
        <v>498.53</v>
      </c>
      <c r="H254" s="8"/>
      <c r="I254" s="81"/>
      <c r="J254" s="81"/>
      <c r="K254" s="82"/>
      <c r="L254" s="120"/>
      <c r="M254" s="93"/>
      <c r="N254" s="93"/>
      <c r="O254" s="36"/>
      <c r="P254" s="81"/>
      <c r="Q254" s="81"/>
      <c r="R254" s="82"/>
      <c r="S254" s="88"/>
      <c r="T254" s="92"/>
      <c r="U254" s="92"/>
      <c r="V254" s="2"/>
      <c r="W254" s="2"/>
    </row>
    <row r="255" spans="1:23" ht="15.95" customHeight="1" x14ac:dyDescent="0.25">
      <c r="A255" s="72"/>
      <c r="B255" s="53" t="str">
        <f>IF('Data Import-Express'!B249="", "",'Data Import-Express'!B249 )</f>
        <v>BBIC11</v>
      </c>
      <c r="C255" s="53" t="str">
        <f>IF('Data Import-Express'!C249="", "",'Data Import-Express'!C249 )</f>
        <v>Company 27</v>
      </c>
      <c r="D255" s="97" t="str">
        <f>IF('Data Import-Express'!D249="", "",'Data Import-Express'!D249 )</f>
        <v>L079118</v>
      </c>
      <c r="E255" s="54">
        <f ca="1">IF('Data Import-Express'!E249="", "",'Data Import-Express'!E249 )+(TODAY()-$A$1)</f>
        <v>45170</v>
      </c>
      <c r="F255" s="53">
        <f>IF('Data Import-Express'!F249="", "",'Data Import-Express'!F249 )</f>
        <v>939.25</v>
      </c>
      <c r="G255" s="53">
        <f>IF('Data Import-Express'!G249="", "",'Data Import-Express'!G249 )</f>
        <v>939.25</v>
      </c>
      <c r="H255" s="8"/>
      <c r="I255" s="81"/>
      <c r="J255" s="81"/>
      <c r="K255" s="82"/>
      <c r="L255" s="120"/>
      <c r="M255" s="93"/>
      <c r="N255" s="93"/>
      <c r="O255" s="36"/>
      <c r="P255" s="81"/>
      <c r="Q255" s="81"/>
      <c r="R255" s="82"/>
      <c r="S255" s="88"/>
      <c r="T255" s="92"/>
      <c r="U255" s="92"/>
      <c r="V255" s="2"/>
      <c r="W255" s="2"/>
    </row>
    <row r="256" spans="1:23" ht="15.95" customHeight="1" x14ac:dyDescent="0.25">
      <c r="A256" s="72"/>
      <c r="B256" s="53" t="str">
        <f>IF('Data Import-Express'!B250="", "",'Data Import-Express'!B250 )</f>
        <v>BBIC11</v>
      </c>
      <c r="C256" s="53" t="str">
        <f>IF('Data Import-Express'!C250="", "",'Data Import-Express'!C250 )</f>
        <v>Company 27</v>
      </c>
      <c r="D256" s="97" t="str">
        <f>IF('Data Import-Express'!D250="", "",'Data Import-Express'!D250 )</f>
        <v>L079000</v>
      </c>
      <c r="E256" s="54">
        <f ca="1">IF('Data Import-Express'!E250="", "",'Data Import-Express'!E250 )+(TODAY()-$A$1)</f>
        <v>45172</v>
      </c>
      <c r="F256" s="53">
        <f>IF('Data Import-Express'!F250="", "",'Data Import-Express'!F250 )</f>
        <v>917.58</v>
      </c>
      <c r="G256" s="53">
        <f>IF('Data Import-Express'!G250="", "",'Data Import-Express'!G250 )</f>
        <v>917.58</v>
      </c>
      <c r="H256" s="8"/>
      <c r="I256" s="81"/>
      <c r="J256" s="81"/>
      <c r="K256" s="82"/>
      <c r="L256" s="120"/>
      <c r="M256" s="93"/>
      <c r="N256" s="93"/>
      <c r="O256" s="36"/>
      <c r="P256" s="81"/>
      <c r="Q256" s="81"/>
      <c r="R256" s="82"/>
      <c r="S256" s="88"/>
      <c r="T256" s="92"/>
      <c r="U256" s="92"/>
      <c r="V256" s="2"/>
      <c r="W256" s="2"/>
    </row>
    <row r="257" spans="1:23" ht="15.95" customHeight="1" x14ac:dyDescent="0.25">
      <c r="A257" s="72"/>
      <c r="B257" s="53" t="str">
        <f>IF('Data Import-Express'!B251="", "",'Data Import-Express'!B251 )</f>
        <v>BBIC11</v>
      </c>
      <c r="C257" s="53" t="str">
        <f>IF('Data Import-Express'!C251="", "",'Data Import-Express'!C251 )</f>
        <v>Company 27</v>
      </c>
      <c r="D257" s="97" t="str">
        <f>IF('Data Import-Express'!D251="", "",'Data Import-Express'!D251 )</f>
        <v>L079326</v>
      </c>
      <c r="E257" s="54">
        <f ca="1">IF('Data Import-Express'!E251="", "",'Data Import-Express'!E251 )+(TODAY()-$A$1)</f>
        <v>45172</v>
      </c>
      <c r="F257" s="53">
        <f>IF('Data Import-Express'!F251="", "",'Data Import-Express'!F251 )</f>
        <v>794.75</v>
      </c>
      <c r="G257" s="53">
        <f>IF('Data Import-Express'!G251="", "",'Data Import-Express'!G251 )</f>
        <v>794.75</v>
      </c>
      <c r="H257" s="8"/>
      <c r="I257" s="81"/>
      <c r="J257" s="81"/>
      <c r="K257" s="82"/>
      <c r="L257" s="120"/>
      <c r="M257" s="93"/>
      <c r="N257" s="93"/>
      <c r="O257" s="36"/>
      <c r="P257" s="81"/>
      <c r="Q257" s="81"/>
      <c r="R257" s="82"/>
      <c r="S257" s="88"/>
      <c r="T257" s="92"/>
      <c r="U257" s="92"/>
      <c r="V257" s="2"/>
      <c r="W257" s="2"/>
    </row>
    <row r="258" spans="1:23" ht="15.95" customHeight="1" x14ac:dyDescent="0.25">
      <c r="A258" s="72"/>
      <c r="B258" s="53" t="str">
        <f>IF('Data Import-Express'!B252="", "",'Data Import-Express'!B252 )</f>
        <v>BBIC11</v>
      </c>
      <c r="C258" s="53" t="str">
        <f>IF('Data Import-Express'!C252="", "",'Data Import-Express'!C252 )</f>
        <v>Company 27</v>
      </c>
      <c r="D258" s="97" t="str">
        <f>IF('Data Import-Express'!D252="", "",'Data Import-Express'!D252 )</f>
        <v>L079584</v>
      </c>
      <c r="E258" s="54">
        <f ca="1">IF('Data Import-Express'!E252="", "",'Data Import-Express'!E252 )+(TODAY()-$A$1)</f>
        <v>45172</v>
      </c>
      <c r="F258" s="53">
        <f>IF('Data Import-Express'!F252="", "",'Data Import-Express'!F252 )</f>
        <v>753.38</v>
      </c>
      <c r="G258" s="53">
        <f>IF('Data Import-Express'!G252="", "",'Data Import-Express'!G252 )</f>
        <v>753.38</v>
      </c>
      <c r="H258" s="8"/>
      <c r="I258" s="81"/>
      <c r="J258" s="81"/>
      <c r="K258" s="82"/>
      <c r="L258" s="120"/>
      <c r="M258" s="93"/>
      <c r="N258" s="93"/>
      <c r="O258" s="36"/>
      <c r="P258" s="81"/>
      <c r="Q258" s="81"/>
      <c r="R258" s="82"/>
      <c r="S258" s="88"/>
      <c r="T258" s="92"/>
      <c r="U258" s="92"/>
      <c r="V258" s="2"/>
      <c r="W258" s="2"/>
    </row>
    <row r="259" spans="1:23" ht="15.95" customHeight="1" x14ac:dyDescent="0.25">
      <c r="A259" s="72"/>
      <c r="B259" s="53" t="str">
        <f>IF('Data Import-Express'!B253="", "",'Data Import-Express'!B253 )</f>
        <v>BBNCBA</v>
      </c>
      <c r="C259" s="53" t="str">
        <f>IF('Data Import-Express'!C253="", "",'Data Import-Express'!C253 )</f>
        <v>Company 28</v>
      </c>
      <c r="D259" s="97" t="str">
        <f>IF('Data Import-Express'!D253="", "",'Data Import-Express'!D253 )</f>
        <v>L069410</v>
      </c>
      <c r="E259" s="54">
        <f ca="1">IF('Data Import-Express'!E253="", "",'Data Import-Express'!E253 )+(TODAY()-$A$1)</f>
        <v>44987</v>
      </c>
      <c r="F259" s="53">
        <f>IF('Data Import-Express'!F253="", "",'Data Import-Express'!F253 )</f>
        <v>368.75</v>
      </c>
      <c r="G259" s="53">
        <f>IF('Data Import-Express'!G253="", "",'Data Import-Express'!G253 )</f>
        <v>368.75</v>
      </c>
      <c r="H259" s="8"/>
      <c r="I259" s="81"/>
      <c r="J259" s="81"/>
      <c r="K259" s="82"/>
      <c r="L259" s="120"/>
      <c r="M259" s="93"/>
      <c r="N259" s="93"/>
      <c r="O259" s="36"/>
      <c r="P259" s="81"/>
      <c r="Q259" s="81"/>
      <c r="R259" s="82"/>
      <c r="S259" s="88"/>
      <c r="T259" s="92"/>
      <c r="U259" s="92"/>
      <c r="V259" s="2"/>
      <c r="W259" s="2"/>
    </row>
    <row r="260" spans="1:23" ht="15.95" customHeight="1" x14ac:dyDescent="0.25">
      <c r="A260" s="72"/>
      <c r="B260" s="53" t="str">
        <f>IF('Data Import-Express'!B254="", "",'Data Import-Express'!B254 )</f>
        <v>BBNCBA</v>
      </c>
      <c r="C260" s="53" t="str">
        <f>IF('Data Import-Express'!C254="", "",'Data Import-Express'!C254 )</f>
        <v>Company 28</v>
      </c>
      <c r="D260" s="97" t="str">
        <f>IF('Data Import-Express'!D254="", "",'Data Import-Express'!D254 )</f>
        <v>L079094</v>
      </c>
      <c r="E260" s="54">
        <f ca="1">IF('Data Import-Express'!E254="", "",'Data Import-Express'!E254 )+(TODAY()-$A$1)</f>
        <v>45162</v>
      </c>
      <c r="F260" s="53">
        <f>IF('Data Import-Express'!F254="", "",'Data Import-Express'!F254 )</f>
        <v>361.25</v>
      </c>
      <c r="G260" s="53">
        <f>IF('Data Import-Express'!G254="", "",'Data Import-Express'!G254 )</f>
        <v>361.25</v>
      </c>
      <c r="H260" s="8"/>
      <c r="I260" s="81"/>
      <c r="J260" s="81"/>
      <c r="K260" s="82"/>
      <c r="L260" s="120"/>
      <c r="M260" s="93"/>
      <c r="N260" s="93"/>
      <c r="O260" s="36"/>
      <c r="P260" s="81"/>
      <c r="Q260" s="81"/>
      <c r="R260" s="82"/>
      <c r="S260" s="88"/>
      <c r="T260" s="92"/>
      <c r="U260" s="92"/>
      <c r="V260" s="2"/>
      <c r="W260" s="2"/>
    </row>
    <row r="261" spans="1:23" ht="15.95" customHeight="1" x14ac:dyDescent="0.25">
      <c r="A261" s="72"/>
      <c r="B261" s="53" t="str">
        <f>IF('Data Import-Express'!B255="", "",'Data Import-Express'!B255 )</f>
        <v>BBORPP</v>
      </c>
      <c r="C261" s="53" t="str">
        <f>IF('Data Import-Express'!C255="", "",'Data Import-Express'!C255 )</f>
        <v>Company 30</v>
      </c>
      <c r="D261" s="97" t="str">
        <f>IF('Data Import-Express'!D255="", "",'Data Import-Express'!D255 )</f>
        <v>L073565</v>
      </c>
      <c r="E261" s="54">
        <f ca="1">IF('Data Import-Express'!E255="", "",'Data Import-Express'!E255 )+(TODAY()-$A$1)</f>
        <v>45067</v>
      </c>
      <c r="F261" s="53">
        <f>IF('Data Import-Express'!F255="", "",'Data Import-Express'!F255 )</f>
        <v>564</v>
      </c>
      <c r="G261" s="53">
        <f>IF('Data Import-Express'!G255="", "",'Data Import-Express'!G255 )</f>
        <v>564</v>
      </c>
      <c r="H261" s="8"/>
      <c r="I261" s="81"/>
      <c r="J261" s="81"/>
      <c r="K261" s="82"/>
      <c r="L261" s="120"/>
      <c r="M261" s="93"/>
      <c r="N261" s="93"/>
      <c r="O261" s="36"/>
      <c r="P261" s="81"/>
      <c r="Q261" s="81"/>
      <c r="R261" s="82"/>
      <c r="S261" s="88"/>
      <c r="T261" s="92"/>
      <c r="U261" s="92"/>
      <c r="V261" s="2"/>
      <c r="W261" s="2"/>
    </row>
    <row r="262" spans="1:23" ht="15.95" customHeight="1" x14ac:dyDescent="0.25">
      <c r="A262" s="72"/>
      <c r="B262" s="53" t="str">
        <f>IF('Data Import-Express'!B256="", "",'Data Import-Express'!B256 )</f>
        <v>BBRION</v>
      </c>
      <c r="C262" s="53" t="str">
        <f>IF('Data Import-Express'!C256="", "",'Data Import-Express'!C256 )</f>
        <v>Company 31</v>
      </c>
      <c r="D262" s="97" t="str">
        <f>IF('Data Import-Express'!D256="", "",'Data Import-Express'!D256 )</f>
        <v>B079348</v>
      </c>
      <c r="E262" s="54">
        <f ca="1">IF('Data Import-Express'!E256="", "",'Data Import-Express'!E256 )+(TODAY()-$A$1)</f>
        <v>45172</v>
      </c>
      <c r="F262" s="53">
        <f>IF('Data Import-Express'!F256="", "",'Data Import-Express'!F256 )</f>
        <v>600</v>
      </c>
      <c r="G262" s="53">
        <f>IF('Data Import-Express'!G256="", "",'Data Import-Express'!G256 )</f>
        <v>600</v>
      </c>
      <c r="H262" s="8"/>
      <c r="I262" s="81"/>
      <c r="J262" s="81"/>
      <c r="K262" s="82"/>
      <c r="L262" s="120"/>
      <c r="M262" s="93"/>
      <c r="N262" s="93"/>
      <c r="O262" s="36"/>
      <c r="P262" s="81"/>
      <c r="Q262" s="81"/>
      <c r="R262" s="82"/>
      <c r="S262" s="88"/>
      <c r="T262" s="92"/>
      <c r="U262" s="92"/>
      <c r="V262" s="2"/>
      <c r="W262" s="2"/>
    </row>
    <row r="263" spans="1:23" ht="15.95" customHeight="1" x14ac:dyDescent="0.25">
      <c r="A263" s="72"/>
      <c r="B263" s="53" t="str">
        <f>IF('Data Import-Express'!B257="", "",'Data Import-Express'!B257 )</f>
        <v>BBUCIN</v>
      </c>
      <c r="C263" s="53" t="str">
        <f>IF('Data Import-Express'!C257="", "",'Data Import-Express'!C257 )</f>
        <v>Company 32</v>
      </c>
      <c r="D263" s="97" t="str">
        <f>IF('Data Import-Express'!D257="", "",'Data Import-Express'!D257 )</f>
        <v>B079541</v>
      </c>
      <c r="E263" s="54">
        <f ca="1">IF('Data Import-Express'!E257="", "",'Data Import-Express'!E257 )+(TODAY()-$A$1)</f>
        <v>45172</v>
      </c>
      <c r="F263" s="53">
        <f>IF('Data Import-Express'!F257="", "",'Data Import-Express'!F257 )</f>
        <v>2500</v>
      </c>
      <c r="G263" s="53">
        <f>IF('Data Import-Express'!G257="", "",'Data Import-Express'!G257 )</f>
        <v>2500</v>
      </c>
      <c r="H263" s="8"/>
      <c r="I263" s="81"/>
      <c r="J263" s="81"/>
      <c r="K263" s="82"/>
      <c r="L263" s="120"/>
      <c r="M263" s="93"/>
      <c r="N263" s="93"/>
      <c r="O263" s="36"/>
      <c r="P263" s="81"/>
      <c r="Q263" s="81"/>
      <c r="R263" s="82"/>
      <c r="S263" s="88"/>
      <c r="T263" s="92"/>
      <c r="U263" s="92"/>
      <c r="V263" s="2"/>
      <c r="W263" s="2"/>
    </row>
    <row r="264" spans="1:23" ht="15.95" customHeight="1" x14ac:dyDescent="0.25">
      <c r="A264" s="72"/>
      <c r="B264" s="53" t="str">
        <f>IF('Data Import-Express'!B258="", "",'Data Import-Express'!B258 )</f>
        <v>BBUR1P</v>
      </c>
      <c r="C264" s="53" t="str">
        <f>IF('Data Import-Express'!C258="", "",'Data Import-Express'!C258 )</f>
        <v>Company 33</v>
      </c>
      <c r="D264" s="97" t="str">
        <f>IF('Data Import-Express'!D258="", "",'Data Import-Express'!D258 )</f>
        <v>L074410</v>
      </c>
      <c r="E264" s="54">
        <f ca="1">IF('Data Import-Express'!E258="", "",'Data Import-Express'!E258 )+(TODAY()-$A$1)</f>
        <v>45078</v>
      </c>
      <c r="F264" s="53">
        <f>IF('Data Import-Express'!F258="", "",'Data Import-Express'!F258 )</f>
        <v>386.38</v>
      </c>
      <c r="G264" s="53">
        <f>IF('Data Import-Express'!G258="", "",'Data Import-Express'!G258 )</f>
        <v>386.38</v>
      </c>
      <c r="H264" s="8"/>
      <c r="I264" s="81"/>
      <c r="J264" s="81"/>
      <c r="K264" s="82"/>
      <c r="L264" s="120"/>
      <c r="M264" s="93"/>
      <c r="N264" s="93"/>
      <c r="O264" s="36"/>
      <c r="P264" s="81"/>
      <c r="Q264" s="81"/>
      <c r="R264" s="82"/>
      <c r="S264" s="88"/>
      <c r="T264" s="92"/>
      <c r="U264" s="92"/>
      <c r="V264" s="2"/>
      <c r="W264" s="2"/>
    </row>
    <row r="265" spans="1:23" ht="15.95" customHeight="1" x14ac:dyDescent="0.25">
      <c r="A265" s="72"/>
      <c r="B265" s="53" t="str">
        <f>IF('Data Import-Express'!B259="", "",'Data Import-Express'!B259 )</f>
        <v>BBUR1P</v>
      </c>
      <c r="C265" s="53" t="str">
        <f>IF('Data Import-Express'!C259="", "",'Data Import-Express'!C259 )</f>
        <v>Company 33</v>
      </c>
      <c r="D265" s="97" t="str">
        <f>IF('Data Import-Express'!D259="", "",'Data Import-Express'!D259 )</f>
        <v>L076724</v>
      </c>
      <c r="E265" s="54">
        <f ca="1">IF('Data Import-Express'!E259="", "",'Data Import-Express'!E259 )+(TODAY()-$A$1)</f>
        <v>45121</v>
      </c>
      <c r="F265" s="53">
        <f>IF('Data Import-Express'!F259="", "",'Data Import-Express'!F259 )</f>
        <v>348.75</v>
      </c>
      <c r="G265" s="53">
        <f>IF('Data Import-Express'!G259="", "",'Data Import-Express'!G259 )</f>
        <v>348.75</v>
      </c>
      <c r="H265" s="8"/>
      <c r="I265" s="81"/>
      <c r="J265" s="81"/>
      <c r="K265" s="82"/>
      <c r="L265" s="120"/>
      <c r="M265" s="93"/>
      <c r="N265" s="93"/>
      <c r="O265" s="36"/>
      <c r="P265" s="81"/>
      <c r="Q265" s="81"/>
      <c r="R265" s="82"/>
      <c r="S265" s="88"/>
      <c r="T265" s="92"/>
      <c r="U265" s="92"/>
      <c r="V265" s="2"/>
      <c r="W265" s="2"/>
    </row>
    <row r="266" spans="1:23" ht="15.95" customHeight="1" x14ac:dyDescent="0.25">
      <c r="A266" s="72"/>
      <c r="B266" s="53" t="str">
        <f>IF('Data Import-Express'!B260="", "",'Data Import-Express'!B260 )</f>
        <v>BCAR7A</v>
      </c>
      <c r="C266" s="53" t="str">
        <f>IF('Data Import-Express'!C260="", "",'Data Import-Express'!C260 )</f>
        <v>Company 34</v>
      </c>
      <c r="D266" s="97" t="str">
        <f>IF('Data Import-Express'!D260="", "",'Data Import-Express'!D260 )</f>
        <v>L068573</v>
      </c>
      <c r="E266" s="54">
        <f ca="1">IF('Data Import-Express'!E260="", "",'Data Import-Express'!E260 )+(TODAY()-$A$1)</f>
        <v>44972</v>
      </c>
      <c r="F266" s="53">
        <f>IF('Data Import-Express'!F260="", "",'Data Import-Express'!F260 )</f>
        <v>975</v>
      </c>
      <c r="G266" s="53">
        <f>IF('Data Import-Express'!G260="", "",'Data Import-Express'!G260 )</f>
        <v>975</v>
      </c>
      <c r="H266" s="8"/>
      <c r="I266" s="81"/>
      <c r="J266" s="81"/>
      <c r="K266" s="82"/>
      <c r="L266" s="120"/>
      <c r="M266" s="93"/>
      <c r="N266" s="93"/>
      <c r="O266" s="36"/>
      <c r="P266" s="81"/>
      <c r="Q266" s="81"/>
      <c r="R266" s="82"/>
      <c r="S266" s="88"/>
      <c r="T266" s="92"/>
      <c r="U266" s="92"/>
      <c r="V266" s="2"/>
      <c r="W266" s="2"/>
    </row>
    <row r="267" spans="1:23" ht="15.95" customHeight="1" x14ac:dyDescent="0.25">
      <c r="A267" s="72"/>
      <c r="B267" s="53" t="str">
        <f>IF('Data Import-Express'!B261="", "",'Data Import-Express'!B261 )</f>
        <v>BCAR7A</v>
      </c>
      <c r="C267" s="53" t="str">
        <f>IF('Data Import-Express'!C261="", "",'Data Import-Express'!C261 )</f>
        <v>Company 34</v>
      </c>
      <c r="D267" s="97" t="str">
        <f>IF('Data Import-Express'!D261="", "",'Data Import-Express'!D261 )</f>
        <v>L069705</v>
      </c>
      <c r="E267" s="54">
        <f ca="1">IF('Data Import-Express'!E261="", "",'Data Import-Express'!E261 )+(TODAY()-$A$1)</f>
        <v>44987</v>
      </c>
      <c r="F267" s="53">
        <f>IF('Data Import-Express'!F261="", "",'Data Import-Express'!F261 )</f>
        <v>483.6</v>
      </c>
      <c r="G267" s="53">
        <f>IF('Data Import-Express'!G261="", "",'Data Import-Express'!G261 )</f>
        <v>483.6</v>
      </c>
      <c r="H267" s="8"/>
      <c r="I267" s="81"/>
      <c r="J267" s="81"/>
      <c r="K267" s="82"/>
      <c r="L267" s="120"/>
      <c r="M267" s="93"/>
      <c r="N267" s="93"/>
      <c r="O267" s="36"/>
      <c r="P267" s="81"/>
      <c r="Q267" s="81"/>
      <c r="R267" s="82"/>
      <c r="S267" s="88"/>
      <c r="T267" s="92"/>
      <c r="U267" s="92"/>
      <c r="V267" s="2"/>
      <c r="W267" s="2"/>
    </row>
    <row r="268" spans="1:23" ht="15.95" customHeight="1" x14ac:dyDescent="0.25">
      <c r="A268" s="72"/>
      <c r="B268" s="53" t="str">
        <f>IF('Data Import-Express'!B262="", "",'Data Import-Express'!B262 )</f>
        <v>BCAR7A</v>
      </c>
      <c r="C268" s="53" t="str">
        <f>IF('Data Import-Express'!C262="", "",'Data Import-Express'!C262 )</f>
        <v>Company 34</v>
      </c>
      <c r="D268" s="97" t="str">
        <f>IF('Data Import-Express'!D262="", "",'Data Import-Express'!D262 )</f>
        <v>L069788</v>
      </c>
      <c r="E268" s="54">
        <f ca="1">IF('Data Import-Express'!E262="", "",'Data Import-Express'!E262 )+(TODAY()-$A$1)</f>
        <v>44987</v>
      </c>
      <c r="F268" s="53">
        <f>IF('Data Import-Express'!F262="", "",'Data Import-Express'!F262 )</f>
        <v>892.5</v>
      </c>
      <c r="G268" s="53">
        <f>IF('Data Import-Express'!G262="", "",'Data Import-Express'!G262 )</f>
        <v>892.5</v>
      </c>
      <c r="H268" s="8"/>
      <c r="I268" s="81"/>
      <c r="J268" s="81"/>
      <c r="K268" s="82"/>
      <c r="L268" s="120"/>
      <c r="M268" s="93"/>
      <c r="N268" s="93"/>
      <c r="O268" s="36"/>
      <c r="P268" s="81"/>
      <c r="Q268" s="81"/>
      <c r="R268" s="82"/>
      <c r="S268" s="88"/>
      <c r="T268" s="92"/>
      <c r="U268" s="92"/>
      <c r="V268" s="2"/>
      <c r="W268" s="2"/>
    </row>
    <row r="269" spans="1:23" ht="15.95" customHeight="1" x14ac:dyDescent="0.25">
      <c r="A269" s="72"/>
      <c r="B269" s="53" t="str">
        <f>IF('Data Import-Express'!B263="", "",'Data Import-Express'!B263 )</f>
        <v>BCAR7A</v>
      </c>
      <c r="C269" s="53" t="str">
        <f>IF('Data Import-Express'!C263="", "",'Data Import-Express'!C263 )</f>
        <v>Company 34</v>
      </c>
      <c r="D269" s="97" t="str">
        <f>IF('Data Import-Express'!D263="", "",'Data Import-Express'!D263 )</f>
        <v>L069819</v>
      </c>
      <c r="E269" s="54">
        <f ca="1">IF('Data Import-Express'!E263="", "",'Data Import-Express'!E263 )+(TODAY()-$A$1)</f>
        <v>44987</v>
      </c>
      <c r="F269" s="53">
        <f>IF('Data Import-Express'!F263="", "",'Data Import-Express'!F263 )</f>
        <v>403</v>
      </c>
      <c r="G269" s="53">
        <f>IF('Data Import-Express'!G263="", "",'Data Import-Express'!G263 )</f>
        <v>403</v>
      </c>
      <c r="H269" s="8"/>
      <c r="I269" s="81"/>
      <c r="J269" s="81"/>
      <c r="K269" s="82"/>
      <c r="L269" s="120"/>
      <c r="M269" s="93"/>
      <c r="N269" s="93"/>
      <c r="O269" s="36"/>
      <c r="P269" s="81"/>
      <c r="Q269" s="81"/>
      <c r="R269" s="82"/>
      <c r="S269" s="88"/>
      <c r="T269" s="92"/>
      <c r="U269" s="92"/>
      <c r="V269" s="2"/>
      <c r="W269" s="2"/>
    </row>
    <row r="270" spans="1:23" ht="15.95" customHeight="1" x14ac:dyDescent="0.25">
      <c r="A270" s="72"/>
      <c r="B270" s="53" t="str">
        <f>IF('Data Import-Express'!B264="", "",'Data Import-Express'!B264 )</f>
        <v>BCAR7A</v>
      </c>
      <c r="C270" s="53" t="str">
        <f>IF('Data Import-Express'!C264="", "",'Data Import-Express'!C264 )</f>
        <v>Company 34</v>
      </c>
      <c r="D270" s="97" t="str">
        <f>IF('Data Import-Express'!D264="", "",'Data Import-Express'!D264 )</f>
        <v>L069885</v>
      </c>
      <c r="E270" s="54">
        <f ca="1">IF('Data Import-Express'!E264="", "",'Data Import-Express'!E264 )+(TODAY()-$A$1)</f>
        <v>44987</v>
      </c>
      <c r="F270" s="53">
        <f>IF('Data Import-Express'!F264="", "",'Data Import-Express'!F264 )</f>
        <v>403</v>
      </c>
      <c r="G270" s="53">
        <f>IF('Data Import-Express'!G264="", "",'Data Import-Express'!G264 )</f>
        <v>403</v>
      </c>
      <c r="H270" s="8"/>
      <c r="I270" s="81"/>
      <c r="J270" s="81"/>
      <c r="K270" s="82"/>
      <c r="L270" s="120"/>
      <c r="M270" s="93"/>
      <c r="N270" s="93"/>
      <c r="O270" s="36"/>
      <c r="P270" s="81"/>
      <c r="Q270" s="81"/>
      <c r="R270" s="82"/>
      <c r="S270" s="88"/>
      <c r="T270" s="92"/>
      <c r="U270" s="92"/>
      <c r="V270" s="2"/>
      <c r="W270" s="2"/>
    </row>
    <row r="271" spans="1:23" ht="15.95" customHeight="1" x14ac:dyDescent="0.25">
      <c r="A271" s="72"/>
      <c r="B271" s="53" t="str">
        <f>IF('Data Import-Express'!B265="", "",'Data Import-Express'!B265 )</f>
        <v>BCAR7A</v>
      </c>
      <c r="C271" s="53" t="str">
        <f>IF('Data Import-Express'!C265="", "",'Data Import-Express'!C265 )</f>
        <v>Company 34</v>
      </c>
      <c r="D271" s="97" t="str">
        <f>IF('Data Import-Express'!D265="", "",'Data Import-Express'!D265 )</f>
        <v>L070013</v>
      </c>
      <c r="E271" s="54">
        <f ca="1">IF('Data Import-Express'!E265="", "",'Data Import-Express'!E265 )+(TODAY()-$A$1)</f>
        <v>44996</v>
      </c>
      <c r="F271" s="53">
        <f>IF('Data Import-Express'!F265="", "",'Data Import-Express'!F265 )</f>
        <v>474</v>
      </c>
      <c r="G271" s="53">
        <f>IF('Data Import-Express'!G265="", "",'Data Import-Express'!G265 )</f>
        <v>474</v>
      </c>
      <c r="H271" s="8"/>
      <c r="I271" s="81"/>
      <c r="J271" s="81"/>
      <c r="K271" s="82"/>
      <c r="L271" s="120"/>
      <c r="M271" s="93"/>
      <c r="N271" s="93"/>
      <c r="O271" s="36"/>
      <c r="P271" s="81"/>
      <c r="Q271" s="81"/>
      <c r="R271" s="82"/>
      <c r="S271" s="88"/>
      <c r="T271" s="92"/>
      <c r="U271" s="92"/>
      <c r="V271" s="2"/>
      <c r="W271" s="2"/>
    </row>
    <row r="272" spans="1:23" ht="15.95" customHeight="1" x14ac:dyDescent="0.25">
      <c r="A272" s="72"/>
      <c r="B272" s="53" t="str">
        <f>IF('Data Import-Express'!B266="", "",'Data Import-Express'!B266 )</f>
        <v>BCAR7A</v>
      </c>
      <c r="C272" s="53" t="str">
        <f>IF('Data Import-Express'!C266="", "",'Data Import-Express'!C266 )</f>
        <v>Company 34</v>
      </c>
      <c r="D272" s="97" t="str">
        <f>IF('Data Import-Express'!D266="", "",'Data Import-Express'!D266 )</f>
        <v>L070014</v>
      </c>
      <c r="E272" s="54">
        <f ca="1">IF('Data Import-Express'!E266="", "",'Data Import-Express'!E266 )+(TODAY()-$A$1)</f>
        <v>44997</v>
      </c>
      <c r="F272" s="53">
        <f>IF('Data Import-Express'!F266="", "",'Data Import-Express'!F266 )</f>
        <v>474</v>
      </c>
      <c r="G272" s="53">
        <f>IF('Data Import-Express'!G266="", "",'Data Import-Express'!G266 )</f>
        <v>474</v>
      </c>
      <c r="H272" s="8"/>
      <c r="I272" s="81"/>
      <c r="J272" s="81"/>
      <c r="K272" s="82"/>
      <c r="L272" s="120"/>
      <c r="M272" s="93"/>
      <c r="N272" s="93"/>
      <c r="O272" s="36"/>
      <c r="P272" s="81"/>
      <c r="Q272" s="81"/>
      <c r="R272" s="82"/>
      <c r="S272" s="88"/>
      <c r="T272" s="92"/>
      <c r="U272" s="92"/>
      <c r="V272" s="2"/>
      <c r="W272" s="2"/>
    </row>
    <row r="273" spans="1:23" ht="15.95" customHeight="1" x14ac:dyDescent="0.25">
      <c r="A273" s="72"/>
      <c r="B273" s="53" t="str">
        <f>IF('Data Import-Express'!B267="", "",'Data Import-Express'!B267 )</f>
        <v>BCAR7A</v>
      </c>
      <c r="C273" s="53" t="str">
        <f>IF('Data Import-Express'!C267="", "",'Data Import-Express'!C267 )</f>
        <v>Company 34</v>
      </c>
      <c r="D273" s="97" t="str">
        <f>IF('Data Import-Express'!D267="", "",'Data Import-Express'!D267 )</f>
        <v>L069961</v>
      </c>
      <c r="E273" s="54">
        <f ca="1">IF('Data Import-Express'!E267="", "",'Data Import-Express'!E267 )+(TODAY()-$A$1)</f>
        <v>45000</v>
      </c>
      <c r="F273" s="53">
        <f>IF('Data Import-Express'!F267="", "",'Data Import-Express'!F267 )</f>
        <v>403</v>
      </c>
      <c r="G273" s="53">
        <f>IF('Data Import-Express'!G267="", "",'Data Import-Express'!G267 )</f>
        <v>403</v>
      </c>
      <c r="H273" s="8"/>
      <c r="I273" s="81"/>
      <c r="J273" s="81"/>
      <c r="K273" s="82"/>
      <c r="L273" s="120"/>
      <c r="M273" s="93"/>
      <c r="N273" s="93"/>
      <c r="O273" s="36"/>
      <c r="P273" s="81"/>
      <c r="Q273" s="81"/>
      <c r="R273" s="82"/>
      <c r="S273" s="88"/>
      <c r="T273" s="92"/>
      <c r="U273" s="92"/>
      <c r="V273" s="2"/>
      <c r="W273" s="2"/>
    </row>
    <row r="274" spans="1:23" ht="15.95" customHeight="1" x14ac:dyDescent="0.25">
      <c r="A274" s="72"/>
      <c r="B274" s="53" t="str">
        <f>IF('Data Import-Express'!B268="", "",'Data Import-Express'!B268 )</f>
        <v>BCAR7A</v>
      </c>
      <c r="C274" s="53" t="str">
        <f>IF('Data Import-Express'!C268="", "",'Data Import-Express'!C268 )</f>
        <v>Company 34</v>
      </c>
      <c r="D274" s="97" t="str">
        <f>IF('Data Import-Express'!D268="", "",'Data Import-Express'!D268 )</f>
        <v>L070254</v>
      </c>
      <c r="E274" s="54">
        <f ca="1">IF('Data Import-Express'!E268="", "",'Data Import-Express'!E268 )+(TODAY()-$A$1)</f>
        <v>45002</v>
      </c>
      <c r="F274" s="53">
        <f>IF('Data Import-Express'!F268="", "",'Data Import-Express'!F268 )</f>
        <v>403</v>
      </c>
      <c r="G274" s="53">
        <f>IF('Data Import-Express'!G268="", "",'Data Import-Express'!G268 )</f>
        <v>403</v>
      </c>
      <c r="H274" s="8"/>
      <c r="I274" s="81"/>
      <c r="J274" s="81"/>
      <c r="K274" s="82"/>
      <c r="L274" s="120"/>
      <c r="M274" s="93"/>
      <c r="N274" s="93"/>
      <c r="O274" s="36"/>
      <c r="P274" s="81"/>
      <c r="Q274" s="81"/>
      <c r="R274" s="82"/>
      <c r="S274" s="88"/>
      <c r="T274" s="92"/>
      <c r="U274" s="92"/>
      <c r="V274" s="2"/>
      <c r="W274" s="2"/>
    </row>
    <row r="275" spans="1:23" ht="15.95" customHeight="1" x14ac:dyDescent="0.25">
      <c r="A275" s="72"/>
      <c r="B275" s="53" t="str">
        <f>IF('Data Import-Express'!B269="", "",'Data Import-Express'!B269 )</f>
        <v>BCAR7A</v>
      </c>
      <c r="C275" s="53" t="str">
        <f>IF('Data Import-Express'!C269="", "",'Data Import-Express'!C269 )</f>
        <v>Company 34</v>
      </c>
      <c r="D275" s="97" t="str">
        <f>IF('Data Import-Express'!D269="", "",'Data Import-Express'!D269 )</f>
        <v>L070358</v>
      </c>
      <c r="E275" s="54">
        <f ca="1">IF('Data Import-Express'!E269="", "",'Data Import-Express'!E269 )+(TODAY()-$A$1)</f>
        <v>45003</v>
      </c>
      <c r="F275" s="53">
        <f>IF('Data Import-Express'!F269="", "",'Data Import-Express'!F269 )</f>
        <v>483.6</v>
      </c>
      <c r="G275" s="53">
        <f>IF('Data Import-Express'!G269="", "",'Data Import-Express'!G269 )</f>
        <v>483.6</v>
      </c>
      <c r="H275" s="8"/>
      <c r="I275" s="81"/>
      <c r="J275" s="81"/>
      <c r="K275" s="82"/>
      <c r="L275" s="120"/>
      <c r="M275" s="93"/>
      <c r="N275" s="93"/>
      <c r="O275" s="36"/>
      <c r="P275" s="81"/>
      <c r="Q275" s="81"/>
      <c r="R275" s="82"/>
      <c r="S275" s="88"/>
      <c r="T275" s="92"/>
      <c r="U275" s="92"/>
      <c r="V275" s="2"/>
      <c r="W275" s="2"/>
    </row>
    <row r="276" spans="1:23" ht="15.95" customHeight="1" x14ac:dyDescent="0.25">
      <c r="A276" s="72"/>
      <c r="B276" s="53" t="str">
        <f>IF('Data Import-Express'!B270="", "",'Data Import-Express'!B270 )</f>
        <v>BCAR7A</v>
      </c>
      <c r="C276" s="53" t="str">
        <f>IF('Data Import-Express'!C270="", "",'Data Import-Express'!C270 )</f>
        <v>Company 34</v>
      </c>
      <c r="D276" s="97" t="str">
        <f>IF('Data Import-Express'!D270="", "",'Data Import-Express'!D270 )</f>
        <v>L070176</v>
      </c>
      <c r="E276" s="54">
        <f ca="1">IF('Data Import-Express'!E270="", "",'Data Import-Express'!E270 )+(TODAY()-$A$1)</f>
        <v>45003</v>
      </c>
      <c r="F276" s="53">
        <f>IF('Data Import-Express'!F270="", "",'Data Import-Express'!F270 )</f>
        <v>403</v>
      </c>
      <c r="G276" s="53">
        <f>IF('Data Import-Express'!G270="", "",'Data Import-Express'!G270 )</f>
        <v>403</v>
      </c>
      <c r="H276" s="8"/>
      <c r="I276" s="81"/>
      <c r="J276" s="81"/>
      <c r="K276" s="82"/>
      <c r="L276" s="120"/>
      <c r="M276" s="93"/>
      <c r="N276" s="93"/>
      <c r="O276" s="36"/>
      <c r="P276" s="81"/>
      <c r="Q276" s="81"/>
      <c r="R276" s="82"/>
      <c r="S276" s="88"/>
      <c r="T276" s="92"/>
      <c r="U276" s="92"/>
      <c r="V276" s="2"/>
      <c r="W276" s="2"/>
    </row>
    <row r="277" spans="1:23" ht="15.95" customHeight="1" x14ac:dyDescent="0.25">
      <c r="A277" s="72"/>
      <c r="B277" s="53" t="str">
        <f>IF('Data Import-Express'!B271="", "",'Data Import-Express'!B271 )</f>
        <v>BCAR7A</v>
      </c>
      <c r="C277" s="53" t="str">
        <f>IF('Data Import-Express'!C271="", "",'Data Import-Express'!C271 )</f>
        <v>Company 34</v>
      </c>
      <c r="D277" s="97" t="str">
        <f>IF('Data Import-Express'!D271="", "",'Data Import-Express'!D271 )</f>
        <v>L070041</v>
      </c>
      <c r="E277" s="54">
        <f ca="1">IF('Data Import-Express'!E271="", "",'Data Import-Express'!E271 )+(TODAY()-$A$1)</f>
        <v>45004</v>
      </c>
      <c r="F277" s="53">
        <f>IF('Data Import-Express'!F271="", "",'Data Import-Express'!F271 )</f>
        <v>403</v>
      </c>
      <c r="G277" s="53">
        <f>IF('Data Import-Express'!G271="", "",'Data Import-Express'!G271 )</f>
        <v>403</v>
      </c>
      <c r="H277" s="8"/>
      <c r="I277" s="81"/>
      <c r="J277" s="81"/>
      <c r="K277" s="82"/>
      <c r="L277" s="120"/>
      <c r="M277" s="93"/>
      <c r="N277" s="93"/>
      <c r="O277" s="36"/>
      <c r="P277" s="81"/>
      <c r="Q277" s="81"/>
      <c r="R277" s="82"/>
      <c r="S277" s="88"/>
      <c r="T277" s="92"/>
      <c r="U277" s="92"/>
      <c r="V277" s="2"/>
      <c r="W277" s="2"/>
    </row>
    <row r="278" spans="1:23" ht="15.95" customHeight="1" x14ac:dyDescent="0.25">
      <c r="A278" s="72"/>
      <c r="B278" s="53" t="str">
        <f>IF('Data Import-Express'!B272="", "",'Data Import-Express'!B272 )</f>
        <v>BCAR7A</v>
      </c>
      <c r="C278" s="53" t="str">
        <f>IF('Data Import-Express'!C272="", "",'Data Import-Express'!C272 )</f>
        <v>Company 34</v>
      </c>
      <c r="D278" s="97" t="str">
        <f>IF('Data Import-Express'!D272="", "",'Data Import-Express'!D272 )</f>
        <v>L070536</v>
      </c>
      <c r="E278" s="54">
        <f ca="1">IF('Data Import-Express'!E272="", "",'Data Import-Express'!E272 )+(TODAY()-$A$1)</f>
        <v>45008</v>
      </c>
      <c r="F278" s="53">
        <f>IF('Data Import-Express'!F272="", "",'Data Import-Express'!F272 )</f>
        <v>483.6</v>
      </c>
      <c r="G278" s="53">
        <f>IF('Data Import-Express'!G272="", "",'Data Import-Express'!G272 )</f>
        <v>483.6</v>
      </c>
      <c r="H278" s="8"/>
      <c r="I278" s="81"/>
      <c r="J278" s="81"/>
      <c r="K278" s="82"/>
      <c r="L278" s="120"/>
      <c r="M278" s="93"/>
      <c r="N278" s="93"/>
      <c r="O278" s="36"/>
      <c r="P278" s="81"/>
      <c r="Q278" s="81"/>
      <c r="R278" s="82"/>
      <c r="S278" s="88"/>
      <c r="T278" s="92"/>
      <c r="U278" s="92"/>
      <c r="V278" s="2"/>
      <c r="W278" s="2"/>
    </row>
    <row r="279" spans="1:23" ht="15.95" customHeight="1" x14ac:dyDescent="0.25">
      <c r="A279" s="72"/>
      <c r="B279" s="53" t="str">
        <f>IF('Data Import-Express'!B273="", "",'Data Import-Express'!B273 )</f>
        <v>BCAR7A</v>
      </c>
      <c r="C279" s="53" t="str">
        <f>IF('Data Import-Express'!C273="", "",'Data Import-Express'!C273 )</f>
        <v>Company 34</v>
      </c>
      <c r="D279" s="97" t="str">
        <f>IF('Data Import-Express'!D273="", "",'Data Import-Express'!D273 )</f>
        <v>L070458</v>
      </c>
      <c r="E279" s="54">
        <f ca="1">IF('Data Import-Express'!E273="", "",'Data Import-Express'!E273 )+(TODAY()-$A$1)</f>
        <v>45008</v>
      </c>
      <c r="F279" s="53">
        <f>IF('Data Import-Express'!F273="", "",'Data Import-Express'!F273 )</f>
        <v>403</v>
      </c>
      <c r="G279" s="53">
        <f>IF('Data Import-Express'!G273="", "",'Data Import-Express'!G273 )</f>
        <v>403</v>
      </c>
      <c r="H279" s="8"/>
      <c r="I279" s="81"/>
      <c r="J279" s="81"/>
      <c r="K279" s="82"/>
      <c r="L279" s="120"/>
      <c r="M279" s="93"/>
      <c r="N279" s="93"/>
      <c r="O279" s="36"/>
      <c r="P279" s="81"/>
      <c r="Q279" s="81"/>
      <c r="R279" s="82"/>
      <c r="S279" s="88"/>
      <c r="T279" s="92"/>
      <c r="U279" s="92"/>
      <c r="V279" s="2"/>
      <c r="W279" s="2"/>
    </row>
    <row r="280" spans="1:23" ht="15.95" customHeight="1" x14ac:dyDescent="0.25">
      <c r="A280" s="72"/>
      <c r="B280" s="53" t="str">
        <f>IF('Data Import-Express'!B274="", "",'Data Import-Express'!B274 )</f>
        <v>BCAR7A</v>
      </c>
      <c r="C280" s="53" t="str">
        <f>IF('Data Import-Express'!C274="", "",'Data Import-Express'!C274 )</f>
        <v>Company 34</v>
      </c>
      <c r="D280" s="97" t="str">
        <f>IF('Data Import-Express'!D274="", "",'Data Import-Express'!D274 )</f>
        <v>L070678</v>
      </c>
      <c r="E280" s="54">
        <f ca="1">IF('Data Import-Express'!E274="", "",'Data Import-Express'!E274 )+(TODAY()-$A$1)</f>
        <v>45009</v>
      </c>
      <c r="F280" s="53">
        <f>IF('Data Import-Express'!F274="", "",'Data Import-Express'!F274 )</f>
        <v>489.8</v>
      </c>
      <c r="G280" s="53">
        <f>IF('Data Import-Express'!G274="", "",'Data Import-Express'!G274 )</f>
        <v>489.8</v>
      </c>
      <c r="H280" s="8"/>
      <c r="I280" s="81"/>
      <c r="J280" s="81"/>
      <c r="K280" s="82"/>
      <c r="L280" s="120"/>
      <c r="M280" s="93"/>
      <c r="N280" s="93"/>
      <c r="O280" s="36"/>
      <c r="P280" s="81"/>
      <c r="Q280" s="81"/>
      <c r="R280" s="82"/>
      <c r="S280" s="88"/>
      <c r="T280" s="92"/>
      <c r="U280" s="92"/>
      <c r="V280" s="2"/>
      <c r="W280" s="2"/>
    </row>
    <row r="281" spans="1:23" ht="15.95" customHeight="1" x14ac:dyDescent="0.25">
      <c r="A281" s="72"/>
      <c r="B281" s="53" t="str">
        <f>IF('Data Import-Express'!B275="", "",'Data Import-Express'!B275 )</f>
        <v>BCAR7A</v>
      </c>
      <c r="C281" s="53" t="str">
        <f>IF('Data Import-Express'!C275="", "",'Data Import-Express'!C275 )</f>
        <v>Company 34</v>
      </c>
      <c r="D281" s="97" t="str">
        <f>IF('Data Import-Express'!D275="", "",'Data Import-Express'!D275 )</f>
        <v>L070685</v>
      </c>
      <c r="E281" s="54">
        <f ca="1">IF('Data Import-Express'!E275="", "",'Data Import-Express'!E275 )+(TODAY()-$A$1)</f>
        <v>45010</v>
      </c>
      <c r="F281" s="53">
        <f>IF('Data Import-Express'!F275="", "",'Data Import-Express'!F275 )</f>
        <v>403</v>
      </c>
      <c r="G281" s="53">
        <f>IF('Data Import-Express'!G275="", "",'Data Import-Express'!G275 )</f>
        <v>403</v>
      </c>
      <c r="H281" s="8"/>
      <c r="I281" s="81"/>
      <c r="J281" s="81"/>
      <c r="K281" s="82"/>
      <c r="L281" s="120"/>
      <c r="M281" s="93"/>
      <c r="N281" s="93"/>
      <c r="O281" s="36"/>
      <c r="P281" s="81"/>
      <c r="Q281" s="81"/>
      <c r="R281" s="82"/>
      <c r="S281" s="88"/>
      <c r="T281" s="92"/>
      <c r="U281" s="92"/>
      <c r="V281" s="2"/>
      <c r="W281" s="2"/>
    </row>
    <row r="282" spans="1:23" ht="15.95" customHeight="1" x14ac:dyDescent="0.25">
      <c r="A282" s="72"/>
      <c r="B282" s="53" t="str">
        <f>IF('Data Import-Express'!B276="", "",'Data Import-Express'!B276 )</f>
        <v>BCAR7A</v>
      </c>
      <c r="C282" s="53" t="str">
        <f>IF('Data Import-Express'!C276="", "",'Data Import-Express'!C276 )</f>
        <v>Company 34</v>
      </c>
      <c r="D282" s="97" t="str">
        <f>IF('Data Import-Express'!D276="", "",'Data Import-Express'!D276 )</f>
        <v>L070687</v>
      </c>
      <c r="E282" s="54">
        <f ca="1">IF('Data Import-Express'!E276="", "",'Data Import-Express'!E276 )+(TODAY()-$A$1)</f>
        <v>45011</v>
      </c>
      <c r="F282" s="53">
        <f>IF('Data Import-Express'!F276="", "",'Data Import-Express'!F276 )</f>
        <v>403</v>
      </c>
      <c r="G282" s="53">
        <f>IF('Data Import-Express'!G276="", "",'Data Import-Express'!G276 )</f>
        <v>403</v>
      </c>
      <c r="H282" s="8"/>
      <c r="I282" s="81"/>
      <c r="J282" s="81"/>
      <c r="K282" s="82"/>
      <c r="L282" s="120"/>
      <c r="M282" s="93"/>
      <c r="N282" s="93"/>
      <c r="O282" s="36"/>
      <c r="P282" s="81"/>
      <c r="Q282" s="81"/>
      <c r="R282" s="82"/>
      <c r="S282" s="88"/>
      <c r="T282" s="92"/>
      <c r="U282" s="92"/>
      <c r="V282" s="2"/>
      <c r="W282" s="2"/>
    </row>
    <row r="283" spans="1:23" ht="15.95" customHeight="1" x14ac:dyDescent="0.25">
      <c r="A283" s="72"/>
      <c r="B283" s="53" t="str">
        <f>IF('Data Import-Express'!B277="", "",'Data Import-Express'!B277 )</f>
        <v>BCAR7A</v>
      </c>
      <c r="C283" s="53" t="str">
        <f>IF('Data Import-Express'!C277="", "",'Data Import-Express'!C277 )</f>
        <v>Company 34</v>
      </c>
      <c r="D283" s="97" t="str">
        <f>IF('Data Import-Express'!D277="", "",'Data Import-Express'!D277 )</f>
        <v>L070911</v>
      </c>
      <c r="E283" s="54">
        <f ca="1">IF('Data Import-Express'!E277="", "",'Data Import-Express'!E277 )+(TODAY()-$A$1)</f>
        <v>45014</v>
      </c>
      <c r="F283" s="53">
        <f>IF('Data Import-Express'!F277="", "",'Data Import-Express'!F277 )</f>
        <v>483.6</v>
      </c>
      <c r="G283" s="53">
        <f>IF('Data Import-Express'!G277="", "",'Data Import-Express'!G277 )</f>
        <v>483.6</v>
      </c>
      <c r="H283" s="8"/>
      <c r="I283" s="81"/>
      <c r="J283" s="81"/>
      <c r="K283" s="82"/>
      <c r="L283" s="120"/>
      <c r="M283" s="93"/>
      <c r="N283" s="93"/>
      <c r="O283" s="36"/>
      <c r="P283" s="81"/>
      <c r="Q283" s="81"/>
      <c r="R283" s="82"/>
      <c r="S283" s="88"/>
      <c r="T283" s="92"/>
      <c r="U283" s="92"/>
      <c r="V283" s="2"/>
      <c r="W283" s="2"/>
    </row>
    <row r="284" spans="1:23" ht="15.95" customHeight="1" x14ac:dyDescent="0.25">
      <c r="A284" s="72"/>
      <c r="B284" s="53" t="str">
        <f>IF('Data Import-Express'!B278="", "",'Data Import-Express'!B278 )</f>
        <v>BCAR7A</v>
      </c>
      <c r="C284" s="53" t="str">
        <f>IF('Data Import-Express'!C278="", "",'Data Import-Express'!C278 )</f>
        <v>Company 34</v>
      </c>
      <c r="D284" s="97" t="str">
        <f>IF('Data Import-Express'!D278="", "",'Data Import-Express'!D278 )</f>
        <v>L070746</v>
      </c>
      <c r="E284" s="54">
        <f ca="1">IF('Data Import-Express'!E278="", "",'Data Import-Express'!E278 )+(TODAY()-$A$1)</f>
        <v>45014</v>
      </c>
      <c r="F284" s="53">
        <f>IF('Data Import-Express'!F278="", "",'Data Import-Express'!F278 )</f>
        <v>403</v>
      </c>
      <c r="G284" s="53">
        <f>IF('Data Import-Express'!G278="", "",'Data Import-Express'!G278 )</f>
        <v>403</v>
      </c>
      <c r="H284" s="8"/>
      <c r="I284" s="81"/>
      <c r="J284" s="81"/>
      <c r="K284" s="82"/>
      <c r="L284" s="120"/>
      <c r="M284" s="93"/>
      <c r="N284" s="93"/>
      <c r="O284" s="36"/>
      <c r="P284" s="81"/>
      <c r="Q284" s="81"/>
      <c r="R284" s="82"/>
      <c r="S284" s="88"/>
      <c r="T284" s="92"/>
      <c r="U284" s="92"/>
      <c r="V284" s="2"/>
      <c r="W284" s="2"/>
    </row>
    <row r="285" spans="1:23" ht="15.95" customHeight="1" x14ac:dyDescent="0.25">
      <c r="A285" s="72"/>
      <c r="B285" s="53" t="str">
        <f>IF('Data Import-Express'!B279="", "",'Data Import-Express'!B279 )</f>
        <v>BCAR7A</v>
      </c>
      <c r="C285" s="53" t="str">
        <f>IF('Data Import-Express'!C279="", "",'Data Import-Express'!C279 )</f>
        <v>Company 34</v>
      </c>
      <c r="D285" s="97" t="str">
        <f>IF('Data Import-Express'!D279="", "",'Data Import-Express'!D279 )</f>
        <v>L071011</v>
      </c>
      <c r="E285" s="54">
        <f ca="1">IF('Data Import-Express'!E279="", "",'Data Import-Express'!E279 )+(TODAY()-$A$1)</f>
        <v>45016</v>
      </c>
      <c r="F285" s="53">
        <f>IF('Data Import-Express'!F279="", "",'Data Import-Express'!F279 )</f>
        <v>403</v>
      </c>
      <c r="G285" s="53">
        <f>IF('Data Import-Express'!G279="", "",'Data Import-Express'!G279 )</f>
        <v>403</v>
      </c>
      <c r="H285" s="8"/>
      <c r="I285" s="81"/>
      <c r="J285" s="81"/>
      <c r="K285" s="82"/>
      <c r="L285" s="120"/>
      <c r="M285" s="93"/>
      <c r="N285" s="93"/>
      <c r="O285" s="36"/>
      <c r="P285" s="81"/>
      <c r="Q285" s="81"/>
      <c r="R285" s="82"/>
      <c r="S285" s="88"/>
      <c r="T285" s="92"/>
      <c r="U285" s="92"/>
      <c r="V285" s="2"/>
      <c r="W285" s="2"/>
    </row>
    <row r="286" spans="1:23" ht="15.95" customHeight="1" x14ac:dyDescent="0.25">
      <c r="A286" s="72"/>
      <c r="B286" s="53" t="str">
        <f>IF('Data Import-Express'!B280="", "",'Data Import-Express'!B280 )</f>
        <v>BCAR7A</v>
      </c>
      <c r="C286" s="53" t="str">
        <f>IF('Data Import-Express'!C280="", "",'Data Import-Express'!C280 )</f>
        <v>Company 34</v>
      </c>
      <c r="D286" s="97" t="str">
        <f>IF('Data Import-Express'!D280="", "",'Data Import-Express'!D280 )</f>
        <v>L070859</v>
      </c>
      <c r="E286" s="54">
        <f ca="1">IF('Data Import-Express'!E280="", "",'Data Import-Express'!E280 )+(TODAY()-$A$1)</f>
        <v>45017</v>
      </c>
      <c r="F286" s="53">
        <f>IF('Data Import-Express'!F280="", "",'Data Import-Express'!F280 )</f>
        <v>403</v>
      </c>
      <c r="G286" s="53">
        <f>IF('Data Import-Express'!G280="", "",'Data Import-Express'!G280 )</f>
        <v>403</v>
      </c>
      <c r="H286" s="8"/>
      <c r="I286" s="81"/>
      <c r="J286" s="81"/>
      <c r="K286" s="82"/>
      <c r="L286" s="120"/>
      <c r="M286" s="93"/>
      <c r="N286" s="93"/>
      <c r="O286" s="36"/>
      <c r="P286" s="81"/>
      <c r="Q286" s="81"/>
      <c r="R286" s="82"/>
      <c r="S286" s="88"/>
      <c r="T286" s="92"/>
      <c r="U286" s="92"/>
      <c r="V286" s="2"/>
      <c r="W286" s="2"/>
    </row>
    <row r="287" spans="1:23" ht="15.95" customHeight="1" x14ac:dyDescent="0.25">
      <c r="A287" s="72"/>
      <c r="B287" s="53" t="str">
        <f>IF('Data Import-Express'!B281="", "",'Data Import-Express'!B281 )</f>
        <v>BCAR7A</v>
      </c>
      <c r="C287" s="53" t="str">
        <f>IF('Data Import-Express'!C281="", "",'Data Import-Express'!C281 )</f>
        <v>Company 34</v>
      </c>
      <c r="D287" s="97" t="str">
        <f>IF('Data Import-Express'!D281="", "",'Data Import-Express'!D281 )</f>
        <v>L070865</v>
      </c>
      <c r="E287" s="54">
        <f ca="1">IF('Data Import-Express'!E281="", "",'Data Import-Express'!E281 )+(TODAY()-$A$1)</f>
        <v>45023</v>
      </c>
      <c r="F287" s="53">
        <f>IF('Data Import-Express'!F281="", "",'Data Import-Express'!F281 )</f>
        <v>403</v>
      </c>
      <c r="G287" s="53">
        <f>IF('Data Import-Express'!G281="", "",'Data Import-Express'!G281 )</f>
        <v>403</v>
      </c>
      <c r="H287" s="8"/>
      <c r="I287" s="81"/>
      <c r="J287" s="81"/>
      <c r="K287" s="82"/>
      <c r="L287" s="120"/>
      <c r="M287" s="93"/>
      <c r="N287" s="93"/>
      <c r="O287" s="36"/>
      <c r="P287" s="81"/>
      <c r="Q287" s="81"/>
      <c r="R287" s="82"/>
      <c r="S287" s="88"/>
      <c r="T287" s="92"/>
      <c r="U287" s="92"/>
      <c r="V287" s="2"/>
      <c r="W287" s="2"/>
    </row>
    <row r="288" spans="1:23" ht="15.95" customHeight="1" x14ac:dyDescent="0.25">
      <c r="A288" s="72"/>
      <c r="B288" s="53" t="str">
        <f>IF('Data Import-Express'!B282="", "",'Data Import-Express'!B282 )</f>
        <v>BCAR7A</v>
      </c>
      <c r="C288" s="53" t="str">
        <f>IF('Data Import-Express'!C282="", "",'Data Import-Express'!C282 )</f>
        <v>Company 34</v>
      </c>
      <c r="D288" s="97" t="str">
        <f>IF('Data Import-Express'!D282="", "",'Data Import-Express'!D282 )</f>
        <v>L071329</v>
      </c>
      <c r="E288" s="54">
        <f ca="1">IF('Data Import-Express'!E282="", "",'Data Import-Express'!E282 )+(TODAY()-$A$1)</f>
        <v>45023</v>
      </c>
      <c r="F288" s="53">
        <f>IF('Data Import-Express'!F282="", "",'Data Import-Express'!F282 )</f>
        <v>403</v>
      </c>
      <c r="G288" s="53">
        <f>IF('Data Import-Express'!G282="", "",'Data Import-Express'!G282 )</f>
        <v>403</v>
      </c>
      <c r="H288" s="8"/>
      <c r="I288" s="81"/>
      <c r="J288" s="81"/>
      <c r="K288" s="82"/>
      <c r="L288" s="120"/>
      <c r="M288" s="93"/>
      <c r="N288" s="93"/>
      <c r="O288" s="36"/>
      <c r="P288" s="81"/>
      <c r="Q288" s="81"/>
      <c r="R288" s="82"/>
      <c r="S288" s="88"/>
      <c r="T288" s="92"/>
      <c r="U288" s="92"/>
      <c r="V288" s="2"/>
      <c r="W288" s="2"/>
    </row>
    <row r="289" spans="1:23" ht="15.95" customHeight="1" x14ac:dyDescent="0.25">
      <c r="A289" s="72"/>
      <c r="B289" s="53" t="str">
        <f>IF('Data Import-Express'!B283="", "",'Data Import-Express'!B283 )</f>
        <v>BCAR7A</v>
      </c>
      <c r="C289" s="53" t="str">
        <f>IF('Data Import-Express'!C283="", "",'Data Import-Express'!C283 )</f>
        <v>Company 34</v>
      </c>
      <c r="D289" s="97" t="str">
        <f>IF('Data Import-Express'!D283="", "",'Data Import-Express'!D283 )</f>
        <v>L071152</v>
      </c>
      <c r="E289" s="54">
        <f ca="1">IF('Data Import-Express'!E283="", "",'Data Import-Express'!E283 )+(TODAY()-$A$1)</f>
        <v>45028</v>
      </c>
      <c r="F289" s="53">
        <f>IF('Data Import-Express'!F283="", "",'Data Import-Express'!F283 )</f>
        <v>403</v>
      </c>
      <c r="G289" s="53">
        <f>IF('Data Import-Express'!G283="", "",'Data Import-Express'!G283 )</f>
        <v>403</v>
      </c>
      <c r="H289" s="8"/>
      <c r="I289" s="81"/>
      <c r="J289" s="81"/>
      <c r="K289" s="82"/>
      <c r="L289" s="120"/>
      <c r="M289" s="93"/>
      <c r="N289" s="93"/>
      <c r="O289" s="36"/>
      <c r="P289" s="81"/>
      <c r="Q289" s="81"/>
      <c r="R289" s="82"/>
      <c r="S289" s="88"/>
      <c r="T289" s="92"/>
      <c r="U289" s="92"/>
      <c r="V289" s="2"/>
      <c r="W289" s="2"/>
    </row>
    <row r="290" spans="1:23" ht="15.95" customHeight="1" x14ac:dyDescent="0.25">
      <c r="A290" s="72"/>
      <c r="B290" s="53" t="str">
        <f>IF('Data Import-Express'!B284="", "",'Data Import-Express'!B284 )</f>
        <v>BCAR7A</v>
      </c>
      <c r="C290" s="53" t="str">
        <f>IF('Data Import-Express'!C284="", "",'Data Import-Express'!C284 )</f>
        <v>Company 34</v>
      </c>
      <c r="D290" s="97" t="str">
        <f>IF('Data Import-Express'!D284="", "",'Data Import-Express'!D284 )</f>
        <v>L071425</v>
      </c>
      <c r="E290" s="54">
        <f ca="1">IF('Data Import-Express'!E284="", "",'Data Import-Express'!E284 )+(TODAY()-$A$1)</f>
        <v>45028</v>
      </c>
      <c r="F290" s="53">
        <f>IF('Data Import-Express'!F284="", "",'Data Import-Express'!F284 )</f>
        <v>403</v>
      </c>
      <c r="G290" s="53">
        <f>IF('Data Import-Express'!G284="", "",'Data Import-Express'!G284 )</f>
        <v>403</v>
      </c>
      <c r="H290" s="8"/>
      <c r="I290" s="81"/>
      <c r="J290" s="81"/>
      <c r="K290" s="82"/>
      <c r="L290" s="120"/>
      <c r="M290" s="93"/>
      <c r="N290" s="93"/>
      <c r="O290" s="36"/>
      <c r="P290" s="81"/>
      <c r="Q290" s="81"/>
      <c r="R290" s="82"/>
      <c r="S290" s="88"/>
      <c r="T290" s="92"/>
      <c r="U290" s="92"/>
      <c r="V290" s="2"/>
      <c r="W290" s="2"/>
    </row>
    <row r="291" spans="1:23" ht="15.95" customHeight="1" x14ac:dyDescent="0.25">
      <c r="A291" s="72"/>
      <c r="B291" s="53" t="str">
        <f>IF('Data Import-Express'!B285="", "",'Data Import-Express'!B285 )</f>
        <v>BCAR7A</v>
      </c>
      <c r="C291" s="53" t="str">
        <f>IF('Data Import-Express'!C285="", "",'Data Import-Express'!C285 )</f>
        <v>Company 34</v>
      </c>
      <c r="D291" s="97" t="str">
        <f>IF('Data Import-Express'!D285="", "",'Data Import-Express'!D285 )</f>
        <v>L071427</v>
      </c>
      <c r="E291" s="54">
        <f ca="1">IF('Data Import-Express'!E285="", "",'Data Import-Express'!E285 )+(TODAY()-$A$1)</f>
        <v>45028</v>
      </c>
      <c r="F291" s="53">
        <f>IF('Data Import-Express'!F285="", "",'Data Import-Express'!F285 )</f>
        <v>403</v>
      </c>
      <c r="G291" s="53">
        <f>IF('Data Import-Express'!G285="", "",'Data Import-Express'!G285 )</f>
        <v>403</v>
      </c>
      <c r="H291" s="8"/>
      <c r="I291" s="81"/>
      <c r="J291" s="81"/>
      <c r="K291" s="82"/>
      <c r="L291" s="120"/>
      <c r="M291" s="93"/>
      <c r="N291" s="93"/>
      <c r="O291" s="36"/>
      <c r="P291" s="81"/>
      <c r="Q291" s="81"/>
      <c r="R291" s="82"/>
      <c r="S291" s="88"/>
      <c r="T291" s="92"/>
      <c r="U291" s="92"/>
      <c r="V291" s="2"/>
      <c r="W291" s="2"/>
    </row>
    <row r="292" spans="1:23" ht="15.95" customHeight="1" x14ac:dyDescent="0.25">
      <c r="A292" s="72"/>
      <c r="B292" s="53" t="str">
        <f>IF('Data Import-Express'!B286="", "",'Data Import-Express'!B286 )</f>
        <v>BCAR7A</v>
      </c>
      <c r="C292" s="53" t="str">
        <f>IF('Data Import-Express'!C286="", "",'Data Import-Express'!C286 )</f>
        <v>Company 34</v>
      </c>
      <c r="D292" s="97" t="str">
        <f>IF('Data Import-Express'!D286="", "",'Data Import-Express'!D286 )</f>
        <v>L071549</v>
      </c>
      <c r="E292" s="54">
        <f ca="1">IF('Data Import-Express'!E286="", "",'Data Import-Express'!E286 )+(TODAY()-$A$1)</f>
        <v>45028</v>
      </c>
      <c r="F292" s="53">
        <f>IF('Data Import-Express'!F286="", "",'Data Import-Express'!F286 )</f>
        <v>403</v>
      </c>
      <c r="G292" s="53">
        <f>IF('Data Import-Express'!G286="", "",'Data Import-Express'!G286 )</f>
        <v>403</v>
      </c>
      <c r="H292" s="8"/>
      <c r="I292" s="81"/>
      <c r="J292" s="81"/>
      <c r="K292" s="82"/>
      <c r="L292" s="120"/>
      <c r="M292" s="93"/>
      <c r="N292" s="93"/>
      <c r="O292" s="36"/>
      <c r="P292" s="81"/>
      <c r="Q292" s="81"/>
      <c r="R292" s="82"/>
      <c r="S292" s="88"/>
      <c r="T292" s="92"/>
      <c r="U292" s="92"/>
      <c r="V292" s="2"/>
      <c r="W292" s="2"/>
    </row>
    <row r="293" spans="1:23" ht="15.95" customHeight="1" x14ac:dyDescent="0.25">
      <c r="A293" s="72"/>
      <c r="B293" s="53" t="str">
        <f>IF('Data Import-Express'!B287="", "",'Data Import-Express'!B287 )</f>
        <v>BCAR7A</v>
      </c>
      <c r="C293" s="53" t="str">
        <f>IF('Data Import-Express'!C287="", "",'Data Import-Express'!C287 )</f>
        <v>Company 34</v>
      </c>
      <c r="D293" s="97" t="str">
        <f>IF('Data Import-Express'!D287="", "",'Data Import-Express'!D287 )</f>
        <v>L071550</v>
      </c>
      <c r="E293" s="54">
        <f ca="1">IF('Data Import-Express'!E287="", "",'Data Import-Express'!E287 )+(TODAY()-$A$1)</f>
        <v>45028</v>
      </c>
      <c r="F293" s="53">
        <f>IF('Data Import-Express'!F287="", "",'Data Import-Express'!F287 )</f>
        <v>403</v>
      </c>
      <c r="G293" s="53">
        <f>IF('Data Import-Express'!G287="", "",'Data Import-Express'!G287 )</f>
        <v>403</v>
      </c>
      <c r="H293" s="8"/>
      <c r="I293" s="81"/>
      <c r="J293" s="81"/>
      <c r="K293" s="82"/>
      <c r="L293" s="120"/>
      <c r="M293" s="93"/>
      <c r="N293" s="93"/>
      <c r="O293" s="36"/>
      <c r="P293" s="81"/>
      <c r="Q293" s="81"/>
      <c r="R293" s="82"/>
      <c r="S293" s="88"/>
      <c r="T293" s="92"/>
      <c r="U293" s="92"/>
      <c r="V293" s="2"/>
      <c r="W293" s="2"/>
    </row>
    <row r="294" spans="1:23" ht="15.95" customHeight="1" x14ac:dyDescent="0.25">
      <c r="A294" s="72"/>
      <c r="B294" s="53" t="str">
        <f>IF('Data Import-Express'!B288="", "",'Data Import-Express'!B288 )</f>
        <v>BCAR7A</v>
      </c>
      <c r="C294" s="53" t="str">
        <f>IF('Data Import-Express'!C288="", "",'Data Import-Express'!C288 )</f>
        <v>Company 34</v>
      </c>
      <c r="D294" s="97" t="str">
        <f>IF('Data Import-Express'!D288="", "",'Data Import-Express'!D288 )</f>
        <v>L071281</v>
      </c>
      <c r="E294" s="54">
        <f ca="1">IF('Data Import-Express'!E288="", "",'Data Import-Express'!E288 )+(TODAY()-$A$1)</f>
        <v>45030</v>
      </c>
      <c r="F294" s="53">
        <f>IF('Data Import-Express'!F288="", "",'Data Import-Express'!F288 )</f>
        <v>483.6</v>
      </c>
      <c r="G294" s="53">
        <f>IF('Data Import-Express'!G288="", "",'Data Import-Express'!G288 )</f>
        <v>483.6</v>
      </c>
      <c r="H294" s="8"/>
      <c r="I294" s="81"/>
      <c r="J294" s="81"/>
      <c r="K294" s="82"/>
      <c r="L294" s="120"/>
      <c r="M294" s="93"/>
      <c r="N294" s="93"/>
      <c r="O294" s="36"/>
      <c r="P294" s="81"/>
      <c r="Q294" s="81"/>
      <c r="R294" s="82"/>
      <c r="S294" s="88"/>
      <c r="T294" s="92"/>
      <c r="U294" s="92"/>
      <c r="V294" s="2"/>
      <c r="W294" s="2"/>
    </row>
    <row r="295" spans="1:23" ht="15.95" customHeight="1" x14ac:dyDescent="0.25">
      <c r="A295" s="72"/>
      <c r="B295" s="53" t="str">
        <f>IF('Data Import-Express'!B289="", "",'Data Import-Express'!B289 )</f>
        <v>BCAR7A</v>
      </c>
      <c r="C295" s="53" t="str">
        <f>IF('Data Import-Express'!C289="", "",'Data Import-Express'!C289 )</f>
        <v>Company 34</v>
      </c>
      <c r="D295" s="97" t="str">
        <f>IF('Data Import-Express'!D289="", "",'Data Import-Express'!D289 )</f>
        <v>L071810</v>
      </c>
      <c r="E295" s="54">
        <f ca="1">IF('Data Import-Express'!E289="", "",'Data Import-Express'!E289 )+(TODAY()-$A$1)</f>
        <v>45030</v>
      </c>
      <c r="F295" s="53">
        <f>IF('Data Import-Express'!F289="", "",'Data Import-Express'!F289 )</f>
        <v>403</v>
      </c>
      <c r="G295" s="53">
        <f>IF('Data Import-Express'!G289="", "",'Data Import-Express'!G289 )</f>
        <v>403</v>
      </c>
      <c r="H295" s="8"/>
      <c r="I295" s="81"/>
      <c r="J295" s="81"/>
      <c r="K295" s="82"/>
      <c r="L295" s="120"/>
      <c r="M295" s="93"/>
      <c r="N295" s="93"/>
      <c r="O295" s="36"/>
      <c r="P295" s="81"/>
      <c r="Q295" s="81"/>
      <c r="R295" s="82"/>
      <c r="S295" s="88"/>
      <c r="T295" s="92"/>
      <c r="U295" s="92"/>
      <c r="V295" s="2"/>
      <c r="W295" s="2"/>
    </row>
    <row r="296" spans="1:23" ht="15.95" customHeight="1" x14ac:dyDescent="0.25">
      <c r="A296" s="72"/>
      <c r="B296" s="53" t="str">
        <f>IF('Data Import-Express'!B290="", "",'Data Import-Express'!B290 )</f>
        <v>BCAR7A</v>
      </c>
      <c r="C296" s="53" t="str">
        <f>IF('Data Import-Express'!C290="", "",'Data Import-Express'!C290 )</f>
        <v>Company 34</v>
      </c>
      <c r="D296" s="97" t="str">
        <f>IF('Data Import-Express'!D290="", "",'Data Import-Express'!D290 )</f>
        <v>L071551</v>
      </c>
      <c r="E296" s="54">
        <f ca="1">IF('Data Import-Express'!E290="", "",'Data Import-Express'!E290 )+(TODAY()-$A$1)</f>
        <v>45032</v>
      </c>
      <c r="F296" s="53">
        <f>IF('Data Import-Express'!F290="", "",'Data Import-Express'!F290 )</f>
        <v>603</v>
      </c>
      <c r="G296" s="53">
        <f>IF('Data Import-Express'!G290="", "",'Data Import-Express'!G290 )</f>
        <v>603</v>
      </c>
      <c r="H296" s="8"/>
      <c r="I296" s="81"/>
      <c r="J296" s="81"/>
      <c r="K296" s="82"/>
      <c r="L296" s="120"/>
      <c r="M296" s="93"/>
      <c r="N296" s="93"/>
      <c r="O296" s="36"/>
      <c r="P296" s="81"/>
      <c r="Q296" s="81"/>
      <c r="R296" s="82"/>
      <c r="S296" s="88"/>
      <c r="T296" s="92"/>
      <c r="U296" s="92"/>
      <c r="V296" s="2"/>
      <c r="W296" s="2"/>
    </row>
    <row r="297" spans="1:23" ht="15.95" customHeight="1" x14ac:dyDescent="0.25">
      <c r="A297" s="72"/>
      <c r="B297" s="53" t="str">
        <f>IF('Data Import-Express'!B291="", "",'Data Import-Express'!B291 )</f>
        <v>BCAR7A</v>
      </c>
      <c r="C297" s="53" t="str">
        <f>IF('Data Import-Express'!C291="", "",'Data Import-Express'!C291 )</f>
        <v>Company 34</v>
      </c>
      <c r="D297" s="97" t="str">
        <f>IF('Data Import-Express'!D291="", "",'Data Import-Express'!D291 )</f>
        <v>L071875</v>
      </c>
      <c r="E297" s="54">
        <f ca="1">IF('Data Import-Express'!E291="", "",'Data Import-Express'!E291 )+(TODAY()-$A$1)</f>
        <v>45032</v>
      </c>
      <c r="F297" s="53">
        <f>IF('Data Import-Express'!F291="", "",'Data Import-Express'!F291 )</f>
        <v>483.6</v>
      </c>
      <c r="G297" s="53">
        <f>IF('Data Import-Express'!G291="", "",'Data Import-Express'!G291 )</f>
        <v>483.6</v>
      </c>
      <c r="H297" s="8"/>
      <c r="I297" s="81"/>
      <c r="J297" s="81"/>
      <c r="K297" s="82"/>
      <c r="L297" s="120"/>
      <c r="M297" s="93"/>
      <c r="N297" s="93"/>
      <c r="O297" s="36"/>
      <c r="P297" s="81"/>
      <c r="Q297" s="81"/>
      <c r="R297" s="82"/>
      <c r="S297" s="88"/>
      <c r="T297" s="92"/>
      <c r="U297" s="92"/>
      <c r="V297" s="2"/>
      <c r="W297" s="2"/>
    </row>
    <row r="298" spans="1:23" ht="15.95" customHeight="1" x14ac:dyDescent="0.25">
      <c r="A298" s="72"/>
      <c r="B298" s="53" t="str">
        <f>IF('Data Import-Express'!B292="", "",'Data Import-Express'!B292 )</f>
        <v>BCAR7A</v>
      </c>
      <c r="C298" s="53" t="str">
        <f>IF('Data Import-Express'!C292="", "",'Data Import-Express'!C292 )</f>
        <v>Company 34</v>
      </c>
      <c r="D298" s="97" t="str">
        <f>IF('Data Import-Express'!D292="", "",'Data Import-Express'!D292 )</f>
        <v>L071672</v>
      </c>
      <c r="E298" s="54">
        <f ca="1">IF('Data Import-Express'!E292="", "",'Data Import-Express'!E292 )+(TODAY()-$A$1)</f>
        <v>45032</v>
      </c>
      <c r="F298" s="53">
        <f>IF('Data Import-Express'!F292="", "",'Data Import-Express'!F292 )</f>
        <v>403</v>
      </c>
      <c r="G298" s="53">
        <f>IF('Data Import-Express'!G292="", "",'Data Import-Express'!G292 )</f>
        <v>403</v>
      </c>
      <c r="H298" s="8"/>
      <c r="I298" s="81"/>
      <c r="J298" s="81"/>
      <c r="K298" s="82"/>
      <c r="L298" s="120"/>
      <c r="M298" s="93"/>
      <c r="N298" s="93"/>
      <c r="O298" s="36"/>
      <c r="P298" s="81"/>
      <c r="Q298" s="81"/>
      <c r="R298" s="82"/>
      <c r="S298" s="88"/>
      <c r="T298" s="92"/>
      <c r="U298" s="92"/>
      <c r="V298" s="2"/>
      <c r="W298" s="2"/>
    </row>
    <row r="299" spans="1:23" ht="15.95" customHeight="1" x14ac:dyDescent="0.25">
      <c r="A299" s="72"/>
      <c r="B299" s="53" t="str">
        <f>IF('Data Import-Express'!B293="", "",'Data Import-Express'!B293 )</f>
        <v>BCAR7A</v>
      </c>
      <c r="C299" s="53" t="str">
        <f>IF('Data Import-Express'!C293="", "",'Data Import-Express'!C293 )</f>
        <v>Company 34</v>
      </c>
      <c r="D299" s="97" t="str">
        <f>IF('Data Import-Express'!D293="", "",'Data Import-Express'!D293 )</f>
        <v>L072128</v>
      </c>
      <c r="E299" s="54">
        <f ca="1">IF('Data Import-Express'!E293="", "",'Data Import-Express'!E293 )+(TODAY()-$A$1)</f>
        <v>45037</v>
      </c>
      <c r="F299" s="53">
        <f>IF('Data Import-Express'!F293="", "",'Data Import-Express'!F293 )</f>
        <v>403</v>
      </c>
      <c r="G299" s="53">
        <f>IF('Data Import-Express'!G293="", "",'Data Import-Express'!G293 )</f>
        <v>403</v>
      </c>
      <c r="H299" s="8"/>
      <c r="I299" s="81"/>
      <c r="J299" s="81"/>
      <c r="K299" s="82"/>
      <c r="L299" s="120"/>
      <c r="M299" s="93"/>
      <c r="N299" s="93"/>
      <c r="O299" s="36"/>
      <c r="P299" s="81"/>
      <c r="Q299" s="81"/>
      <c r="R299" s="82"/>
      <c r="S299" s="88"/>
      <c r="T299" s="92"/>
      <c r="U299" s="92"/>
      <c r="V299" s="2"/>
      <c r="W299" s="2"/>
    </row>
    <row r="300" spans="1:23" ht="15.95" customHeight="1" x14ac:dyDescent="0.25">
      <c r="A300" s="72"/>
      <c r="B300" s="53" t="str">
        <f>IF('Data Import-Express'!B294="", "",'Data Import-Express'!B294 )</f>
        <v>BCAR7A</v>
      </c>
      <c r="C300" s="53" t="str">
        <f>IF('Data Import-Express'!C294="", "",'Data Import-Express'!C294 )</f>
        <v>Company 34</v>
      </c>
      <c r="D300" s="97" t="str">
        <f>IF('Data Import-Express'!D294="", "",'Data Import-Express'!D294 )</f>
        <v>L072330</v>
      </c>
      <c r="E300" s="54">
        <f ca="1">IF('Data Import-Express'!E294="", "",'Data Import-Express'!E294 )+(TODAY()-$A$1)</f>
        <v>45039</v>
      </c>
      <c r="F300" s="53">
        <f>IF('Data Import-Express'!F294="", "",'Data Import-Express'!F294 )</f>
        <v>675</v>
      </c>
      <c r="G300" s="53">
        <f>IF('Data Import-Express'!G294="", "",'Data Import-Express'!G294 )</f>
        <v>675</v>
      </c>
      <c r="H300" s="8"/>
      <c r="I300" s="81"/>
      <c r="J300" s="81"/>
      <c r="K300" s="82"/>
      <c r="L300" s="120"/>
      <c r="M300" s="93"/>
      <c r="N300" s="93"/>
      <c r="O300" s="36"/>
      <c r="P300" s="81"/>
      <c r="Q300" s="81"/>
      <c r="R300" s="82"/>
      <c r="S300" s="88"/>
      <c r="T300" s="92"/>
      <c r="U300" s="92"/>
      <c r="V300" s="2"/>
      <c r="W300" s="2"/>
    </row>
    <row r="301" spans="1:23" ht="15.95" customHeight="1" x14ac:dyDescent="0.25">
      <c r="A301" s="72"/>
      <c r="B301" s="53" t="str">
        <f>IF('Data Import-Express'!B295="", "",'Data Import-Express'!B295 )</f>
        <v>BCAR7A</v>
      </c>
      <c r="C301" s="53" t="str">
        <f>IF('Data Import-Express'!C295="", "",'Data Import-Express'!C295 )</f>
        <v>Company 34</v>
      </c>
      <c r="D301" s="97" t="str">
        <f>IF('Data Import-Express'!D295="", "",'Data Import-Express'!D295 )</f>
        <v>L072432</v>
      </c>
      <c r="E301" s="54">
        <f ca="1">IF('Data Import-Express'!E295="", "",'Data Import-Express'!E295 )+(TODAY()-$A$1)</f>
        <v>45043</v>
      </c>
      <c r="F301" s="53">
        <f>IF('Data Import-Express'!F295="", "",'Data Import-Express'!F295 )</f>
        <v>403</v>
      </c>
      <c r="G301" s="53">
        <f>IF('Data Import-Express'!G295="", "",'Data Import-Express'!G295 )</f>
        <v>403</v>
      </c>
      <c r="H301" s="8"/>
      <c r="I301" s="81"/>
      <c r="J301" s="81"/>
      <c r="K301" s="82"/>
      <c r="L301" s="120"/>
      <c r="M301" s="93"/>
      <c r="N301" s="93"/>
      <c r="O301" s="36"/>
      <c r="P301" s="81"/>
      <c r="Q301" s="81"/>
      <c r="R301" s="82"/>
      <c r="S301" s="88"/>
      <c r="T301" s="92"/>
      <c r="U301" s="92"/>
      <c r="V301" s="2"/>
      <c r="W301" s="2"/>
    </row>
    <row r="302" spans="1:23" ht="15.95" customHeight="1" x14ac:dyDescent="0.25">
      <c r="A302" s="72"/>
      <c r="B302" s="53" t="str">
        <f>IF('Data Import-Express'!B296="", "",'Data Import-Express'!B296 )</f>
        <v>BCAR7A</v>
      </c>
      <c r="C302" s="53" t="str">
        <f>IF('Data Import-Express'!C296="", "",'Data Import-Express'!C296 )</f>
        <v>Company 34</v>
      </c>
      <c r="D302" s="97" t="str">
        <f>IF('Data Import-Express'!D296="", "",'Data Import-Express'!D296 )</f>
        <v>L072538</v>
      </c>
      <c r="E302" s="54">
        <f ca="1">IF('Data Import-Express'!E296="", "",'Data Import-Express'!E296 )+(TODAY()-$A$1)</f>
        <v>45044</v>
      </c>
      <c r="F302" s="53">
        <f>IF('Data Import-Express'!F296="", "",'Data Import-Express'!F296 )</f>
        <v>403</v>
      </c>
      <c r="G302" s="53">
        <f>IF('Data Import-Express'!G296="", "",'Data Import-Express'!G296 )</f>
        <v>403</v>
      </c>
      <c r="H302" s="8"/>
      <c r="I302" s="81"/>
      <c r="J302" s="81"/>
      <c r="K302" s="82"/>
      <c r="L302" s="120"/>
      <c r="M302" s="93"/>
      <c r="N302" s="93"/>
      <c r="O302" s="36"/>
      <c r="P302" s="81"/>
      <c r="Q302" s="81"/>
      <c r="R302" s="82"/>
      <c r="S302" s="88"/>
      <c r="T302" s="92"/>
      <c r="U302" s="92"/>
      <c r="V302" s="2"/>
      <c r="W302" s="2"/>
    </row>
    <row r="303" spans="1:23" ht="15.95" customHeight="1" x14ac:dyDescent="0.25">
      <c r="A303" s="72"/>
      <c r="B303" s="53" t="str">
        <f>IF('Data Import-Express'!B297="", "",'Data Import-Express'!B297 )</f>
        <v>BCAR7A</v>
      </c>
      <c r="C303" s="53" t="str">
        <f>IF('Data Import-Express'!C297="", "",'Data Import-Express'!C297 )</f>
        <v>Company 34</v>
      </c>
      <c r="D303" s="97" t="str">
        <f>IF('Data Import-Express'!D297="", "",'Data Import-Express'!D297 )</f>
        <v>L072496</v>
      </c>
      <c r="E303" s="54">
        <f ca="1">IF('Data Import-Express'!E297="", "",'Data Import-Express'!E297 )+(TODAY()-$A$1)</f>
        <v>45046</v>
      </c>
      <c r="F303" s="53">
        <f>IF('Data Import-Express'!F297="", "",'Data Import-Express'!F297 )</f>
        <v>680</v>
      </c>
      <c r="G303" s="53">
        <f>IF('Data Import-Express'!G297="", "",'Data Import-Express'!G297 )</f>
        <v>680</v>
      </c>
      <c r="H303" s="8"/>
      <c r="I303" s="81"/>
      <c r="J303" s="81"/>
      <c r="K303" s="82"/>
      <c r="L303" s="120"/>
      <c r="M303" s="93"/>
      <c r="N303" s="93"/>
      <c r="O303" s="36"/>
      <c r="P303" s="81"/>
      <c r="Q303" s="81"/>
      <c r="R303" s="82"/>
      <c r="S303" s="88"/>
      <c r="T303" s="92"/>
      <c r="U303" s="92"/>
      <c r="V303" s="2"/>
      <c r="W303" s="2"/>
    </row>
    <row r="304" spans="1:23" ht="15.95" customHeight="1" x14ac:dyDescent="0.25">
      <c r="A304" s="72"/>
      <c r="B304" s="53" t="str">
        <f>IF('Data Import-Express'!B298="", "",'Data Import-Express'!B298 )</f>
        <v>BCAR7A</v>
      </c>
      <c r="C304" s="53" t="str">
        <f>IF('Data Import-Express'!C298="", "",'Data Import-Express'!C298 )</f>
        <v>Company 34</v>
      </c>
      <c r="D304" s="97" t="str">
        <f>IF('Data Import-Express'!D298="", "",'Data Import-Express'!D298 )</f>
        <v>L072699</v>
      </c>
      <c r="E304" s="54">
        <f ca="1">IF('Data Import-Express'!E298="", "",'Data Import-Express'!E298 )+(TODAY()-$A$1)</f>
        <v>45046</v>
      </c>
      <c r="F304" s="53">
        <f>IF('Data Import-Express'!F298="", "",'Data Import-Express'!F298 )</f>
        <v>483.6</v>
      </c>
      <c r="G304" s="53">
        <f>IF('Data Import-Express'!G298="", "",'Data Import-Express'!G298 )</f>
        <v>483.6</v>
      </c>
      <c r="H304" s="8"/>
      <c r="I304" s="81"/>
      <c r="J304" s="81"/>
      <c r="K304" s="82"/>
      <c r="L304" s="120"/>
      <c r="M304" s="93"/>
      <c r="N304" s="93"/>
      <c r="O304" s="36"/>
      <c r="P304" s="81"/>
      <c r="Q304" s="81"/>
      <c r="R304" s="82"/>
      <c r="S304" s="88"/>
      <c r="T304" s="92"/>
      <c r="U304" s="92"/>
      <c r="V304" s="2"/>
      <c r="W304" s="2"/>
    </row>
    <row r="305" spans="1:23" ht="15.95" customHeight="1" x14ac:dyDescent="0.25">
      <c r="A305" s="72"/>
      <c r="B305" s="53" t="str">
        <f>IF('Data Import-Express'!B299="", "",'Data Import-Express'!B299 )</f>
        <v>BCAR7A</v>
      </c>
      <c r="C305" s="53" t="str">
        <f>IF('Data Import-Express'!C299="", "",'Data Import-Express'!C299 )</f>
        <v>Company 34</v>
      </c>
      <c r="D305" s="97" t="str">
        <f>IF('Data Import-Express'!D299="", "",'Data Import-Express'!D299 )</f>
        <v>L072716</v>
      </c>
      <c r="E305" s="54">
        <f ca="1">IF('Data Import-Express'!E299="", "",'Data Import-Express'!E299 )+(TODAY()-$A$1)</f>
        <v>45048</v>
      </c>
      <c r="F305" s="53">
        <f>IF('Data Import-Express'!F299="", "",'Data Import-Express'!F299 )</f>
        <v>713</v>
      </c>
      <c r="G305" s="53">
        <f>IF('Data Import-Express'!G299="", "",'Data Import-Express'!G299 )</f>
        <v>713</v>
      </c>
      <c r="H305" s="8"/>
      <c r="I305" s="81"/>
      <c r="J305" s="81"/>
      <c r="K305" s="82"/>
      <c r="L305" s="120"/>
      <c r="M305" s="93"/>
      <c r="N305" s="93"/>
      <c r="O305" s="36"/>
      <c r="P305" s="81"/>
      <c r="Q305" s="81"/>
      <c r="R305" s="82"/>
      <c r="S305" s="88"/>
      <c r="T305" s="92"/>
      <c r="U305" s="92"/>
      <c r="V305" s="2"/>
      <c r="W305" s="2"/>
    </row>
    <row r="306" spans="1:23" ht="15.95" customHeight="1" x14ac:dyDescent="0.25">
      <c r="A306" s="72"/>
      <c r="B306" s="53" t="str">
        <f>IF('Data Import-Express'!B300="", "",'Data Import-Express'!B300 )</f>
        <v>BCAR7A</v>
      </c>
      <c r="C306" s="53" t="str">
        <f>IF('Data Import-Express'!C300="", "",'Data Import-Express'!C300 )</f>
        <v>Company 34</v>
      </c>
      <c r="D306" s="97" t="str">
        <f>IF('Data Import-Express'!D300="", "",'Data Import-Express'!D300 )</f>
        <v>L072433</v>
      </c>
      <c r="E306" s="54">
        <f ca="1">IF('Data Import-Express'!E300="", "",'Data Import-Express'!E300 )+(TODAY()-$A$1)</f>
        <v>45048</v>
      </c>
      <c r="F306" s="53">
        <f>IF('Data Import-Express'!F300="", "",'Data Import-Express'!F300 )</f>
        <v>403</v>
      </c>
      <c r="G306" s="53">
        <f>IF('Data Import-Express'!G300="", "",'Data Import-Express'!G300 )</f>
        <v>403</v>
      </c>
      <c r="H306" s="8"/>
      <c r="I306" s="81"/>
      <c r="J306" s="81"/>
      <c r="K306" s="82"/>
      <c r="L306" s="120"/>
      <c r="M306" s="93"/>
      <c r="N306" s="93"/>
      <c r="O306" s="36"/>
      <c r="P306" s="81"/>
      <c r="Q306" s="81"/>
      <c r="R306" s="82"/>
      <c r="S306" s="88"/>
      <c r="T306" s="92"/>
      <c r="U306" s="92"/>
      <c r="V306" s="2"/>
      <c r="W306" s="2"/>
    </row>
    <row r="307" spans="1:23" ht="15.95" customHeight="1" x14ac:dyDescent="0.25">
      <c r="A307" s="72"/>
      <c r="B307" s="53" t="str">
        <f>IF('Data Import-Express'!B301="", "",'Data Import-Express'!B301 )</f>
        <v>BCAR7A</v>
      </c>
      <c r="C307" s="53" t="str">
        <f>IF('Data Import-Express'!C301="", "",'Data Import-Express'!C301 )</f>
        <v>Company 34</v>
      </c>
      <c r="D307" s="97" t="str">
        <f>IF('Data Import-Express'!D301="", "",'Data Import-Express'!D301 )</f>
        <v>L072928</v>
      </c>
      <c r="E307" s="54">
        <f ca="1">IF('Data Import-Express'!E301="", "",'Data Import-Express'!E301 )+(TODAY()-$A$1)</f>
        <v>45048</v>
      </c>
      <c r="F307" s="53">
        <f>IF('Data Import-Express'!F301="", "",'Data Import-Express'!F301 )</f>
        <v>403</v>
      </c>
      <c r="G307" s="53">
        <f>IF('Data Import-Express'!G301="", "",'Data Import-Express'!G301 )</f>
        <v>403</v>
      </c>
      <c r="H307" s="8"/>
      <c r="I307" s="81"/>
      <c r="J307" s="81"/>
      <c r="K307" s="82"/>
      <c r="L307" s="120"/>
      <c r="M307" s="93"/>
      <c r="N307" s="93"/>
      <c r="O307" s="36"/>
      <c r="P307" s="81"/>
      <c r="Q307" s="81"/>
      <c r="R307" s="82"/>
      <c r="S307" s="88"/>
      <c r="T307" s="92"/>
      <c r="U307" s="92"/>
      <c r="V307" s="2"/>
      <c r="W307" s="2"/>
    </row>
    <row r="308" spans="1:23" ht="15.95" customHeight="1" x14ac:dyDescent="0.25">
      <c r="A308" s="72"/>
      <c r="B308" s="53" t="str">
        <f>IF('Data Import-Express'!B302="", "",'Data Import-Express'!B302 )</f>
        <v>BCAR7A</v>
      </c>
      <c r="C308" s="53" t="str">
        <f>IF('Data Import-Express'!C302="", "",'Data Import-Express'!C302 )</f>
        <v>Company 34</v>
      </c>
      <c r="D308" s="97" t="str">
        <f>IF('Data Import-Express'!D302="", "",'Data Import-Express'!D302 )</f>
        <v>L072859</v>
      </c>
      <c r="E308" s="54">
        <f ca="1">IF('Data Import-Express'!E302="", "",'Data Import-Express'!E302 )+(TODAY()-$A$1)</f>
        <v>45057</v>
      </c>
      <c r="F308" s="53">
        <f>IF('Data Import-Express'!F302="", "",'Data Import-Express'!F302 )</f>
        <v>483.6</v>
      </c>
      <c r="G308" s="53">
        <f>IF('Data Import-Express'!G302="", "",'Data Import-Express'!G302 )</f>
        <v>483.6</v>
      </c>
      <c r="H308" s="8"/>
      <c r="I308" s="81"/>
      <c r="J308" s="81"/>
      <c r="K308" s="82"/>
      <c r="L308" s="120"/>
      <c r="M308" s="93"/>
      <c r="N308" s="93"/>
      <c r="O308" s="36"/>
      <c r="P308" s="81"/>
      <c r="Q308" s="81"/>
      <c r="R308" s="82"/>
      <c r="S308" s="88"/>
      <c r="T308" s="92"/>
      <c r="U308" s="92"/>
      <c r="V308" s="2"/>
      <c r="W308" s="2"/>
    </row>
    <row r="309" spans="1:23" ht="15.95" customHeight="1" x14ac:dyDescent="0.25">
      <c r="A309" s="72"/>
      <c r="B309" s="53" t="str">
        <f>IF('Data Import-Express'!B303="", "",'Data Import-Express'!B303 )</f>
        <v>BCAR7A</v>
      </c>
      <c r="C309" s="53" t="str">
        <f>IF('Data Import-Express'!C303="", "",'Data Import-Express'!C303 )</f>
        <v>Company 34</v>
      </c>
      <c r="D309" s="97" t="str">
        <f>IF('Data Import-Express'!D303="", "",'Data Import-Express'!D303 )</f>
        <v>L073315</v>
      </c>
      <c r="E309" s="54">
        <f ca="1">IF('Data Import-Express'!E303="", "",'Data Import-Express'!E303 )+(TODAY()-$A$1)</f>
        <v>45057</v>
      </c>
      <c r="F309" s="53">
        <f>IF('Data Import-Express'!F303="", "",'Data Import-Express'!F303 )</f>
        <v>483.6</v>
      </c>
      <c r="G309" s="53">
        <f>IF('Data Import-Express'!G303="", "",'Data Import-Express'!G303 )</f>
        <v>483.6</v>
      </c>
      <c r="H309" s="8"/>
      <c r="I309" s="81"/>
      <c r="J309" s="81"/>
      <c r="K309" s="82"/>
      <c r="L309" s="120"/>
      <c r="M309" s="93"/>
      <c r="N309" s="93"/>
      <c r="O309" s="36"/>
      <c r="P309" s="81"/>
      <c r="Q309" s="81"/>
      <c r="R309" s="82"/>
      <c r="S309" s="88"/>
      <c r="T309" s="92"/>
      <c r="U309" s="92"/>
      <c r="V309" s="2"/>
      <c r="W309" s="2"/>
    </row>
    <row r="310" spans="1:23" ht="15.95" customHeight="1" x14ac:dyDescent="0.25">
      <c r="A310" s="72"/>
      <c r="B310" s="53" t="str">
        <f>IF('Data Import-Express'!B304="", "",'Data Import-Express'!B304 )</f>
        <v>BCAR7A</v>
      </c>
      <c r="C310" s="53" t="str">
        <f>IF('Data Import-Express'!C304="", "",'Data Import-Express'!C304 )</f>
        <v>Company 34</v>
      </c>
      <c r="D310" s="97" t="str">
        <f>IF('Data Import-Express'!D304="", "",'Data Import-Express'!D304 )</f>
        <v>L073321</v>
      </c>
      <c r="E310" s="54">
        <f ca="1">IF('Data Import-Express'!E304="", "",'Data Import-Express'!E304 )+(TODAY()-$A$1)</f>
        <v>45057</v>
      </c>
      <c r="F310" s="53">
        <f>IF('Data Import-Express'!F304="", "",'Data Import-Express'!F304 )</f>
        <v>483.6</v>
      </c>
      <c r="G310" s="53">
        <f>IF('Data Import-Express'!G304="", "",'Data Import-Express'!G304 )</f>
        <v>483.6</v>
      </c>
      <c r="H310" s="8"/>
      <c r="I310" s="81"/>
      <c r="J310" s="81"/>
      <c r="K310" s="82"/>
      <c r="L310" s="120"/>
      <c r="M310" s="93"/>
      <c r="N310" s="93"/>
      <c r="O310" s="36"/>
      <c r="P310" s="81"/>
      <c r="Q310" s="81"/>
      <c r="R310" s="82"/>
      <c r="S310" s="88"/>
      <c r="T310" s="92"/>
      <c r="U310" s="92"/>
      <c r="V310" s="2"/>
      <c r="W310" s="2"/>
    </row>
    <row r="311" spans="1:23" ht="15.95" customHeight="1" x14ac:dyDescent="0.25">
      <c r="A311" s="72"/>
      <c r="B311" s="53" t="str">
        <f>IF('Data Import-Express'!B305="", "",'Data Import-Express'!B305 )</f>
        <v>BCAR7A</v>
      </c>
      <c r="C311" s="53" t="str">
        <f>IF('Data Import-Express'!C305="", "",'Data Import-Express'!C305 )</f>
        <v>Company 34</v>
      </c>
      <c r="D311" s="97" t="str">
        <f>IF('Data Import-Express'!D305="", "",'Data Import-Express'!D305 )</f>
        <v>L073322</v>
      </c>
      <c r="E311" s="54">
        <f ca="1">IF('Data Import-Express'!E305="", "",'Data Import-Express'!E305 )+(TODAY()-$A$1)</f>
        <v>45059</v>
      </c>
      <c r="F311" s="53">
        <f>IF('Data Import-Express'!F305="", "",'Data Import-Express'!F305 )</f>
        <v>483.6</v>
      </c>
      <c r="G311" s="53">
        <f>IF('Data Import-Express'!G305="", "",'Data Import-Express'!G305 )</f>
        <v>483.6</v>
      </c>
      <c r="H311" s="8"/>
      <c r="I311" s="81"/>
      <c r="J311" s="81"/>
      <c r="K311" s="82"/>
      <c r="L311" s="120"/>
      <c r="M311" s="93"/>
      <c r="N311" s="93"/>
      <c r="O311" s="36"/>
      <c r="P311" s="81"/>
      <c r="Q311" s="81"/>
      <c r="R311" s="82"/>
      <c r="S311" s="88"/>
      <c r="T311" s="92"/>
      <c r="U311" s="92"/>
      <c r="V311" s="2"/>
      <c r="W311" s="2"/>
    </row>
    <row r="312" spans="1:23" ht="15.95" customHeight="1" x14ac:dyDescent="0.25">
      <c r="A312" s="72"/>
      <c r="B312" s="53" t="str">
        <f>IF('Data Import-Express'!B306="", "",'Data Import-Express'!B306 )</f>
        <v>BCAR7A</v>
      </c>
      <c r="C312" s="53" t="str">
        <f>IF('Data Import-Express'!C306="", "",'Data Import-Express'!C306 )</f>
        <v>Company 34</v>
      </c>
      <c r="D312" s="97" t="str">
        <f>IF('Data Import-Express'!D306="", "",'Data Import-Express'!D306 )</f>
        <v>L073554</v>
      </c>
      <c r="E312" s="54">
        <f ca="1">IF('Data Import-Express'!E306="", "",'Data Import-Express'!E306 )+(TODAY()-$A$1)</f>
        <v>45063</v>
      </c>
      <c r="F312" s="53">
        <f>IF('Data Import-Express'!F306="", "",'Data Import-Express'!F306 )</f>
        <v>403</v>
      </c>
      <c r="G312" s="53">
        <f>IF('Data Import-Express'!G306="", "",'Data Import-Express'!G306 )</f>
        <v>403</v>
      </c>
      <c r="H312" s="8"/>
      <c r="I312" s="81"/>
      <c r="J312" s="81"/>
      <c r="K312" s="82"/>
      <c r="L312" s="120"/>
      <c r="M312" s="93"/>
      <c r="N312" s="93"/>
      <c r="O312" s="36"/>
      <c r="P312" s="81"/>
      <c r="Q312" s="81"/>
      <c r="R312" s="82"/>
      <c r="S312" s="88"/>
      <c r="T312" s="92"/>
      <c r="U312" s="92"/>
      <c r="V312" s="2"/>
      <c r="W312" s="2"/>
    </row>
    <row r="313" spans="1:23" ht="15.95" customHeight="1" x14ac:dyDescent="0.25">
      <c r="A313" s="72"/>
      <c r="B313" s="53" t="str">
        <f>IF('Data Import-Express'!B307="", "",'Data Import-Express'!B307 )</f>
        <v>BCAR7A</v>
      </c>
      <c r="C313" s="53" t="str">
        <f>IF('Data Import-Express'!C307="", "",'Data Import-Express'!C307 )</f>
        <v>Company 34</v>
      </c>
      <c r="D313" s="97" t="str">
        <f>IF('Data Import-Express'!D307="", "",'Data Import-Express'!D307 )</f>
        <v>L072795</v>
      </c>
      <c r="E313" s="54">
        <f ca="1">IF('Data Import-Express'!E307="", "",'Data Import-Express'!E307 )+(TODAY()-$A$1)</f>
        <v>45067</v>
      </c>
      <c r="F313" s="53">
        <f>IF('Data Import-Express'!F307="", "",'Data Import-Express'!F307 )</f>
        <v>713</v>
      </c>
      <c r="G313" s="53">
        <f>IF('Data Import-Express'!G307="", "",'Data Import-Express'!G307 )</f>
        <v>713</v>
      </c>
      <c r="H313" s="8"/>
      <c r="I313" s="81"/>
      <c r="J313" s="81"/>
      <c r="K313" s="82"/>
      <c r="L313" s="120"/>
      <c r="M313" s="93"/>
      <c r="N313" s="93"/>
      <c r="O313" s="36"/>
      <c r="P313" s="81"/>
      <c r="Q313" s="81"/>
      <c r="R313" s="82"/>
      <c r="S313" s="88"/>
      <c r="T313" s="92"/>
      <c r="U313" s="92"/>
      <c r="V313" s="2"/>
      <c r="W313" s="2"/>
    </row>
    <row r="314" spans="1:23" ht="15.95" customHeight="1" x14ac:dyDescent="0.25">
      <c r="A314" s="72"/>
      <c r="B314" s="53" t="str">
        <f>IF('Data Import-Express'!B308="", "",'Data Import-Express'!B308 )</f>
        <v>BCAR7A</v>
      </c>
      <c r="C314" s="53" t="str">
        <f>IF('Data Import-Express'!C308="", "",'Data Import-Express'!C308 )</f>
        <v>Company 34</v>
      </c>
      <c r="D314" s="97" t="str">
        <f>IF('Data Import-Express'!D308="", "",'Data Import-Express'!D308 )</f>
        <v>L073766</v>
      </c>
      <c r="E314" s="54">
        <f ca="1">IF('Data Import-Express'!E308="", "",'Data Import-Express'!E308 )+(TODAY()-$A$1)</f>
        <v>45067</v>
      </c>
      <c r="F314" s="53">
        <f>IF('Data Import-Express'!F308="", "",'Data Import-Express'!F308 )</f>
        <v>788</v>
      </c>
      <c r="G314" s="53">
        <f>IF('Data Import-Express'!G308="", "",'Data Import-Express'!G308 )</f>
        <v>788</v>
      </c>
      <c r="H314" s="8"/>
      <c r="I314" s="81"/>
      <c r="J314" s="81"/>
      <c r="K314" s="82"/>
      <c r="L314" s="120"/>
      <c r="M314" s="93"/>
      <c r="N314" s="93"/>
      <c r="O314" s="36"/>
      <c r="P314" s="81"/>
      <c r="Q314" s="81"/>
      <c r="R314" s="82"/>
      <c r="S314" s="88"/>
      <c r="T314" s="92"/>
      <c r="U314" s="92"/>
      <c r="V314" s="2"/>
      <c r="W314" s="2"/>
    </row>
    <row r="315" spans="1:23" ht="15.95" customHeight="1" x14ac:dyDescent="0.25">
      <c r="A315" s="72"/>
      <c r="B315" s="53" t="str">
        <f>IF('Data Import-Express'!B309="", "",'Data Import-Express'!B309 )</f>
        <v>BCAR7A</v>
      </c>
      <c r="C315" s="53" t="str">
        <f>IF('Data Import-Express'!C309="", "",'Data Import-Express'!C309 )</f>
        <v>Company 34</v>
      </c>
      <c r="D315" s="97" t="str">
        <f>IF('Data Import-Express'!D309="", "",'Data Import-Express'!D309 )</f>
        <v>L073734</v>
      </c>
      <c r="E315" s="54">
        <f ca="1">IF('Data Import-Express'!E309="", "",'Data Import-Express'!E309 )+(TODAY()-$A$1)</f>
        <v>45067</v>
      </c>
      <c r="F315" s="53">
        <f>IF('Data Import-Express'!F309="", "",'Data Import-Express'!F309 )</f>
        <v>403</v>
      </c>
      <c r="G315" s="53">
        <f>IF('Data Import-Express'!G309="", "",'Data Import-Express'!G309 )</f>
        <v>403</v>
      </c>
      <c r="H315" s="8"/>
      <c r="I315" s="81"/>
      <c r="J315" s="81"/>
      <c r="K315" s="82"/>
      <c r="L315" s="120"/>
      <c r="M315" s="93"/>
      <c r="N315" s="93"/>
      <c r="O315" s="36"/>
      <c r="P315" s="81"/>
      <c r="Q315" s="81"/>
      <c r="R315" s="82"/>
      <c r="S315" s="88"/>
      <c r="T315" s="92"/>
      <c r="U315" s="92"/>
      <c r="V315" s="2"/>
      <c r="W315" s="2"/>
    </row>
    <row r="316" spans="1:23" ht="15.95" customHeight="1" x14ac:dyDescent="0.25">
      <c r="A316" s="72"/>
      <c r="B316" s="53" t="str">
        <f>IF('Data Import-Express'!B310="", "",'Data Import-Express'!B310 )</f>
        <v>BCAR7A</v>
      </c>
      <c r="C316" s="53" t="str">
        <f>IF('Data Import-Express'!C310="", "",'Data Import-Express'!C310 )</f>
        <v>Company 34</v>
      </c>
      <c r="D316" s="97" t="str">
        <f>IF('Data Import-Express'!D310="", "",'Data Import-Express'!D310 )</f>
        <v>L073842</v>
      </c>
      <c r="E316" s="54">
        <f ca="1">IF('Data Import-Express'!E310="", "",'Data Import-Express'!E310 )+(TODAY()-$A$1)</f>
        <v>45067</v>
      </c>
      <c r="F316" s="53">
        <f>IF('Data Import-Express'!F310="", "",'Data Import-Express'!F310 )</f>
        <v>403</v>
      </c>
      <c r="G316" s="53">
        <f>IF('Data Import-Express'!G310="", "",'Data Import-Express'!G310 )</f>
        <v>403</v>
      </c>
      <c r="H316" s="8"/>
      <c r="I316" s="81"/>
      <c r="J316" s="81"/>
      <c r="K316" s="82"/>
      <c r="L316" s="120"/>
      <c r="M316" s="93"/>
      <c r="N316" s="93"/>
      <c r="O316" s="36"/>
      <c r="P316" s="81"/>
      <c r="Q316" s="81"/>
      <c r="R316" s="82"/>
      <c r="S316" s="88"/>
      <c r="T316" s="92"/>
      <c r="U316" s="92"/>
      <c r="V316" s="2"/>
      <c r="W316" s="2"/>
    </row>
    <row r="317" spans="1:23" ht="15.95" customHeight="1" x14ac:dyDescent="0.25">
      <c r="A317" s="72"/>
      <c r="B317" s="53" t="str">
        <f>IF('Data Import-Express'!B311="", "",'Data Import-Express'!B311 )</f>
        <v>BCAR7A</v>
      </c>
      <c r="C317" s="53" t="str">
        <f>IF('Data Import-Express'!C311="", "",'Data Import-Express'!C311 )</f>
        <v>Company 34</v>
      </c>
      <c r="D317" s="97" t="str">
        <f>IF('Data Import-Express'!D311="", "",'Data Import-Express'!D311 )</f>
        <v>L074355</v>
      </c>
      <c r="E317" s="54">
        <f ca="1">IF('Data Import-Express'!E311="", "",'Data Import-Express'!E311 )+(TODAY()-$A$1)</f>
        <v>45073</v>
      </c>
      <c r="F317" s="53">
        <f>IF('Data Import-Express'!F311="", "",'Data Import-Express'!F311 )</f>
        <v>403</v>
      </c>
      <c r="G317" s="53">
        <f>IF('Data Import-Express'!G311="", "",'Data Import-Express'!G311 )</f>
        <v>403</v>
      </c>
      <c r="H317" s="8"/>
      <c r="I317" s="81"/>
      <c r="J317" s="81"/>
      <c r="K317" s="82"/>
      <c r="L317" s="120"/>
      <c r="M317" s="93"/>
      <c r="N317" s="93"/>
      <c r="O317" s="36"/>
      <c r="P317" s="81"/>
      <c r="Q317" s="81"/>
      <c r="R317" s="82"/>
      <c r="S317" s="88"/>
      <c r="T317" s="92"/>
      <c r="U317" s="92"/>
      <c r="V317" s="2"/>
      <c r="W317" s="2"/>
    </row>
    <row r="318" spans="1:23" ht="15.95" customHeight="1" x14ac:dyDescent="0.25">
      <c r="A318" s="72"/>
      <c r="B318" s="53" t="str">
        <f>IF('Data Import-Express'!B312="", "",'Data Import-Express'!B312 )</f>
        <v>BCAR7A</v>
      </c>
      <c r="C318" s="53" t="str">
        <f>IF('Data Import-Express'!C312="", "",'Data Import-Express'!C312 )</f>
        <v>Company 34</v>
      </c>
      <c r="D318" s="97" t="str">
        <f>IF('Data Import-Express'!D312="", "",'Data Import-Express'!D312 )</f>
        <v>L074366</v>
      </c>
      <c r="E318" s="54">
        <f ca="1">IF('Data Import-Express'!E312="", "",'Data Import-Express'!E312 )+(TODAY()-$A$1)</f>
        <v>45074</v>
      </c>
      <c r="F318" s="53">
        <f>IF('Data Import-Express'!F312="", "",'Data Import-Express'!F312 )</f>
        <v>483.6</v>
      </c>
      <c r="G318" s="53">
        <f>IF('Data Import-Express'!G312="", "",'Data Import-Express'!G312 )</f>
        <v>483.6</v>
      </c>
      <c r="H318" s="8"/>
      <c r="I318" s="81"/>
      <c r="J318" s="81"/>
      <c r="K318" s="82"/>
      <c r="L318" s="120"/>
      <c r="M318" s="93"/>
      <c r="N318" s="93"/>
      <c r="O318" s="36"/>
      <c r="P318" s="81"/>
      <c r="Q318" s="81"/>
      <c r="R318" s="82"/>
      <c r="S318" s="88"/>
      <c r="T318" s="92"/>
      <c r="U318" s="92"/>
      <c r="V318" s="2"/>
      <c r="W318" s="2"/>
    </row>
    <row r="319" spans="1:23" ht="15.95" customHeight="1" x14ac:dyDescent="0.25">
      <c r="A319" s="72"/>
      <c r="B319" s="53" t="str">
        <f>IF('Data Import-Express'!B313="", "",'Data Import-Express'!B313 )</f>
        <v>BCAR7A</v>
      </c>
      <c r="C319" s="53" t="str">
        <f>IF('Data Import-Express'!C313="", "",'Data Import-Express'!C313 )</f>
        <v>Company 34</v>
      </c>
      <c r="D319" s="97" t="str">
        <f>IF('Data Import-Express'!D313="", "",'Data Import-Express'!D313 )</f>
        <v>L074222</v>
      </c>
      <c r="E319" s="54">
        <f ca="1">IF('Data Import-Express'!E313="", "",'Data Import-Express'!E313 )+(TODAY()-$A$1)</f>
        <v>45074</v>
      </c>
      <c r="F319" s="53">
        <f>IF('Data Import-Express'!F313="", "",'Data Import-Express'!F313 )</f>
        <v>403</v>
      </c>
      <c r="G319" s="53">
        <f>IF('Data Import-Express'!G313="", "",'Data Import-Express'!G313 )</f>
        <v>403</v>
      </c>
      <c r="H319" s="8"/>
      <c r="I319" s="81"/>
      <c r="J319" s="81"/>
      <c r="K319" s="82"/>
      <c r="L319" s="120"/>
      <c r="M319" s="93"/>
      <c r="N319" s="93"/>
      <c r="O319" s="36"/>
      <c r="P319" s="81"/>
      <c r="Q319" s="81"/>
      <c r="R319" s="82"/>
      <c r="S319" s="88"/>
      <c r="T319" s="92"/>
      <c r="U319" s="92"/>
      <c r="V319" s="2"/>
      <c r="W319" s="2"/>
    </row>
    <row r="320" spans="1:23" ht="15.95" customHeight="1" x14ac:dyDescent="0.25">
      <c r="A320" s="72"/>
      <c r="B320" s="53" t="str">
        <f>IF('Data Import-Express'!B314="", "",'Data Import-Express'!B314 )</f>
        <v>BCAR7A</v>
      </c>
      <c r="C320" s="53" t="str">
        <f>IF('Data Import-Express'!C314="", "",'Data Import-Express'!C314 )</f>
        <v>Company 34</v>
      </c>
      <c r="D320" s="97" t="str">
        <f>IF('Data Import-Express'!D314="", "",'Data Import-Express'!D314 )</f>
        <v>L074446</v>
      </c>
      <c r="E320" s="54">
        <f ca="1">IF('Data Import-Express'!E314="", "",'Data Import-Express'!E314 )+(TODAY()-$A$1)</f>
        <v>45078</v>
      </c>
      <c r="F320" s="53">
        <f>IF('Data Import-Express'!F314="", "",'Data Import-Express'!F314 )</f>
        <v>483.6</v>
      </c>
      <c r="G320" s="53">
        <f>IF('Data Import-Express'!G314="", "",'Data Import-Express'!G314 )</f>
        <v>483.6</v>
      </c>
      <c r="H320" s="8"/>
      <c r="I320" s="81"/>
      <c r="J320" s="81"/>
      <c r="K320" s="82"/>
      <c r="L320" s="120"/>
      <c r="M320" s="93"/>
      <c r="N320" s="93"/>
      <c r="O320" s="36"/>
      <c r="P320" s="81"/>
      <c r="Q320" s="81"/>
      <c r="R320" s="82"/>
      <c r="S320" s="88"/>
      <c r="T320" s="92"/>
      <c r="U320" s="92"/>
      <c r="V320" s="2"/>
      <c r="W320" s="2"/>
    </row>
    <row r="321" spans="1:23" ht="15.95" customHeight="1" x14ac:dyDescent="0.25">
      <c r="A321" s="72"/>
      <c r="B321" s="53" t="str">
        <f>IF('Data Import-Express'!B315="", "",'Data Import-Express'!B315 )</f>
        <v>BCAR7A</v>
      </c>
      <c r="C321" s="53" t="str">
        <f>IF('Data Import-Express'!C315="", "",'Data Import-Express'!C315 )</f>
        <v>Company 34</v>
      </c>
      <c r="D321" s="97" t="str">
        <f>IF('Data Import-Express'!D315="", "",'Data Import-Express'!D315 )</f>
        <v>L073993</v>
      </c>
      <c r="E321" s="54">
        <f ca="1">IF('Data Import-Express'!E315="", "",'Data Import-Express'!E315 )+(TODAY()-$A$1)</f>
        <v>45079</v>
      </c>
      <c r="F321" s="53">
        <f>IF('Data Import-Express'!F315="", "",'Data Import-Express'!F315 )</f>
        <v>403</v>
      </c>
      <c r="G321" s="53">
        <f>IF('Data Import-Express'!G315="", "",'Data Import-Express'!G315 )</f>
        <v>403</v>
      </c>
      <c r="H321" s="8"/>
      <c r="I321" s="81"/>
      <c r="J321" s="81"/>
      <c r="K321" s="82"/>
      <c r="L321" s="120"/>
      <c r="M321" s="93"/>
      <c r="N321" s="93"/>
      <c r="O321" s="36"/>
      <c r="P321" s="81"/>
      <c r="Q321" s="81"/>
      <c r="R321" s="82"/>
      <c r="S321" s="88"/>
      <c r="T321" s="92"/>
      <c r="U321" s="92"/>
      <c r="V321" s="2"/>
      <c r="W321" s="2"/>
    </row>
    <row r="322" spans="1:23" ht="15.95" customHeight="1" x14ac:dyDescent="0.25">
      <c r="A322" s="72"/>
      <c r="B322" s="53" t="str">
        <f>IF('Data Import-Express'!B316="", "",'Data Import-Express'!B316 )</f>
        <v>BCAR7A</v>
      </c>
      <c r="C322" s="53" t="str">
        <f>IF('Data Import-Express'!C316="", "",'Data Import-Express'!C316 )</f>
        <v>Company 34</v>
      </c>
      <c r="D322" s="97" t="str">
        <f>IF('Data Import-Express'!D316="", "",'Data Import-Express'!D316 )</f>
        <v>L074630</v>
      </c>
      <c r="E322" s="54">
        <f ca="1">IF('Data Import-Express'!E316="", "",'Data Import-Express'!E316 )+(TODAY()-$A$1)</f>
        <v>45081</v>
      </c>
      <c r="F322" s="53">
        <f>IF('Data Import-Express'!F316="", "",'Data Import-Express'!F316 )</f>
        <v>483.6</v>
      </c>
      <c r="G322" s="53">
        <f>IF('Data Import-Express'!G316="", "",'Data Import-Express'!G316 )</f>
        <v>483.6</v>
      </c>
      <c r="H322" s="8"/>
      <c r="I322" s="81"/>
      <c r="J322" s="81"/>
      <c r="K322" s="82"/>
      <c r="L322" s="120"/>
      <c r="M322" s="93"/>
      <c r="N322" s="93"/>
      <c r="O322" s="36"/>
      <c r="P322" s="81"/>
      <c r="Q322" s="81"/>
      <c r="R322" s="82"/>
      <c r="S322" s="88"/>
      <c r="T322" s="92"/>
      <c r="U322" s="92"/>
      <c r="V322" s="2"/>
      <c r="W322" s="2"/>
    </row>
    <row r="323" spans="1:23" ht="15.95" customHeight="1" x14ac:dyDescent="0.25">
      <c r="A323" s="72"/>
      <c r="B323" s="53" t="str">
        <f>IF('Data Import-Express'!B317="", "",'Data Import-Express'!B317 )</f>
        <v>BCAR7A</v>
      </c>
      <c r="C323" s="53" t="str">
        <f>IF('Data Import-Express'!C317="", "",'Data Import-Express'!C317 )</f>
        <v>Company 34</v>
      </c>
      <c r="D323" s="97" t="str">
        <f>IF('Data Import-Express'!D317="", "",'Data Import-Express'!D317 )</f>
        <v>T074814</v>
      </c>
      <c r="E323" s="54">
        <f ca="1">IF('Data Import-Express'!E317="", "",'Data Import-Express'!E317 )+(TODAY()-$A$1)</f>
        <v>45081</v>
      </c>
      <c r="F323" s="53">
        <f>IF('Data Import-Express'!F317="", "",'Data Import-Express'!F317 )</f>
        <v>483.6</v>
      </c>
      <c r="G323" s="53">
        <f>IF('Data Import-Express'!G317="", "",'Data Import-Express'!G317 )</f>
        <v>483.6</v>
      </c>
      <c r="H323" s="8"/>
      <c r="I323" s="81"/>
      <c r="J323" s="81"/>
      <c r="K323" s="82"/>
      <c r="L323" s="120"/>
      <c r="M323" s="93"/>
      <c r="N323" s="93"/>
      <c r="O323" s="36"/>
      <c r="P323" s="81"/>
      <c r="Q323" s="81"/>
      <c r="R323" s="82"/>
      <c r="S323" s="88"/>
      <c r="T323" s="92"/>
      <c r="U323" s="92"/>
      <c r="V323" s="2"/>
      <c r="W323" s="2"/>
    </row>
    <row r="324" spans="1:23" ht="15.95" customHeight="1" x14ac:dyDescent="0.25">
      <c r="A324" s="72"/>
      <c r="B324" s="53" t="str">
        <f>IF('Data Import-Express'!B318="", "",'Data Import-Express'!B318 )</f>
        <v>BCAR7A</v>
      </c>
      <c r="C324" s="53" t="str">
        <f>IF('Data Import-Express'!C318="", "",'Data Import-Express'!C318 )</f>
        <v>Company 34</v>
      </c>
      <c r="D324" s="97" t="str">
        <f>IF('Data Import-Express'!D318="", "",'Data Import-Express'!D318 )</f>
        <v>T074815</v>
      </c>
      <c r="E324" s="54">
        <f ca="1">IF('Data Import-Express'!E318="", "",'Data Import-Express'!E318 )+(TODAY()-$A$1)</f>
        <v>45081</v>
      </c>
      <c r="F324" s="53">
        <f>IF('Data Import-Express'!F318="", "",'Data Import-Express'!F318 )</f>
        <v>403</v>
      </c>
      <c r="G324" s="53">
        <f>IF('Data Import-Express'!G318="", "",'Data Import-Express'!G318 )</f>
        <v>403</v>
      </c>
      <c r="H324" s="8"/>
      <c r="I324" s="81"/>
      <c r="J324" s="81"/>
      <c r="K324" s="82"/>
      <c r="L324" s="120"/>
      <c r="M324" s="93"/>
      <c r="N324" s="93"/>
      <c r="O324" s="36"/>
      <c r="P324" s="81"/>
      <c r="Q324" s="81"/>
      <c r="R324" s="82"/>
      <c r="S324" s="88"/>
      <c r="T324" s="92"/>
      <c r="U324" s="92"/>
      <c r="V324" s="2"/>
      <c r="W324" s="2"/>
    </row>
    <row r="325" spans="1:23" ht="15.95" customHeight="1" x14ac:dyDescent="0.25">
      <c r="A325" s="72"/>
      <c r="B325" s="53" t="str">
        <f>IF('Data Import-Express'!B319="", "",'Data Import-Express'!B319 )</f>
        <v>BCAR7A</v>
      </c>
      <c r="C325" s="53" t="str">
        <f>IF('Data Import-Express'!C319="", "",'Data Import-Express'!C319 )</f>
        <v>Company 34</v>
      </c>
      <c r="D325" s="97" t="str">
        <f>IF('Data Import-Express'!D319="", "",'Data Import-Express'!D319 )</f>
        <v>T074873</v>
      </c>
      <c r="E325" s="54">
        <f ca="1">IF('Data Import-Express'!E319="", "",'Data Import-Express'!E319 )+(TODAY()-$A$1)</f>
        <v>45085</v>
      </c>
      <c r="F325" s="53">
        <f>IF('Data Import-Express'!F319="", "",'Data Import-Express'!F319 )</f>
        <v>483.6</v>
      </c>
      <c r="G325" s="53">
        <f>IF('Data Import-Express'!G319="", "",'Data Import-Express'!G319 )</f>
        <v>483.6</v>
      </c>
      <c r="H325" s="8"/>
      <c r="I325" s="81"/>
      <c r="J325" s="81"/>
      <c r="K325" s="82"/>
      <c r="L325" s="120"/>
      <c r="M325" s="93"/>
      <c r="N325" s="93"/>
      <c r="O325" s="36"/>
      <c r="P325" s="81"/>
      <c r="Q325" s="81"/>
      <c r="R325" s="82"/>
      <c r="S325" s="88"/>
      <c r="T325" s="92"/>
      <c r="U325" s="92"/>
      <c r="V325" s="2"/>
      <c r="W325" s="2"/>
    </row>
    <row r="326" spans="1:23" ht="15.95" customHeight="1" x14ac:dyDescent="0.25">
      <c r="A326" s="72"/>
      <c r="B326" s="53" t="str">
        <f>IF('Data Import-Express'!B320="", "",'Data Import-Express'!B320 )</f>
        <v>BCAR7A</v>
      </c>
      <c r="C326" s="53" t="str">
        <f>IF('Data Import-Express'!C320="", "",'Data Import-Express'!C320 )</f>
        <v>Company 34</v>
      </c>
      <c r="D326" s="97" t="str">
        <f>IF('Data Import-Express'!D320="", "",'Data Import-Express'!D320 )</f>
        <v>T074876</v>
      </c>
      <c r="E326" s="54">
        <f ca="1">IF('Data Import-Express'!E320="", "",'Data Import-Express'!E320 )+(TODAY()-$A$1)</f>
        <v>45085</v>
      </c>
      <c r="F326" s="53">
        <f>IF('Data Import-Express'!F320="", "",'Data Import-Express'!F320 )</f>
        <v>403</v>
      </c>
      <c r="G326" s="53">
        <f>IF('Data Import-Express'!G320="", "",'Data Import-Express'!G320 )</f>
        <v>403</v>
      </c>
      <c r="H326" s="8"/>
      <c r="I326" s="81"/>
      <c r="J326" s="81"/>
      <c r="K326" s="82"/>
      <c r="L326" s="120"/>
      <c r="M326" s="93"/>
      <c r="N326" s="93"/>
      <c r="O326" s="36"/>
      <c r="P326" s="81"/>
      <c r="Q326" s="81"/>
      <c r="R326" s="82"/>
      <c r="S326" s="88"/>
      <c r="T326" s="92"/>
      <c r="U326" s="92"/>
      <c r="V326" s="2"/>
      <c r="W326" s="2"/>
    </row>
    <row r="327" spans="1:23" ht="15.95" customHeight="1" x14ac:dyDescent="0.25">
      <c r="A327" s="72"/>
      <c r="B327" s="53" t="str">
        <f>IF('Data Import-Express'!B321="", "",'Data Import-Express'!B321 )</f>
        <v>BCAR7A</v>
      </c>
      <c r="C327" s="53" t="str">
        <f>IF('Data Import-Express'!C321="", "",'Data Import-Express'!C321 )</f>
        <v>Company 34</v>
      </c>
      <c r="D327" s="97" t="str">
        <f>IF('Data Import-Express'!D321="", "",'Data Import-Express'!D321 )</f>
        <v>L074782</v>
      </c>
      <c r="E327" s="54">
        <f ca="1">IF('Data Import-Express'!E321="", "",'Data Import-Express'!E321 )+(TODAY()-$A$1)</f>
        <v>45091</v>
      </c>
      <c r="F327" s="53">
        <f>IF('Data Import-Express'!F321="", "",'Data Import-Express'!F321 )</f>
        <v>997.5</v>
      </c>
      <c r="G327" s="53">
        <f>IF('Data Import-Express'!G321="", "",'Data Import-Express'!G321 )</f>
        <v>997.5</v>
      </c>
      <c r="H327" s="8"/>
      <c r="I327" s="81"/>
      <c r="J327" s="81"/>
      <c r="K327" s="82"/>
      <c r="L327" s="120"/>
      <c r="M327" s="93"/>
      <c r="N327" s="93"/>
      <c r="O327" s="36"/>
      <c r="P327" s="81"/>
      <c r="Q327" s="81"/>
      <c r="R327" s="82"/>
      <c r="S327" s="88"/>
      <c r="T327" s="92"/>
      <c r="U327" s="92"/>
      <c r="V327" s="2"/>
      <c r="W327" s="2"/>
    </row>
    <row r="328" spans="1:23" ht="15.95" customHeight="1" x14ac:dyDescent="0.25">
      <c r="A328" s="72"/>
      <c r="B328" s="53" t="str">
        <f>IF('Data Import-Express'!B322="", "",'Data Import-Express'!B322 )</f>
        <v>BCAR7A</v>
      </c>
      <c r="C328" s="53" t="str">
        <f>IF('Data Import-Express'!C322="", "",'Data Import-Express'!C322 )</f>
        <v>Company 34</v>
      </c>
      <c r="D328" s="97" t="str">
        <f>IF('Data Import-Express'!D322="", "",'Data Import-Express'!D322 )</f>
        <v>T074925</v>
      </c>
      <c r="E328" s="54">
        <f ca="1">IF('Data Import-Express'!E322="", "",'Data Import-Express'!E322 )+(TODAY()-$A$1)</f>
        <v>45091</v>
      </c>
      <c r="F328" s="53">
        <f>IF('Data Import-Express'!F322="", "",'Data Import-Express'!F322 )</f>
        <v>892.5</v>
      </c>
      <c r="G328" s="53">
        <f>IF('Data Import-Express'!G322="", "",'Data Import-Express'!G322 )</f>
        <v>892.5</v>
      </c>
      <c r="H328" s="8"/>
      <c r="I328" s="81"/>
      <c r="J328" s="81"/>
      <c r="K328" s="82"/>
      <c r="L328" s="120"/>
      <c r="M328" s="93"/>
      <c r="N328" s="93"/>
      <c r="O328" s="36"/>
      <c r="P328" s="81"/>
      <c r="Q328" s="81"/>
      <c r="R328" s="82"/>
      <c r="S328" s="88"/>
      <c r="T328" s="92"/>
      <c r="U328" s="92"/>
      <c r="V328" s="2"/>
      <c r="W328" s="2"/>
    </row>
    <row r="329" spans="1:23" ht="15.95" customHeight="1" x14ac:dyDescent="0.25">
      <c r="A329" s="72"/>
      <c r="B329" s="53" t="str">
        <f>IF('Data Import-Express'!B323="", "",'Data Import-Express'!B323 )</f>
        <v>BCAR7A</v>
      </c>
      <c r="C329" s="53" t="str">
        <f>IF('Data Import-Express'!C323="", "",'Data Import-Express'!C323 )</f>
        <v>Company 34</v>
      </c>
      <c r="D329" s="97" t="str">
        <f>IF('Data Import-Express'!D323="", "",'Data Import-Express'!D323 )</f>
        <v>T074953</v>
      </c>
      <c r="E329" s="54">
        <f ca="1">IF('Data Import-Express'!E323="", "",'Data Import-Express'!E323 )+(TODAY()-$A$1)</f>
        <v>45091</v>
      </c>
      <c r="F329" s="53">
        <f>IF('Data Import-Express'!F323="", "",'Data Import-Express'!F323 )</f>
        <v>483.6</v>
      </c>
      <c r="G329" s="53">
        <f>IF('Data Import-Express'!G323="", "",'Data Import-Express'!G323 )</f>
        <v>483.6</v>
      </c>
      <c r="H329" s="8"/>
      <c r="I329" s="81"/>
      <c r="J329" s="81"/>
      <c r="K329" s="82"/>
      <c r="L329" s="120"/>
      <c r="M329" s="93"/>
      <c r="N329" s="93"/>
      <c r="O329" s="36"/>
      <c r="P329" s="81"/>
      <c r="Q329" s="81"/>
      <c r="R329" s="82"/>
      <c r="S329" s="88"/>
      <c r="T329" s="92"/>
      <c r="U329" s="92"/>
      <c r="V329" s="2"/>
      <c r="W329" s="2"/>
    </row>
    <row r="330" spans="1:23" ht="15.95" customHeight="1" x14ac:dyDescent="0.25">
      <c r="A330" s="72"/>
      <c r="B330" s="53" t="str">
        <f>IF('Data Import-Express'!B324="", "",'Data Import-Express'!B324 )</f>
        <v>BCAR7A</v>
      </c>
      <c r="C330" s="53" t="str">
        <f>IF('Data Import-Express'!C324="", "",'Data Import-Express'!C324 )</f>
        <v>Company 34</v>
      </c>
      <c r="D330" s="97" t="str">
        <f>IF('Data Import-Express'!D324="", "",'Data Import-Express'!D324 )</f>
        <v>T075015</v>
      </c>
      <c r="E330" s="54">
        <f ca="1">IF('Data Import-Express'!E324="", "",'Data Import-Express'!E324 )+(TODAY()-$A$1)</f>
        <v>45091</v>
      </c>
      <c r="F330" s="53">
        <f>IF('Data Import-Express'!F324="", "",'Data Import-Express'!F324 )</f>
        <v>483.6</v>
      </c>
      <c r="G330" s="53">
        <f>IF('Data Import-Express'!G324="", "",'Data Import-Express'!G324 )</f>
        <v>483.6</v>
      </c>
      <c r="H330" s="8"/>
      <c r="I330" s="81"/>
      <c r="J330" s="81"/>
      <c r="K330" s="82"/>
      <c r="L330" s="120"/>
      <c r="M330" s="93"/>
      <c r="N330" s="93"/>
      <c r="O330" s="36"/>
      <c r="P330" s="81"/>
      <c r="Q330" s="81"/>
      <c r="R330" s="82"/>
      <c r="S330" s="88"/>
      <c r="T330" s="92"/>
      <c r="U330" s="92"/>
      <c r="V330" s="2"/>
      <c r="W330" s="2"/>
    </row>
    <row r="331" spans="1:23" ht="15.95" customHeight="1" x14ac:dyDescent="0.25">
      <c r="A331" s="72"/>
      <c r="B331" s="53" t="str">
        <f>IF('Data Import-Express'!B325="", "",'Data Import-Express'!B325 )</f>
        <v>BCAR7A</v>
      </c>
      <c r="C331" s="53" t="str">
        <f>IF('Data Import-Express'!C325="", "",'Data Import-Express'!C325 )</f>
        <v>Company 34</v>
      </c>
      <c r="D331" s="97" t="str">
        <f>IF('Data Import-Express'!D325="", "",'Data Import-Express'!D325 )</f>
        <v>T074926</v>
      </c>
      <c r="E331" s="54">
        <f ca="1">IF('Data Import-Express'!E325="", "",'Data Import-Express'!E325 )+(TODAY()-$A$1)</f>
        <v>45091</v>
      </c>
      <c r="F331" s="53">
        <f>IF('Data Import-Express'!F325="", "",'Data Import-Express'!F325 )</f>
        <v>403</v>
      </c>
      <c r="G331" s="53">
        <f>IF('Data Import-Express'!G325="", "",'Data Import-Express'!G325 )</f>
        <v>403</v>
      </c>
      <c r="H331" s="8"/>
      <c r="I331" s="81"/>
      <c r="J331" s="81"/>
      <c r="K331" s="82"/>
      <c r="L331" s="120"/>
      <c r="M331" s="93"/>
      <c r="N331" s="93"/>
      <c r="O331" s="36"/>
      <c r="P331" s="81"/>
      <c r="Q331" s="81"/>
      <c r="R331" s="82"/>
      <c r="S331" s="88"/>
      <c r="T331" s="92"/>
      <c r="U331" s="92"/>
      <c r="V331" s="2"/>
      <c r="W331" s="2"/>
    </row>
    <row r="332" spans="1:23" ht="15.95" customHeight="1" x14ac:dyDescent="0.25">
      <c r="A332" s="72"/>
      <c r="B332" s="53" t="str">
        <f>IF('Data Import-Express'!B326="", "",'Data Import-Express'!B326 )</f>
        <v>BCAR7A</v>
      </c>
      <c r="C332" s="53" t="str">
        <f>IF('Data Import-Express'!C326="", "",'Data Import-Express'!C326 )</f>
        <v>Company 34</v>
      </c>
      <c r="D332" s="97" t="str">
        <f>IF('Data Import-Express'!D326="", "",'Data Import-Express'!D326 )</f>
        <v>T075056</v>
      </c>
      <c r="E332" s="54">
        <f ca="1">IF('Data Import-Express'!E326="", "",'Data Import-Express'!E326 )+(TODAY()-$A$1)</f>
        <v>45091</v>
      </c>
      <c r="F332" s="53">
        <f>IF('Data Import-Express'!F326="", "",'Data Import-Express'!F326 )</f>
        <v>403</v>
      </c>
      <c r="G332" s="53">
        <f>IF('Data Import-Express'!G326="", "",'Data Import-Express'!G326 )</f>
        <v>403</v>
      </c>
      <c r="H332" s="8"/>
      <c r="I332" s="81"/>
      <c r="J332" s="81"/>
      <c r="K332" s="82"/>
      <c r="L332" s="120"/>
      <c r="M332" s="93"/>
      <c r="N332" s="93"/>
      <c r="O332" s="36"/>
      <c r="P332" s="81"/>
      <c r="Q332" s="81"/>
      <c r="R332" s="82"/>
      <c r="S332" s="88"/>
      <c r="T332" s="92"/>
      <c r="U332" s="92"/>
      <c r="V332" s="2"/>
      <c r="W332" s="2"/>
    </row>
    <row r="333" spans="1:23" ht="15.95" customHeight="1" x14ac:dyDescent="0.25">
      <c r="A333" s="72"/>
      <c r="B333" s="53" t="str">
        <f>IF('Data Import-Express'!B327="", "",'Data Import-Express'!B327 )</f>
        <v>BCAR7A</v>
      </c>
      <c r="C333" s="53" t="str">
        <f>IF('Data Import-Express'!C327="", "",'Data Import-Express'!C327 )</f>
        <v>Company 34</v>
      </c>
      <c r="D333" s="97" t="str">
        <f>IF('Data Import-Express'!D327="", "",'Data Import-Express'!D327 )</f>
        <v>T075192</v>
      </c>
      <c r="E333" s="54">
        <f ca="1">IF('Data Import-Express'!E327="", "",'Data Import-Express'!E327 )+(TODAY()-$A$1)</f>
        <v>45091</v>
      </c>
      <c r="F333" s="53">
        <f>IF('Data Import-Express'!F327="", "",'Data Import-Express'!F327 )</f>
        <v>403</v>
      </c>
      <c r="G333" s="53">
        <f>IF('Data Import-Express'!G327="", "",'Data Import-Express'!G327 )</f>
        <v>403</v>
      </c>
      <c r="H333" s="8"/>
      <c r="I333" s="81"/>
      <c r="J333" s="81"/>
      <c r="K333" s="82"/>
      <c r="L333" s="120"/>
      <c r="M333" s="93"/>
      <c r="N333" s="93"/>
      <c r="O333" s="36"/>
      <c r="P333" s="81"/>
      <c r="Q333" s="81"/>
      <c r="R333" s="82"/>
      <c r="S333" s="88"/>
      <c r="T333" s="92"/>
      <c r="U333" s="92"/>
      <c r="V333" s="2"/>
      <c r="W333" s="2"/>
    </row>
    <row r="334" spans="1:23" ht="15.95" customHeight="1" x14ac:dyDescent="0.25">
      <c r="A334" s="72"/>
      <c r="B334" s="53" t="str">
        <f>IF('Data Import-Express'!B328="", "",'Data Import-Express'!B328 )</f>
        <v>BCAR7A</v>
      </c>
      <c r="C334" s="53" t="str">
        <f>IF('Data Import-Express'!C328="", "",'Data Import-Express'!C328 )</f>
        <v>Company 34</v>
      </c>
      <c r="D334" s="97" t="str">
        <f>IF('Data Import-Express'!D328="", "",'Data Import-Express'!D328 )</f>
        <v>T075194</v>
      </c>
      <c r="E334" s="54">
        <f ca="1">IF('Data Import-Express'!E328="", "",'Data Import-Express'!E328 )+(TODAY()-$A$1)</f>
        <v>45092</v>
      </c>
      <c r="F334" s="53">
        <f>IF('Data Import-Express'!F328="", "",'Data Import-Express'!F328 )</f>
        <v>403</v>
      </c>
      <c r="G334" s="53">
        <f>IF('Data Import-Express'!G328="", "",'Data Import-Express'!G328 )</f>
        <v>403</v>
      </c>
      <c r="H334" s="8"/>
      <c r="I334" s="81"/>
      <c r="J334" s="81"/>
      <c r="K334" s="82"/>
      <c r="L334" s="120"/>
      <c r="M334" s="93"/>
      <c r="N334" s="93"/>
      <c r="O334" s="36"/>
      <c r="P334" s="81"/>
      <c r="Q334" s="81"/>
      <c r="R334" s="82"/>
      <c r="S334" s="88"/>
      <c r="T334" s="92"/>
      <c r="U334" s="92"/>
      <c r="V334" s="2"/>
      <c r="W334" s="2"/>
    </row>
    <row r="335" spans="1:23" ht="15.95" customHeight="1" x14ac:dyDescent="0.25">
      <c r="A335" s="72"/>
      <c r="B335" s="53" t="str">
        <f>IF('Data Import-Express'!B329="", "",'Data Import-Express'!B329 )</f>
        <v>BCAR7A</v>
      </c>
      <c r="C335" s="53" t="str">
        <f>IF('Data Import-Express'!C329="", "",'Data Import-Express'!C329 )</f>
        <v>Company 34</v>
      </c>
      <c r="D335" s="97" t="str">
        <f>IF('Data Import-Express'!D329="", "",'Data Import-Express'!D329 )</f>
        <v>T075365</v>
      </c>
      <c r="E335" s="54">
        <f ca="1">IF('Data Import-Express'!E329="", "",'Data Import-Express'!E329 )+(TODAY()-$A$1)</f>
        <v>45094</v>
      </c>
      <c r="F335" s="53">
        <f>IF('Data Import-Express'!F329="", "",'Data Import-Express'!F329 )</f>
        <v>483.6</v>
      </c>
      <c r="G335" s="53">
        <f>IF('Data Import-Express'!G329="", "",'Data Import-Express'!G329 )</f>
        <v>483.6</v>
      </c>
      <c r="H335" s="8"/>
      <c r="I335" s="81"/>
      <c r="J335" s="81"/>
      <c r="K335" s="82"/>
      <c r="L335" s="120"/>
      <c r="M335" s="93"/>
      <c r="N335" s="93"/>
      <c r="O335" s="36"/>
      <c r="P335" s="81"/>
      <c r="Q335" s="81"/>
      <c r="R335" s="82"/>
      <c r="S335" s="88"/>
      <c r="T335" s="92"/>
      <c r="U335" s="92"/>
      <c r="V335" s="2"/>
      <c r="W335" s="2"/>
    </row>
    <row r="336" spans="1:23" ht="15.95" customHeight="1" x14ac:dyDescent="0.25">
      <c r="A336" s="72"/>
      <c r="B336" s="53" t="str">
        <f>IF('Data Import-Express'!B330="", "",'Data Import-Express'!B330 )</f>
        <v>BCAR7A</v>
      </c>
      <c r="C336" s="53" t="str">
        <f>IF('Data Import-Express'!C330="", "",'Data Import-Express'!C330 )</f>
        <v>Company 34</v>
      </c>
      <c r="D336" s="97" t="str">
        <f>IF('Data Import-Express'!D330="", "",'Data Import-Express'!D330 )</f>
        <v>L075457</v>
      </c>
      <c r="E336" s="54">
        <f ca="1">IF('Data Import-Express'!E330="", "",'Data Import-Express'!E330 )+(TODAY()-$A$1)</f>
        <v>45094</v>
      </c>
      <c r="F336" s="53">
        <f>IF('Data Import-Express'!F330="", "",'Data Import-Express'!F330 )</f>
        <v>403</v>
      </c>
      <c r="G336" s="53">
        <f>IF('Data Import-Express'!G330="", "",'Data Import-Express'!G330 )</f>
        <v>403</v>
      </c>
      <c r="H336" s="8"/>
      <c r="I336" s="81"/>
      <c r="J336" s="81"/>
      <c r="K336" s="82"/>
      <c r="L336" s="120"/>
      <c r="M336" s="93"/>
      <c r="N336" s="93"/>
      <c r="O336" s="36"/>
      <c r="P336" s="81"/>
      <c r="Q336" s="81"/>
      <c r="R336" s="82"/>
      <c r="S336" s="88"/>
      <c r="T336" s="92"/>
      <c r="U336" s="92"/>
      <c r="V336" s="2"/>
      <c r="W336" s="2"/>
    </row>
    <row r="337" spans="1:23" ht="15.95" customHeight="1" x14ac:dyDescent="0.25">
      <c r="A337" s="72"/>
      <c r="B337" s="53" t="str">
        <f>IF('Data Import-Express'!B331="", "",'Data Import-Express'!B331 )</f>
        <v>BCAR7A</v>
      </c>
      <c r="C337" s="53" t="str">
        <f>IF('Data Import-Express'!C331="", "",'Data Import-Express'!C331 )</f>
        <v>Company 34</v>
      </c>
      <c r="D337" s="97" t="str">
        <f>IF('Data Import-Express'!D331="", "",'Data Import-Express'!D331 )</f>
        <v>T075548</v>
      </c>
      <c r="E337" s="54">
        <f ca="1">IF('Data Import-Express'!E331="", "",'Data Import-Express'!E331 )+(TODAY()-$A$1)</f>
        <v>45095</v>
      </c>
      <c r="F337" s="53">
        <f>IF('Data Import-Express'!F331="", "",'Data Import-Express'!F331 )</f>
        <v>483.6</v>
      </c>
      <c r="G337" s="53">
        <f>IF('Data Import-Express'!G331="", "",'Data Import-Express'!G331 )</f>
        <v>483.6</v>
      </c>
      <c r="H337" s="8"/>
      <c r="I337" s="81"/>
      <c r="J337" s="81"/>
      <c r="K337" s="82"/>
      <c r="L337" s="120"/>
      <c r="M337" s="93"/>
      <c r="N337" s="93"/>
      <c r="O337" s="36"/>
      <c r="P337" s="81"/>
      <c r="Q337" s="81"/>
      <c r="R337" s="82"/>
      <c r="S337" s="88"/>
      <c r="T337" s="92"/>
      <c r="U337" s="92"/>
      <c r="V337" s="2"/>
      <c r="W337" s="2"/>
    </row>
    <row r="338" spans="1:23" ht="15.95" customHeight="1" x14ac:dyDescent="0.25">
      <c r="A338" s="72"/>
      <c r="B338" s="53" t="str">
        <f>IF('Data Import-Express'!B332="", "",'Data Import-Express'!B332 )</f>
        <v>BCAR7A</v>
      </c>
      <c r="C338" s="53" t="str">
        <f>IF('Data Import-Express'!C332="", "",'Data Import-Express'!C332 )</f>
        <v>Company 34</v>
      </c>
      <c r="D338" s="97" t="str">
        <f>IF('Data Import-Express'!D332="", "",'Data Import-Express'!D332 )</f>
        <v>T075555</v>
      </c>
      <c r="E338" s="54">
        <f ca="1">IF('Data Import-Express'!E332="", "",'Data Import-Express'!E332 )+(TODAY()-$A$1)</f>
        <v>45099</v>
      </c>
      <c r="F338" s="53">
        <f>IF('Data Import-Express'!F332="", "",'Data Import-Express'!F332 )</f>
        <v>403</v>
      </c>
      <c r="G338" s="53">
        <f>IF('Data Import-Express'!G332="", "",'Data Import-Express'!G332 )</f>
        <v>403</v>
      </c>
      <c r="H338" s="8"/>
      <c r="I338" s="81"/>
      <c r="J338" s="81"/>
      <c r="K338" s="82"/>
      <c r="L338" s="120"/>
      <c r="M338" s="93"/>
      <c r="N338" s="93"/>
      <c r="O338" s="36"/>
      <c r="P338" s="81"/>
      <c r="Q338" s="81"/>
      <c r="R338" s="82"/>
      <c r="S338" s="88"/>
      <c r="T338" s="92"/>
      <c r="U338" s="92"/>
      <c r="V338" s="2"/>
      <c r="W338" s="2"/>
    </row>
    <row r="339" spans="1:23" ht="15.95" customHeight="1" x14ac:dyDescent="0.25">
      <c r="A339" s="72"/>
      <c r="B339" s="53" t="str">
        <f>IF('Data Import-Express'!B333="", "",'Data Import-Express'!B333 )</f>
        <v>BCAR7A</v>
      </c>
      <c r="C339" s="53" t="str">
        <f>IF('Data Import-Express'!C333="", "",'Data Import-Express'!C333 )</f>
        <v>Company 34</v>
      </c>
      <c r="D339" s="97" t="str">
        <f>IF('Data Import-Express'!D333="", "",'Data Import-Express'!D333 )</f>
        <v>T075155</v>
      </c>
      <c r="E339" s="54">
        <f ca="1">IF('Data Import-Express'!E333="", "",'Data Import-Express'!E333 )+(TODAY()-$A$1)</f>
        <v>45100</v>
      </c>
      <c r="F339" s="53">
        <f>IF('Data Import-Express'!F333="", "",'Data Import-Express'!F333 )</f>
        <v>483.6</v>
      </c>
      <c r="G339" s="53">
        <f>IF('Data Import-Express'!G333="", "",'Data Import-Express'!G333 )</f>
        <v>483.6</v>
      </c>
      <c r="H339" s="8"/>
      <c r="I339" s="81"/>
      <c r="J339" s="81"/>
      <c r="K339" s="82"/>
      <c r="L339" s="120"/>
      <c r="M339" s="93"/>
      <c r="N339" s="93"/>
      <c r="O339" s="36"/>
      <c r="P339" s="81"/>
      <c r="Q339" s="81"/>
      <c r="R339" s="82"/>
      <c r="S339" s="88"/>
      <c r="T339" s="92"/>
      <c r="U339" s="92"/>
      <c r="V339" s="2"/>
      <c r="W339" s="2"/>
    </row>
    <row r="340" spans="1:23" ht="15.95" customHeight="1" x14ac:dyDescent="0.25">
      <c r="A340" s="72"/>
      <c r="B340" s="53" t="str">
        <f>IF('Data Import-Express'!B334="", "",'Data Import-Express'!B334 )</f>
        <v>BCAR7A</v>
      </c>
      <c r="C340" s="53" t="str">
        <f>IF('Data Import-Express'!C334="", "",'Data Import-Express'!C334 )</f>
        <v>Company 34</v>
      </c>
      <c r="D340" s="97" t="str">
        <f>IF('Data Import-Express'!D334="", "",'Data Import-Express'!D334 )</f>
        <v>T075810</v>
      </c>
      <c r="E340" s="54">
        <f ca="1">IF('Data Import-Express'!E334="", "",'Data Import-Express'!E334 )+(TODAY()-$A$1)</f>
        <v>45100</v>
      </c>
      <c r="F340" s="53">
        <f>IF('Data Import-Express'!F334="", "",'Data Import-Express'!F334 )</f>
        <v>403</v>
      </c>
      <c r="G340" s="53">
        <f>IF('Data Import-Express'!G334="", "",'Data Import-Express'!G334 )</f>
        <v>403</v>
      </c>
      <c r="H340" s="8"/>
      <c r="I340" s="81"/>
      <c r="J340" s="81"/>
      <c r="K340" s="82"/>
      <c r="L340" s="120"/>
      <c r="M340" s="93"/>
      <c r="N340" s="93"/>
      <c r="O340" s="36"/>
      <c r="P340" s="81"/>
      <c r="Q340" s="81"/>
      <c r="R340" s="82"/>
      <c r="S340" s="88"/>
      <c r="T340" s="92"/>
      <c r="U340" s="92"/>
      <c r="V340" s="2"/>
      <c r="W340" s="2"/>
    </row>
    <row r="341" spans="1:23" ht="15.95" customHeight="1" x14ac:dyDescent="0.25">
      <c r="A341" s="72"/>
      <c r="B341" s="53" t="str">
        <f>IF('Data Import-Express'!B335="", "",'Data Import-Express'!B335 )</f>
        <v>BCAR7A</v>
      </c>
      <c r="C341" s="53" t="str">
        <f>IF('Data Import-Express'!C335="", "",'Data Import-Express'!C335 )</f>
        <v>Company 34</v>
      </c>
      <c r="D341" s="97" t="str">
        <f>IF('Data Import-Express'!D335="", "",'Data Import-Express'!D335 )</f>
        <v>T075807</v>
      </c>
      <c r="E341" s="54">
        <f ca="1">IF('Data Import-Express'!E335="", "",'Data Import-Express'!E335 )+(TODAY()-$A$1)</f>
        <v>45101</v>
      </c>
      <c r="F341" s="53">
        <f>IF('Data Import-Express'!F335="", "",'Data Import-Express'!F335 )</f>
        <v>893</v>
      </c>
      <c r="G341" s="53">
        <f>IF('Data Import-Express'!G335="", "",'Data Import-Express'!G335 )</f>
        <v>893</v>
      </c>
      <c r="H341" s="8"/>
      <c r="I341" s="81"/>
      <c r="J341" s="81"/>
      <c r="K341" s="82"/>
      <c r="L341" s="120"/>
      <c r="M341" s="93"/>
      <c r="N341" s="93"/>
      <c r="O341" s="36"/>
      <c r="P341" s="81"/>
      <c r="Q341" s="81"/>
      <c r="R341" s="82"/>
      <c r="S341" s="88"/>
      <c r="T341" s="92"/>
      <c r="U341" s="92"/>
      <c r="V341" s="2"/>
      <c r="W341" s="2"/>
    </row>
    <row r="342" spans="1:23" ht="15.95" customHeight="1" x14ac:dyDescent="0.25">
      <c r="A342" s="72"/>
      <c r="B342" s="53" t="str">
        <f>IF('Data Import-Express'!B336="", "",'Data Import-Express'!B336 )</f>
        <v>BCAR7A</v>
      </c>
      <c r="C342" s="53" t="str">
        <f>IF('Data Import-Express'!C336="", "",'Data Import-Express'!C336 )</f>
        <v>Company 34</v>
      </c>
      <c r="D342" s="97" t="str">
        <f>IF('Data Import-Express'!D336="", "",'Data Import-Express'!D336 )</f>
        <v>T075853</v>
      </c>
      <c r="E342" s="54">
        <f ca="1">IF('Data Import-Express'!E336="", "",'Data Import-Express'!E336 )+(TODAY()-$A$1)</f>
        <v>45101</v>
      </c>
      <c r="F342" s="53">
        <f>IF('Data Import-Express'!F336="", "",'Data Import-Express'!F336 )</f>
        <v>483.6</v>
      </c>
      <c r="G342" s="53">
        <f>IF('Data Import-Express'!G336="", "",'Data Import-Express'!G336 )</f>
        <v>483.6</v>
      </c>
      <c r="H342" s="8"/>
      <c r="I342" s="81"/>
      <c r="J342" s="81"/>
      <c r="K342" s="82"/>
      <c r="L342" s="120"/>
      <c r="M342" s="93"/>
      <c r="N342" s="93"/>
      <c r="O342" s="36"/>
      <c r="P342" s="81"/>
      <c r="Q342" s="81"/>
      <c r="R342" s="82"/>
      <c r="S342" s="88"/>
      <c r="T342" s="92"/>
      <c r="U342" s="92"/>
      <c r="V342" s="2"/>
      <c r="W342" s="2"/>
    </row>
    <row r="343" spans="1:23" ht="15.95" customHeight="1" x14ac:dyDescent="0.25">
      <c r="A343" s="72"/>
      <c r="B343" s="53" t="str">
        <f>IF('Data Import-Express'!B337="", "",'Data Import-Express'!B337 )</f>
        <v>BCAR7A</v>
      </c>
      <c r="C343" s="53" t="str">
        <f>IF('Data Import-Express'!C337="", "",'Data Import-Express'!C337 )</f>
        <v>Company 34</v>
      </c>
      <c r="D343" s="97" t="str">
        <f>IF('Data Import-Express'!D337="", "",'Data Import-Express'!D337 )</f>
        <v>T075711</v>
      </c>
      <c r="E343" s="54">
        <f ca="1">IF('Data Import-Express'!E337="", "",'Data Import-Express'!E337 )+(TODAY()-$A$1)</f>
        <v>45102</v>
      </c>
      <c r="F343" s="53">
        <f>IF('Data Import-Express'!F337="", "",'Data Import-Express'!F337 )</f>
        <v>403</v>
      </c>
      <c r="G343" s="53">
        <f>IF('Data Import-Express'!G337="", "",'Data Import-Express'!G337 )</f>
        <v>403</v>
      </c>
      <c r="H343" s="8"/>
      <c r="I343" s="81"/>
      <c r="J343" s="81"/>
      <c r="K343" s="82"/>
      <c r="L343" s="120"/>
      <c r="M343" s="93"/>
      <c r="N343" s="93"/>
      <c r="O343" s="36"/>
      <c r="P343" s="81"/>
      <c r="Q343" s="81"/>
      <c r="R343" s="82"/>
      <c r="S343" s="88"/>
      <c r="T343" s="92"/>
      <c r="U343" s="92"/>
      <c r="V343" s="2"/>
      <c r="W343" s="2"/>
    </row>
    <row r="344" spans="1:23" ht="15.95" customHeight="1" x14ac:dyDescent="0.25">
      <c r="A344" s="72"/>
      <c r="B344" s="53" t="str">
        <f>IF('Data Import-Express'!B338="", "",'Data Import-Express'!B338 )</f>
        <v>BCAR7A</v>
      </c>
      <c r="C344" s="53" t="str">
        <f>IF('Data Import-Express'!C338="", "",'Data Import-Express'!C338 )</f>
        <v>Company 34</v>
      </c>
      <c r="D344" s="97" t="str">
        <f>IF('Data Import-Express'!D338="", "",'Data Import-Express'!D338 )</f>
        <v>T075863</v>
      </c>
      <c r="E344" s="54">
        <f ca="1">IF('Data Import-Express'!E338="", "",'Data Import-Express'!E338 )+(TODAY()-$A$1)</f>
        <v>45106</v>
      </c>
      <c r="F344" s="53">
        <f>IF('Data Import-Express'!F338="", "",'Data Import-Express'!F338 )</f>
        <v>403</v>
      </c>
      <c r="G344" s="53">
        <f>IF('Data Import-Express'!G338="", "",'Data Import-Express'!G338 )</f>
        <v>403</v>
      </c>
      <c r="H344" s="8"/>
      <c r="I344" s="81"/>
      <c r="J344" s="81"/>
      <c r="K344" s="82"/>
      <c r="L344" s="120"/>
      <c r="M344" s="93"/>
      <c r="N344" s="93"/>
      <c r="O344" s="36"/>
      <c r="P344" s="81"/>
      <c r="Q344" s="81"/>
      <c r="R344" s="82"/>
      <c r="S344" s="88"/>
      <c r="T344" s="92"/>
      <c r="U344" s="92"/>
      <c r="V344" s="2"/>
      <c r="W344" s="2"/>
    </row>
    <row r="345" spans="1:23" ht="15.95" customHeight="1" x14ac:dyDescent="0.25">
      <c r="A345" s="72"/>
      <c r="B345" s="53" t="str">
        <f>IF('Data Import-Express'!B339="", "",'Data Import-Express'!B339 )</f>
        <v>BCAR7A</v>
      </c>
      <c r="C345" s="53" t="str">
        <f>IF('Data Import-Express'!C339="", "",'Data Import-Express'!C339 )</f>
        <v>Company 34</v>
      </c>
      <c r="D345" s="97" t="str">
        <f>IF('Data Import-Express'!D339="", "",'Data Import-Express'!D339 )</f>
        <v>T075864</v>
      </c>
      <c r="E345" s="54">
        <f ca="1">IF('Data Import-Express'!E339="", "",'Data Import-Express'!E339 )+(TODAY()-$A$1)</f>
        <v>45106</v>
      </c>
      <c r="F345" s="53">
        <f>IF('Data Import-Express'!F339="", "",'Data Import-Express'!F339 )</f>
        <v>403</v>
      </c>
      <c r="G345" s="53">
        <f>IF('Data Import-Express'!G339="", "",'Data Import-Express'!G339 )</f>
        <v>403</v>
      </c>
      <c r="H345" s="8"/>
      <c r="I345" s="81"/>
      <c r="J345" s="81"/>
      <c r="K345" s="82"/>
      <c r="L345" s="120"/>
      <c r="M345" s="93"/>
      <c r="N345" s="93"/>
      <c r="O345" s="36"/>
      <c r="P345" s="81"/>
      <c r="Q345" s="81"/>
      <c r="R345" s="82"/>
      <c r="S345" s="88"/>
      <c r="T345" s="92"/>
      <c r="U345" s="92"/>
      <c r="V345" s="2"/>
      <c r="W345" s="2"/>
    </row>
    <row r="346" spans="1:23" ht="15.95" customHeight="1" x14ac:dyDescent="0.25">
      <c r="A346" s="72"/>
      <c r="B346" s="53" t="str">
        <f>IF('Data Import-Express'!B340="", "",'Data Import-Express'!B340 )</f>
        <v>BCAR7A</v>
      </c>
      <c r="C346" s="53" t="str">
        <f>IF('Data Import-Express'!C340="", "",'Data Import-Express'!C340 )</f>
        <v>Company 34</v>
      </c>
      <c r="D346" s="97" t="str">
        <f>IF('Data Import-Express'!D340="", "",'Data Import-Express'!D340 )</f>
        <v>T075950</v>
      </c>
      <c r="E346" s="54">
        <f ca="1">IF('Data Import-Express'!E340="", "",'Data Import-Express'!E340 )+(TODAY()-$A$1)</f>
        <v>45106</v>
      </c>
      <c r="F346" s="53">
        <f>IF('Data Import-Express'!F340="", "",'Data Import-Express'!F340 )</f>
        <v>403</v>
      </c>
      <c r="G346" s="53">
        <f>IF('Data Import-Express'!G340="", "",'Data Import-Express'!G340 )</f>
        <v>403</v>
      </c>
      <c r="H346" s="8"/>
      <c r="I346" s="81"/>
      <c r="J346" s="81"/>
      <c r="K346" s="82"/>
      <c r="L346" s="120"/>
      <c r="M346" s="93"/>
      <c r="N346" s="93"/>
      <c r="O346" s="36"/>
      <c r="P346" s="81"/>
      <c r="Q346" s="81"/>
      <c r="R346" s="82"/>
      <c r="S346" s="88"/>
      <c r="T346" s="92"/>
      <c r="U346" s="92"/>
      <c r="V346" s="2"/>
      <c r="W346" s="2"/>
    </row>
    <row r="347" spans="1:23" ht="15.95" customHeight="1" x14ac:dyDescent="0.25">
      <c r="A347" s="72"/>
      <c r="B347" s="53" t="str">
        <f>IF('Data Import-Express'!B341="", "",'Data Import-Express'!B341 )</f>
        <v>BCAR7A</v>
      </c>
      <c r="C347" s="53" t="str">
        <f>IF('Data Import-Express'!C341="", "",'Data Import-Express'!C341 )</f>
        <v>Company 34</v>
      </c>
      <c r="D347" s="97" t="str">
        <f>IF('Data Import-Express'!D341="", "",'Data Import-Express'!D341 )</f>
        <v>T075967</v>
      </c>
      <c r="E347" s="54">
        <f ca="1">IF('Data Import-Express'!E341="", "",'Data Import-Express'!E341 )+(TODAY()-$A$1)</f>
        <v>45106</v>
      </c>
      <c r="F347" s="53">
        <f>IF('Data Import-Express'!F341="", "",'Data Import-Express'!F341 )</f>
        <v>403</v>
      </c>
      <c r="G347" s="53">
        <f>IF('Data Import-Express'!G341="", "",'Data Import-Express'!G341 )</f>
        <v>403</v>
      </c>
      <c r="H347" s="8"/>
      <c r="I347" s="81"/>
      <c r="J347" s="81"/>
      <c r="K347" s="82"/>
      <c r="L347" s="120"/>
      <c r="M347" s="93"/>
      <c r="N347" s="93"/>
      <c r="O347" s="36"/>
      <c r="P347" s="81"/>
      <c r="Q347" s="81"/>
      <c r="R347" s="82"/>
      <c r="S347" s="88"/>
      <c r="T347" s="92"/>
      <c r="U347" s="92"/>
      <c r="V347" s="2"/>
      <c r="W347" s="2"/>
    </row>
    <row r="348" spans="1:23" ht="15.95" customHeight="1" x14ac:dyDescent="0.25">
      <c r="A348" s="72"/>
      <c r="B348" s="53" t="str">
        <f>IF('Data Import-Express'!B342="", "",'Data Import-Express'!B342 )</f>
        <v>BCAR7A</v>
      </c>
      <c r="C348" s="53" t="str">
        <f>IF('Data Import-Express'!C342="", "",'Data Import-Express'!C342 )</f>
        <v>Company 34</v>
      </c>
      <c r="D348" s="97" t="str">
        <f>IF('Data Import-Express'!D342="", "",'Data Import-Express'!D342 )</f>
        <v>T076051</v>
      </c>
      <c r="E348" s="54">
        <f ca="1">IF('Data Import-Express'!E342="", "",'Data Import-Express'!E342 )+(TODAY()-$A$1)</f>
        <v>45106</v>
      </c>
      <c r="F348" s="53">
        <f>IF('Data Import-Express'!F342="", "",'Data Import-Express'!F342 )</f>
        <v>403</v>
      </c>
      <c r="G348" s="53">
        <f>IF('Data Import-Express'!G342="", "",'Data Import-Express'!G342 )</f>
        <v>403</v>
      </c>
      <c r="H348" s="8"/>
      <c r="I348" s="81"/>
      <c r="J348" s="81"/>
      <c r="K348" s="82"/>
      <c r="L348" s="120"/>
      <c r="M348" s="93"/>
      <c r="N348" s="93"/>
      <c r="O348" s="36"/>
      <c r="P348" s="81"/>
      <c r="Q348" s="81"/>
      <c r="R348" s="82"/>
      <c r="S348" s="88"/>
      <c r="T348" s="92"/>
      <c r="U348" s="92"/>
      <c r="V348" s="2"/>
      <c r="W348" s="2"/>
    </row>
    <row r="349" spans="1:23" ht="15.95" customHeight="1" x14ac:dyDescent="0.25">
      <c r="A349" s="72"/>
      <c r="B349" s="53" t="str">
        <f>IF('Data Import-Express'!B343="", "",'Data Import-Express'!B343 )</f>
        <v>BCAR7A</v>
      </c>
      <c r="C349" s="53" t="str">
        <f>IF('Data Import-Express'!C343="", "",'Data Import-Express'!C343 )</f>
        <v>Company 34</v>
      </c>
      <c r="D349" s="97" t="str">
        <f>IF('Data Import-Express'!D343="", "",'Data Import-Express'!D343 )</f>
        <v>T075915</v>
      </c>
      <c r="E349" s="54">
        <f ca="1">IF('Data Import-Express'!E343="", "",'Data Import-Express'!E343 )+(TODAY()-$A$1)</f>
        <v>45107</v>
      </c>
      <c r="F349" s="53">
        <f>IF('Data Import-Express'!F343="", "",'Data Import-Express'!F343 )</f>
        <v>403</v>
      </c>
      <c r="G349" s="53">
        <f>IF('Data Import-Express'!G343="", "",'Data Import-Express'!G343 )</f>
        <v>403</v>
      </c>
      <c r="H349" s="8"/>
      <c r="I349" s="81"/>
      <c r="J349" s="81"/>
      <c r="K349" s="82"/>
      <c r="L349" s="120"/>
      <c r="M349" s="93"/>
      <c r="N349" s="93"/>
      <c r="O349" s="36"/>
      <c r="P349" s="81"/>
      <c r="Q349" s="81"/>
      <c r="R349" s="82"/>
      <c r="S349" s="88"/>
      <c r="T349" s="92"/>
      <c r="U349" s="92"/>
      <c r="V349" s="2"/>
      <c r="W349" s="2"/>
    </row>
    <row r="350" spans="1:23" ht="15.95" customHeight="1" x14ac:dyDescent="0.25">
      <c r="A350" s="72"/>
      <c r="B350" s="53" t="str">
        <f>IF('Data Import-Express'!B344="", "",'Data Import-Express'!B344 )</f>
        <v>BCAR7A</v>
      </c>
      <c r="C350" s="53" t="str">
        <f>IF('Data Import-Express'!C344="", "",'Data Import-Express'!C344 )</f>
        <v>Company 34</v>
      </c>
      <c r="D350" s="97" t="str">
        <f>IF('Data Import-Express'!D344="", "",'Data Import-Express'!D344 )</f>
        <v>T076259</v>
      </c>
      <c r="E350" s="54">
        <f ca="1">IF('Data Import-Express'!E344="", "",'Data Import-Express'!E344 )+(TODAY()-$A$1)</f>
        <v>45109</v>
      </c>
      <c r="F350" s="53">
        <f>IF('Data Import-Express'!F344="", "",'Data Import-Express'!F344 )</f>
        <v>468</v>
      </c>
      <c r="G350" s="53">
        <f>IF('Data Import-Express'!G344="", "",'Data Import-Express'!G344 )</f>
        <v>468</v>
      </c>
      <c r="H350" s="8"/>
      <c r="I350" s="81"/>
      <c r="J350" s="81"/>
      <c r="K350" s="82"/>
      <c r="L350" s="120"/>
      <c r="M350" s="93"/>
      <c r="N350" s="93"/>
      <c r="O350" s="36"/>
      <c r="P350" s="81"/>
      <c r="Q350" s="81"/>
      <c r="R350" s="82"/>
      <c r="S350" s="88"/>
      <c r="T350" s="92"/>
      <c r="U350" s="92"/>
      <c r="V350" s="2"/>
      <c r="W350" s="2"/>
    </row>
    <row r="351" spans="1:23" ht="15.95" customHeight="1" x14ac:dyDescent="0.25">
      <c r="A351" s="72"/>
      <c r="B351" s="53" t="str">
        <f>IF('Data Import-Express'!B345="", "",'Data Import-Express'!B345 )</f>
        <v>BCAR7A</v>
      </c>
      <c r="C351" s="53" t="str">
        <f>IF('Data Import-Express'!C345="", "",'Data Import-Express'!C345 )</f>
        <v>Company 34</v>
      </c>
      <c r="D351" s="97" t="str">
        <f>IF('Data Import-Express'!D345="", "",'Data Import-Express'!D345 )</f>
        <v>T075973</v>
      </c>
      <c r="E351" s="54">
        <f ca="1">IF('Data Import-Express'!E345="", "",'Data Import-Express'!E345 )+(TODAY()-$A$1)</f>
        <v>45109</v>
      </c>
      <c r="F351" s="53">
        <f>IF('Data Import-Express'!F345="", "",'Data Import-Express'!F345 )</f>
        <v>403</v>
      </c>
      <c r="G351" s="53">
        <f>IF('Data Import-Express'!G345="", "",'Data Import-Express'!G345 )</f>
        <v>403</v>
      </c>
      <c r="H351" s="8"/>
      <c r="I351" s="81"/>
      <c r="J351" s="81"/>
      <c r="K351" s="82"/>
      <c r="L351" s="120"/>
      <c r="M351" s="93"/>
      <c r="N351" s="93"/>
      <c r="O351" s="36"/>
      <c r="P351" s="81"/>
      <c r="Q351" s="81"/>
      <c r="R351" s="82"/>
      <c r="S351" s="88"/>
      <c r="T351" s="92"/>
      <c r="U351" s="92"/>
      <c r="V351" s="2"/>
      <c r="W351" s="2"/>
    </row>
    <row r="352" spans="1:23" ht="15.95" customHeight="1" x14ac:dyDescent="0.25">
      <c r="A352" s="72"/>
      <c r="B352" s="53" t="str">
        <f>IF('Data Import-Express'!B346="", "",'Data Import-Express'!B346 )</f>
        <v>BCAR7A</v>
      </c>
      <c r="C352" s="53" t="str">
        <f>IF('Data Import-Express'!C346="", "",'Data Import-Express'!C346 )</f>
        <v>Company 34</v>
      </c>
      <c r="D352" s="97" t="str">
        <f>IF('Data Import-Express'!D346="", "",'Data Import-Express'!D346 )</f>
        <v>T076305</v>
      </c>
      <c r="E352" s="54">
        <f ca="1">IF('Data Import-Express'!E346="", "",'Data Import-Express'!E346 )+(TODAY()-$A$1)</f>
        <v>45109</v>
      </c>
      <c r="F352" s="53">
        <f>IF('Data Import-Express'!F346="", "",'Data Import-Express'!F346 )</f>
        <v>403</v>
      </c>
      <c r="G352" s="53">
        <f>IF('Data Import-Express'!G346="", "",'Data Import-Express'!G346 )</f>
        <v>403</v>
      </c>
      <c r="H352" s="8"/>
      <c r="I352" s="81"/>
      <c r="J352" s="81"/>
      <c r="K352" s="82"/>
      <c r="L352" s="120"/>
      <c r="M352" s="93"/>
      <c r="N352" s="93"/>
      <c r="O352" s="36"/>
      <c r="P352" s="81"/>
      <c r="Q352" s="81"/>
      <c r="R352" s="82"/>
      <c r="S352" s="88"/>
      <c r="T352" s="92"/>
      <c r="U352" s="92"/>
      <c r="V352" s="2"/>
      <c r="W352" s="2"/>
    </row>
    <row r="353" spans="1:23" ht="15.95" customHeight="1" x14ac:dyDescent="0.25">
      <c r="A353" s="72"/>
      <c r="B353" s="53" t="str">
        <f>IF('Data Import-Express'!B347="", "",'Data Import-Express'!B347 )</f>
        <v>BCAR7A</v>
      </c>
      <c r="C353" s="53" t="str">
        <f>IF('Data Import-Express'!C347="", "",'Data Import-Express'!C347 )</f>
        <v>Company 34</v>
      </c>
      <c r="D353" s="97" t="str">
        <f>IF('Data Import-Express'!D347="", "",'Data Import-Express'!D347 )</f>
        <v>T076355</v>
      </c>
      <c r="E353" s="54">
        <f ca="1">IF('Data Import-Express'!E347="", "",'Data Import-Express'!E347 )+(TODAY()-$A$1)</f>
        <v>45109</v>
      </c>
      <c r="F353" s="53">
        <f>IF('Data Import-Express'!F347="", "",'Data Import-Express'!F347 )</f>
        <v>403</v>
      </c>
      <c r="G353" s="53">
        <f>IF('Data Import-Express'!G347="", "",'Data Import-Express'!G347 )</f>
        <v>403</v>
      </c>
      <c r="H353" s="8"/>
      <c r="I353" s="81"/>
      <c r="J353" s="81"/>
      <c r="K353" s="82"/>
      <c r="L353" s="120"/>
      <c r="M353" s="93"/>
      <c r="N353" s="93"/>
      <c r="O353" s="36"/>
      <c r="P353" s="81"/>
      <c r="Q353" s="81"/>
      <c r="R353" s="82"/>
      <c r="S353" s="88"/>
      <c r="T353" s="92"/>
      <c r="U353" s="92"/>
      <c r="V353" s="2"/>
      <c r="W353" s="2"/>
    </row>
    <row r="354" spans="1:23" ht="15.95" customHeight="1" x14ac:dyDescent="0.25">
      <c r="A354" s="72"/>
      <c r="B354" s="53" t="str">
        <f>IF('Data Import-Express'!B348="", "",'Data Import-Express'!B348 )</f>
        <v>BCAR7A</v>
      </c>
      <c r="C354" s="53" t="str">
        <f>IF('Data Import-Express'!C348="", "",'Data Import-Express'!C348 )</f>
        <v>Company 34</v>
      </c>
      <c r="D354" s="97" t="str">
        <f>IF('Data Import-Express'!D348="", "",'Data Import-Express'!D348 )</f>
        <v>T076356</v>
      </c>
      <c r="E354" s="54">
        <f ca="1">IF('Data Import-Express'!E348="", "",'Data Import-Express'!E348 )+(TODAY()-$A$1)</f>
        <v>45109</v>
      </c>
      <c r="F354" s="53">
        <f>IF('Data Import-Express'!F348="", "",'Data Import-Express'!F348 )</f>
        <v>403</v>
      </c>
      <c r="G354" s="53">
        <f>IF('Data Import-Express'!G348="", "",'Data Import-Express'!G348 )</f>
        <v>403</v>
      </c>
      <c r="H354" s="8"/>
      <c r="I354" s="81"/>
      <c r="J354" s="81"/>
      <c r="K354" s="82"/>
      <c r="L354" s="120"/>
      <c r="M354" s="93"/>
      <c r="N354" s="93"/>
      <c r="O354" s="36"/>
      <c r="P354" s="81"/>
      <c r="Q354" s="81"/>
      <c r="R354" s="82"/>
      <c r="S354" s="88"/>
      <c r="T354" s="92"/>
      <c r="U354" s="92"/>
      <c r="V354" s="2"/>
      <c r="W354" s="2"/>
    </row>
    <row r="355" spans="1:23" ht="15.95" customHeight="1" x14ac:dyDescent="0.25">
      <c r="A355" s="72"/>
      <c r="B355" s="53" t="str">
        <f>IF('Data Import-Express'!B349="", "",'Data Import-Express'!B349 )</f>
        <v>BCAR7A</v>
      </c>
      <c r="C355" s="53" t="str">
        <f>IF('Data Import-Express'!C349="", "",'Data Import-Express'!C349 )</f>
        <v>Company 34</v>
      </c>
      <c r="D355" s="97" t="str">
        <f>IF('Data Import-Express'!D349="", "",'Data Import-Express'!D349 )</f>
        <v>T076683</v>
      </c>
      <c r="E355" s="54">
        <f ca="1">IF('Data Import-Express'!E349="", "",'Data Import-Express'!E349 )+(TODAY()-$A$1)</f>
        <v>45116</v>
      </c>
      <c r="F355" s="53">
        <f>IF('Data Import-Express'!F349="", "",'Data Import-Express'!F349 )</f>
        <v>468</v>
      </c>
      <c r="G355" s="53">
        <f>IF('Data Import-Express'!G349="", "",'Data Import-Express'!G349 )</f>
        <v>468</v>
      </c>
      <c r="H355" s="8"/>
      <c r="I355" s="81"/>
      <c r="J355" s="81"/>
      <c r="K355" s="82"/>
      <c r="L355" s="120"/>
      <c r="M355" s="93"/>
      <c r="N355" s="93"/>
      <c r="O355" s="36"/>
      <c r="P355" s="81"/>
      <c r="Q355" s="81"/>
      <c r="R355" s="82"/>
      <c r="S355" s="88"/>
      <c r="T355" s="92"/>
      <c r="U355" s="92"/>
      <c r="V355" s="2"/>
      <c r="W355" s="2"/>
    </row>
    <row r="356" spans="1:23" ht="15.95" customHeight="1" x14ac:dyDescent="0.25">
      <c r="A356" s="72"/>
      <c r="B356" s="53" t="str">
        <f>IF('Data Import-Express'!B350="", "",'Data Import-Express'!B350 )</f>
        <v>BCAR7A</v>
      </c>
      <c r="C356" s="53" t="str">
        <f>IF('Data Import-Express'!C350="", "",'Data Import-Express'!C350 )</f>
        <v>Company 34</v>
      </c>
      <c r="D356" s="97" t="str">
        <f>IF('Data Import-Express'!D350="", "",'Data Import-Express'!D350 )</f>
        <v>T076748</v>
      </c>
      <c r="E356" s="54">
        <f ca="1">IF('Data Import-Express'!E350="", "",'Data Import-Express'!E350 )+(TODAY()-$A$1)</f>
        <v>45116</v>
      </c>
      <c r="F356" s="53">
        <f>IF('Data Import-Express'!F350="", "",'Data Import-Express'!F350 )</f>
        <v>468</v>
      </c>
      <c r="G356" s="53">
        <f>IF('Data Import-Express'!G350="", "",'Data Import-Express'!G350 )</f>
        <v>468</v>
      </c>
      <c r="H356" s="8"/>
      <c r="I356" s="81"/>
      <c r="J356" s="81"/>
      <c r="K356" s="82"/>
      <c r="L356" s="120"/>
      <c r="M356" s="93"/>
      <c r="N356" s="93"/>
      <c r="O356" s="36"/>
      <c r="P356" s="81"/>
      <c r="Q356" s="81"/>
      <c r="R356" s="82"/>
      <c r="S356" s="88"/>
      <c r="T356" s="92"/>
      <c r="U356" s="92"/>
      <c r="V356" s="2"/>
      <c r="W356" s="2"/>
    </row>
    <row r="357" spans="1:23" ht="15.95" customHeight="1" x14ac:dyDescent="0.25">
      <c r="A357" s="72"/>
      <c r="B357" s="53" t="str">
        <f>IF('Data Import-Express'!B351="", "",'Data Import-Express'!B351 )</f>
        <v>BCAR7A</v>
      </c>
      <c r="C357" s="53" t="str">
        <f>IF('Data Import-Express'!C351="", "",'Data Import-Express'!C351 )</f>
        <v>Company 34</v>
      </c>
      <c r="D357" s="97" t="str">
        <f>IF('Data Import-Express'!D351="", "",'Data Import-Express'!D351 )</f>
        <v>T076389</v>
      </c>
      <c r="E357" s="54">
        <f ca="1">IF('Data Import-Express'!E351="", "",'Data Import-Express'!E351 )+(TODAY()-$A$1)</f>
        <v>45116</v>
      </c>
      <c r="F357" s="53">
        <f>IF('Data Import-Express'!F351="", "",'Data Import-Express'!F351 )</f>
        <v>403</v>
      </c>
      <c r="G357" s="53">
        <f>IF('Data Import-Express'!G351="", "",'Data Import-Express'!G351 )</f>
        <v>403</v>
      </c>
      <c r="H357" s="8"/>
      <c r="I357" s="81"/>
      <c r="J357" s="81"/>
      <c r="K357" s="82"/>
      <c r="L357" s="120"/>
      <c r="M357" s="93"/>
      <c r="N357" s="93"/>
      <c r="O357" s="36"/>
      <c r="P357" s="81"/>
      <c r="Q357" s="81"/>
      <c r="R357" s="82"/>
      <c r="S357" s="88"/>
      <c r="T357" s="92"/>
      <c r="U357" s="92"/>
      <c r="V357" s="2"/>
      <c r="W357" s="2"/>
    </row>
    <row r="358" spans="1:23" ht="15.95" customHeight="1" x14ac:dyDescent="0.25">
      <c r="A358" s="72"/>
      <c r="B358" s="53" t="str">
        <f>IF('Data Import-Express'!B352="", "",'Data Import-Express'!B352 )</f>
        <v>BCAR7A</v>
      </c>
      <c r="C358" s="53" t="str">
        <f>IF('Data Import-Express'!C352="", "",'Data Import-Express'!C352 )</f>
        <v>Company 34</v>
      </c>
      <c r="D358" s="97" t="str">
        <f>IF('Data Import-Express'!D352="", "",'Data Import-Express'!D352 )</f>
        <v>T076527</v>
      </c>
      <c r="E358" s="54">
        <f ca="1">IF('Data Import-Express'!E352="", "",'Data Import-Express'!E352 )+(TODAY()-$A$1)</f>
        <v>45116</v>
      </c>
      <c r="F358" s="53">
        <f>IF('Data Import-Express'!F352="", "",'Data Import-Express'!F352 )</f>
        <v>403</v>
      </c>
      <c r="G358" s="53">
        <f>IF('Data Import-Express'!G352="", "",'Data Import-Express'!G352 )</f>
        <v>403</v>
      </c>
      <c r="H358" s="8"/>
      <c r="I358" s="81"/>
      <c r="J358" s="81"/>
      <c r="K358" s="82"/>
      <c r="L358" s="120"/>
      <c r="M358" s="93"/>
      <c r="N358" s="93"/>
      <c r="O358" s="36"/>
      <c r="P358" s="81"/>
      <c r="Q358" s="81"/>
      <c r="R358" s="82"/>
      <c r="S358" s="88"/>
      <c r="T358" s="92"/>
      <c r="U358" s="92"/>
      <c r="V358" s="2"/>
      <c r="W358" s="2"/>
    </row>
    <row r="359" spans="1:23" ht="15.95" customHeight="1" x14ac:dyDescent="0.25">
      <c r="A359" s="72"/>
      <c r="B359" s="53" t="str">
        <f>IF('Data Import-Express'!B353="", "",'Data Import-Express'!B353 )</f>
        <v>BCAR7A</v>
      </c>
      <c r="C359" s="53" t="str">
        <f>IF('Data Import-Express'!C353="", "",'Data Import-Express'!C353 )</f>
        <v>Company 34</v>
      </c>
      <c r="D359" s="97" t="str">
        <f>IF('Data Import-Express'!D353="", "",'Data Import-Express'!D353 )</f>
        <v>T076747</v>
      </c>
      <c r="E359" s="54">
        <f ca="1">IF('Data Import-Express'!E353="", "",'Data Import-Express'!E353 )+(TODAY()-$A$1)</f>
        <v>45116</v>
      </c>
      <c r="F359" s="53">
        <f>IF('Data Import-Express'!F353="", "",'Data Import-Express'!F353 )</f>
        <v>403</v>
      </c>
      <c r="G359" s="53">
        <f>IF('Data Import-Express'!G353="", "",'Data Import-Express'!G353 )</f>
        <v>403</v>
      </c>
      <c r="H359" s="8"/>
      <c r="I359" s="81"/>
      <c r="J359" s="81"/>
      <c r="K359" s="82"/>
      <c r="L359" s="120"/>
      <c r="M359" s="93"/>
      <c r="N359" s="93"/>
      <c r="O359" s="36"/>
      <c r="P359" s="81"/>
      <c r="Q359" s="81"/>
      <c r="R359" s="82"/>
      <c r="S359" s="88"/>
      <c r="T359" s="92"/>
      <c r="U359" s="92"/>
      <c r="V359" s="2"/>
      <c r="W359" s="2"/>
    </row>
    <row r="360" spans="1:23" ht="15.95" customHeight="1" x14ac:dyDescent="0.25">
      <c r="A360" s="72"/>
      <c r="B360" s="53" t="str">
        <f>IF('Data Import-Express'!B354="", "",'Data Import-Express'!B354 )</f>
        <v>BCAR7A</v>
      </c>
      <c r="C360" s="53" t="str">
        <f>IF('Data Import-Express'!C354="", "",'Data Import-Express'!C354 )</f>
        <v>Company 34</v>
      </c>
      <c r="D360" s="97" t="str">
        <f>IF('Data Import-Express'!D354="", "",'Data Import-Express'!D354 )</f>
        <v>T076529</v>
      </c>
      <c r="E360" s="54">
        <f ca="1">IF('Data Import-Express'!E354="", "",'Data Import-Express'!E354 )+(TODAY()-$A$1)</f>
        <v>45119</v>
      </c>
      <c r="F360" s="53">
        <f>IF('Data Import-Express'!F354="", "",'Data Import-Express'!F354 )</f>
        <v>403</v>
      </c>
      <c r="G360" s="53">
        <f>IF('Data Import-Express'!G354="", "",'Data Import-Express'!G354 )</f>
        <v>403</v>
      </c>
      <c r="H360" s="8"/>
      <c r="I360" s="81"/>
      <c r="J360" s="81"/>
      <c r="K360" s="82"/>
      <c r="L360" s="120"/>
      <c r="M360" s="93"/>
      <c r="N360" s="93"/>
      <c r="O360" s="36"/>
      <c r="P360" s="81"/>
      <c r="Q360" s="81"/>
      <c r="R360" s="82"/>
      <c r="S360" s="88"/>
      <c r="T360" s="92"/>
      <c r="U360" s="92"/>
      <c r="V360" s="2"/>
      <c r="W360" s="2"/>
    </row>
    <row r="361" spans="1:23" ht="15.95" customHeight="1" x14ac:dyDescent="0.25">
      <c r="A361" s="72"/>
      <c r="B361" s="53" t="str">
        <f>IF('Data Import-Express'!B355="", "",'Data Import-Express'!B355 )</f>
        <v>BCAR7A</v>
      </c>
      <c r="C361" s="53" t="str">
        <f>IF('Data Import-Express'!C355="", "",'Data Import-Express'!C355 )</f>
        <v>Company 34</v>
      </c>
      <c r="D361" s="97" t="str">
        <f>IF('Data Import-Express'!D355="", "",'Data Import-Express'!D355 )</f>
        <v>T077268</v>
      </c>
      <c r="E361" s="54">
        <f ca="1">IF('Data Import-Express'!E355="", "",'Data Import-Express'!E355 )+(TODAY()-$A$1)</f>
        <v>45127</v>
      </c>
      <c r="F361" s="53">
        <f>IF('Data Import-Express'!F355="", "",'Data Import-Express'!F355 )</f>
        <v>483.6</v>
      </c>
      <c r="G361" s="53">
        <f>IF('Data Import-Express'!G355="", "",'Data Import-Express'!G355 )</f>
        <v>483.6</v>
      </c>
      <c r="H361" s="8"/>
      <c r="I361" s="81"/>
      <c r="J361" s="81"/>
      <c r="K361" s="82"/>
      <c r="L361" s="120"/>
      <c r="M361" s="93"/>
      <c r="N361" s="93"/>
      <c r="O361" s="36"/>
      <c r="P361" s="81"/>
      <c r="Q361" s="81"/>
      <c r="R361" s="82"/>
      <c r="S361" s="88"/>
      <c r="T361" s="92"/>
      <c r="U361" s="92"/>
      <c r="V361" s="2"/>
      <c r="W361" s="2"/>
    </row>
    <row r="362" spans="1:23" ht="15.95" customHeight="1" x14ac:dyDescent="0.25">
      <c r="A362" s="72"/>
      <c r="B362" s="53" t="str">
        <f>IF('Data Import-Express'!B356="", "",'Data Import-Express'!B356 )</f>
        <v>BCAR7A</v>
      </c>
      <c r="C362" s="53" t="str">
        <f>IF('Data Import-Express'!C356="", "",'Data Import-Express'!C356 )</f>
        <v>Company 34</v>
      </c>
      <c r="D362" s="97" t="str">
        <f>IF('Data Import-Express'!D356="", "",'Data Import-Express'!D356 )</f>
        <v>T077637</v>
      </c>
      <c r="E362" s="54">
        <f ca="1">IF('Data Import-Express'!E356="", "",'Data Import-Express'!E356 )+(TODAY()-$A$1)</f>
        <v>45137</v>
      </c>
      <c r="F362" s="53">
        <f>IF('Data Import-Express'!F356="", "",'Data Import-Express'!F356 )</f>
        <v>483.6</v>
      </c>
      <c r="G362" s="53">
        <f>IF('Data Import-Express'!G356="", "",'Data Import-Express'!G356 )</f>
        <v>483.6</v>
      </c>
      <c r="H362" s="8"/>
      <c r="I362" s="81"/>
      <c r="J362" s="81"/>
      <c r="K362" s="82"/>
      <c r="L362" s="120"/>
      <c r="M362" s="93"/>
      <c r="N362" s="93"/>
      <c r="O362" s="36"/>
      <c r="P362" s="81"/>
      <c r="Q362" s="81"/>
      <c r="R362" s="82"/>
      <c r="S362" s="88"/>
      <c r="T362" s="92"/>
      <c r="U362" s="92"/>
      <c r="V362" s="2"/>
      <c r="W362" s="2"/>
    </row>
    <row r="363" spans="1:23" ht="15.95" customHeight="1" x14ac:dyDescent="0.25">
      <c r="A363" s="72"/>
      <c r="B363" s="53" t="str">
        <f>IF('Data Import-Express'!B357="", "",'Data Import-Express'!B357 )</f>
        <v>BCAR7A</v>
      </c>
      <c r="C363" s="53" t="str">
        <f>IF('Data Import-Express'!C357="", "",'Data Import-Express'!C357 )</f>
        <v>Company 34</v>
      </c>
      <c r="D363" s="97" t="str">
        <f>IF('Data Import-Express'!D357="", "",'Data Import-Express'!D357 )</f>
        <v>T077897</v>
      </c>
      <c r="E363" s="54">
        <f ca="1">IF('Data Import-Express'!E357="", "",'Data Import-Express'!E357 )+(TODAY()-$A$1)</f>
        <v>45137</v>
      </c>
      <c r="F363" s="53">
        <f>IF('Data Import-Express'!F357="", "",'Data Import-Express'!F357 )</f>
        <v>483.6</v>
      </c>
      <c r="G363" s="53">
        <f>IF('Data Import-Express'!G357="", "",'Data Import-Express'!G357 )</f>
        <v>483.6</v>
      </c>
      <c r="H363" s="8"/>
      <c r="I363" s="81"/>
      <c r="J363" s="81"/>
      <c r="K363" s="82"/>
      <c r="L363" s="120"/>
      <c r="M363" s="93"/>
      <c r="N363" s="93"/>
      <c r="O363" s="36"/>
      <c r="P363" s="81"/>
      <c r="Q363" s="81"/>
      <c r="R363" s="82"/>
      <c r="S363" s="88"/>
      <c r="T363" s="92"/>
      <c r="U363" s="92"/>
      <c r="V363" s="2"/>
      <c r="W363" s="2"/>
    </row>
    <row r="364" spans="1:23" ht="15.95" customHeight="1" x14ac:dyDescent="0.25">
      <c r="A364" s="72"/>
      <c r="B364" s="53" t="str">
        <f>IF('Data Import-Express'!B358="", "",'Data Import-Express'!B358 )</f>
        <v>BCAR7A</v>
      </c>
      <c r="C364" s="53" t="str">
        <f>IF('Data Import-Express'!C358="", "",'Data Import-Express'!C358 )</f>
        <v>Company 34</v>
      </c>
      <c r="D364" s="97" t="str">
        <f>IF('Data Import-Express'!D358="", "",'Data Import-Express'!D358 )</f>
        <v>T077734</v>
      </c>
      <c r="E364" s="54">
        <f ca="1">IF('Data Import-Express'!E358="", "",'Data Import-Express'!E358 )+(TODAY()-$A$1)</f>
        <v>45137</v>
      </c>
      <c r="F364" s="53">
        <f>IF('Data Import-Express'!F358="", "",'Data Import-Express'!F358 )</f>
        <v>403</v>
      </c>
      <c r="G364" s="53">
        <f>IF('Data Import-Express'!G358="", "",'Data Import-Express'!G358 )</f>
        <v>403</v>
      </c>
      <c r="H364" s="8"/>
      <c r="I364" s="81"/>
      <c r="J364" s="81"/>
      <c r="K364" s="82"/>
      <c r="L364" s="120"/>
      <c r="M364" s="93"/>
      <c r="N364" s="93"/>
      <c r="O364" s="36"/>
      <c r="P364" s="81"/>
      <c r="Q364" s="81"/>
      <c r="R364" s="82"/>
      <c r="S364" s="88"/>
      <c r="T364" s="92"/>
      <c r="U364" s="92"/>
      <c r="V364" s="2"/>
      <c r="W364" s="2"/>
    </row>
    <row r="365" spans="1:23" ht="15.95" customHeight="1" x14ac:dyDescent="0.25">
      <c r="A365" s="72"/>
      <c r="B365" s="53" t="str">
        <f>IF('Data Import-Express'!B359="", "",'Data Import-Express'!B359 )</f>
        <v>BCAR7A</v>
      </c>
      <c r="C365" s="53" t="str">
        <f>IF('Data Import-Express'!C359="", "",'Data Import-Express'!C359 )</f>
        <v>Company 34</v>
      </c>
      <c r="D365" s="97" t="str">
        <f>IF('Data Import-Express'!D359="", "",'Data Import-Express'!D359 )</f>
        <v>T077750</v>
      </c>
      <c r="E365" s="54">
        <f ca="1">IF('Data Import-Express'!E359="", "",'Data Import-Express'!E359 )+(TODAY()-$A$1)</f>
        <v>45137</v>
      </c>
      <c r="F365" s="53">
        <f>IF('Data Import-Express'!F359="", "",'Data Import-Express'!F359 )</f>
        <v>403</v>
      </c>
      <c r="G365" s="53">
        <f>IF('Data Import-Express'!G359="", "",'Data Import-Express'!G359 )</f>
        <v>403</v>
      </c>
      <c r="H365" s="8"/>
      <c r="I365" s="81"/>
      <c r="J365" s="81"/>
      <c r="K365" s="82"/>
      <c r="L365" s="120"/>
      <c r="M365" s="93"/>
      <c r="N365" s="93"/>
      <c r="O365" s="36"/>
      <c r="P365" s="81"/>
      <c r="Q365" s="81"/>
      <c r="R365" s="82"/>
      <c r="S365" s="88"/>
      <c r="T365" s="92"/>
      <c r="U365" s="92"/>
      <c r="V365" s="2"/>
      <c r="W365" s="2"/>
    </row>
    <row r="366" spans="1:23" ht="15.95" customHeight="1" x14ac:dyDescent="0.25">
      <c r="A366" s="72"/>
      <c r="B366" s="53" t="str">
        <f>IF('Data Import-Express'!B360="", "",'Data Import-Express'!B360 )</f>
        <v>BCAR7A</v>
      </c>
      <c r="C366" s="53" t="str">
        <f>IF('Data Import-Express'!C360="", "",'Data Import-Express'!C360 )</f>
        <v>Company 34</v>
      </c>
      <c r="D366" s="97" t="str">
        <f>IF('Data Import-Express'!D360="", "",'Data Import-Express'!D360 )</f>
        <v>T077754</v>
      </c>
      <c r="E366" s="54">
        <f ca="1">IF('Data Import-Express'!E360="", "",'Data Import-Express'!E360 )+(TODAY()-$A$1)</f>
        <v>45137</v>
      </c>
      <c r="F366" s="53">
        <f>IF('Data Import-Express'!F360="", "",'Data Import-Express'!F360 )</f>
        <v>403</v>
      </c>
      <c r="G366" s="53">
        <f>IF('Data Import-Express'!G360="", "",'Data Import-Express'!G360 )</f>
        <v>403</v>
      </c>
      <c r="H366" s="8"/>
      <c r="I366" s="81"/>
      <c r="J366" s="81"/>
      <c r="K366" s="82"/>
      <c r="L366" s="120"/>
      <c r="M366" s="93"/>
      <c r="N366" s="93"/>
      <c r="O366" s="36"/>
      <c r="P366" s="81"/>
      <c r="Q366" s="81"/>
      <c r="R366" s="82"/>
      <c r="S366" s="88"/>
      <c r="T366" s="92"/>
      <c r="U366" s="92"/>
      <c r="V366" s="2"/>
      <c r="W366" s="2"/>
    </row>
    <row r="367" spans="1:23" ht="15.95" customHeight="1" x14ac:dyDescent="0.25">
      <c r="A367" s="72"/>
      <c r="B367" s="53" t="str">
        <f>IF('Data Import-Express'!B361="", "",'Data Import-Express'!B361 )</f>
        <v>BCAR7A</v>
      </c>
      <c r="C367" s="53" t="str">
        <f>IF('Data Import-Express'!C361="", "",'Data Import-Express'!C361 )</f>
        <v>Company 34</v>
      </c>
      <c r="D367" s="97" t="str">
        <f>IF('Data Import-Express'!D361="", "",'Data Import-Express'!D361 )</f>
        <v>T077972</v>
      </c>
      <c r="E367" s="54">
        <f ca="1">IF('Data Import-Express'!E361="", "",'Data Import-Express'!E361 )+(TODAY()-$A$1)</f>
        <v>45141</v>
      </c>
      <c r="F367" s="53">
        <f>IF('Data Import-Express'!F361="", "",'Data Import-Express'!F361 )</f>
        <v>483.6</v>
      </c>
      <c r="G367" s="53">
        <f>IF('Data Import-Express'!G361="", "",'Data Import-Express'!G361 )</f>
        <v>483.6</v>
      </c>
      <c r="H367" s="8"/>
      <c r="I367" s="81"/>
      <c r="J367" s="81"/>
      <c r="K367" s="82"/>
      <c r="L367" s="120"/>
      <c r="M367" s="93"/>
      <c r="N367" s="93"/>
      <c r="O367" s="36"/>
      <c r="P367" s="81"/>
      <c r="Q367" s="81"/>
      <c r="R367" s="82"/>
      <c r="S367" s="88"/>
      <c r="T367" s="92"/>
      <c r="U367" s="92"/>
      <c r="V367" s="2"/>
      <c r="W367" s="2"/>
    </row>
    <row r="368" spans="1:23" ht="15.95" customHeight="1" x14ac:dyDescent="0.25">
      <c r="A368" s="72"/>
      <c r="B368" s="53" t="str">
        <f>IF('Data Import-Express'!B362="", "",'Data Import-Express'!B362 )</f>
        <v>BCAR7A</v>
      </c>
      <c r="C368" s="53" t="str">
        <f>IF('Data Import-Express'!C362="", "",'Data Import-Express'!C362 )</f>
        <v>Company 34</v>
      </c>
      <c r="D368" s="97" t="str">
        <f>IF('Data Import-Express'!D362="", "",'Data Import-Express'!D362 )</f>
        <v>T078191</v>
      </c>
      <c r="E368" s="54">
        <f ca="1">IF('Data Import-Express'!E362="", "",'Data Import-Express'!E362 )+(TODAY()-$A$1)</f>
        <v>45148</v>
      </c>
      <c r="F368" s="53">
        <f>IF('Data Import-Express'!F362="", "",'Data Import-Express'!F362 )</f>
        <v>483.6</v>
      </c>
      <c r="G368" s="53">
        <f>IF('Data Import-Express'!G362="", "",'Data Import-Express'!G362 )</f>
        <v>483.6</v>
      </c>
      <c r="H368" s="8"/>
      <c r="I368" s="81"/>
      <c r="J368" s="81"/>
      <c r="K368" s="82"/>
      <c r="L368" s="120"/>
      <c r="M368" s="93"/>
      <c r="N368" s="93"/>
      <c r="O368" s="36"/>
      <c r="P368" s="81"/>
      <c r="Q368" s="81"/>
      <c r="R368" s="82"/>
      <c r="S368" s="88"/>
      <c r="T368" s="92"/>
      <c r="U368" s="92"/>
      <c r="V368" s="2"/>
      <c r="W368" s="2"/>
    </row>
    <row r="369" spans="1:23" ht="15.95" customHeight="1" x14ac:dyDescent="0.25">
      <c r="A369" s="72"/>
      <c r="B369" s="53" t="str">
        <f>IF('Data Import-Express'!B363="", "",'Data Import-Express'!B363 )</f>
        <v>BCAR7A</v>
      </c>
      <c r="C369" s="53" t="str">
        <f>IF('Data Import-Express'!C363="", "",'Data Import-Express'!C363 )</f>
        <v>Company 34</v>
      </c>
      <c r="D369" s="97" t="str">
        <f>IF('Data Import-Express'!D363="", "",'Data Import-Express'!D363 )</f>
        <v>T078542</v>
      </c>
      <c r="E369" s="54">
        <f ca="1">IF('Data Import-Express'!E363="", "",'Data Import-Express'!E363 )+(TODAY()-$A$1)</f>
        <v>45150</v>
      </c>
      <c r="F369" s="53">
        <f>IF('Data Import-Express'!F363="", "",'Data Import-Express'!F363 )</f>
        <v>403</v>
      </c>
      <c r="G369" s="53">
        <f>IF('Data Import-Express'!G363="", "",'Data Import-Express'!G363 )</f>
        <v>403</v>
      </c>
      <c r="H369" s="8"/>
      <c r="I369" s="81"/>
      <c r="J369" s="81"/>
      <c r="K369" s="82"/>
      <c r="L369" s="120"/>
      <c r="M369" s="93"/>
      <c r="N369" s="93"/>
      <c r="O369" s="36"/>
      <c r="P369" s="81"/>
      <c r="Q369" s="81"/>
      <c r="R369" s="82"/>
      <c r="S369" s="88"/>
      <c r="T369" s="92"/>
      <c r="U369" s="92"/>
      <c r="V369" s="2"/>
      <c r="W369" s="2"/>
    </row>
    <row r="370" spans="1:23" ht="15.95" customHeight="1" x14ac:dyDescent="0.25">
      <c r="A370" s="72"/>
      <c r="B370" s="53" t="str">
        <f>IF('Data Import-Express'!B364="", "",'Data Import-Express'!B364 )</f>
        <v>BCAR7A</v>
      </c>
      <c r="C370" s="53" t="str">
        <f>IF('Data Import-Express'!C364="", "",'Data Import-Express'!C364 )</f>
        <v>Company 34</v>
      </c>
      <c r="D370" s="97" t="str">
        <f>IF('Data Import-Express'!D364="", "",'Data Import-Express'!D364 )</f>
        <v>T078622</v>
      </c>
      <c r="E370" s="54">
        <f ca="1">IF('Data Import-Express'!E364="", "",'Data Import-Express'!E364 )+(TODAY()-$A$1)</f>
        <v>45150</v>
      </c>
      <c r="F370" s="53">
        <f>IF('Data Import-Express'!F364="", "",'Data Import-Express'!F364 )</f>
        <v>403</v>
      </c>
      <c r="G370" s="53">
        <f>IF('Data Import-Express'!G364="", "",'Data Import-Express'!G364 )</f>
        <v>403</v>
      </c>
      <c r="H370" s="8"/>
      <c r="I370" s="81"/>
      <c r="J370" s="81"/>
      <c r="K370" s="82"/>
      <c r="L370" s="120"/>
      <c r="M370" s="93"/>
      <c r="N370" s="93"/>
      <c r="O370" s="36"/>
      <c r="P370" s="81"/>
      <c r="Q370" s="81"/>
      <c r="R370" s="82"/>
      <c r="S370" s="88"/>
      <c r="T370" s="92"/>
      <c r="U370" s="92"/>
      <c r="V370" s="2"/>
      <c r="W370" s="2"/>
    </row>
    <row r="371" spans="1:23" ht="15.95" customHeight="1" x14ac:dyDescent="0.25">
      <c r="A371" s="72"/>
      <c r="B371" s="53" t="str">
        <f>IF('Data Import-Express'!B365="", "",'Data Import-Express'!B365 )</f>
        <v>BCAR7A</v>
      </c>
      <c r="C371" s="53" t="str">
        <f>IF('Data Import-Express'!C365="", "",'Data Import-Express'!C365 )</f>
        <v>Company 34</v>
      </c>
      <c r="D371" s="97" t="str">
        <f>IF('Data Import-Express'!D365="", "",'Data Import-Express'!D365 )</f>
        <v>T078747</v>
      </c>
      <c r="E371" s="54">
        <f ca="1">IF('Data Import-Express'!E365="", "",'Data Import-Express'!E365 )+(TODAY()-$A$1)</f>
        <v>45154</v>
      </c>
      <c r="F371" s="53">
        <f>IF('Data Import-Express'!F365="", "",'Data Import-Express'!F365 )</f>
        <v>403</v>
      </c>
      <c r="G371" s="53">
        <f>IF('Data Import-Express'!G365="", "",'Data Import-Express'!G365 )</f>
        <v>403</v>
      </c>
      <c r="H371" s="8"/>
      <c r="I371" s="81"/>
      <c r="J371" s="81"/>
      <c r="K371" s="82"/>
      <c r="L371" s="120"/>
      <c r="M371" s="93"/>
      <c r="N371" s="93"/>
      <c r="O371" s="36"/>
      <c r="P371" s="81"/>
      <c r="Q371" s="81"/>
      <c r="R371" s="82"/>
      <c r="S371" s="88"/>
      <c r="T371" s="92"/>
      <c r="U371" s="92"/>
      <c r="V371" s="2"/>
      <c r="W371" s="2"/>
    </row>
    <row r="372" spans="1:23" ht="15.95" customHeight="1" x14ac:dyDescent="0.25">
      <c r="A372" s="72"/>
      <c r="B372" s="53" t="str">
        <f>IF('Data Import-Express'!B366="", "",'Data Import-Express'!B366 )</f>
        <v>BCAR7A</v>
      </c>
      <c r="C372" s="53" t="str">
        <f>IF('Data Import-Express'!C366="", "",'Data Import-Express'!C366 )</f>
        <v>Company 34</v>
      </c>
      <c r="D372" s="97" t="str">
        <f>IF('Data Import-Express'!D366="", "",'Data Import-Express'!D366 )</f>
        <v>T078758</v>
      </c>
      <c r="E372" s="54">
        <f ca="1">IF('Data Import-Express'!E366="", "",'Data Import-Express'!E366 )+(TODAY()-$A$1)</f>
        <v>45154</v>
      </c>
      <c r="F372" s="53">
        <f>IF('Data Import-Express'!F366="", "",'Data Import-Express'!F366 )</f>
        <v>403</v>
      </c>
      <c r="G372" s="53">
        <f>IF('Data Import-Express'!G366="", "",'Data Import-Express'!G366 )</f>
        <v>403</v>
      </c>
      <c r="H372" s="8"/>
      <c r="I372" s="81"/>
      <c r="J372" s="81"/>
      <c r="K372" s="82"/>
      <c r="L372" s="120"/>
      <c r="M372" s="93"/>
      <c r="N372" s="93"/>
      <c r="O372" s="36"/>
      <c r="P372" s="81"/>
      <c r="Q372" s="81"/>
      <c r="R372" s="82"/>
      <c r="S372" s="88"/>
      <c r="T372" s="92"/>
      <c r="U372" s="92"/>
      <c r="V372" s="2"/>
      <c r="W372" s="2"/>
    </row>
    <row r="373" spans="1:23" ht="15.95" customHeight="1" x14ac:dyDescent="0.25">
      <c r="A373" s="72"/>
      <c r="B373" s="53" t="str">
        <f>IF('Data Import-Express'!B367="", "",'Data Import-Express'!B367 )</f>
        <v>BCAR7A</v>
      </c>
      <c r="C373" s="53" t="str">
        <f>IF('Data Import-Express'!C367="", "",'Data Import-Express'!C367 )</f>
        <v>Company 34</v>
      </c>
      <c r="D373" s="97" t="str">
        <f>IF('Data Import-Express'!D367="", "",'Data Import-Express'!D367 )</f>
        <v>T078810</v>
      </c>
      <c r="E373" s="54">
        <f ca="1">IF('Data Import-Express'!E367="", "",'Data Import-Express'!E367 )+(TODAY()-$A$1)</f>
        <v>45156</v>
      </c>
      <c r="F373" s="53">
        <f>IF('Data Import-Express'!F367="", "",'Data Import-Express'!F367 )</f>
        <v>483.6</v>
      </c>
      <c r="G373" s="53">
        <f>IF('Data Import-Express'!G367="", "",'Data Import-Express'!G367 )</f>
        <v>483.6</v>
      </c>
      <c r="H373" s="8"/>
      <c r="I373" s="81"/>
      <c r="J373" s="81"/>
      <c r="K373" s="82"/>
      <c r="L373" s="120"/>
      <c r="M373" s="93"/>
      <c r="N373" s="93"/>
      <c r="O373" s="36"/>
      <c r="P373" s="81"/>
      <c r="Q373" s="81"/>
      <c r="R373" s="82"/>
      <c r="S373" s="88"/>
      <c r="T373" s="92"/>
      <c r="U373" s="92"/>
      <c r="V373" s="2"/>
      <c r="W373" s="2"/>
    </row>
    <row r="374" spans="1:23" ht="15.95" customHeight="1" x14ac:dyDescent="0.25">
      <c r="A374" s="72"/>
      <c r="B374" s="53" t="str">
        <f>IF('Data Import-Express'!B368="", "",'Data Import-Express'!B368 )</f>
        <v>BCAR7A</v>
      </c>
      <c r="C374" s="53" t="str">
        <f>IF('Data Import-Express'!C368="", "",'Data Import-Express'!C368 )</f>
        <v>Company 34</v>
      </c>
      <c r="D374" s="97" t="str">
        <f>IF('Data Import-Express'!D368="", "",'Data Import-Express'!D368 )</f>
        <v>T078880</v>
      </c>
      <c r="E374" s="54">
        <f ca="1">IF('Data Import-Express'!E368="", "",'Data Import-Express'!E368 )+(TODAY()-$A$1)</f>
        <v>45156</v>
      </c>
      <c r="F374" s="53">
        <f>IF('Data Import-Express'!F368="", "",'Data Import-Express'!F368 )</f>
        <v>483.6</v>
      </c>
      <c r="G374" s="53">
        <f>IF('Data Import-Express'!G368="", "",'Data Import-Express'!G368 )</f>
        <v>483.6</v>
      </c>
      <c r="H374" s="8"/>
      <c r="I374" s="81"/>
      <c r="J374" s="81"/>
      <c r="K374" s="82"/>
      <c r="L374" s="120"/>
      <c r="M374" s="93"/>
      <c r="N374" s="93"/>
      <c r="O374" s="36"/>
      <c r="P374" s="81"/>
      <c r="Q374" s="81"/>
      <c r="R374" s="82"/>
      <c r="S374" s="88"/>
      <c r="T374" s="92"/>
      <c r="U374" s="92"/>
      <c r="V374" s="2"/>
      <c r="W374" s="2"/>
    </row>
    <row r="375" spans="1:23" ht="15.95" customHeight="1" x14ac:dyDescent="0.25">
      <c r="A375" s="72"/>
      <c r="B375" s="53" t="str">
        <f>IF('Data Import-Express'!B369="", "",'Data Import-Express'!B369 )</f>
        <v>BCAR7A</v>
      </c>
      <c r="C375" s="53" t="str">
        <f>IF('Data Import-Express'!C369="", "",'Data Import-Express'!C369 )</f>
        <v>Company 34</v>
      </c>
      <c r="D375" s="97" t="str">
        <f>IF('Data Import-Express'!D369="", "",'Data Import-Express'!D369 )</f>
        <v>T078893</v>
      </c>
      <c r="E375" s="54">
        <f ca="1">IF('Data Import-Express'!E369="", "",'Data Import-Express'!E369 )+(TODAY()-$A$1)</f>
        <v>45156</v>
      </c>
      <c r="F375" s="53">
        <f>IF('Data Import-Express'!F369="", "",'Data Import-Express'!F369 )</f>
        <v>403</v>
      </c>
      <c r="G375" s="53">
        <f>IF('Data Import-Express'!G369="", "",'Data Import-Express'!G369 )</f>
        <v>403</v>
      </c>
      <c r="H375" s="8"/>
      <c r="I375" s="81"/>
      <c r="J375" s="81"/>
      <c r="K375" s="82"/>
      <c r="L375" s="120"/>
      <c r="M375" s="93"/>
      <c r="N375" s="93"/>
      <c r="O375" s="36"/>
      <c r="P375" s="81"/>
      <c r="Q375" s="81"/>
      <c r="R375" s="82"/>
      <c r="S375" s="88"/>
      <c r="T375" s="92"/>
      <c r="U375" s="92"/>
      <c r="V375" s="2"/>
      <c r="W375" s="2"/>
    </row>
    <row r="376" spans="1:23" ht="15.95" customHeight="1" x14ac:dyDescent="0.25">
      <c r="A376" s="72"/>
      <c r="B376" s="53" t="str">
        <f>IF('Data Import-Express'!B370="", "",'Data Import-Express'!B370 )</f>
        <v>BCAR7A</v>
      </c>
      <c r="C376" s="53" t="str">
        <f>IF('Data Import-Express'!C370="", "",'Data Import-Express'!C370 )</f>
        <v>Company 34</v>
      </c>
      <c r="D376" s="97" t="str">
        <f>IF('Data Import-Express'!D370="", "",'Data Import-Express'!D370 )</f>
        <v>T078937</v>
      </c>
      <c r="E376" s="54">
        <f ca="1">IF('Data Import-Express'!E370="", "",'Data Import-Express'!E370 )+(TODAY()-$A$1)</f>
        <v>45157</v>
      </c>
      <c r="F376" s="53">
        <f>IF('Data Import-Express'!F370="", "",'Data Import-Express'!F370 )</f>
        <v>403</v>
      </c>
      <c r="G376" s="53">
        <f>IF('Data Import-Express'!G370="", "",'Data Import-Express'!G370 )</f>
        <v>403</v>
      </c>
      <c r="H376" s="8"/>
      <c r="I376" s="81"/>
      <c r="J376" s="81"/>
      <c r="K376" s="82"/>
      <c r="L376" s="120"/>
      <c r="M376" s="93"/>
      <c r="N376" s="93"/>
      <c r="O376" s="36"/>
      <c r="P376" s="81"/>
      <c r="Q376" s="81"/>
      <c r="R376" s="82"/>
      <c r="S376" s="88"/>
      <c r="T376" s="92"/>
      <c r="U376" s="92"/>
      <c r="V376" s="2"/>
      <c r="W376" s="2"/>
    </row>
    <row r="377" spans="1:23" ht="15.95" customHeight="1" x14ac:dyDescent="0.25">
      <c r="A377" s="72"/>
      <c r="B377" s="53" t="str">
        <f>IF('Data Import-Express'!B371="", "",'Data Import-Express'!B371 )</f>
        <v>BCAR7A</v>
      </c>
      <c r="C377" s="53" t="str">
        <f>IF('Data Import-Express'!C371="", "",'Data Import-Express'!C371 )</f>
        <v>Company 34</v>
      </c>
      <c r="D377" s="97" t="str">
        <f>IF('Data Import-Express'!D371="", "",'Data Import-Express'!D371 )</f>
        <v>T079068</v>
      </c>
      <c r="E377" s="54">
        <f ca="1">IF('Data Import-Express'!E371="", "",'Data Import-Express'!E371 )+(TODAY()-$A$1)</f>
        <v>45158</v>
      </c>
      <c r="F377" s="53">
        <f>IF('Data Import-Express'!F371="", "",'Data Import-Express'!F371 )</f>
        <v>403</v>
      </c>
      <c r="G377" s="53">
        <f>IF('Data Import-Express'!G371="", "",'Data Import-Express'!G371 )</f>
        <v>403</v>
      </c>
      <c r="H377" s="8"/>
      <c r="I377" s="81"/>
      <c r="J377" s="81"/>
      <c r="K377" s="82"/>
      <c r="L377" s="120"/>
      <c r="M377" s="93"/>
      <c r="N377" s="93"/>
      <c r="O377" s="36"/>
      <c r="P377" s="81"/>
      <c r="Q377" s="81"/>
      <c r="R377" s="82"/>
      <c r="S377" s="88"/>
      <c r="T377" s="92"/>
      <c r="U377" s="92"/>
      <c r="V377" s="2"/>
      <c r="W377" s="2"/>
    </row>
    <row r="378" spans="1:23" ht="15.95" customHeight="1" x14ac:dyDescent="0.25">
      <c r="A378" s="72"/>
      <c r="B378" s="53" t="str">
        <f>IF('Data Import-Express'!B372="", "",'Data Import-Express'!B372 )</f>
        <v>BCAR7A</v>
      </c>
      <c r="C378" s="53" t="str">
        <f>IF('Data Import-Express'!C372="", "",'Data Import-Express'!C372 )</f>
        <v>Company 34</v>
      </c>
      <c r="D378" s="97" t="str">
        <f>IF('Data Import-Express'!D372="", "",'Data Import-Express'!D372 )</f>
        <v>T079069</v>
      </c>
      <c r="E378" s="54">
        <f ca="1">IF('Data Import-Express'!E372="", "",'Data Import-Express'!E372 )+(TODAY()-$A$1)</f>
        <v>45158</v>
      </c>
      <c r="F378" s="53">
        <f>IF('Data Import-Express'!F372="", "",'Data Import-Express'!F372 )</f>
        <v>403</v>
      </c>
      <c r="G378" s="53">
        <f>IF('Data Import-Express'!G372="", "",'Data Import-Express'!G372 )</f>
        <v>403</v>
      </c>
      <c r="H378" s="8"/>
      <c r="I378" s="81"/>
      <c r="J378" s="81"/>
      <c r="K378" s="82"/>
      <c r="L378" s="120"/>
      <c r="M378" s="93"/>
      <c r="N378" s="93"/>
      <c r="O378" s="36"/>
      <c r="P378" s="81"/>
      <c r="Q378" s="81"/>
      <c r="R378" s="82"/>
      <c r="S378" s="88"/>
      <c r="T378" s="92"/>
      <c r="U378" s="92"/>
      <c r="V378" s="2"/>
      <c r="W378" s="2"/>
    </row>
    <row r="379" spans="1:23" ht="15.95" customHeight="1" x14ac:dyDescent="0.25">
      <c r="A379" s="72"/>
      <c r="B379" s="53" t="str">
        <f>IF('Data Import-Express'!B373="", "",'Data Import-Express'!B373 )</f>
        <v>BCAR7A</v>
      </c>
      <c r="C379" s="53" t="str">
        <f>IF('Data Import-Express'!C373="", "",'Data Import-Express'!C373 )</f>
        <v>Company 34</v>
      </c>
      <c r="D379" s="97" t="str">
        <f>IF('Data Import-Express'!D373="", "",'Data Import-Express'!D373 )</f>
        <v>T079135</v>
      </c>
      <c r="E379" s="54">
        <f ca="1">IF('Data Import-Express'!E373="", "",'Data Import-Express'!E373 )+(TODAY()-$A$1)</f>
        <v>45162</v>
      </c>
      <c r="F379" s="53">
        <f>IF('Data Import-Express'!F373="", "",'Data Import-Express'!F373 )</f>
        <v>483.6</v>
      </c>
      <c r="G379" s="53">
        <f>IF('Data Import-Express'!G373="", "",'Data Import-Express'!G373 )</f>
        <v>483.6</v>
      </c>
      <c r="H379" s="8"/>
      <c r="I379" s="81"/>
      <c r="J379" s="81"/>
      <c r="K379" s="82"/>
      <c r="L379" s="120"/>
      <c r="M379" s="93"/>
      <c r="N379" s="93"/>
      <c r="O379" s="36"/>
      <c r="P379" s="81"/>
      <c r="Q379" s="81"/>
      <c r="R379" s="82"/>
      <c r="S379" s="88"/>
      <c r="T379" s="92"/>
      <c r="U379" s="92"/>
      <c r="V379" s="2"/>
      <c r="W379" s="2"/>
    </row>
    <row r="380" spans="1:23" ht="15.95" customHeight="1" x14ac:dyDescent="0.25">
      <c r="A380" s="72"/>
      <c r="B380" s="53" t="str">
        <f>IF('Data Import-Express'!B374="", "",'Data Import-Express'!B374 )</f>
        <v>BCAR7A</v>
      </c>
      <c r="C380" s="53" t="str">
        <f>IF('Data Import-Express'!C374="", "",'Data Import-Express'!C374 )</f>
        <v>Company 34</v>
      </c>
      <c r="D380" s="97" t="str">
        <f>IF('Data Import-Express'!D374="", "",'Data Import-Express'!D374 )</f>
        <v>L073331</v>
      </c>
      <c r="E380" s="54">
        <f ca="1">IF('Data Import-Express'!E374="", "",'Data Import-Express'!E374 )+(TODAY()-$A$1)</f>
        <v>45163</v>
      </c>
      <c r="F380" s="53">
        <f>IF('Data Import-Express'!F374="", "",'Data Import-Express'!F374 )</f>
        <v>483.6</v>
      </c>
      <c r="G380" s="53">
        <f>IF('Data Import-Express'!G374="", "",'Data Import-Express'!G374 )</f>
        <v>483.6</v>
      </c>
      <c r="H380" s="8"/>
      <c r="I380" s="81"/>
      <c r="J380" s="81"/>
      <c r="K380" s="82"/>
      <c r="L380" s="120"/>
      <c r="M380" s="93"/>
      <c r="N380" s="93"/>
      <c r="O380" s="36"/>
      <c r="P380" s="81"/>
      <c r="Q380" s="81"/>
      <c r="R380" s="82"/>
      <c r="S380" s="88"/>
      <c r="T380" s="92"/>
      <c r="U380" s="92"/>
      <c r="V380" s="2"/>
      <c r="W380" s="2"/>
    </row>
    <row r="381" spans="1:23" ht="15.95" customHeight="1" x14ac:dyDescent="0.25">
      <c r="A381" s="72"/>
      <c r="B381" s="53" t="str">
        <f>IF('Data Import-Express'!B375="", "",'Data Import-Express'!B375 )</f>
        <v>BCAR7A</v>
      </c>
      <c r="C381" s="53" t="str">
        <f>IF('Data Import-Express'!C375="", "",'Data Import-Express'!C375 )</f>
        <v>Company 34</v>
      </c>
      <c r="D381" s="97" t="str">
        <f>IF('Data Import-Express'!D375="", "",'Data Import-Express'!D375 )</f>
        <v>L073857</v>
      </c>
      <c r="E381" s="54">
        <f ca="1">IF('Data Import-Express'!E375="", "",'Data Import-Express'!E375 )+(TODAY()-$A$1)</f>
        <v>45163</v>
      </c>
      <c r="F381" s="53">
        <f>IF('Data Import-Express'!F375="", "",'Data Import-Express'!F375 )</f>
        <v>680</v>
      </c>
      <c r="G381" s="53">
        <f>IF('Data Import-Express'!G375="", "",'Data Import-Express'!G375 )</f>
        <v>680</v>
      </c>
      <c r="H381" s="8"/>
      <c r="I381" s="81"/>
      <c r="J381" s="81"/>
      <c r="K381" s="82"/>
      <c r="L381" s="120"/>
      <c r="M381" s="93"/>
      <c r="N381" s="93"/>
      <c r="O381" s="36"/>
      <c r="P381" s="81"/>
      <c r="Q381" s="81"/>
      <c r="R381" s="82"/>
      <c r="S381" s="88"/>
      <c r="T381" s="92"/>
      <c r="U381" s="92"/>
      <c r="V381" s="2"/>
      <c r="W381" s="2"/>
    </row>
    <row r="382" spans="1:23" ht="15.95" customHeight="1" x14ac:dyDescent="0.25">
      <c r="A382" s="72"/>
      <c r="B382" s="53" t="str">
        <f>IF('Data Import-Express'!B376="", "",'Data Import-Express'!B376 )</f>
        <v>BCAR7A</v>
      </c>
      <c r="C382" s="53" t="str">
        <f>IF('Data Import-Express'!C376="", "",'Data Import-Express'!C376 )</f>
        <v>Company 34</v>
      </c>
      <c r="D382" s="97" t="str">
        <f>IF('Data Import-Express'!D376="", "",'Data Import-Express'!D376 )</f>
        <v>T079255</v>
      </c>
      <c r="E382" s="54">
        <f ca="1">IF('Data Import-Express'!E376="", "",'Data Import-Express'!E376 )+(TODAY()-$A$1)</f>
        <v>45163</v>
      </c>
      <c r="F382" s="53">
        <f>IF('Data Import-Express'!F376="", "",'Data Import-Express'!F376 )</f>
        <v>483.6</v>
      </c>
      <c r="G382" s="53">
        <f>IF('Data Import-Express'!G376="", "",'Data Import-Express'!G376 )</f>
        <v>483.6</v>
      </c>
      <c r="H382" s="8"/>
      <c r="I382" s="81"/>
      <c r="J382" s="81"/>
      <c r="K382" s="82"/>
      <c r="L382" s="120"/>
      <c r="M382" s="93"/>
      <c r="N382" s="93"/>
      <c r="O382" s="36"/>
      <c r="P382" s="81"/>
      <c r="Q382" s="81"/>
      <c r="R382" s="82"/>
      <c r="S382" s="88"/>
      <c r="T382" s="92"/>
      <c r="U382" s="92"/>
      <c r="V382" s="2"/>
      <c r="W382" s="2"/>
    </row>
    <row r="383" spans="1:23" ht="15.95" customHeight="1" x14ac:dyDescent="0.25">
      <c r="A383" s="72"/>
      <c r="B383" s="53" t="str">
        <f>IF('Data Import-Express'!B377="", "",'Data Import-Express'!B377 )</f>
        <v>BCAR7A</v>
      </c>
      <c r="C383" s="53" t="str">
        <f>IF('Data Import-Express'!C377="", "",'Data Import-Express'!C377 )</f>
        <v>Company 34</v>
      </c>
      <c r="D383" s="97" t="str">
        <f>IF('Data Import-Express'!D377="", "",'Data Import-Express'!D377 )</f>
        <v>T079264</v>
      </c>
      <c r="E383" s="54">
        <f ca="1">IF('Data Import-Express'!E377="", "",'Data Import-Express'!E377 )+(TODAY()-$A$1)</f>
        <v>45163</v>
      </c>
      <c r="F383" s="53">
        <f>IF('Data Import-Express'!F377="", "",'Data Import-Express'!F377 )</f>
        <v>403</v>
      </c>
      <c r="G383" s="53">
        <f>IF('Data Import-Express'!G377="", "",'Data Import-Express'!G377 )</f>
        <v>403</v>
      </c>
      <c r="H383" s="8"/>
      <c r="I383" s="81"/>
      <c r="J383" s="81"/>
      <c r="K383" s="82"/>
      <c r="L383" s="120"/>
      <c r="M383" s="93"/>
      <c r="N383" s="93"/>
      <c r="O383" s="36"/>
      <c r="P383" s="81"/>
      <c r="Q383" s="81"/>
      <c r="R383" s="82"/>
      <c r="S383" s="88"/>
      <c r="T383" s="92"/>
      <c r="U383" s="92"/>
      <c r="V383" s="2"/>
      <c r="W383" s="2"/>
    </row>
    <row r="384" spans="1:23" ht="15.95" customHeight="1" x14ac:dyDescent="0.25">
      <c r="A384" s="72"/>
      <c r="B384" s="53" t="str">
        <f>IF('Data Import-Express'!B378="", "",'Data Import-Express'!B378 )</f>
        <v>BCAR7A</v>
      </c>
      <c r="C384" s="53" t="str">
        <f>IF('Data Import-Express'!C378="", "",'Data Import-Express'!C378 )</f>
        <v>Company 34</v>
      </c>
      <c r="D384" s="97" t="str">
        <f>IF('Data Import-Express'!D378="", "",'Data Import-Express'!D378 )</f>
        <v>T079265</v>
      </c>
      <c r="E384" s="54">
        <f ca="1">IF('Data Import-Express'!E378="", "",'Data Import-Express'!E378 )+(TODAY()-$A$1)</f>
        <v>45163</v>
      </c>
      <c r="F384" s="53">
        <f>IF('Data Import-Express'!F378="", "",'Data Import-Express'!F378 )</f>
        <v>403</v>
      </c>
      <c r="G384" s="53">
        <f>IF('Data Import-Express'!G378="", "",'Data Import-Express'!G378 )</f>
        <v>403</v>
      </c>
      <c r="H384" s="8"/>
      <c r="I384" s="81"/>
      <c r="J384" s="81"/>
      <c r="K384" s="82"/>
      <c r="L384" s="120"/>
      <c r="M384" s="93"/>
      <c r="N384" s="93"/>
      <c r="O384" s="36"/>
      <c r="P384" s="81"/>
      <c r="Q384" s="81"/>
      <c r="R384" s="82"/>
      <c r="S384" s="88"/>
      <c r="T384" s="92"/>
      <c r="U384" s="92"/>
      <c r="V384" s="2"/>
      <c r="W384" s="2"/>
    </row>
    <row r="385" spans="1:23" ht="15.95" customHeight="1" x14ac:dyDescent="0.25">
      <c r="A385" s="72"/>
      <c r="B385" s="53" t="str">
        <f>IF('Data Import-Express'!B379="", "",'Data Import-Express'!B379 )</f>
        <v>BCAR7A</v>
      </c>
      <c r="C385" s="53" t="str">
        <f>IF('Data Import-Express'!C379="", "",'Data Import-Express'!C379 )</f>
        <v>Company 34</v>
      </c>
      <c r="D385" s="97" t="str">
        <f>IF('Data Import-Express'!D379="", "",'Data Import-Express'!D379 )</f>
        <v>T076507</v>
      </c>
      <c r="E385" s="54">
        <f ca="1">IF('Data Import-Express'!E379="", "",'Data Import-Express'!E379 )+(TODAY()-$A$1)</f>
        <v>45168</v>
      </c>
      <c r="F385" s="53">
        <f>IF('Data Import-Express'!F379="", "",'Data Import-Express'!F379 )</f>
        <v>403</v>
      </c>
      <c r="G385" s="53">
        <f>IF('Data Import-Express'!G379="", "",'Data Import-Express'!G379 )</f>
        <v>403</v>
      </c>
      <c r="H385" s="8"/>
      <c r="I385" s="81"/>
      <c r="J385" s="81"/>
      <c r="K385" s="82"/>
      <c r="L385" s="120"/>
      <c r="M385" s="93"/>
      <c r="N385" s="93"/>
      <c r="O385" s="36"/>
      <c r="P385" s="81"/>
      <c r="Q385" s="81"/>
      <c r="R385" s="82"/>
      <c r="S385" s="88"/>
      <c r="T385" s="92"/>
      <c r="U385" s="92"/>
      <c r="V385" s="2"/>
      <c r="W385" s="2"/>
    </row>
    <row r="386" spans="1:23" ht="15.95" customHeight="1" x14ac:dyDescent="0.25">
      <c r="A386" s="72"/>
      <c r="B386" s="53" t="str">
        <f>IF('Data Import-Express'!B380="", "",'Data Import-Express'!B380 )</f>
        <v>BCAR7A</v>
      </c>
      <c r="C386" s="53" t="str">
        <f>IF('Data Import-Express'!C380="", "",'Data Import-Express'!C380 )</f>
        <v>Company 34</v>
      </c>
      <c r="D386" s="97" t="str">
        <f>IF('Data Import-Express'!D380="", "",'Data Import-Express'!D380 )</f>
        <v>T079568</v>
      </c>
      <c r="E386" s="54">
        <f ca="1">IF('Data Import-Express'!E380="", "",'Data Import-Express'!E380 )+(TODAY()-$A$1)</f>
        <v>45170</v>
      </c>
      <c r="F386" s="53">
        <f>IF('Data Import-Express'!F380="", "",'Data Import-Express'!F380 )</f>
        <v>403</v>
      </c>
      <c r="G386" s="53">
        <f>IF('Data Import-Express'!G380="", "",'Data Import-Express'!G380 )</f>
        <v>403</v>
      </c>
      <c r="H386" s="8"/>
      <c r="I386" s="81"/>
      <c r="J386" s="81"/>
      <c r="K386" s="82"/>
      <c r="L386" s="120"/>
      <c r="M386" s="93"/>
      <c r="N386" s="93"/>
      <c r="O386" s="36"/>
      <c r="P386" s="81"/>
      <c r="Q386" s="81"/>
      <c r="R386" s="82"/>
      <c r="S386" s="88"/>
      <c r="T386" s="92"/>
      <c r="U386" s="92"/>
      <c r="V386" s="2"/>
      <c r="W386" s="2"/>
    </row>
    <row r="387" spans="1:23" ht="15.95" customHeight="1" x14ac:dyDescent="0.25">
      <c r="A387" s="72"/>
      <c r="B387" s="53" t="str">
        <f>IF('Data Import-Express'!B381="", "",'Data Import-Express'!B381 )</f>
        <v>BCAR7A</v>
      </c>
      <c r="C387" s="53" t="str">
        <f>IF('Data Import-Express'!C381="", "",'Data Import-Express'!C381 )</f>
        <v>Company 34</v>
      </c>
      <c r="D387" s="97" t="str">
        <f>IF('Data Import-Express'!D381="", "",'Data Import-Express'!D381 )</f>
        <v>L068573</v>
      </c>
      <c r="E387" s="54">
        <f ca="1">IF('Data Import-Express'!E381="", "",'Data Import-Express'!E381 )+(TODAY()-$A$1)</f>
        <v>45172</v>
      </c>
      <c r="F387" s="53">
        <f>IF('Data Import-Express'!F381="", "",'Data Import-Express'!F381 )</f>
        <v>975</v>
      </c>
      <c r="G387" s="53">
        <f>IF('Data Import-Express'!G381="", "",'Data Import-Express'!G381 )</f>
        <v>975</v>
      </c>
      <c r="H387" s="8"/>
      <c r="I387" s="81"/>
      <c r="J387" s="81"/>
      <c r="K387" s="82"/>
      <c r="L387" s="120"/>
      <c r="M387" s="93"/>
      <c r="N387" s="93"/>
      <c r="O387" s="36"/>
      <c r="P387" s="81"/>
      <c r="Q387" s="81"/>
      <c r="R387" s="82"/>
      <c r="S387" s="88"/>
      <c r="T387" s="92"/>
      <c r="U387" s="92"/>
      <c r="V387" s="2"/>
      <c r="W387" s="2"/>
    </row>
    <row r="388" spans="1:23" ht="15.95" customHeight="1" x14ac:dyDescent="0.25">
      <c r="A388" s="72"/>
      <c r="B388" s="53" t="str">
        <f>IF('Data Import-Express'!B382="", "",'Data Import-Express'!B382 )</f>
        <v>BCAR7A</v>
      </c>
      <c r="C388" s="53" t="str">
        <f>IF('Data Import-Express'!C382="", "",'Data Import-Express'!C382 )</f>
        <v>Company 34</v>
      </c>
      <c r="D388" s="97" t="str">
        <f>IF('Data Import-Express'!D382="", "",'Data Import-Express'!D382 )</f>
        <v>T079626</v>
      </c>
      <c r="E388" s="54">
        <f ca="1">IF('Data Import-Express'!E382="", "",'Data Import-Express'!E382 )+(TODAY()-$A$1)</f>
        <v>45172</v>
      </c>
      <c r="F388" s="53">
        <f>IF('Data Import-Express'!F382="", "",'Data Import-Express'!F382 )</f>
        <v>403</v>
      </c>
      <c r="G388" s="53">
        <f>IF('Data Import-Express'!G382="", "",'Data Import-Express'!G382 )</f>
        <v>403</v>
      </c>
      <c r="H388" s="8"/>
      <c r="I388" s="81"/>
      <c r="J388" s="81"/>
      <c r="K388" s="82"/>
      <c r="L388" s="120"/>
      <c r="M388" s="93"/>
      <c r="N388" s="93"/>
      <c r="O388" s="36"/>
      <c r="P388" s="81"/>
      <c r="Q388" s="81"/>
      <c r="R388" s="82"/>
      <c r="S388" s="88"/>
      <c r="T388" s="92"/>
      <c r="U388" s="92"/>
      <c r="V388" s="2"/>
      <c r="W388" s="2"/>
    </row>
    <row r="389" spans="1:23" ht="15.95" customHeight="1" x14ac:dyDescent="0.25">
      <c r="A389" s="72"/>
      <c r="B389" s="53" t="str">
        <f>IF('Data Import-Express'!B383="", "",'Data Import-Express'!B383 )</f>
        <v>BCAR7A</v>
      </c>
      <c r="C389" s="53" t="str">
        <f>IF('Data Import-Express'!C383="", "",'Data Import-Express'!C383 )</f>
        <v>Company 34</v>
      </c>
      <c r="D389" s="97" t="str">
        <f>IF('Data Import-Express'!D383="", "",'Data Import-Express'!D383 )</f>
        <v>T079631</v>
      </c>
      <c r="E389" s="54">
        <f ca="1">IF('Data Import-Express'!E383="", "",'Data Import-Express'!E383 )+(TODAY()-$A$1)</f>
        <v>45172</v>
      </c>
      <c r="F389" s="53">
        <f>IF('Data Import-Express'!F383="", "",'Data Import-Express'!F383 )</f>
        <v>403</v>
      </c>
      <c r="G389" s="53">
        <f>IF('Data Import-Express'!G383="", "",'Data Import-Express'!G383 )</f>
        <v>403</v>
      </c>
      <c r="H389" s="8"/>
      <c r="I389" s="81"/>
      <c r="J389" s="81"/>
      <c r="K389" s="82"/>
      <c r="L389" s="120"/>
      <c r="M389" s="93"/>
      <c r="N389" s="93"/>
      <c r="O389" s="36"/>
      <c r="P389" s="81"/>
      <c r="Q389" s="81"/>
      <c r="R389" s="82"/>
      <c r="S389" s="88"/>
      <c r="T389" s="92"/>
      <c r="U389" s="92"/>
      <c r="V389" s="2"/>
      <c r="W389" s="2"/>
    </row>
    <row r="390" spans="1:23" ht="15.95" customHeight="1" x14ac:dyDescent="0.25">
      <c r="A390" s="72"/>
      <c r="B390" s="53" t="str">
        <f>IF('Data Import-Express'!B384="", "",'Data Import-Express'!B384 )</f>
        <v>BCARFO</v>
      </c>
      <c r="C390" s="53" t="str">
        <f>IF('Data Import-Express'!C384="", "",'Data Import-Express'!C384 )</f>
        <v>Company 35</v>
      </c>
      <c r="D390" s="97" t="str">
        <f>IF('Data Import-Express'!D384="", "",'Data Import-Express'!D384 )</f>
        <v>L062357</v>
      </c>
      <c r="E390" s="54">
        <f ca="1">IF('Data Import-Express'!E384="", "",'Data Import-Express'!E384 )+(TODAY()-$A$1)</f>
        <v>44850</v>
      </c>
      <c r="F390" s="53">
        <f>IF('Data Import-Express'!F384="", "",'Data Import-Express'!F384 )</f>
        <v>575</v>
      </c>
      <c r="G390" s="53">
        <f>IF('Data Import-Express'!G384="", "",'Data Import-Express'!G384 )</f>
        <v>575</v>
      </c>
      <c r="H390" s="8"/>
      <c r="I390" s="81"/>
      <c r="J390" s="81"/>
      <c r="K390" s="82"/>
      <c r="L390" s="120"/>
      <c r="M390" s="93"/>
      <c r="N390" s="93"/>
      <c r="O390" s="36"/>
      <c r="P390" s="81"/>
      <c r="Q390" s="81"/>
      <c r="R390" s="82"/>
      <c r="S390" s="88"/>
      <c r="T390" s="92"/>
      <c r="U390" s="92"/>
      <c r="V390" s="2"/>
      <c r="W390" s="2"/>
    </row>
    <row r="391" spans="1:23" ht="15.95" customHeight="1" x14ac:dyDescent="0.25">
      <c r="A391" s="72"/>
      <c r="B391" s="53" t="str">
        <f>IF('Data Import-Express'!B385="", "",'Data Import-Express'!B385 )</f>
        <v>BCARFO</v>
      </c>
      <c r="C391" s="53" t="str">
        <f>IF('Data Import-Express'!C385="", "",'Data Import-Express'!C385 )</f>
        <v>Company 35</v>
      </c>
      <c r="D391" s="97" t="str">
        <f>IF('Data Import-Express'!D385="", "",'Data Import-Express'!D385 )</f>
        <v>L064894</v>
      </c>
      <c r="E391" s="54">
        <f ca="1">IF('Data Import-Express'!E385="", "",'Data Import-Express'!E385 )+(TODAY()-$A$1)</f>
        <v>44898</v>
      </c>
      <c r="F391" s="53">
        <f>IF('Data Import-Express'!F385="", "",'Data Import-Express'!F385 )</f>
        <v>489.8</v>
      </c>
      <c r="G391" s="53">
        <f>IF('Data Import-Express'!G385="", "",'Data Import-Express'!G385 )</f>
        <v>489.8</v>
      </c>
      <c r="H391" s="8"/>
      <c r="I391" s="81"/>
      <c r="J391" s="81"/>
      <c r="K391" s="82"/>
      <c r="L391" s="120"/>
      <c r="M391" s="93"/>
      <c r="N391" s="93"/>
      <c r="O391" s="36"/>
      <c r="P391" s="81"/>
      <c r="Q391" s="81"/>
      <c r="R391" s="82"/>
      <c r="S391" s="88"/>
      <c r="T391" s="92"/>
      <c r="U391" s="92"/>
      <c r="V391" s="2"/>
      <c r="W391" s="2"/>
    </row>
    <row r="392" spans="1:23" ht="15.95" customHeight="1" x14ac:dyDescent="0.25">
      <c r="A392" s="72"/>
      <c r="B392" s="53" t="str">
        <f>IF('Data Import-Express'!B386="", "",'Data Import-Express'!B386 )</f>
        <v>BCARFO</v>
      </c>
      <c r="C392" s="53" t="str">
        <f>IF('Data Import-Express'!C386="", "",'Data Import-Express'!C386 )</f>
        <v>Company 35</v>
      </c>
      <c r="D392" s="97" t="str">
        <f>IF('Data Import-Express'!D386="", "",'Data Import-Express'!D386 )</f>
        <v>L065249</v>
      </c>
      <c r="E392" s="54">
        <f ca="1">IF('Data Import-Express'!E386="", "",'Data Import-Express'!E386 )+(TODAY()-$A$1)</f>
        <v>44905</v>
      </c>
      <c r="F392" s="53">
        <f>IF('Data Import-Express'!F386="", "",'Data Import-Express'!F386 )</f>
        <v>488.6</v>
      </c>
      <c r="G392" s="53">
        <f>IF('Data Import-Express'!G386="", "",'Data Import-Express'!G386 )</f>
        <v>488.6</v>
      </c>
      <c r="H392" s="8"/>
      <c r="I392" s="81"/>
      <c r="J392" s="81"/>
      <c r="K392" s="82"/>
      <c r="L392" s="120"/>
      <c r="M392" s="93"/>
      <c r="N392" s="93"/>
      <c r="O392" s="36"/>
      <c r="P392" s="81"/>
      <c r="Q392" s="81"/>
      <c r="R392" s="82"/>
      <c r="S392" s="88"/>
      <c r="T392" s="92"/>
      <c r="U392" s="92"/>
      <c r="V392" s="2"/>
      <c r="W392" s="2"/>
    </row>
    <row r="393" spans="1:23" ht="15.95" customHeight="1" x14ac:dyDescent="0.25">
      <c r="A393" s="72"/>
      <c r="B393" s="53" t="str">
        <f>IF('Data Import-Express'!B387="", "",'Data Import-Express'!B387 )</f>
        <v>BCARFO</v>
      </c>
      <c r="C393" s="53" t="str">
        <f>IF('Data Import-Express'!C387="", "",'Data Import-Express'!C387 )</f>
        <v>Company 35</v>
      </c>
      <c r="D393" s="97" t="str">
        <f>IF('Data Import-Express'!D387="", "",'Data Import-Express'!D387 )</f>
        <v>L066741</v>
      </c>
      <c r="E393" s="54">
        <f ca="1">IF('Data Import-Express'!E387="", "",'Data Import-Express'!E387 )+(TODAY()-$A$1)</f>
        <v>44935</v>
      </c>
      <c r="F393" s="53">
        <f>IF('Data Import-Express'!F387="", "",'Data Import-Express'!F387 )</f>
        <v>651</v>
      </c>
      <c r="G393" s="53">
        <f>IF('Data Import-Express'!G387="", "",'Data Import-Express'!G387 )</f>
        <v>651</v>
      </c>
      <c r="H393" s="8"/>
      <c r="I393" s="81"/>
      <c r="J393" s="81"/>
      <c r="K393" s="82"/>
      <c r="L393" s="120"/>
      <c r="M393" s="93"/>
      <c r="N393" s="93"/>
      <c r="O393" s="36"/>
      <c r="P393" s="81"/>
      <c r="Q393" s="81"/>
      <c r="R393" s="82"/>
      <c r="S393" s="88"/>
      <c r="T393" s="92"/>
      <c r="U393" s="92"/>
      <c r="V393" s="2"/>
      <c r="W393" s="2"/>
    </row>
    <row r="394" spans="1:23" ht="15.95" customHeight="1" x14ac:dyDescent="0.25">
      <c r="A394" s="72"/>
      <c r="B394" s="53" t="str">
        <f>IF('Data Import-Express'!B388="", "",'Data Import-Express'!B388 )</f>
        <v>BCARFO</v>
      </c>
      <c r="C394" s="53" t="str">
        <f>IF('Data Import-Express'!C388="", "",'Data Import-Express'!C388 )</f>
        <v>Company 35</v>
      </c>
      <c r="D394" s="97" t="str">
        <f>IF('Data Import-Express'!D388="", "",'Data Import-Express'!D388 )</f>
        <v>L070941</v>
      </c>
      <c r="E394" s="54">
        <f ca="1">IF('Data Import-Express'!E388="", "",'Data Import-Express'!E388 )+(TODAY()-$A$1)</f>
        <v>45014</v>
      </c>
      <c r="F394" s="53">
        <f>IF('Data Import-Express'!F388="", "",'Data Import-Express'!F388 )</f>
        <v>991.75</v>
      </c>
      <c r="G394" s="53">
        <f>IF('Data Import-Express'!G388="", "",'Data Import-Express'!G388 )</f>
        <v>991.75</v>
      </c>
      <c r="H394" s="8"/>
      <c r="I394" s="81"/>
      <c r="J394" s="81"/>
      <c r="K394" s="82"/>
      <c r="L394" s="120"/>
      <c r="M394" s="93"/>
      <c r="N394" s="93"/>
      <c r="O394" s="36"/>
      <c r="P394" s="81"/>
      <c r="Q394" s="81"/>
      <c r="R394" s="82"/>
      <c r="S394" s="88"/>
      <c r="T394" s="92"/>
      <c r="U394" s="92"/>
      <c r="V394" s="2"/>
      <c r="W394" s="2"/>
    </row>
    <row r="395" spans="1:23" ht="15.95" customHeight="1" x14ac:dyDescent="0.25">
      <c r="A395" s="72"/>
      <c r="B395" s="53" t="str">
        <f>IF('Data Import-Express'!B389="", "",'Data Import-Express'!B389 )</f>
        <v>BCARFO</v>
      </c>
      <c r="C395" s="53" t="str">
        <f>IF('Data Import-Express'!C389="", "",'Data Import-Express'!C389 )</f>
        <v>Company 35</v>
      </c>
      <c r="D395" s="97" t="str">
        <f>IF('Data Import-Express'!D389="", "",'Data Import-Express'!D389 )</f>
        <v>L071232</v>
      </c>
      <c r="E395" s="54">
        <f ca="1">IF('Data Import-Express'!E389="", "",'Data Import-Express'!E389 )+(TODAY()-$A$1)</f>
        <v>45022</v>
      </c>
      <c r="F395" s="53">
        <f>IF('Data Import-Express'!F389="", "",'Data Import-Express'!F389 )</f>
        <v>975</v>
      </c>
      <c r="G395" s="53">
        <f>IF('Data Import-Express'!G389="", "",'Data Import-Express'!G389 )</f>
        <v>975</v>
      </c>
      <c r="H395" s="8"/>
      <c r="I395" s="81"/>
      <c r="J395" s="81"/>
      <c r="K395" s="82"/>
      <c r="L395" s="120"/>
      <c r="M395" s="93"/>
      <c r="N395" s="93"/>
      <c r="O395" s="36"/>
      <c r="P395" s="81"/>
      <c r="Q395" s="81"/>
      <c r="R395" s="82"/>
      <c r="S395" s="88"/>
      <c r="T395" s="92"/>
      <c r="U395" s="92"/>
      <c r="V395" s="2"/>
      <c r="W395" s="2"/>
    </row>
    <row r="396" spans="1:23" ht="15.95" customHeight="1" x14ac:dyDescent="0.25">
      <c r="A396" s="72"/>
      <c r="B396" s="53" t="str">
        <f>IF('Data Import-Express'!B390="", "",'Data Import-Express'!B390 )</f>
        <v>BCARFO</v>
      </c>
      <c r="C396" s="53" t="str">
        <f>IF('Data Import-Express'!C390="", "",'Data Import-Express'!C390 )</f>
        <v>Company 35</v>
      </c>
      <c r="D396" s="97" t="str">
        <f>IF('Data Import-Express'!D390="", "",'Data Import-Express'!D390 )</f>
        <v>L071166</v>
      </c>
      <c r="E396" s="54">
        <f ca="1">IF('Data Import-Express'!E390="", "",'Data Import-Express'!E390 )+(TODAY()-$A$1)</f>
        <v>45036</v>
      </c>
      <c r="F396" s="53">
        <f>IF('Data Import-Express'!F390="", "",'Data Import-Express'!F390 )</f>
        <v>1707.75</v>
      </c>
      <c r="G396" s="53">
        <f>IF('Data Import-Express'!G390="", "",'Data Import-Express'!G390 )</f>
        <v>1707.75</v>
      </c>
      <c r="H396" s="8"/>
      <c r="I396" s="81"/>
      <c r="J396" s="81"/>
      <c r="K396" s="82"/>
      <c r="L396" s="120"/>
      <c r="M396" s="93"/>
      <c r="N396" s="93"/>
      <c r="O396" s="36"/>
      <c r="P396" s="81"/>
      <c r="Q396" s="81"/>
      <c r="R396" s="82"/>
      <c r="S396" s="88"/>
      <c r="T396" s="92"/>
      <c r="U396" s="92"/>
      <c r="V396" s="2"/>
      <c r="W396" s="2"/>
    </row>
    <row r="397" spans="1:23" ht="15.95" customHeight="1" x14ac:dyDescent="0.25">
      <c r="A397" s="72"/>
      <c r="B397" s="53" t="str">
        <f>IF('Data Import-Express'!B391="", "",'Data Import-Express'!B391 )</f>
        <v>BCARFO</v>
      </c>
      <c r="C397" s="53" t="str">
        <f>IF('Data Import-Express'!C391="", "",'Data Import-Express'!C391 )</f>
        <v>Company 35</v>
      </c>
      <c r="D397" s="97" t="str">
        <f>IF('Data Import-Express'!D391="", "",'Data Import-Express'!D391 )</f>
        <v>L074400</v>
      </c>
      <c r="E397" s="54">
        <f ca="1">IF('Data Import-Express'!E391="", "",'Data Import-Express'!E391 )+(TODAY()-$A$1)</f>
        <v>45078</v>
      </c>
      <c r="F397" s="53">
        <f>IF('Data Import-Express'!F391="", "",'Data Import-Express'!F391 )</f>
        <v>858</v>
      </c>
      <c r="G397" s="53">
        <f>IF('Data Import-Express'!G391="", "",'Data Import-Express'!G391 )</f>
        <v>858</v>
      </c>
      <c r="H397" s="8"/>
      <c r="I397" s="81"/>
      <c r="J397" s="81"/>
      <c r="K397" s="82"/>
      <c r="L397" s="120"/>
      <c r="M397" s="93"/>
      <c r="N397" s="93"/>
      <c r="O397" s="36"/>
      <c r="P397" s="81"/>
      <c r="Q397" s="81"/>
      <c r="R397" s="82"/>
      <c r="S397" s="88"/>
      <c r="T397" s="92"/>
      <c r="U397" s="92"/>
      <c r="V397" s="2"/>
      <c r="W397" s="2"/>
    </row>
    <row r="398" spans="1:23" ht="15.95" customHeight="1" x14ac:dyDescent="0.25">
      <c r="A398" s="72"/>
      <c r="B398" s="53" t="str">
        <f>IF('Data Import-Express'!B392="", "",'Data Import-Express'!B392 )</f>
        <v>BCARFO</v>
      </c>
      <c r="C398" s="53" t="str">
        <f>IF('Data Import-Express'!C392="", "",'Data Import-Express'!C392 )</f>
        <v>Company 35</v>
      </c>
      <c r="D398" s="97" t="str">
        <f>IF('Data Import-Express'!D392="", "",'Data Import-Express'!D392 )</f>
        <v>T075760</v>
      </c>
      <c r="E398" s="54">
        <f ca="1">IF('Data Import-Express'!E392="", "",'Data Import-Express'!E392 )+(TODAY()-$A$1)</f>
        <v>45101</v>
      </c>
      <c r="F398" s="53">
        <f>IF('Data Import-Express'!F392="", "",'Data Import-Express'!F392 )</f>
        <v>707.5</v>
      </c>
      <c r="G398" s="53">
        <f>IF('Data Import-Express'!G392="", "",'Data Import-Express'!G392 )</f>
        <v>707.5</v>
      </c>
      <c r="H398" s="8"/>
      <c r="I398" s="81"/>
      <c r="J398" s="81"/>
      <c r="K398" s="82"/>
      <c r="L398" s="120"/>
      <c r="M398" s="93"/>
      <c r="N398" s="93"/>
      <c r="O398" s="36"/>
      <c r="P398" s="81"/>
      <c r="Q398" s="81"/>
      <c r="R398" s="82"/>
      <c r="S398" s="88"/>
      <c r="T398" s="92"/>
      <c r="U398" s="92"/>
      <c r="V398" s="2"/>
      <c r="W398" s="2"/>
    </row>
    <row r="399" spans="1:23" ht="15.95" customHeight="1" x14ac:dyDescent="0.25">
      <c r="A399" s="72"/>
      <c r="B399" s="53" t="str">
        <f>IF('Data Import-Express'!B393="", "",'Data Import-Express'!B393 )</f>
        <v>BCARFO</v>
      </c>
      <c r="C399" s="53" t="str">
        <f>IF('Data Import-Express'!C393="", "",'Data Import-Express'!C393 )</f>
        <v>Company 35</v>
      </c>
      <c r="D399" s="97" t="str">
        <f>IF('Data Import-Express'!D393="", "",'Data Import-Express'!D393 )</f>
        <v>T077610</v>
      </c>
      <c r="E399" s="54">
        <f ca="1">IF('Data Import-Express'!E393="", "",'Data Import-Express'!E393 )+(TODAY()-$A$1)</f>
        <v>45137</v>
      </c>
      <c r="F399" s="53">
        <f>IF('Data Import-Express'!F393="", "",'Data Import-Express'!F393 )</f>
        <v>713</v>
      </c>
      <c r="G399" s="53">
        <f>IF('Data Import-Express'!G393="", "",'Data Import-Express'!G393 )</f>
        <v>713</v>
      </c>
      <c r="H399" s="8"/>
      <c r="I399" s="81"/>
      <c r="J399" s="81"/>
      <c r="K399" s="82"/>
      <c r="L399" s="120"/>
      <c r="M399" s="93"/>
      <c r="N399" s="93"/>
      <c r="O399" s="36"/>
      <c r="P399" s="81"/>
      <c r="Q399" s="81"/>
      <c r="R399" s="82"/>
      <c r="S399" s="88"/>
      <c r="T399" s="92"/>
      <c r="U399" s="92"/>
      <c r="V399" s="2"/>
      <c r="W399" s="2"/>
    </row>
    <row r="400" spans="1:23" ht="15.95" customHeight="1" x14ac:dyDescent="0.25">
      <c r="A400" s="72"/>
      <c r="B400" s="53" t="str">
        <f>IF('Data Import-Express'!B394="", "",'Data Import-Express'!B394 )</f>
        <v>BCARFO</v>
      </c>
      <c r="C400" s="53" t="str">
        <f>IF('Data Import-Express'!C394="", "",'Data Import-Express'!C394 )</f>
        <v>Company 35</v>
      </c>
      <c r="D400" s="97" t="str">
        <f>IF('Data Import-Express'!D394="", "",'Data Import-Express'!D394 )</f>
        <v>L078553</v>
      </c>
      <c r="E400" s="54">
        <f ca="1">IF('Data Import-Express'!E394="", "",'Data Import-Express'!E394 )+(TODAY()-$A$1)</f>
        <v>45150</v>
      </c>
      <c r="F400" s="53">
        <f>IF('Data Import-Express'!F394="", "",'Data Import-Express'!F394 )</f>
        <v>252.88</v>
      </c>
      <c r="G400" s="53">
        <f>IF('Data Import-Express'!G394="", "",'Data Import-Express'!G394 )</f>
        <v>252.88</v>
      </c>
      <c r="H400" s="8"/>
      <c r="I400" s="81"/>
      <c r="J400" s="81"/>
      <c r="K400" s="82"/>
      <c r="L400" s="120"/>
      <c r="M400" s="93"/>
      <c r="N400" s="93"/>
      <c r="O400" s="36"/>
      <c r="P400" s="81"/>
      <c r="Q400" s="81"/>
      <c r="R400" s="82"/>
      <c r="S400" s="88"/>
      <c r="T400" s="92"/>
      <c r="U400" s="92"/>
      <c r="V400" s="2"/>
      <c r="W400" s="2"/>
    </row>
    <row r="401" spans="1:23" ht="15.95" customHeight="1" x14ac:dyDescent="0.25">
      <c r="A401" s="72"/>
      <c r="B401" s="53" t="str">
        <f>IF('Data Import-Express'!B395="", "",'Data Import-Express'!B395 )</f>
        <v>BCARFO</v>
      </c>
      <c r="C401" s="53" t="str">
        <f>IF('Data Import-Express'!C395="", "",'Data Import-Express'!C395 )</f>
        <v>Company 35</v>
      </c>
      <c r="D401" s="97" t="str">
        <f>IF('Data Import-Express'!D395="", "",'Data Import-Express'!D395 )</f>
        <v>L078554</v>
      </c>
      <c r="E401" s="54">
        <f ca="1">IF('Data Import-Express'!E395="", "",'Data Import-Express'!E395 )+(TODAY()-$A$1)</f>
        <v>45154</v>
      </c>
      <c r="F401" s="53">
        <f>IF('Data Import-Express'!F395="", "",'Data Import-Express'!F395 )</f>
        <v>484.08</v>
      </c>
      <c r="G401" s="53">
        <f>IF('Data Import-Express'!G395="", "",'Data Import-Express'!G395 )</f>
        <v>484.08</v>
      </c>
      <c r="H401" s="8"/>
      <c r="I401" s="81"/>
      <c r="J401" s="81"/>
      <c r="K401" s="82"/>
      <c r="L401" s="120"/>
      <c r="M401" s="93"/>
      <c r="N401" s="93"/>
      <c r="O401" s="36"/>
      <c r="P401" s="81"/>
      <c r="Q401" s="81"/>
      <c r="R401" s="82"/>
      <c r="S401" s="88"/>
      <c r="T401" s="92"/>
      <c r="U401" s="92"/>
      <c r="V401" s="2"/>
      <c r="W401" s="2"/>
    </row>
    <row r="402" spans="1:23" ht="15.95" customHeight="1" x14ac:dyDescent="0.25">
      <c r="A402" s="72"/>
      <c r="B402" s="53" t="str">
        <f>IF('Data Import-Express'!B396="", "",'Data Import-Express'!B396 )</f>
        <v>BCARFO</v>
      </c>
      <c r="C402" s="53" t="str">
        <f>IF('Data Import-Express'!C396="", "",'Data Import-Express'!C396 )</f>
        <v>Company 35</v>
      </c>
      <c r="D402" s="97" t="str">
        <f>IF('Data Import-Express'!D396="", "",'Data Import-Express'!D396 )</f>
        <v>L078878</v>
      </c>
      <c r="E402" s="54">
        <f ca="1">IF('Data Import-Express'!E396="", "",'Data Import-Express'!E396 )+(TODAY()-$A$1)</f>
        <v>45156</v>
      </c>
      <c r="F402" s="53">
        <f>IF('Data Import-Express'!F396="", "",'Data Import-Express'!F396 )</f>
        <v>722.5</v>
      </c>
      <c r="G402" s="53">
        <f>IF('Data Import-Express'!G396="", "",'Data Import-Express'!G396 )</f>
        <v>722.5</v>
      </c>
      <c r="H402" s="8"/>
      <c r="I402" s="81"/>
      <c r="J402" s="81"/>
      <c r="K402" s="82"/>
      <c r="L402" s="120"/>
      <c r="M402" s="93"/>
      <c r="N402" s="93"/>
      <c r="O402" s="36"/>
      <c r="P402" s="81"/>
      <c r="Q402" s="81"/>
      <c r="R402" s="82"/>
      <c r="S402" s="88"/>
      <c r="T402" s="92"/>
      <c r="U402" s="92"/>
      <c r="V402" s="2"/>
      <c r="W402" s="2"/>
    </row>
    <row r="403" spans="1:23" ht="15.95" customHeight="1" x14ac:dyDescent="0.25">
      <c r="A403" s="72"/>
      <c r="B403" s="53" t="str">
        <f>IF('Data Import-Express'!B397="", "",'Data Import-Express'!B397 )</f>
        <v>BCARFO</v>
      </c>
      <c r="C403" s="53" t="str">
        <f>IF('Data Import-Express'!C397="", "",'Data Import-Express'!C397 )</f>
        <v>Company 35</v>
      </c>
      <c r="D403" s="97" t="str">
        <f>IF('Data Import-Express'!D397="", "",'Data Import-Express'!D397 )</f>
        <v>T078713</v>
      </c>
      <c r="E403" s="54">
        <f ca="1">IF('Data Import-Express'!E397="", "",'Data Import-Express'!E397 )+(TODAY()-$A$1)</f>
        <v>45156</v>
      </c>
      <c r="F403" s="53">
        <f>IF('Data Import-Express'!F397="", "",'Data Import-Express'!F397 )</f>
        <v>867</v>
      </c>
      <c r="G403" s="53">
        <f>IF('Data Import-Express'!G397="", "",'Data Import-Express'!G397 )</f>
        <v>867</v>
      </c>
      <c r="H403" s="8"/>
      <c r="I403" s="81"/>
      <c r="J403" s="81"/>
      <c r="K403" s="82"/>
      <c r="L403" s="120"/>
      <c r="M403" s="93"/>
      <c r="N403" s="93"/>
      <c r="O403" s="36"/>
      <c r="P403" s="81"/>
      <c r="Q403" s="81"/>
      <c r="R403" s="82"/>
      <c r="S403" s="88"/>
      <c r="T403" s="92"/>
      <c r="U403" s="92"/>
      <c r="V403" s="2"/>
      <c r="W403" s="2"/>
    </row>
    <row r="404" spans="1:23" ht="15.95" customHeight="1" x14ac:dyDescent="0.25">
      <c r="A404" s="72"/>
      <c r="B404" s="53" t="str">
        <f>IF('Data Import-Express'!B398="", "",'Data Import-Express'!B398 )</f>
        <v>BCARFO</v>
      </c>
      <c r="C404" s="53" t="str">
        <f>IF('Data Import-Express'!C398="", "",'Data Import-Express'!C398 )</f>
        <v>Company 35</v>
      </c>
      <c r="D404" s="97" t="str">
        <f>IF('Data Import-Express'!D398="", "",'Data Import-Express'!D398 )</f>
        <v>L079062</v>
      </c>
      <c r="E404" s="54">
        <f ca="1">IF('Data Import-Express'!E398="", "",'Data Import-Express'!E398 )+(TODAY()-$A$1)</f>
        <v>45158</v>
      </c>
      <c r="F404" s="53">
        <f>IF('Data Import-Express'!F398="", "",'Data Import-Express'!F398 )</f>
        <v>289</v>
      </c>
      <c r="G404" s="53">
        <f>IF('Data Import-Express'!G398="", "",'Data Import-Express'!G398 )</f>
        <v>289</v>
      </c>
      <c r="H404" s="8"/>
      <c r="I404" s="81"/>
      <c r="J404" s="81"/>
      <c r="K404" s="82"/>
      <c r="L404" s="120"/>
      <c r="M404" s="93"/>
      <c r="N404" s="93"/>
      <c r="O404" s="36"/>
      <c r="P404" s="81"/>
      <c r="Q404" s="81"/>
      <c r="R404" s="82"/>
      <c r="S404" s="88"/>
      <c r="T404" s="92"/>
      <c r="U404" s="92"/>
      <c r="V404" s="2"/>
      <c r="W404" s="2"/>
    </row>
    <row r="405" spans="1:23" ht="15.95" customHeight="1" x14ac:dyDescent="0.25">
      <c r="A405" s="72"/>
      <c r="B405" s="53" t="str">
        <f>IF('Data Import-Express'!B399="", "",'Data Import-Express'!B399 )</f>
        <v>BCARFO</v>
      </c>
      <c r="C405" s="53" t="str">
        <f>IF('Data Import-Express'!C399="", "",'Data Import-Express'!C399 )</f>
        <v>Company 35</v>
      </c>
      <c r="D405" s="97" t="str">
        <f>IF('Data Import-Express'!D399="", "",'Data Import-Express'!D399 )</f>
        <v>L079059</v>
      </c>
      <c r="E405" s="54">
        <f ca="1">IF('Data Import-Express'!E399="", "",'Data Import-Express'!E399 )+(TODAY()-$A$1)</f>
        <v>45168</v>
      </c>
      <c r="F405" s="53">
        <f>IF('Data Import-Express'!F399="", "",'Data Import-Express'!F399 )</f>
        <v>397.38</v>
      </c>
      <c r="G405" s="53">
        <f>IF('Data Import-Express'!G399="", "",'Data Import-Express'!G399 )</f>
        <v>397.38</v>
      </c>
      <c r="H405" s="8"/>
      <c r="I405" s="81"/>
      <c r="J405" s="81"/>
      <c r="K405" s="82"/>
      <c r="L405" s="120"/>
      <c r="M405" s="93"/>
      <c r="N405" s="93"/>
      <c r="O405" s="36"/>
      <c r="P405" s="81"/>
      <c r="Q405" s="81"/>
      <c r="R405" s="82"/>
      <c r="S405" s="88"/>
      <c r="T405" s="92"/>
      <c r="U405" s="92"/>
      <c r="V405" s="2"/>
      <c r="W405" s="2"/>
    </row>
    <row r="406" spans="1:23" ht="15.95" customHeight="1" x14ac:dyDescent="0.25">
      <c r="A406" s="72"/>
      <c r="B406" s="53" t="str">
        <f>IF('Data Import-Express'!B400="", "",'Data Import-Express'!B400 )</f>
        <v>BCARFO</v>
      </c>
      <c r="C406" s="53" t="str">
        <f>IF('Data Import-Express'!C400="", "",'Data Import-Express'!C400 )</f>
        <v>Company 35</v>
      </c>
      <c r="D406" s="97" t="str">
        <f>IF('Data Import-Express'!D400="", "",'Data Import-Express'!D400 )</f>
        <v>T076114</v>
      </c>
      <c r="E406" s="54">
        <f ca="1">IF('Data Import-Express'!E400="", "",'Data Import-Express'!E400 )+(TODAY()-$A$1)</f>
        <v>45168</v>
      </c>
      <c r="F406" s="53">
        <f>IF('Data Import-Express'!F400="", "",'Data Import-Express'!F400 )</f>
        <v>846</v>
      </c>
      <c r="G406" s="53">
        <f>IF('Data Import-Express'!G400="", "",'Data Import-Express'!G400 )</f>
        <v>846</v>
      </c>
      <c r="H406" s="8"/>
      <c r="I406" s="81"/>
      <c r="J406" s="81"/>
      <c r="K406" s="82"/>
      <c r="L406" s="120"/>
      <c r="M406" s="93"/>
      <c r="N406" s="93"/>
      <c r="O406" s="36"/>
      <c r="P406" s="81"/>
      <c r="Q406" s="81"/>
      <c r="R406" s="82"/>
      <c r="S406" s="88"/>
      <c r="T406" s="92"/>
      <c r="U406" s="92"/>
      <c r="V406" s="2"/>
      <c r="W406" s="2"/>
    </row>
    <row r="407" spans="1:23" ht="15.95" customHeight="1" x14ac:dyDescent="0.25">
      <c r="A407" s="72"/>
      <c r="B407" s="53" t="str">
        <f>IF('Data Import-Express'!B401="", "",'Data Import-Express'!B401 )</f>
        <v>BCARFO</v>
      </c>
      <c r="C407" s="53" t="str">
        <f>IF('Data Import-Express'!C401="", "",'Data Import-Express'!C401 )</f>
        <v>Company 35</v>
      </c>
      <c r="D407" s="97" t="str">
        <f>IF('Data Import-Express'!D401="", "",'Data Import-Express'!D401 )</f>
        <v>L079428</v>
      </c>
      <c r="E407" s="54">
        <f ca="1">IF('Data Import-Express'!E401="", "",'Data Import-Express'!E401 )+(TODAY()-$A$1)</f>
        <v>45170</v>
      </c>
      <c r="F407" s="53">
        <f>IF('Data Import-Express'!F401="", "",'Data Import-Express'!F401 )</f>
        <v>430.5</v>
      </c>
      <c r="G407" s="53">
        <f>IF('Data Import-Express'!G401="", "",'Data Import-Express'!G401 )</f>
        <v>430.5</v>
      </c>
      <c r="H407" s="8"/>
      <c r="I407" s="81"/>
      <c r="J407" s="81"/>
      <c r="K407" s="82"/>
      <c r="L407" s="120"/>
      <c r="M407" s="93"/>
      <c r="N407" s="93"/>
      <c r="O407" s="36"/>
      <c r="P407" s="81"/>
      <c r="Q407" s="81"/>
      <c r="R407" s="82"/>
      <c r="S407" s="88"/>
      <c r="T407" s="92"/>
      <c r="U407" s="92"/>
      <c r="V407" s="2"/>
      <c r="W407" s="2"/>
    </row>
    <row r="408" spans="1:23" ht="15.95" customHeight="1" x14ac:dyDescent="0.25">
      <c r="A408" s="72"/>
      <c r="B408" s="53" t="str">
        <f>IF('Data Import-Express'!B402="", "",'Data Import-Express'!B402 )</f>
        <v>BCARFO</v>
      </c>
      <c r="C408" s="53" t="str">
        <f>IF('Data Import-Express'!C402="", "",'Data Import-Express'!C402 )</f>
        <v>Company 35</v>
      </c>
      <c r="D408" s="97" t="str">
        <f>IF('Data Import-Express'!D402="", "",'Data Import-Express'!D402 )</f>
        <v>T079374</v>
      </c>
      <c r="E408" s="54">
        <f ca="1">IF('Data Import-Express'!E402="", "",'Data Import-Express'!E402 )+(TODAY()-$A$1)</f>
        <v>45170</v>
      </c>
      <c r="F408" s="53">
        <f>IF('Data Import-Express'!F402="", "",'Data Import-Express'!F402 )</f>
        <v>713</v>
      </c>
      <c r="G408" s="53">
        <f>IF('Data Import-Express'!G402="", "",'Data Import-Express'!G402 )</f>
        <v>713</v>
      </c>
      <c r="H408" s="8"/>
      <c r="I408" s="81"/>
      <c r="J408" s="81"/>
      <c r="K408" s="82"/>
      <c r="L408" s="120"/>
      <c r="M408" s="93"/>
      <c r="N408" s="93"/>
      <c r="O408" s="36"/>
      <c r="P408" s="81"/>
      <c r="Q408" s="81"/>
      <c r="R408" s="82"/>
      <c r="S408" s="88"/>
      <c r="T408" s="92"/>
      <c r="U408" s="92"/>
      <c r="V408" s="2"/>
      <c r="W408" s="2"/>
    </row>
    <row r="409" spans="1:23" ht="15.95" customHeight="1" x14ac:dyDescent="0.25">
      <c r="A409" s="72"/>
      <c r="B409" s="53" t="str">
        <f>IF('Data Import-Express'!B403="", "",'Data Import-Express'!B403 )</f>
        <v>BCARFO</v>
      </c>
      <c r="C409" s="53" t="str">
        <f>IF('Data Import-Express'!C403="", "",'Data Import-Express'!C403 )</f>
        <v>Company 35</v>
      </c>
      <c r="D409" s="97" t="str">
        <f>IF('Data Import-Express'!D403="", "",'Data Import-Express'!D403 )</f>
        <v>L062357</v>
      </c>
      <c r="E409" s="54">
        <f ca="1">IF('Data Import-Express'!E403="", "",'Data Import-Express'!E403 )+(TODAY()-$A$1)</f>
        <v>45170</v>
      </c>
      <c r="F409" s="53">
        <f>IF('Data Import-Express'!F403="", "",'Data Import-Express'!F403 )</f>
        <v>575</v>
      </c>
      <c r="G409" s="53">
        <f>IF('Data Import-Express'!G403="", "",'Data Import-Express'!G403 )</f>
        <v>575</v>
      </c>
      <c r="H409" s="8"/>
      <c r="I409" s="81"/>
      <c r="J409" s="81"/>
      <c r="K409" s="82"/>
      <c r="L409" s="120"/>
      <c r="M409" s="93"/>
      <c r="N409" s="93"/>
      <c r="O409" s="36"/>
      <c r="P409" s="81"/>
      <c r="Q409" s="81"/>
      <c r="R409" s="82"/>
      <c r="S409" s="88"/>
      <c r="T409" s="92"/>
      <c r="U409" s="92"/>
      <c r="V409" s="2"/>
      <c r="W409" s="2"/>
    </row>
    <row r="410" spans="1:23" ht="15.95" customHeight="1" x14ac:dyDescent="0.25">
      <c r="A410" s="72"/>
      <c r="B410" s="53" t="str">
        <f>IF('Data Import-Express'!B404="", "",'Data Import-Express'!B404 )</f>
        <v>BCARFO</v>
      </c>
      <c r="C410" s="53" t="str">
        <f>IF('Data Import-Express'!C404="", "",'Data Import-Express'!C404 )</f>
        <v>Company 35</v>
      </c>
      <c r="D410" s="97" t="str">
        <f>IF('Data Import-Express'!D404="", "",'Data Import-Express'!D404 )</f>
        <v>L064894</v>
      </c>
      <c r="E410" s="54">
        <f ca="1">IF('Data Import-Express'!E404="", "",'Data Import-Express'!E404 )+(TODAY()-$A$1)</f>
        <v>45170</v>
      </c>
      <c r="F410" s="53">
        <f>IF('Data Import-Express'!F404="", "",'Data Import-Express'!F404 )</f>
        <v>489.8</v>
      </c>
      <c r="G410" s="53">
        <f>IF('Data Import-Express'!G404="", "",'Data Import-Express'!G404 )</f>
        <v>489.8</v>
      </c>
      <c r="H410" s="8"/>
      <c r="I410" s="81"/>
      <c r="J410" s="81"/>
      <c r="K410" s="82"/>
      <c r="L410" s="120"/>
      <c r="M410" s="93"/>
      <c r="N410" s="93"/>
      <c r="O410" s="36"/>
      <c r="P410" s="81"/>
      <c r="Q410" s="81"/>
      <c r="R410" s="82"/>
      <c r="S410" s="88"/>
      <c r="T410" s="92"/>
      <c r="U410" s="92"/>
      <c r="V410" s="2"/>
      <c r="W410" s="2"/>
    </row>
    <row r="411" spans="1:23" ht="15.95" customHeight="1" x14ac:dyDescent="0.25">
      <c r="A411" s="72"/>
      <c r="B411" s="53" t="str">
        <f>IF('Data Import-Express'!B405="", "",'Data Import-Express'!B405 )</f>
        <v>BCARFO</v>
      </c>
      <c r="C411" s="53" t="str">
        <f>IF('Data Import-Express'!C405="", "",'Data Import-Express'!C405 )</f>
        <v>Company 35</v>
      </c>
      <c r="D411" s="97" t="str">
        <f>IF('Data Import-Express'!D405="", "",'Data Import-Express'!D405 )</f>
        <v>L065249</v>
      </c>
      <c r="E411" s="54">
        <f ca="1">IF('Data Import-Express'!E405="", "",'Data Import-Express'!E405 )+(TODAY()-$A$1)</f>
        <v>45170</v>
      </c>
      <c r="F411" s="53">
        <f>IF('Data Import-Express'!F405="", "",'Data Import-Express'!F405 )</f>
        <v>488.6</v>
      </c>
      <c r="G411" s="53">
        <f>IF('Data Import-Express'!G405="", "",'Data Import-Express'!G405 )</f>
        <v>488.6</v>
      </c>
      <c r="H411" s="8"/>
      <c r="I411" s="81"/>
      <c r="J411" s="81"/>
      <c r="K411" s="82"/>
      <c r="L411" s="120"/>
      <c r="M411" s="93"/>
      <c r="N411" s="93"/>
      <c r="O411" s="36"/>
      <c r="P411" s="81"/>
      <c r="Q411" s="81"/>
      <c r="R411" s="82"/>
      <c r="S411" s="88"/>
      <c r="T411" s="92"/>
      <c r="U411" s="92"/>
      <c r="V411" s="2"/>
      <c r="W411" s="2"/>
    </row>
    <row r="412" spans="1:23" ht="15.95" customHeight="1" x14ac:dyDescent="0.25">
      <c r="A412" s="72"/>
      <c r="B412" s="53" t="str">
        <f>IF('Data Import-Express'!B406="", "",'Data Import-Express'!B406 )</f>
        <v>BCARFO</v>
      </c>
      <c r="C412" s="53" t="str">
        <f>IF('Data Import-Express'!C406="", "",'Data Import-Express'!C406 )</f>
        <v>Company 35</v>
      </c>
      <c r="D412" s="97" t="str">
        <f>IF('Data Import-Express'!D406="", "",'Data Import-Express'!D406 )</f>
        <v>L066741</v>
      </c>
      <c r="E412" s="54">
        <f ca="1">IF('Data Import-Express'!E406="", "",'Data Import-Express'!E406 )+(TODAY()-$A$1)</f>
        <v>45170</v>
      </c>
      <c r="F412" s="53">
        <f>IF('Data Import-Express'!F406="", "",'Data Import-Express'!F406 )</f>
        <v>651</v>
      </c>
      <c r="G412" s="53">
        <f>IF('Data Import-Express'!G406="", "",'Data Import-Express'!G406 )</f>
        <v>651</v>
      </c>
      <c r="H412" s="8"/>
      <c r="I412" s="81"/>
      <c r="J412" s="81"/>
      <c r="K412" s="82"/>
      <c r="L412" s="120"/>
      <c r="M412" s="93"/>
      <c r="N412" s="93"/>
      <c r="O412" s="36"/>
      <c r="P412" s="81"/>
      <c r="Q412" s="81"/>
      <c r="R412" s="82"/>
      <c r="S412" s="88"/>
      <c r="T412" s="92"/>
      <c r="U412" s="92"/>
      <c r="V412" s="2"/>
      <c r="W412" s="2"/>
    </row>
    <row r="413" spans="1:23" ht="15.95" customHeight="1" x14ac:dyDescent="0.25">
      <c r="A413" s="72"/>
      <c r="B413" s="53" t="str">
        <f>IF('Data Import-Express'!B407="", "",'Data Import-Express'!B407 )</f>
        <v>BCARFO</v>
      </c>
      <c r="C413" s="53" t="str">
        <f>IF('Data Import-Express'!C407="", "",'Data Import-Express'!C407 )</f>
        <v>Company 35</v>
      </c>
      <c r="D413" s="97" t="str">
        <f>IF('Data Import-Express'!D407="", "",'Data Import-Express'!D407 )</f>
        <v>T077610</v>
      </c>
      <c r="E413" s="54">
        <f ca="1">IF('Data Import-Express'!E407="", "",'Data Import-Express'!E407 )+(TODAY()-$A$1)</f>
        <v>45170</v>
      </c>
      <c r="F413" s="53">
        <f>IF('Data Import-Express'!F407="", "",'Data Import-Express'!F407 )</f>
        <v>713</v>
      </c>
      <c r="G413" s="53">
        <f>IF('Data Import-Express'!G407="", "",'Data Import-Express'!G407 )</f>
        <v>713</v>
      </c>
      <c r="H413" s="8"/>
      <c r="I413" s="81"/>
      <c r="J413" s="81"/>
      <c r="K413" s="82"/>
      <c r="L413" s="120"/>
      <c r="M413" s="93"/>
      <c r="N413" s="93"/>
      <c r="O413" s="36"/>
      <c r="P413" s="81"/>
      <c r="Q413" s="81"/>
      <c r="R413" s="82"/>
      <c r="S413" s="88"/>
      <c r="T413" s="92"/>
      <c r="U413" s="92"/>
      <c r="V413" s="2"/>
      <c r="W413" s="2"/>
    </row>
    <row r="414" spans="1:23" ht="15.95" customHeight="1" x14ac:dyDescent="0.25">
      <c r="A414" s="72"/>
      <c r="B414" s="53" t="str">
        <f>IF('Data Import-Express'!B408="", "",'Data Import-Express'!B408 )</f>
        <v>BCARFO</v>
      </c>
      <c r="C414" s="53" t="str">
        <f>IF('Data Import-Express'!C408="", "",'Data Import-Express'!C408 )</f>
        <v>Company 35</v>
      </c>
      <c r="D414" s="97" t="str">
        <f>IF('Data Import-Express'!D408="", "",'Data Import-Express'!D408 )</f>
        <v>T079374</v>
      </c>
      <c r="E414" s="54">
        <f ca="1">IF('Data Import-Express'!E408="", "",'Data Import-Express'!E408 )+(TODAY()-$A$1)</f>
        <v>45172</v>
      </c>
      <c r="F414" s="53">
        <f>IF('Data Import-Express'!F408="", "",'Data Import-Express'!F408 )</f>
        <v>713</v>
      </c>
      <c r="G414" s="53">
        <f>IF('Data Import-Express'!G408="", "",'Data Import-Express'!G408 )</f>
        <v>713</v>
      </c>
      <c r="H414" s="8"/>
      <c r="I414" s="81"/>
      <c r="J414" s="81"/>
      <c r="K414" s="82"/>
      <c r="L414" s="120"/>
      <c r="M414" s="93"/>
      <c r="N414" s="93"/>
      <c r="O414" s="36"/>
      <c r="P414" s="81"/>
      <c r="Q414" s="81"/>
      <c r="R414" s="82"/>
      <c r="S414" s="88"/>
      <c r="T414" s="92"/>
      <c r="U414" s="92"/>
      <c r="V414" s="2"/>
      <c r="W414" s="2"/>
    </row>
    <row r="415" spans="1:23" ht="15.95" customHeight="1" x14ac:dyDescent="0.25">
      <c r="A415" s="72"/>
      <c r="B415" s="53" t="str">
        <f>IF('Data Import-Express'!B409="", "",'Data Import-Express'!B409 )</f>
        <v>BCARNJ</v>
      </c>
      <c r="C415" s="53" t="str">
        <f>IF('Data Import-Express'!C409="", "",'Data Import-Express'!C409 )</f>
        <v>Company 36</v>
      </c>
      <c r="D415" s="97" t="str">
        <f>IF('Data Import-Express'!D409="", "",'Data Import-Express'!D409 )</f>
        <v>L076576</v>
      </c>
      <c r="E415" s="54">
        <f ca="1">IF('Data Import-Express'!E409="", "",'Data Import-Express'!E409 )+(TODAY()-$A$1)</f>
        <v>45116</v>
      </c>
      <c r="F415" s="53">
        <f>IF('Data Import-Express'!F409="", "",'Data Import-Express'!F409 )</f>
        <v>350</v>
      </c>
      <c r="G415" s="53">
        <f>IF('Data Import-Express'!G409="", "",'Data Import-Express'!G409 )</f>
        <v>350</v>
      </c>
      <c r="H415" s="8"/>
      <c r="I415" s="81"/>
      <c r="J415" s="81"/>
      <c r="K415" s="82"/>
      <c r="L415" s="120"/>
      <c r="M415" s="93"/>
      <c r="N415" s="93"/>
      <c r="O415" s="36"/>
      <c r="P415" s="81"/>
      <c r="Q415" s="81"/>
      <c r="R415" s="82"/>
      <c r="S415" s="88"/>
      <c r="T415" s="92"/>
      <c r="U415" s="92"/>
      <c r="V415" s="2"/>
      <c r="W415" s="2"/>
    </row>
    <row r="416" spans="1:23" ht="15.95" customHeight="1" x14ac:dyDescent="0.25">
      <c r="A416" s="72"/>
      <c r="B416" s="53" t="str">
        <f>IF('Data Import-Express'!B410="", "",'Data Import-Express'!B410 )</f>
        <v>BCHOPR</v>
      </c>
      <c r="C416" s="53" t="str">
        <f>IF('Data Import-Express'!C410="", "",'Data Import-Express'!C410 )</f>
        <v>Company 37</v>
      </c>
      <c r="D416" s="97" t="str">
        <f>IF('Data Import-Express'!D410="", "",'Data Import-Express'!D410 )</f>
        <v>L069359</v>
      </c>
      <c r="E416" s="54">
        <f ca="1">IF('Data Import-Express'!E410="", "",'Data Import-Express'!E410 )+(TODAY()-$A$1)</f>
        <v>44987</v>
      </c>
      <c r="F416" s="53">
        <f>IF('Data Import-Express'!F410="", "",'Data Import-Express'!F410 )</f>
        <v>1925</v>
      </c>
      <c r="G416" s="53">
        <f>IF('Data Import-Express'!G410="", "",'Data Import-Express'!G410 )</f>
        <v>1925</v>
      </c>
      <c r="H416" s="8"/>
      <c r="I416" s="81"/>
      <c r="J416" s="81"/>
      <c r="K416" s="82"/>
      <c r="L416" s="120"/>
      <c r="M416" s="93"/>
      <c r="N416" s="93"/>
      <c r="O416" s="36"/>
      <c r="P416" s="81"/>
      <c r="Q416" s="81"/>
      <c r="R416" s="82"/>
      <c r="S416" s="88"/>
      <c r="T416" s="92"/>
      <c r="U416" s="92"/>
      <c r="V416" s="2"/>
      <c r="W416" s="2"/>
    </row>
    <row r="417" spans="1:23" ht="15.95" customHeight="1" x14ac:dyDescent="0.25">
      <c r="A417" s="72"/>
      <c r="B417" s="53" t="str">
        <f>IF('Data Import-Express'!B411="", "",'Data Import-Express'!B411 )</f>
        <v>BCHOPR</v>
      </c>
      <c r="C417" s="53" t="str">
        <f>IF('Data Import-Express'!C411="", "",'Data Import-Express'!C411 )</f>
        <v>Company 37</v>
      </c>
      <c r="D417" s="97" t="str">
        <f>IF('Data Import-Express'!D411="", "",'Data Import-Express'!D411 )</f>
        <v>L073146</v>
      </c>
      <c r="E417" s="54">
        <f ca="1">IF('Data Import-Express'!E411="", "",'Data Import-Express'!E411 )+(TODAY()-$A$1)</f>
        <v>45057</v>
      </c>
      <c r="F417" s="53">
        <f>IF('Data Import-Express'!F411="", "",'Data Import-Express'!F411 )</f>
        <v>1856</v>
      </c>
      <c r="G417" s="53">
        <f>IF('Data Import-Express'!G411="", "",'Data Import-Express'!G411 )</f>
        <v>1856</v>
      </c>
      <c r="H417" s="8"/>
      <c r="I417" s="81"/>
      <c r="J417" s="81"/>
      <c r="K417" s="82"/>
      <c r="L417" s="120"/>
      <c r="M417" s="93"/>
      <c r="N417" s="93"/>
      <c r="O417" s="36"/>
      <c r="P417" s="81"/>
      <c r="Q417" s="81"/>
      <c r="R417" s="82"/>
      <c r="S417" s="88"/>
      <c r="T417" s="92"/>
      <c r="U417" s="92"/>
      <c r="V417" s="2"/>
      <c r="W417" s="2"/>
    </row>
    <row r="418" spans="1:23" ht="15.95" customHeight="1" x14ac:dyDescent="0.25">
      <c r="A418" s="72"/>
      <c r="B418" s="53" t="str">
        <f>IF('Data Import-Express'!B412="", "",'Data Import-Express'!B412 )</f>
        <v>BCHOPR</v>
      </c>
      <c r="C418" s="53" t="str">
        <f>IF('Data Import-Express'!C412="", "",'Data Import-Express'!C412 )</f>
        <v>Company 37</v>
      </c>
      <c r="D418" s="97" t="str">
        <f>IF('Data Import-Express'!D412="", "",'Data Import-Express'!D412 )</f>
        <v>B079606</v>
      </c>
      <c r="E418" s="54">
        <f ca="1">IF('Data Import-Express'!E412="", "",'Data Import-Express'!E412 )+(TODAY()-$A$1)</f>
        <v>45172</v>
      </c>
      <c r="F418" s="53">
        <f>IF('Data Import-Express'!F412="", "",'Data Import-Express'!F412 )</f>
        <v>1500</v>
      </c>
      <c r="G418" s="53">
        <f>IF('Data Import-Express'!G412="", "",'Data Import-Express'!G412 )</f>
        <v>1500</v>
      </c>
      <c r="H418" s="8"/>
      <c r="I418" s="81"/>
      <c r="J418" s="81"/>
      <c r="K418" s="82"/>
      <c r="L418" s="120"/>
      <c r="M418" s="93"/>
      <c r="N418" s="93"/>
      <c r="O418" s="36"/>
      <c r="P418" s="81"/>
      <c r="Q418" s="81"/>
      <c r="R418" s="82"/>
      <c r="S418" s="88"/>
      <c r="T418" s="92"/>
      <c r="U418" s="92"/>
      <c r="V418" s="2"/>
      <c r="W418" s="2"/>
    </row>
    <row r="419" spans="1:23" ht="15.95" customHeight="1" x14ac:dyDescent="0.25">
      <c r="A419" s="72"/>
      <c r="B419" s="53" t="str">
        <f>IF('Data Import-Express'!B413="", "",'Data Import-Express'!B413 )</f>
        <v>BCHRLI</v>
      </c>
      <c r="C419" s="53" t="str">
        <f>IF('Data Import-Express'!C413="", "",'Data Import-Express'!C413 )</f>
        <v>Company 38</v>
      </c>
      <c r="D419" s="97" t="str">
        <f>IF('Data Import-Express'!D413="", "",'Data Import-Express'!D413 )</f>
        <v>L074450</v>
      </c>
      <c r="E419" s="54">
        <f ca="1">IF('Data Import-Express'!E413="", "",'Data Import-Express'!E413 )+(TODAY()-$A$1)</f>
        <v>45078</v>
      </c>
      <c r="F419" s="53">
        <f>IF('Data Import-Express'!F413="", "",'Data Import-Express'!F413 )</f>
        <v>456.63</v>
      </c>
      <c r="G419" s="53">
        <f>IF('Data Import-Express'!G413="", "",'Data Import-Express'!G413 )</f>
        <v>456.63</v>
      </c>
      <c r="H419" s="8"/>
      <c r="I419" s="81"/>
      <c r="J419" s="81"/>
      <c r="K419" s="82"/>
      <c r="L419" s="120"/>
      <c r="M419" s="93"/>
      <c r="N419" s="93"/>
      <c r="O419" s="36"/>
      <c r="P419" s="81"/>
      <c r="Q419" s="81"/>
      <c r="R419" s="82"/>
      <c r="S419" s="88"/>
      <c r="T419" s="92"/>
      <c r="U419" s="92"/>
      <c r="V419" s="2"/>
      <c r="W419" s="2"/>
    </row>
    <row r="420" spans="1:23" ht="15.95" customHeight="1" x14ac:dyDescent="0.25">
      <c r="A420" s="72"/>
      <c r="B420" s="53" t="str">
        <f>IF('Data Import-Express'!B414="", "",'Data Import-Express'!B414 )</f>
        <v>BCHRLI</v>
      </c>
      <c r="C420" s="53" t="str">
        <f>IF('Data Import-Express'!C414="", "",'Data Import-Express'!C414 )</f>
        <v>Company 38</v>
      </c>
      <c r="D420" s="97" t="str">
        <f>IF('Data Import-Express'!D414="", "",'Data Import-Express'!D414 )</f>
        <v>L078754</v>
      </c>
      <c r="E420" s="54">
        <f ca="1">IF('Data Import-Express'!E414="", "",'Data Import-Express'!E414 )+(TODAY()-$A$1)</f>
        <v>45154</v>
      </c>
      <c r="F420" s="53">
        <f>IF('Data Import-Express'!F414="", "",'Data Import-Express'!F414 )</f>
        <v>469.63</v>
      </c>
      <c r="G420" s="53">
        <f>IF('Data Import-Express'!G414="", "",'Data Import-Express'!G414 )</f>
        <v>469.63</v>
      </c>
      <c r="H420" s="8"/>
      <c r="I420" s="81"/>
      <c r="J420" s="81"/>
      <c r="K420" s="82"/>
      <c r="L420" s="120"/>
      <c r="M420" s="93"/>
      <c r="N420" s="93"/>
      <c r="O420" s="36"/>
      <c r="P420" s="81"/>
      <c r="Q420" s="81"/>
      <c r="R420" s="82"/>
      <c r="S420" s="88"/>
      <c r="T420" s="92"/>
      <c r="U420" s="92"/>
      <c r="V420" s="2"/>
      <c r="W420" s="2"/>
    </row>
    <row r="421" spans="1:23" ht="15.95" customHeight="1" x14ac:dyDescent="0.25">
      <c r="A421" s="72"/>
      <c r="B421" s="53" t="str">
        <f>IF('Data Import-Express'!B415="", "",'Data Import-Express'!B415 )</f>
        <v>BCJBLY</v>
      </c>
      <c r="C421" s="53" t="str">
        <f>IF('Data Import-Express'!C415="", "",'Data Import-Express'!C415 )</f>
        <v>Company 39</v>
      </c>
      <c r="D421" s="97" t="str">
        <f>IF('Data Import-Express'!D415="", "",'Data Import-Express'!D415 )</f>
        <v>L067783R</v>
      </c>
      <c r="E421" s="54">
        <f ca="1">IF('Data Import-Express'!E415="", "",'Data Import-Express'!E415 )+(TODAY()-$A$1)</f>
        <v>44959</v>
      </c>
      <c r="F421" s="53">
        <f>IF('Data Import-Express'!F415="", "",'Data Import-Express'!F415 )</f>
        <v>417.9</v>
      </c>
      <c r="G421" s="53">
        <f>IF('Data Import-Express'!G415="", "",'Data Import-Express'!G415 )</f>
        <v>417.9</v>
      </c>
      <c r="H421" s="8"/>
      <c r="I421" s="81"/>
      <c r="J421" s="81"/>
      <c r="K421" s="82"/>
      <c r="L421" s="120"/>
      <c r="M421" s="93"/>
      <c r="N421" s="93"/>
      <c r="O421" s="36"/>
      <c r="P421" s="81"/>
      <c r="Q421" s="81"/>
      <c r="R421" s="82"/>
      <c r="S421" s="88"/>
      <c r="T421" s="92"/>
      <c r="U421" s="92"/>
      <c r="V421" s="2"/>
      <c r="W421" s="2"/>
    </row>
    <row r="422" spans="1:23" ht="15.95" customHeight="1" x14ac:dyDescent="0.25">
      <c r="A422" s="72"/>
      <c r="B422" s="53" t="str">
        <f>IF('Data Import-Express'!B416="", "",'Data Import-Express'!B416 )</f>
        <v>BCJREG</v>
      </c>
      <c r="C422" s="53" t="str">
        <f>IF('Data Import-Express'!C416="", "",'Data Import-Express'!C416 )</f>
        <v>Company 40</v>
      </c>
      <c r="D422" s="97" t="str">
        <f>IF('Data Import-Express'!D416="", "",'Data Import-Express'!D416 )</f>
        <v>L078055</v>
      </c>
      <c r="E422" s="54">
        <f ca="1">IF('Data Import-Express'!E416="", "",'Data Import-Express'!E416 )+(TODAY()-$A$1)</f>
        <v>45141</v>
      </c>
      <c r="F422" s="53">
        <f>IF('Data Import-Express'!F416="", "",'Data Import-Express'!F416 )</f>
        <v>469.63</v>
      </c>
      <c r="G422" s="53">
        <f>IF('Data Import-Express'!G416="", "",'Data Import-Express'!G416 )</f>
        <v>469.63</v>
      </c>
      <c r="H422" s="8"/>
      <c r="I422" s="81"/>
      <c r="J422" s="81"/>
      <c r="K422" s="82"/>
      <c r="L422" s="120"/>
      <c r="M422" s="93"/>
      <c r="N422" s="93"/>
      <c r="O422" s="36"/>
      <c r="P422" s="81"/>
      <c r="Q422" s="81"/>
      <c r="R422" s="82"/>
      <c r="S422" s="88"/>
      <c r="T422" s="92"/>
      <c r="U422" s="92"/>
      <c r="V422" s="2"/>
      <c r="W422" s="2"/>
    </row>
    <row r="423" spans="1:23" ht="15.95" customHeight="1" x14ac:dyDescent="0.25">
      <c r="A423" s="72"/>
      <c r="B423" s="53" t="str">
        <f>IF('Data Import-Express'!B417="", "",'Data Import-Express'!B417 )</f>
        <v>BCJREG</v>
      </c>
      <c r="C423" s="53" t="str">
        <f>IF('Data Import-Express'!C417="", "",'Data Import-Express'!C417 )</f>
        <v>Company 40</v>
      </c>
      <c r="D423" s="97" t="str">
        <f>IF('Data Import-Express'!D417="", "",'Data Import-Express'!D417 )</f>
        <v>L078663</v>
      </c>
      <c r="E423" s="54">
        <f ca="1">IF('Data Import-Express'!E417="", "",'Data Import-Express'!E417 )+(TODAY()-$A$1)</f>
        <v>45154</v>
      </c>
      <c r="F423" s="53">
        <f>IF('Data Import-Express'!F417="", "",'Data Import-Express'!F417 )</f>
        <v>397.38</v>
      </c>
      <c r="G423" s="53">
        <f>IF('Data Import-Express'!G417="", "",'Data Import-Express'!G417 )</f>
        <v>397.38</v>
      </c>
      <c r="H423" s="8"/>
      <c r="I423" s="81"/>
      <c r="J423" s="81"/>
      <c r="K423" s="82"/>
      <c r="L423" s="120"/>
      <c r="M423" s="93"/>
      <c r="N423" s="93"/>
      <c r="O423" s="36"/>
      <c r="P423" s="81"/>
      <c r="Q423" s="81"/>
      <c r="R423" s="82"/>
      <c r="S423" s="88"/>
      <c r="T423" s="92"/>
      <c r="U423" s="92"/>
      <c r="V423" s="2"/>
      <c r="W423" s="2"/>
    </row>
    <row r="424" spans="1:23" ht="15.95" customHeight="1" x14ac:dyDescent="0.25">
      <c r="A424" s="72"/>
      <c r="B424" s="53" t="str">
        <f>IF('Data Import-Express'!B418="", "",'Data Import-Express'!B418 )</f>
        <v>BCLIED</v>
      </c>
      <c r="C424" s="53" t="str">
        <f>IF('Data Import-Express'!C418="", "",'Data Import-Express'!C418 )</f>
        <v>Company 41</v>
      </c>
      <c r="D424" s="97" t="str">
        <f>IF('Data Import-Express'!D418="", "",'Data Import-Express'!D418 )</f>
        <v>L077434</v>
      </c>
      <c r="E424" s="54">
        <f ca="1">IF('Data Import-Express'!E418="", "",'Data Import-Express'!E418 )+(TODAY()-$A$1)</f>
        <v>45141</v>
      </c>
      <c r="F424" s="53">
        <f>IF('Data Import-Express'!F418="", "",'Data Import-Express'!F418 )</f>
        <v>861</v>
      </c>
      <c r="G424" s="53">
        <f>IF('Data Import-Express'!G418="", "",'Data Import-Express'!G418 )</f>
        <v>861</v>
      </c>
      <c r="H424" s="8"/>
      <c r="I424" s="81"/>
      <c r="J424" s="81"/>
      <c r="K424" s="82"/>
      <c r="L424" s="120"/>
      <c r="M424" s="93"/>
      <c r="N424" s="93"/>
      <c r="O424" s="36"/>
      <c r="P424" s="81"/>
      <c r="Q424" s="81"/>
      <c r="R424" s="82"/>
      <c r="S424" s="88"/>
      <c r="T424" s="92"/>
      <c r="U424" s="92"/>
      <c r="V424" s="2"/>
      <c r="W424" s="2"/>
    </row>
    <row r="425" spans="1:23" ht="15.95" customHeight="1" x14ac:dyDescent="0.25">
      <c r="A425" s="72"/>
      <c r="B425" s="53" t="str">
        <f>IF('Data Import-Express'!B419="", "",'Data Import-Express'!B419 )</f>
        <v>BCLIED</v>
      </c>
      <c r="C425" s="53" t="str">
        <f>IF('Data Import-Express'!C419="", "",'Data Import-Express'!C419 )</f>
        <v>Company 41</v>
      </c>
      <c r="D425" s="97" t="str">
        <f>IF('Data Import-Express'!D419="", "",'Data Import-Express'!D419 )</f>
        <v>L078423</v>
      </c>
      <c r="E425" s="54">
        <f ca="1">IF('Data Import-Express'!E419="", "",'Data Import-Express'!E419 )+(TODAY()-$A$1)</f>
        <v>45148</v>
      </c>
      <c r="F425" s="53">
        <f>IF('Data Import-Express'!F419="", "",'Data Import-Express'!F419 )</f>
        <v>469.63</v>
      </c>
      <c r="G425" s="53">
        <f>IF('Data Import-Express'!G419="", "",'Data Import-Express'!G419 )</f>
        <v>469.63</v>
      </c>
      <c r="H425" s="8"/>
      <c r="I425" s="81"/>
      <c r="J425" s="81"/>
      <c r="K425" s="82"/>
      <c r="L425" s="120"/>
      <c r="M425" s="93"/>
      <c r="N425" s="93"/>
      <c r="O425" s="36"/>
      <c r="P425" s="81"/>
      <c r="Q425" s="81"/>
      <c r="R425" s="82"/>
      <c r="S425" s="88"/>
      <c r="T425" s="92"/>
      <c r="U425" s="92"/>
      <c r="V425" s="2"/>
      <c r="W425" s="2"/>
    </row>
    <row r="426" spans="1:23" ht="15.95" customHeight="1" x14ac:dyDescent="0.25">
      <c r="A426" s="72"/>
      <c r="B426" s="53" t="str">
        <f>IF('Data Import-Express'!B420="", "",'Data Import-Express'!B420 )</f>
        <v>BCLIED</v>
      </c>
      <c r="C426" s="53" t="str">
        <f>IF('Data Import-Express'!C420="", "",'Data Import-Express'!C420 )</f>
        <v>Company 41</v>
      </c>
      <c r="D426" s="97" t="str">
        <f>IF('Data Import-Express'!D420="", "",'Data Import-Express'!D420 )</f>
        <v>L077844</v>
      </c>
      <c r="E426" s="54">
        <f ca="1">IF('Data Import-Express'!E420="", "",'Data Import-Express'!E420 )+(TODAY()-$A$1)</f>
        <v>45157</v>
      </c>
      <c r="F426" s="53">
        <f>IF('Data Import-Express'!F420="", "",'Data Import-Express'!F420 )</f>
        <v>794.75</v>
      </c>
      <c r="G426" s="53">
        <f>IF('Data Import-Express'!G420="", "",'Data Import-Express'!G420 )</f>
        <v>794.75</v>
      </c>
      <c r="H426" s="8"/>
      <c r="I426" s="81"/>
      <c r="J426" s="81"/>
      <c r="K426" s="82"/>
      <c r="L426" s="120"/>
      <c r="M426" s="93"/>
      <c r="N426" s="93"/>
      <c r="O426" s="36"/>
      <c r="P426" s="81"/>
      <c r="Q426" s="81"/>
      <c r="R426" s="82"/>
      <c r="S426" s="88"/>
      <c r="T426" s="92"/>
      <c r="U426" s="92"/>
      <c r="V426" s="2"/>
      <c r="W426" s="2"/>
    </row>
    <row r="427" spans="1:23" ht="15.95" customHeight="1" x14ac:dyDescent="0.25">
      <c r="A427" s="72"/>
      <c r="B427" s="53" t="str">
        <f>IF('Data Import-Express'!B421="", "",'Data Import-Express'!B421 )</f>
        <v>BCLIED</v>
      </c>
      <c r="C427" s="53" t="str">
        <f>IF('Data Import-Express'!C421="", "",'Data Import-Express'!C421 )</f>
        <v>Company 41</v>
      </c>
      <c r="D427" s="97" t="str">
        <f>IF('Data Import-Express'!D421="", "",'Data Import-Express'!D421 )</f>
        <v>L078824</v>
      </c>
      <c r="E427" s="54">
        <f ca="1">IF('Data Import-Express'!E421="", "",'Data Import-Express'!E421 )+(TODAY()-$A$1)</f>
        <v>45162</v>
      </c>
      <c r="F427" s="53">
        <f>IF('Data Import-Express'!F421="", "",'Data Import-Express'!F421 )</f>
        <v>2167.5</v>
      </c>
      <c r="G427" s="53">
        <f>IF('Data Import-Express'!G421="", "",'Data Import-Express'!G421 )</f>
        <v>2167.5</v>
      </c>
      <c r="H427" s="8"/>
      <c r="I427" s="81"/>
      <c r="J427" s="81"/>
      <c r="K427" s="82"/>
      <c r="L427" s="120"/>
      <c r="M427" s="93"/>
      <c r="N427" s="93"/>
      <c r="O427" s="36"/>
      <c r="P427" s="81"/>
      <c r="Q427" s="81"/>
      <c r="R427" s="82"/>
      <c r="S427" s="88"/>
      <c r="T427" s="92"/>
      <c r="U427" s="92"/>
      <c r="V427" s="2"/>
      <c r="W427" s="2"/>
    </row>
    <row r="428" spans="1:23" ht="15.95" customHeight="1" x14ac:dyDescent="0.25">
      <c r="A428" s="72"/>
      <c r="B428" s="53" t="str">
        <f>IF('Data Import-Express'!B422="", "",'Data Import-Express'!B422 )</f>
        <v>BCLITO</v>
      </c>
      <c r="C428" s="53" t="str">
        <f>IF('Data Import-Express'!C422="", "",'Data Import-Express'!C422 )</f>
        <v>Company 42</v>
      </c>
      <c r="D428" s="97" t="str">
        <f>IF('Data Import-Express'!D422="", "",'Data Import-Express'!D422 )</f>
        <v>L078390</v>
      </c>
      <c r="E428" s="54">
        <f ca="1">IF('Data Import-Express'!E422="", "",'Data Import-Express'!E422 )+(TODAY()-$A$1)</f>
        <v>45154</v>
      </c>
      <c r="F428" s="53">
        <f>IF('Data Import-Express'!F422="", "",'Data Import-Express'!F422 )</f>
        <v>1445</v>
      </c>
      <c r="G428" s="53">
        <f>IF('Data Import-Express'!G422="", "",'Data Import-Express'!G422 )</f>
        <v>1445</v>
      </c>
      <c r="H428" s="8"/>
      <c r="I428" s="81"/>
      <c r="J428" s="81"/>
      <c r="K428" s="82"/>
      <c r="L428" s="120"/>
      <c r="M428" s="93"/>
      <c r="N428" s="93"/>
      <c r="O428" s="36"/>
      <c r="P428" s="81"/>
      <c r="Q428" s="81"/>
      <c r="R428" s="82"/>
      <c r="S428" s="88"/>
      <c r="T428" s="92"/>
      <c r="U428" s="92"/>
      <c r="V428" s="2"/>
      <c r="W428" s="2"/>
    </row>
    <row r="429" spans="1:23" ht="15.95" customHeight="1" x14ac:dyDescent="0.25">
      <c r="A429" s="72"/>
      <c r="B429" s="53" t="str">
        <f>IF('Data Import-Express'!B423="", "",'Data Import-Express'!B423 )</f>
        <v>BCLITO</v>
      </c>
      <c r="C429" s="53" t="str">
        <f>IF('Data Import-Express'!C423="", "",'Data Import-Express'!C423 )</f>
        <v>Company 42</v>
      </c>
      <c r="D429" s="97" t="str">
        <f>IF('Data Import-Express'!D423="", "",'Data Import-Express'!D423 )</f>
        <v>L078161</v>
      </c>
      <c r="E429" s="54">
        <f ca="1">IF('Data Import-Express'!E423="", "",'Data Import-Express'!E423 )+(TODAY()-$A$1)</f>
        <v>45158</v>
      </c>
      <c r="F429" s="53">
        <f>IF('Data Import-Express'!F423="", "",'Data Import-Express'!F423 )</f>
        <v>1141.55</v>
      </c>
      <c r="G429" s="53">
        <f>IF('Data Import-Express'!G423="", "",'Data Import-Express'!G423 )</f>
        <v>1141.55</v>
      </c>
      <c r="H429" s="8"/>
      <c r="I429" s="81"/>
      <c r="J429" s="81"/>
      <c r="K429" s="82"/>
      <c r="L429" s="120"/>
      <c r="M429" s="93"/>
      <c r="N429" s="93"/>
      <c r="O429" s="36"/>
      <c r="P429" s="81"/>
      <c r="Q429" s="81"/>
      <c r="R429" s="82"/>
      <c r="S429" s="88"/>
      <c r="T429" s="92"/>
      <c r="U429" s="92"/>
      <c r="V429" s="2"/>
      <c r="W429" s="2"/>
    </row>
    <row r="430" spans="1:23" ht="15.95" customHeight="1" x14ac:dyDescent="0.25">
      <c r="A430" s="72"/>
      <c r="B430" s="53" t="str">
        <f>IF('Data Import-Express'!B424="", "",'Data Import-Express'!B424 )</f>
        <v>BCLITO</v>
      </c>
      <c r="C430" s="53" t="str">
        <f>IF('Data Import-Express'!C424="", "",'Data Import-Express'!C424 )</f>
        <v>Company 42</v>
      </c>
      <c r="D430" s="97" t="str">
        <f>IF('Data Import-Express'!D424="", "",'Data Import-Express'!D424 )</f>
        <v>L077497</v>
      </c>
      <c r="E430" s="54">
        <f ca="1">IF('Data Import-Express'!E424="", "",'Data Import-Express'!E424 )+(TODAY()-$A$1)</f>
        <v>45170</v>
      </c>
      <c r="F430" s="53">
        <f>IF('Data Import-Express'!F424="", "",'Data Import-Express'!F424 )</f>
        <v>3070.95</v>
      </c>
      <c r="G430" s="53">
        <f>IF('Data Import-Express'!G424="", "",'Data Import-Express'!G424 )</f>
        <v>3070.95</v>
      </c>
      <c r="H430" s="8"/>
      <c r="I430" s="81"/>
      <c r="J430" s="81"/>
      <c r="K430" s="82"/>
      <c r="L430" s="120"/>
      <c r="M430" s="93"/>
      <c r="N430" s="93"/>
      <c r="O430" s="36"/>
      <c r="P430" s="81"/>
      <c r="Q430" s="81"/>
      <c r="R430" s="82"/>
      <c r="S430" s="88"/>
      <c r="T430" s="92"/>
      <c r="U430" s="92"/>
      <c r="V430" s="2"/>
      <c r="W430" s="2"/>
    </row>
    <row r="431" spans="1:23" ht="15.95" customHeight="1" x14ac:dyDescent="0.25">
      <c r="A431" s="72"/>
      <c r="B431" s="53" t="str">
        <f>IF('Data Import-Express'!B425="", "",'Data Import-Express'!B425 )</f>
        <v>BCLOMO</v>
      </c>
      <c r="C431" s="53" t="str">
        <f>IF('Data Import-Express'!C425="", "",'Data Import-Express'!C425 )</f>
        <v>Company 43</v>
      </c>
      <c r="D431" s="97" t="str">
        <f>IF('Data Import-Express'!D425="", "",'Data Import-Express'!D425 )</f>
        <v>L056477</v>
      </c>
      <c r="E431" s="54">
        <f ca="1">IF('Data Import-Express'!E425="", "",'Data Import-Express'!E425 )+(TODAY()-$A$1)</f>
        <v>44744</v>
      </c>
      <c r="F431" s="53">
        <f>IF('Data Import-Express'!F425="", "",'Data Import-Express'!F425 )</f>
        <v>625</v>
      </c>
      <c r="G431" s="53">
        <f>IF('Data Import-Express'!G425="", "",'Data Import-Express'!G425 )</f>
        <v>625</v>
      </c>
      <c r="H431" s="8"/>
      <c r="I431" s="81"/>
      <c r="J431" s="81"/>
      <c r="K431" s="82"/>
      <c r="L431" s="120"/>
      <c r="M431" s="93"/>
      <c r="N431" s="93"/>
      <c r="O431" s="36"/>
      <c r="P431" s="81"/>
      <c r="Q431" s="81"/>
      <c r="R431" s="82"/>
      <c r="S431" s="88"/>
      <c r="T431" s="92"/>
      <c r="U431" s="92"/>
      <c r="V431" s="2"/>
      <c r="W431" s="2"/>
    </row>
    <row r="432" spans="1:23" ht="15.95" customHeight="1" x14ac:dyDescent="0.25">
      <c r="A432" s="72"/>
      <c r="B432" s="53" t="str">
        <f>IF('Data Import-Express'!B426="", "",'Data Import-Express'!B426 )</f>
        <v>BCLS26</v>
      </c>
      <c r="C432" s="53" t="str">
        <f>IF('Data Import-Express'!C426="", "",'Data Import-Express'!C426 )</f>
        <v>Company 44</v>
      </c>
      <c r="D432" s="97" t="str">
        <f>IF('Data Import-Express'!D426="", "",'Data Import-Express'!D426 )</f>
        <v>L069936RR</v>
      </c>
      <c r="E432" s="54">
        <f ca="1">IF('Data Import-Express'!E426="", "",'Data Import-Express'!E426 )+(TODAY()-$A$1)</f>
        <v>45010</v>
      </c>
      <c r="F432" s="53">
        <f>IF('Data Import-Express'!F426="", "",'Data Import-Express'!F426 )</f>
        <v>613</v>
      </c>
      <c r="G432" s="53">
        <f>IF('Data Import-Express'!G426="", "",'Data Import-Express'!G426 )</f>
        <v>613</v>
      </c>
      <c r="H432" s="8"/>
      <c r="I432" s="81"/>
      <c r="J432" s="81"/>
      <c r="K432" s="82"/>
      <c r="L432" s="120"/>
      <c r="M432" s="93"/>
      <c r="N432" s="93"/>
      <c r="O432" s="36"/>
      <c r="P432" s="81"/>
      <c r="Q432" s="81"/>
      <c r="R432" s="82"/>
      <c r="S432" s="88"/>
      <c r="T432" s="92"/>
      <c r="U432" s="92"/>
      <c r="V432" s="2"/>
      <c r="W432" s="2"/>
    </row>
    <row r="433" spans="1:23" ht="15.95" customHeight="1" x14ac:dyDescent="0.25">
      <c r="A433" s="72"/>
      <c r="B433" s="53" t="str">
        <f>IF('Data Import-Express'!B427="", "",'Data Import-Express'!B427 )</f>
        <v>BCLS26</v>
      </c>
      <c r="C433" s="53" t="str">
        <f>IF('Data Import-Express'!C427="", "",'Data Import-Express'!C427 )</f>
        <v>Company 44</v>
      </c>
      <c r="D433" s="97" t="str">
        <f>IF('Data Import-Express'!D427="", "",'Data Import-Express'!D427 )</f>
        <v>L076371</v>
      </c>
      <c r="E433" s="54">
        <f ca="1">IF('Data Import-Express'!E427="", "",'Data Import-Express'!E427 )+(TODAY()-$A$1)</f>
        <v>45142</v>
      </c>
      <c r="F433" s="53">
        <f>IF('Data Import-Express'!F427="", "",'Data Import-Express'!F427 )</f>
        <v>353.75</v>
      </c>
      <c r="G433" s="53">
        <f>IF('Data Import-Express'!G427="", "",'Data Import-Express'!G427 )</f>
        <v>353.75</v>
      </c>
      <c r="H433" s="8"/>
      <c r="I433" s="81"/>
      <c r="J433" s="81"/>
      <c r="K433" s="82"/>
      <c r="L433" s="120"/>
      <c r="M433" s="93"/>
      <c r="N433" s="93"/>
      <c r="O433" s="36"/>
      <c r="P433" s="81"/>
      <c r="Q433" s="81"/>
      <c r="R433" s="82"/>
      <c r="S433" s="88"/>
      <c r="T433" s="92"/>
      <c r="U433" s="92"/>
      <c r="V433" s="2"/>
      <c r="W433" s="2"/>
    </row>
    <row r="434" spans="1:23" ht="15.95" customHeight="1" x14ac:dyDescent="0.25">
      <c r="A434" s="72"/>
      <c r="B434" s="53" t="str">
        <f>IF('Data Import-Express'!B428="", "",'Data Import-Express'!B428 )</f>
        <v>BCLS26</v>
      </c>
      <c r="C434" s="53" t="str">
        <f>IF('Data Import-Express'!C428="", "",'Data Import-Express'!C428 )</f>
        <v>Company 44</v>
      </c>
      <c r="D434" s="97" t="str">
        <f>IF('Data Import-Express'!D428="", "",'Data Import-Express'!D428 )</f>
        <v>L077848</v>
      </c>
      <c r="E434" s="54">
        <f ca="1">IF('Data Import-Express'!E428="", "",'Data Import-Express'!E428 )+(TODAY()-$A$1)</f>
        <v>45148</v>
      </c>
      <c r="F434" s="53">
        <f>IF('Data Import-Express'!F428="", "",'Data Import-Express'!F428 )</f>
        <v>430.5</v>
      </c>
      <c r="G434" s="53">
        <f>IF('Data Import-Express'!G428="", "",'Data Import-Express'!G428 )</f>
        <v>430.5</v>
      </c>
      <c r="H434" s="8"/>
      <c r="I434" s="81"/>
      <c r="J434" s="81"/>
      <c r="K434" s="82"/>
      <c r="L434" s="120"/>
      <c r="M434" s="93"/>
      <c r="N434" s="93"/>
      <c r="O434" s="36"/>
      <c r="P434" s="81"/>
      <c r="Q434" s="81"/>
      <c r="R434" s="82"/>
      <c r="S434" s="88"/>
      <c r="T434" s="92"/>
      <c r="U434" s="92"/>
      <c r="V434" s="2"/>
      <c r="W434" s="2"/>
    </row>
    <row r="435" spans="1:23" ht="15.95" customHeight="1" x14ac:dyDescent="0.25">
      <c r="A435" s="72"/>
      <c r="B435" s="53" t="str">
        <f>IF('Data Import-Express'!B429="", "",'Data Import-Express'!B429 )</f>
        <v>BCLS26</v>
      </c>
      <c r="C435" s="53" t="str">
        <f>IF('Data Import-Express'!C429="", "",'Data Import-Express'!C429 )</f>
        <v>Company 44</v>
      </c>
      <c r="D435" s="97" t="str">
        <f>IF('Data Import-Express'!D429="", "",'Data Import-Express'!D429 )</f>
        <v>L077920</v>
      </c>
      <c r="E435" s="54">
        <f ca="1">IF('Data Import-Express'!E429="", "",'Data Import-Express'!E429 )+(TODAY()-$A$1)</f>
        <v>45148</v>
      </c>
      <c r="F435" s="53">
        <f>IF('Data Import-Express'!F429="", "",'Data Import-Express'!F429 )</f>
        <v>867</v>
      </c>
      <c r="G435" s="53">
        <f>IF('Data Import-Express'!G429="", "",'Data Import-Express'!G429 )</f>
        <v>867</v>
      </c>
      <c r="H435" s="8"/>
      <c r="I435" s="81"/>
      <c r="J435" s="81"/>
      <c r="K435" s="82"/>
      <c r="L435" s="120"/>
      <c r="M435" s="93"/>
      <c r="N435" s="93"/>
      <c r="O435" s="36"/>
      <c r="P435" s="81"/>
      <c r="Q435" s="81"/>
      <c r="R435" s="82"/>
      <c r="S435" s="88"/>
      <c r="T435" s="92"/>
      <c r="U435" s="92"/>
      <c r="V435" s="2"/>
      <c r="W435" s="2"/>
    </row>
    <row r="436" spans="1:23" ht="15.95" customHeight="1" x14ac:dyDescent="0.25">
      <c r="A436" s="72"/>
      <c r="B436" s="53" t="str">
        <f>IF('Data Import-Express'!B430="", "",'Data Import-Express'!B430 )</f>
        <v>BCLS26</v>
      </c>
      <c r="C436" s="53" t="str">
        <f>IF('Data Import-Express'!C430="", "",'Data Import-Express'!C430 )</f>
        <v>Company 44</v>
      </c>
      <c r="D436" s="97" t="str">
        <f>IF('Data Import-Express'!D430="", "",'Data Import-Express'!D430 )</f>
        <v>L077996</v>
      </c>
      <c r="E436" s="54">
        <f ca="1">IF('Data Import-Express'!E430="", "",'Data Import-Express'!E430 )+(TODAY()-$A$1)</f>
        <v>45148</v>
      </c>
      <c r="F436" s="53">
        <f>IF('Data Import-Express'!F430="", "",'Data Import-Express'!F430 )</f>
        <v>578</v>
      </c>
      <c r="G436" s="53">
        <f>IF('Data Import-Express'!G430="", "",'Data Import-Express'!G430 )</f>
        <v>578</v>
      </c>
      <c r="H436" s="8"/>
      <c r="I436" s="81"/>
      <c r="J436" s="81"/>
      <c r="K436" s="82"/>
      <c r="L436" s="120"/>
      <c r="M436" s="93"/>
      <c r="N436" s="93"/>
      <c r="O436" s="36"/>
      <c r="P436" s="81"/>
      <c r="Q436" s="81"/>
      <c r="R436" s="82"/>
      <c r="S436" s="88"/>
      <c r="T436" s="92"/>
      <c r="U436" s="92"/>
      <c r="V436" s="2"/>
      <c r="W436" s="2"/>
    </row>
    <row r="437" spans="1:23" ht="15.95" customHeight="1" x14ac:dyDescent="0.25">
      <c r="A437" s="72"/>
      <c r="B437" s="53" t="str">
        <f>IF('Data Import-Express'!B431="", "",'Data Import-Express'!B431 )</f>
        <v>BCLS26</v>
      </c>
      <c r="C437" s="53" t="str">
        <f>IF('Data Import-Express'!C431="", "",'Data Import-Express'!C431 )</f>
        <v>Company 44</v>
      </c>
      <c r="D437" s="97" t="str">
        <f>IF('Data Import-Express'!D431="", "",'Data Import-Express'!D431 )</f>
        <v>L078323</v>
      </c>
      <c r="E437" s="54">
        <f ca="1">IF('Data Import-Express'!E431="", "",'Data Import-Express'!E431 )+(TODAY()-$A$1)</f>
        <v>45150</v>
      </c>
      <c r="F437" s="53">
        <f>IF('Data Import-Express'!F431="", "",'Data Import-Express'!F431 )</f>
        <v>1185.75</v>
      </c>
      <c r="G437" s="53">
        <f>IF('Data Import-Express'!G431="", "",'Data Import-Express'!G431 )</f>
        <v>1185.75</v>
      </c>
      <c r="H437" s="8"/>
      <c r="I437" s="81"/>
      <c r="J437" s="81"/>
      <c r="K437" s="82"/>
      <c r="L437" s="120"/>
      <c r="M437" s="93"/>
      <c r="N437" s="93"/>
      <c r="O437" s="36"/>
      <c r="P437" s="81"/>
      <c r="Q437" s="81"/>
      <c r="R437" s="82"/>
      <c r="S437" s="88"/>
      <c r="T437" s="92"/>
      <c r="U437" s="92"/>
      <c r="V437" s="2"/>
      <c r="W437" s="2"/>
    </row>
    <row r="438" spans="1:23" ht="15.95" customHeight="1" x14ac:dyDescent="0.25">
      <c r="A438" s="72"/>
      <c r="B438" s="53" t="str">
        <f>IF('Data Import-Express'!B432="", "",'Data Import-Express'!B432 )</f>
        <v>BCLS26</v>
      </c>
      <c r="C438" s="53" t="str">
        <f>IF('Data Import-Express'!C432="", "",'Data Import-Express'!C432 )</f>
        <v>Company 44</v>
      </c>
      <c r="D438" s="97" t="str">
        <f>IF('Data Import-Express'!D432="", "",'Data Import-Express'!D432 )</f>
        <v>L078456</v>
      </c>
      <c r="E438" s="54">
        <f ca="1">IF('Data Import-Express'!E432="", "",'Data Import-Express'!E432 )+(TODAY()-$A$1)</f>
        <v>45150</v>
      </c>
      <c r="F438" s="53">
        <f>IF('Data Import-Express'!F432="", "",'Data Import-Express'!F432 )</f>
        <v>433.5</v>
      </c>
      <c r="G438" s="53">
        <f>IF('Data Import-Express'!G432="", "",'Data Import-Express'!G432 )</f>
        <v>433.5</v>
      </c>
      <c r="H438" s="8"/>
      <c r="I438" s="81"/>
      <c r="J438" s="81"/>
      <c r="K438" s="82"/>
      <c r="L438" s="120"/>
      <c r="M438" s="93"/>
      <c r="N438" s="93"/>
      <c r="O438" s="36"/>
      <c r="P438" s="81"/>
      <c r="Q438" s="81"/>
      <c r="R438" s="82"/>
      <c r="S438" s="88"/>
      <c r="T438" s="92"/>
      <c r="U438" s="92"/>
      <c r="V438" s="2"/>
      <c r="W438" s="2"/>
    </row>
    <row r="439" spans="1:23" ht="15.95" customHeight="1" x14ac:dyDescent="0.25">
      <c r="A439" s="72"/>
      <c r="B439" s="53" t="str">
        <f>IF('Data Import-Express'!B433="", "",'Data Import-Express'!B433 )</f>
        <v>BCLS26</v>
      </c>
      <c r="C439" s="53" t="str">
        <f>IF('Data Import-Express'!C433="", "",'Data Import-Express'!C433 )</f>
        <v>Company 44</v>
      </c>
      <c r="D439" s="97" t="str">
        <f>IF('Data Import-Express'!D433="", "",'Data Import-Express'!D433 )</f>
        <v>L075660</v>
      </c>
      <c r="E439" s="54">
        <f ca="1">IF('Data Import-Express'!E433="", "",'Data Import-Express'!E433 )+(TODAY()-$A$1)</f>
        <v>45151</v>
      </c>
      <c r="F439" s="53">
        <f>IF('Data Import-Express'!F433="", "",'Data Import-Express'!F433 )</f>
        <v>570</v>
      </c>
      <c r="G439" s="53">
        <f>IF('Data Import-Express'!G433="", "",'Data Import-Express'!G433 )</f>
        <v>570</v>
      </c>
      <c r="H439" s="8"/>
      <c r="I439" s="81"/>
      <c r="J439" s="81"/>
      <c r="K439" s="82"/>
      <c r="L439" s="120"/>
      <c r="M439" s="93"/>
      <c r="N439" s="93"/>
      <c r="O439" s="36"/>
      <c r="P439" s="81"/>
      <c r="Q439" s="81"/>
      <c r="R439" s="82"/>
      <c r="S439" s="88"/>
      <c r="T439" s="92"/>
      <c r="U439" s="92"/>
      <c r="V439" s="2"/>
      <c r="W439" s="2"/>
    </row>
    <row r="440" spans="1:23" ht="15.95" customHeight="1" x14ac:dyDescent="0.25">
      <c r="A440" s="72"/>
      <c r="B440" s="53" t="str">
        <f>IF('Data Import-Express'!B434="", "",'Data Import-Express'!B434 )</f>
        <v>BCLS26</v>
      </c>
      <c r="C440" s="53" t="str">
        <f>IF('Data Import-Express'!C434="", "",'Data Import-Express'!C434 )</f>
        <v>Company 44</v>
      </c>
      <c r="D440" s="97" t="str">
        <f>IF('Data Import-Express'!D434="", "",'Data Import-Express'!D434 )</f>
        <v>L077996</v>
      </c>
      <c r="E440" s="54">
        <f ca="1">IF('Data Import-Express'!E434="", "",'Data Import-Express'!E434 )+(TODAY()-$A$1)</f>
        <v>45151</v>
      </c>
      <c r="F440" s="53">
        <f>IF('Data Import-Express'!F434="", "",'Data Import-Express'!F434 )</f>
        <v>578</v>
      </c>
      <c r="G440" s="53">
        <f>IF('Data Import-Express'!G434="", "",'Data Import-Express'!G434 )</f>
        <v>578</v>
      </c>
      <c r="H440" s="8"/>
      <c r="I440" s="81"/>
      <c r="J440" s="81"/>
      <c r="K440" s="82"/>
      <c r="L440" s="120"/>
      <c r="M440" s="93"/>
      <c r="N440" s="93"/>
      <c r="O440" s="36"/>
      <c r="P440" s="81"/>
      <c r="Q440" s="81"/>
      <c r="R440" s="82"/>
      <c r="S440" s="88"/>
      <c r="T440" s="92"/>
      <c r="U440" s="92"/>
      <c r="V440" s="2"/>
      <c r="W440" s="2"/>
    </row>
    <row r="441" spans="1:23" ht="15.95" customHeight="1" x14ac:dyDescent="0.25">
      <c r="A441" s="72"/>
      <c r="B441" s="53" t="str">
        <f>IF('Data Import-Express'!B435="", "",'Data Import-Express'!B435 )</f>
        <v>BCLS26</v>
      </c>
      <c r="C441" s="53" t="str">
        <f>IF('Data Import-Express'!C435="", "",'Data Import-Express'!C435 )</f>
        <v>Company 44</v>
      </c>
      <c r="D441" s="97" t="str">
        <f>IF('Data Import-Express'!D435="", "",'Data Import-Express'!D435 )</f>
        <v>L078412</v>
      </c>
      <c r="E441" s="54">
        <f ca="1">IF('Data Import-Express'!E435="", "",'Data Import-Express'!E435 )+(TODAY()-$A$1)</f>
        <v>45154</v>
      </c>
      <c r="F441" s="53">
        <f>IF('Data Import-Express'!F435="", "",'Data Import-Express'!F435 )</f>
        <v>1481.13</v>
      </c>
      <c r="G441" s="53">
        <f>IF('Data Import-Express'!G435="", "",'Data Import-Express'!G435 )</f>
        <v>1481.13</v>
      </c>
      <c r="H441" s="8"/>
      <c r="I441" s="81"/>
      <c r="J441" s="81"/>
      <c r="K441" s="82"/>
      <c r="L441" s="120"/>
      <c r="M441" s="93"/>
      <c r="N441" s="93"/>
      <c r="O441" s="36"/>
      <c r="P441" s="81"/>
      <c r="Q441" s="81"/>
      <c r="R441" s="82"/>
      <c r="S441" s="88"/>
      <c r="T441" s="92"/>
      <c r="U441" s="92"/>
      <c r="V441" s="2"/>
      <c r="W441" s="2"/>
    </row>
    <row r="442" spans="1:23" ht="15.95" customHeight="1" x14ac:dyDescent="0.25">
      <c r="A442" s="72"/>
      <c r="B442" s="53" t="str">
        <f>IF('Data Import-Express'!B436="", "",'Data Import-Express'!B436 )</f>
        <v>BCLS26</v>
      </c>
      <c r="C442" s="53" t="str">
        <f>IF('Data Import-Express'!C436="", "",'Data Import-Express'!C436 )</f>
        <v>Company 44</v>
      </c>
      <c r="D442" s="97" t="str">
        <f>IF('Data Import-Express'!D436="", "",'Data Import-Express'!D436 )</f>
        <v>L078152</v>
      </c>
      <c r="E442" s="54">
        <f ca="1">IF('Data Import-Express'!E436="", "",'Data Import-Express'!E436 )+(TODAY()-$A$1)</f>
        <v>45156</v>
      </c>
      <c r="F442" s="53">
        <f>IF('Data Import-Express'!F436="", "",'Data Import-Express'!F436 )</f>
        <v>4061.25</v>
      </c>
      <c r="G442" s="53">
        <f>IF('Data Import-Express'!G436="", "",'Data Import-Express'!G436 )</f>
        <v>4061.25</v>
      </c>
      <c r="H442" s="8"/>
      <c r="I442" s="81"/>
      <c r="J442" s="81"/>
      <c r="K442" s="82"/>
      <c r="L442" s="120"/>
      <c r="M442" s="93"/>
      <c r="N442" s="93"/>
      <c r="O442" s="36"/>
      <c r="P442" s="81"/>
      <c r="Q442" s="81"/>
      <c r="R442" s="82"/>
      <c r="S442" s="88"/>
      <c r="T442" s="92"/>
      <c r="U442" s="92"/>
      <c r="V442" s="2"/>
      <c r="W442" s="2"/>
    </row>
    <row r="443" spans="1:23" ht="15.95" customHeight="1" x14ac:dyDescent="0.25">
      <c r="A443" s="72"/>
      <c r="B443" s="53" t="str">
        <f>IF('Data Import-Express'!B437="", "",'Data Import-Express'!B437 )</f>
        <v>BCLS26</v>
      </c>
      <c r="C443" s="53" t="str">
        <f>IF('Data Import-Express'!C437="", "",'Data Import-Express'!C437 )</f>
        <v>Company 44</v>
      </c>
      <c r="D443" s="97" t="str">
        <f>IF('Data Import-Express'!D437="", "",'Data Import-Express'!D437 )</f>
        <v>L078473</v>
      </c>
      <c r="E443" s="54">
        <f ca="1">IF('Data Import-Express'!E437="", "",'Data Import-Express'!E437 )+(TODAY()-$A$1)</f>
        <v>45156</v>
      </c>
      <c r="F443" s="53">
        <f>IF('Data Import-Express'!F437="", "",'Data Import-Express'!F437 )</f>
        <v>830.88</v>
      </c>
      <c r="G443" s="53">
        <f>IF('Data Import-Express'!G437="", "",'Data Import-Express'!G437 )</f>
        <v>830.88</v>
      </c>
      <c r="H443" s="8"/>
      <c r="I443" s="81"/>
      <c r="J443" s="81"/>
      <c r="K443" s="82"/>
      <c r="L443" s="120"/>
      <c r="M443" s="93"/>
      <c r="N443" s="93"/>
      <c r="O443" s="36"/>
      <c r="P443" s="81"/>
      <c r="Q443" s="81"/>
      <c r="R443" s="82"/>
      <c r="S443" s="88"/>
      <c r="T443" s="92"/>
      <c r="U443" s="92"/>
      <c r="V443" s="2"/>
      <c r="W443" s="2"/>
    </row>
    <row r="444" spans="1:23" ht="15.95" customHeight="1" x14ac:dyDescent="0.25">
      <c r="A444" s="72"/>
      <c r="B444" s="53" t="str">
        <f>IF('Data Import-Express'!B438="", "",'Data Import-Express'!B438 )</f>
        <v>BCLS26</v>
      </c>
      <c r="C444" s="53" t="str">
        <f>IF('Data Import-Express'!C438="", "",'Data Import-Express'!C438 )</f>
        <v>Company 44</v>
      </c>
      <c r="D444" s="97" t="str">
        <f>IF('Data Import-Express'!D438="", "",'Data Import-Express'!D438 )</f>
        <v>L078691</v>
      </c>
      <c r="E444" s="54">
        <f ca="1">IF('Data Import-Express'!E438="", "",'Data Import-Express'!E438 )+(TODAY()-$A$1)</f>
        <v>45156</v>
      </c>
      <c r="F444" s="53">
        <f>IF('Data Import-Express'!F438="", "",'Data Import-Express'!F438 )</f>
        <v>541.88</v>
      </c>
      <c r="G444" s="53">
        <f>IF('Data Import-Express'!G438="", "",'Data Import-Express'!G438 )</f>
        <v>541.88</v>
      </c>
      <c r="H444" s="8"/>
      <c r="I444" s="81"/>
      <c r="J444" s="81"/>
      <c r="K444" s="82"/>
      <c r="L444" s="120"/>
      <c r="M444" s="93"/>
      <c r="N444" s="93"/>
      <c r="O444" s="36"/>
      <c r="P444" s="81"/>
      <c r="Q444" s="81"/>
      <c r="R444" s="82"/>
      <c r="S444" s="88"/>
      <c r="T444" s="92"/>
      <c r="U444" s="92"/>
      <c r="V444" s="2"/>
      <c r="W444" s="2"/>
    </row>
    <row r="445" spans="1:23" ht="15.95" customHeight="1" x14ac:dyDescent="0.25">
      <c r="A445" s="72"/>
      <c r="B445" s="53" t="str">
        <f>IF('Data Import-Express'!B439="", "",'Data Import-Express'!B439 )</f>
        <v>BCLS26</v>
      </c>
      <c r="C445" s="53" t="str">
        <f>IF('Data Import-Express'!C439="", "",'Data Import-Express'!C439 )</f>
        <v>Company 44</v>
      </c>
      <c r="D445" s="97" t="str">
        <f>IF('Data Import-Express'!D439="", "",'Data Import-Express'!D439 )</f>
        <v>L077190</v>
      </c>
      <c r="E445" s="54">
        <f ca="1">IF('Data Import-Express'!E439="", "",'Data Import-Express'!E439 )+(TODAY()-$A$1)</f>
        <v>45157</v>
      </c>
      <c r="F445" s="53">
        <f>IF('Data Import-Express'!F439="", "",'Data Import-Express'!F439 )</f>
        <v>697.5</v>
      </c>
      <c r="G445" s="53">
        <f>IF('Data Import-Express'!G439="", "",'Data Import-Express'!G439 )</f>
        <v>697.5</v>
      </c>
      <c r="H445" s="8"/>
      <c r="I445" s="81"/>
      <c r="J445" s="81"/>
      <c r="K445" s="82"/>
      <c r="L445" s="120"/>
      <c r="M445" s="93"/>
      <c r="N445" s="93"/>
      <c r="O445" s="36"/>
      <c r="P445" s="81"/>
      <c r="Q445" s="81"/>
      <c r="R445" s="82"/>
      <c r="S445" s="88"/>
      <c r="T445" s="92"/>
      <c r="U445" s="92"/>
      <c r="V445" s="2"/>
      <c r="W445" s="2"/>
    </row>
    <row r="446" spans="1:23" ht="15.95" customHeight="1" x14ac:dyDescent="0.25">
      <c r="A446" s="72"/>
      <c r="B446" s="53" t="str">
        <f>IF('Data Import-Express'!B440="", "",'Data Import-Express'!B440 )</f>
        <v>BCLS26</v>
      </c>
      <c r="C446" s="53" t="str">
        <f>IF('Data Import-Express'!C440="", "",'Data Import-Express'!C440 )</f>
        <v>Company 44</v>
      </c>
      <c r="D446" s="97" t="str">
        <f>IF('Data Import-Express'!D440="", "",'Data Import-Express'!D440 )</f>
        <v>L078022</v>
      </c>
      <c r="E446" s="54">
        <f ca="1">IF('Data Import-Express'!E440="", "",'Data Import-Express'!E440 )+(TODAY()-$A$1)</f>
        <v>45157</v>
      </c>
      <c r="F446" s="53">
        <f>IF('Data Import-Express'!F440="", "",'Data Import-Express'!F440 )</f>
        <v>830.88</v>
      </c>
      <c r="G446" s="53">
        <f>IF('Data Import-Express'!G440="", "",'Data Import-Express'!G440 )</f>
        <v>830.88</v>
      </c>
      <c r="H446" s="8"/>
      <c r="I446" s="81"/>
      <c r="J446" s="81"/>
      <c r="K446" s="82"/>
      <c r="L446" s="120"/>
      <c r="M446" s="93"/>
      <c r="N446" s="93"/>
      <c r="O446" s="36"/>
      <c r="P446" s="81"/>
      <c r="Q446" s="81"/>
      <c r="R446" s="82"/>
      <c r="S446" s="88"/>
      <c r="T446" s="92"/>
      <c r="U446" s="92"/>
      <c r="V446" s="2"/>
      <c r="W446" s="2"/>
    </row>
    <row r="447" spans="1:23" ht="15.95" customHeight="1" x14ac:dyDescent="0.25">
      <c r="A447" s="72"/>
      <c r="B447" s="53" t="str">
        <f>IF('Data Import-Express'!B441="", "",'Data Import-Express'!B441 )</f>
        <v>BCLS26</v>
      </c>
      <c r="C447" s="53" t="str">
        <f>IF('Data Import-Express'!C441="", "",'Data Import-Express'!C441 )</f>
        <v>Company 44</v>
      </c>
      <c r="D447" s="97" t="str">
        <f>IF('Data Import-Express'!D441="", "",'Data Import-Express'!D441 )</f>
        <v>L078285</v>
      </c>
      <c r="E447" s="54">
        <f ca="1">IF('Data Import-Express'!E441="", "",'Data Import-Express'!E441 )+(TODAY()-$A$1)</f>
        <v>45157</v>
      </c>
      <c r="F447" s="53">
        <f>IF('Data Import-Express'!F441="", "",'Data Import-Express'!F441 )</f>
        <v>731.88</v>
      </c>
      <c r="G447" s="53">
        <f>IF('Data Import-Express'!G441="", "",'Data Import-Express'!G441 )</f>
        <v>731.88</v>
      </c>
      <c r="H447" s="8"/>
      <c r="I447" s="81"/>
      <c r="J447" s="81"/>
      <c r="K447" s="82"/>
      <c r="L447" s="120"/>
      <c r="M447" s="93"/>
      <c r="N447" s="93"/>
      <c r="O447" s="36"/>
      <c r="P447" s="81"/>
      <c r="Q447" s="81"/>
      <c r="R447" s="82"/>
      <c r="S447" s="88"/>
      <c r="T447" s="92"/>
      <c r="U447" s="92"/>
      <c r="V447" s="2"/>
      <c r="W447" s="2"/>
    </row>
    <row r="448" spans="1:23" ht="15.95" customHeight="1" x14ac:dyDescent="0.25">
      <c r="A448" s="72"/>
      <c r="B448" s="53" t="str">
        <f>IF('Data Import-Express'!B442="", "",'Data Import-Express'!B442 )</f>
        <v>BCLS26</v>
      </c>
      <c r="C448" s="53" t="str">
        <f>IF('Data Import-Express'!C442="", "",'Data Import-Express'!C442 )</f>
        <v>Company 44</v>
      </c>
      <c r="D448" s="97" t="str">
        <f>IF('Data Import-Express'!D442="", "",'Data Import-Express'!D442 )</f>
        <v>L078992</v>
      </c>
      <c r="E448" s="54">
        <f ca="1">IF('Data Import-Express'!E442="", "",'Data Import-Express'!E442 )+(TODAY()-$A$1)</f>
        <v>45161</v>
      </c>
      <c r="F448" s="53">
        <f>IF('Data Import-Express'!F442="", "",'Data Import-Express'!F442 )</f>
        <v>744.18</v>
      </c>
      <c r="G448" s="53">
        <f>IF('Data Import-Express'!G442="", "",'Data Import-Express'!G442 )</f>
        <v>744.18</v>
      </c>
      <c r="H448" s="8"/>
      <c r="I448" s="81"/>
      <c r="J448" s="81"/>
      <c r="K448" s="82"/>
      <c r="L448" s="120"/>
      <c r="M448" s="93"/>
      <c r="N448" s="93"/>
      <c r="O448" s="36"/>
      <c r="P448" s="81"/>
      <c r="Q448" s="81"/>
      <c r="R448" s="82"/>
      <c r="S448" s="88"/>
      <c r="T448" s="92"/>
      <c r="U448" s="92"/>
      <c r="V448" s="2"/>
      <c r="W448" s="2"/>
    </row>
    <row r="449" spans="1:23" ht="15.95" customHeight="1" x14ac:dyDescent="0.25">
      <c r="A449" s="72"/>
      <c r="B449" s="53" t="str">
        <f>IF('Data Import-Express'!B443="", "",'Data Import-Express'!B443 )</f>
        <v>BCLS26</v>
      </c>
      <c r="C449" s="53" t="str">
        <f>IF('Data Import-Express'!C443="", "",'Data Import-Express'!C443 )</f>
        <v>Company 44</v>
      </c>
      <c r="D449" s="97" t="str">
        <f>IF('Data Import-Express'!D443="", "",'Data Import-Express'!D443 )</f>
        <v>L079017</v>
      </c>
      <c r="E449" s="54">
        <f ca="1">IF('Data Import-Express'!E443="", "",'Data Import-Express'!E443 )+(TODAY()-$A$1)</f>
        <v>45161</v>
      </c>
      <c r="F449" s="53">
        <f>IF('Data Import-Express'!F443="", "",'Data Import-Express'!F443 )</f>
        <v>433.5</v>
      </c>
      <c r="G449" s="53">
        <f>IF('Data Import-Express'!G443="", "",'Data Import-Express'!G443 )</f>
        <v>433.5</v>
      </c>
      <c r="H449" s="8"/>
      <c r="I449" s="81"/>
      <c r="J449" s="81"/>
      <c r="K449" s="82"/>
      <c r="L449" s="120"/>
      <c r="M449" s="93"/>
      <c r="N449" s="93"/>
      <c r="O449" s="36"/>
      <c r="P449" s="81"/>
      <c r="Q449" s="81"/>
      <c r="R449" s="82"/>
      <c r="S449" s="88"/>
      <c r="T449" s="92"/>
      <c r="U449" s="92"/>
      <c r="V449" s="2"/>
      <c r="W449" s="2"/>
    </row>
    <row r="450" spans="1:23" ht="15.95" customHeight="1" x14ac:dyDescent="0.25">
      <c r="A450" s="72"/>
      <c r="B450" s="53" t="str">
        <f>IF('Data Import-Express'!B444="", "",'Data Import-Express'!B444 )</f>
        <v>BCLS26</v>
      </c>
      <c r="C450" s="53" t="str">
        <f>IF('Data Import-Express'!C444="", "",'Data Import-Express'!C444 )</f>
        <v>Company 44</v>
      </c>
      <c r="D450" s="97" t="str">
        <f>IF('Data Import-Express'!D444="", "",'Data Import-Express'!D444 )</f>
        <v>L076771</v>
      </c>
      <c r="E450" s="54">
        <f ca="1">IF('Data Import-Express'!E444="", "",'Data Import-Express'!E444 )+(TODAY()-$A$1)</f>
        <v>45162</v>
      </c>
      <c r="F450" s="53">
        <f>IF('Data Import-Express'!F444="", "",'Data Import-Express'!F444 )</f>
        <v>1960</v>
      </c>
      <c r="G450" s="53">
        <f>IF('Data Import-Express'!G444="", "",'Data Import-Express'!G444 )</f>
        <v>1960</v>
      </c>
      <c r="H450" s="8"/>
      <c r="I450" s="81"/>
      <c r="J450" s="81"/>
      <c r="K450" s="82"/>
      <c r="L450" s="120"/>
      <c r="M450" s="93"/>
      <c r="N450" s="93"/>
      <c r="O450" s="36"/>
      <c r="P450" s="81"/>
      <c r="Q450" s="81"/>
      <c r="R450" s="82"/>
      <c r="S450" s="88"/>
      <c r="T450" s="92"/>
      <c r="U450" s="92"/>
      <c r="V450" s="2"/>
      <c r="W450" s="2"/>
    </row>
    <row r="451" spans="1:23" ht="15.95" customHeight="1" x14ac:dyDescent="0.25">
      <c r="A451" s="72"/>
      <c r="B451" s="53" t="str">
        <f>IF('Data Import-Express'!B445="", "",'Data Import-Express'!B445 )</f>
        <v>BCLS26</v>
      </c>
      <c r="C451" s="53" t="str">
        <f>IF('Data Import-Express'!C445="", "",'Data Import-Express'!C445 )</f>
        <v>Company 44</v>
      </c>
      <c r="D451" s="97" t="str">
        <f>IF('Data Import-Express'!D445="", "",'Data Import-Express'!D445 )</f>
        <v>L077418</v>
      </c>
      <c r="E451" s="54">
        <f ca="1">IF('Data Import-Express'!E445="", "",'Data Import-Express'!E445 )+(TODAY()-$A$1)</f>
        <v>45162</v>
      </c>
      <c r="F451" s="53">
        <f>IF('Data Import-Express'!F445="", "",'Data Import-Express'!F445 )</f>
        <v>775.5</v>
      </c>
      <c r="G451" s="53">
        <f>IF('Data Import-Express'!G445="", "",'Data Import-Express'!G445 )</f>
        <v>775.5</v>
      </c>
      <c r="H451" s="8"/>
      <c r="I451" s="81"/>
      <c r="J451" s="81"/>
      <c r="K451" s="82"/>
      <c r="L451" s="120"/>
      <c r="M451" s="93"/>
      <c r="N451" s="93"/>
      <c r="O451" s="36"/>
      <c r="P451" s="81"/>
      <c r="Q451" s="81"/>
      <c r="R451" s="82"/>
      <c r="S451" s="88"/>
      <c r="T451" s="92"/>
      <c r="U451" s="92"/>
      <c r="V451" s="2"/>
      <c r="W451" s="2"/>
    </row>
    <row r="452" spans="1:23" ht="15.95" customHeight="1" x14ac:dyDescent="0.25">
      <c r="A452" s="72"/>
      <c r="B452" s="53" t="str">
        <f>IF('Data Import-Express'!B446="", "",'Data Import-Express'!B446 )</f>
        <v>BCLS26</v>
      </c>
      <c r="C452" s="53" t="str">
        <f>IF('Data Import-Express'!C446="", "",'Data Import-Express'!C446 )</f>
        <v>Company 44</v>
      </c>
      <c r="D452" s="97" t="str">
        <f>IF('Data Import-Express'!D446="", "",'Data Import-Express'!D446 )</f>
        <v>L078190</v>
      </c>
      <c r="E452" s="54">
        <f ca="1">IF('Data Import-Express'!E446="", "",'Data Import-Express'!E446 )+(TODAY()-$A$1)</f>
        <v>45162</v>
      </c>
      <c r="F452" s="53">
        <f>IF('Data Import-Express'!F446="", "",'Data Import-Express'!F446 )</f>
        <v>1083.75</v>
      </c>
      <c r="G452" s="53">
        <f>IF('Data Import-Express'!G446="", "",'Data Import-Express'!G446 )</f>
        <v>1083.75</v>
      </c>
      <c r="H452" s="8"/>
      <c r="I452" s="81"/>
      <c r="J452" s="81"/>
      <c r="K452" s="82"/>
      <c r="L452" s="120"/>
      <c r="M452" s="93"/>
      <c r="N452" s="93"/>
      <c r="O452" s="36"/>
      <c r="P452" s="81"/>
      <c r="Q452" s="81"/>
      <c r="R452" s="82"/>
      <c r="S452" s="88"/>
      <c r="T452" s="92"/>
      <c r="U452" s="92"/>
      <c r="V452" s="2"/>
      <c r="W452" s="2"/>
    </row>
    <row r="453" spans="1:23" ht="15.95" customHeight="1" x14ac:dyDescent="0.25">
      <c r="A453" s="72"/>
      <c r="B453" s="53" t="str">
        <f>IF('Data Import-Express'!B447="", "",'Data Import-Express'!B447 )</f>
        <v>BCLS26</v>
      </c>
      <c r="C453" s="53" t="str">
        <f>IF('Data Import-Express'!C447="", "",'Data Import-Express'!C447 )</f>
        <v>Company 44</v>
      </c>
      <c r="D453" s="97" t="str">
        <f>IF('Data Import-Express'!D447="", "",'Data Import-Express'!D447 )</f>
        <v>L078562</v>
      </c>
      <c r="E453" s="54">
        <f ca="1">IF('Data Import-Express'!E447="", "",'Data Import-Express'!E447 )+(TODAY()-$A$1)</f>
        <v>45162</v>
      </c>
      <c r="F453" s="53">
        <f>IF('Data Import-Express'!F447="", "",'Data Import-Express'!F447 )</f>
        <v>614.13</v>
      </c>
      <c r="G453" s="53">
        <f>IF('Data Import-Express'!G447="", "",'Data Import-Express'!G447 )</f>
        <v>614.13</v>
      </c>
      <c r="H453" s="8"/>
      <c r="I453" s="81"/>
      <c r="J453" s="81"/>
      <c r="K453" s="82"/>
      <c r="L453" s="120"/>
      <c r="M453" s="93"/>
      <c r="N453" s="93"/>
      <c r="O453" s="36"/>
      <c r="P453" s="81"/>
      <c r="Q453" s="81"/>
      <c r="R453" s="82"/>
      <c r="S453" s="88"/>
      <c r="T453" s="92"/>
      <c r="U453" s="92"/>
      <c r="V453" s="2"/>
      <c r="W453" s="2"/>
    </row>
    <row r="454" spans="1:23" ht="15.95" customHeight="1" x14ac:dyDescent="0.25">
      <c r="A454" s="72"/>
      <c r="B454" s="53" t="str">
        <f>IF('Data Import-Express'!B448="", "",'Data Import-Express'!B448 )</f>
        <v>BCLS26</v>
      </c>
      <c r="C454" s="53" t="str">
        <f>IF('Data Import-Express'!C448="", "",'Data Import-Express'!C448 )</f>
        <v>Company 44</v>
      </c>
      <c r="D454" s="97" t="str">
        <f>IF('Data Import-Express'!D448="", "",'Data Import-Express'!D448 )</f>
        <v>L078596</v>
      </c>
      <c r="E454" s="54">
        <f ca="1">IF('Data Import-Express'!E448="", "",'Data Import-Express'!E448 )+(TODAY()-$A$1)</f>
        <v>45162</v>
      </c>
      <c r="F454" s="53">
        <f>IF('Data Import-Express'!F448="", "",'Data Import-Express'!F448 )</f>
        <v>433.5</v>
      </c>
      <c r="G454" s="53">
        <f>IF('Data Import-Express'!G448="", "",'Data Import-Express'!G448 )</f>
        <v>433.5</v>
      </c>
      <c r="H454" s="8"/>
      <c r="I454" s="81"/>
      <c r="J454" s="81"/>
      <c r="K454" s="82"/>
      <c r="L454" s="120"/>
      <c r="M454" s="93"/>
      <c r="N454" s="93"/>
      <c r="O454" s="36"/>
      <c r="P454" s="81"/>
      <c r="Q454" s="81"/>
      <c r="R454" s="82"/>
      <c r="S454" s="88"/>
      <c r="T454" s="92"/>
      <c r="U454" s="92"/>
      <c r="V454" s="2"/>
      <c r="W454" s="2"/>
    </row>
    <row r="455" spans="1:23" ht="15.95" customHeight="1" x14ac:dyDescent="0.25">
      <c r="A455" s="72"/>
      <c r="B455" s="53" t="str">
        <f>IF('Data Import-Express'!B449="", "",'Data Import-Express'!B449 )</f>
        <v>BCLS26</v>
      </c>
      <c r="C455" s="53" t="str">
        <f>IF('Data Import-Express'!C449="", "",'Data Import-Express'!C449 )</f>
        <v>Company 44</v>
      </c>
      <c r="D455" s="97" t="str">
        <f>IF('Data Import-Express'!D449="", "",'Data Import-Express'!D449 )</f>
        <v>L078605</v>
      </c>
      <c r="E455" s="54">
        <f ca="1">IF('Data Import-Express'!E449="", "",'Data Import-Express'!E449 )+(TODAY()-$A$1)</f>
        <v>45162</v>
      </c>
      <c r="F455" s="53">
        <f>IF('Data Import-Express'!F449="", "",'Data Import-Express'!F449 )</f>
        <v>455.18</v>
      </c>
      <c r="G455" s="53">
        <f>IF('Data Import-Express'!G449="", "",'Data Import-Express'!G449 )</f>
        <v>455.18</v>
      </c>
      <c r="H455" s="8"/>
      <c r="I455" s="81"/>
      <c r="J455" s="81"/>
      <c r="K455" s="82"/>
      <c r="L455" s="120"/>
      <c r="M455" s="93"/>
      <c r="N455" s="93"/>
      <c r="O455" s="36"/>
      <c r="P455" s="81"/>
      <c r="Q455" s="81"/>
      <c r="R455" s="82"/>
      <c r="S455" s="88"/>
      <c r="T455" s="92"/>
      <c r="U455" s="92"/>
      <c r="V455" s="2"/>
      <c r="W455" s="2"/>
    </row>
    <row r="456" spans="1:23" ht="15.95" customHeight="1" x14ac:dyDescent="0.25">
      <c r="A456" s="72"/>
      <c r="B456" s="53" t="str">
        <f>IF('Data Import-Express'!B450="", "",'Data Import-Express'!B450 )</f>
        <v>BCLS26</v>
      </c>
      <c r="C456" s="53" t="str">
        <f>IF('Data Import-Express'!C450="", "",'Data Import-Express'!C450 )</f>
        <v>Company 44</v>
      </c>
      <c r="D456" s="97" t="str">
        <f>IF('Data Import-Express'!D450="", "",'Data Import-Express'!D450 )</f>
        <v>L078726</v>
      </c>
      <c r="E456" s="54">
        <f ca="1">IF('Data Import-Express'!E450="", "",'Data Import-Express'!E450 )+(TODAY()-$A$1)</f>
        <v>45162</v>
      </c>
      <c r="F456" s="53">
        <f>IF('Data Import-Express'!F450="", "",'Data Import-Express'!F450 )</f>
        <v>441</v>
      </c>
      <c r="G456" s="53">
        <f>IF('Data Import-Express'!G450="", "",'Data Import-Express'!G450 )</f>
        <v>441</v>
      </c>
      <c r="H456" s="8"/>
      <c r="I456" s="81"/>
      <c r="J456" s="81"/>
      <c r="K456" s="82"/>
      <c r="L456" s="120"/>
      <c r="M456" s="93"/>
      <c r="N456" s="93"/>
      <c r="O456" s="36"/>
      <c r="P456" s="81"/>
      <c r="Q456" s="81"/>
      <c r="R456" s="82"/>
      <c r="S456" s="88"/>
      <c r="T456" s="92"/>
      <c r="U456" s="92"/>
      <c r="V456" s="2"/>
      <c r="W456" s="2"/>
    </row>
    <row r="457" spans="1:23" ht="15.95" customHeight="1" x14ac:dyDescent="0.25">
      <c r="A457" s="72"/>
      <c r="B457" s="53" t="str">
        <f>IF('Data Import-Express'!B451="", "",'Data Import-Express'!B451 )</f>
        <v>BCLS26</v>
      </c>
      <c r="C457" s="53" t="str">
        <f>IF('Data Import-Express'!C451="", "",'Data Import-Express'!C451 )</f>
        <v>Company 44</v>
      </c>
      <c r="D457" s="97" t="str">
        <f>IF('Data Import-Express'!D451="", "",'Data Import-Express'!D451 )</f>
        <v>L078832</v>
      </c>
      <c r="E457" s="54">
        <f ca="1">IF('Data Import-Express'!E451="", "",'Data Import-Express'!E451 )+(TODAY()-$A$1)</f>
        <v>45169</v>
      </c>
      <c r="F457" s="53">
        <f>IF('Data Import-Express'!F451="", "",'Data Import-Express'!F451 )</f>
        <v>1047.6300000000001</v>
      </c>
      <c r="G457" s="53">
        <f>IF('Data Import-Express'!G451="", "",'Data Import-Express'!G451 )</f>
        <v>1047.6300000000001</v>
      </c>
      <c r="H457" s="8"/>
      <c r="I457" s="81"/>
      <c r="J457" s="81"/>
      <c r="K457" s="82"/>
      <c r="L457" s="120"/>
      <c r="M457" s="93"/>
      <c r="N457" s="93"/>
      <c r="O457" s="36"/>
      <c r="P457" s="81"/>
      <c r="Q457" s="81"/>
      <c r="R457" s="82"/>
      <c r="S457" s="88"/>
      <c r="T457" s="92"/>
      <c r="U457" s="92"/>
      <c r="V457" s="2"/>
      <c r="W457" s="2"/>
    </row>
    <row r="458" spans="1:23" ht="15.95" customHeight="1" x14ac:dyDescent="0.25">
      <c r="A458" s="72"/>
      <c r="B458" s="53" t="str">
        <f>IF('Data Import-Express'!B452="", "",'Data Import-Express'!B452 )</f>
        <v>BCLS26</v>
      </c>
      <c r="C458" s="53" t="str">
        <f>IF('Data Import-Express'!C452="", "",'Data Import-Express'!C452 )</f>
        <v>Company 44</v>
      </c>
      <c r="D458" s="97" t="str">
        <f>IF('Data Import-Express'!D452="", "",'Data Import-Express'!D452 )</f>
        <v>L078901</v>
      </c>
      <c r="E458" s="54">
        <f ca="1">IF('Data Import-Express'!E452="", "",'Data Import-Express'!E452 )+(TODAY()-$A$1)</f>
        <v>45169</v>
      </c>
      <c r="F458" s="53">
        <f>IF('Data Import-Express'!F452="", "",'Data Import-Express'!F452 )</f>
        <v>1083.75</v>
      </c>
      <c r="G458" s="53">
        <f>IF('Data Import-Express'!G452="", "",'Data Import-Express'!G452 )</f>
        <v>1083.75</v>
      </c>
      <c r="H458" s="8"/>
      <c r="I458" s="81"/>
      <c r="J458" s="81"/>
      <c r="K458" s="82"/>
      <c r="L458" s="120"/>
      <c r="M458" s="93"/>
      <c r="N458" s="93"/>
      <c r="O458" s="36"/>
      <c r="P458" s="81"/>
      <c r="Q458" s="81"/>
      <c r="R458" s="82"/>
      <c r="S458" s="88"/>
      <c r="T458" s="92"/>
      <c r="U458" s="92"/>
      <c r="V458" s="2"/>
      <c r="W458" s="2"/>
    </row>
    <row r="459" spans="1:23" ht="15.95" customHeight="1" x14ac:dyDescent="0.25">
      <c r="A459" s="72"/>
      <c r="B459" s="53" t="str">
        <f>IF('Data Import-Express'!B453="", "",'Data Import-Express'!B453 )</f>
        <v>BCLS26</v>
      </c>
      <c r="C459" s="53" t="str">
        <f>IF('Data Import-Express'!C453="", "",'Data Import-Express'!C453 )</f>
        <v>Company 44</v>
      </c>
      <c r="D459" s="97" t="str">
        <f>IF('Data Import-Express'!D453="", "",'Data Import-Express'!D453 )</f>
        <v>L077291</v>
      </c>
      <c r="E459" s="54">
        <f ca="1">IF('Data Import-Express'!E453="", "",'Data Import-Express'!E453 )+(TODAY()-$A$1)</f>
        <v>45170</v>
      </c>
      <c r="F459" s="53">
        <f>IF('Data Import-Express'!F453="", "",'Data Import-Express'!F453 )</f>
        <v>1686.13</v>
      </c>
      <c r="G459" s="53">
        <f>IF('Data Import-Express'!G453="", "",'Data Import-Express'!G453 )</f>
        <v>1686.13</v>
      </c>
      <c r="H459" s="8"/>
      <c r="I459" s="81"/>
      <c r="J459" s="81"/>
      <c r="K459" s="82"/>
      <c r="L459" s="120"/>
      <c r="M459" s="93"/>
      <c r="N459" s="93"/>
      <c r="O459" s="36"/>
      <c r="P459" s="81"/>
      <c r="Q459" s="81"/>
      <c r="R459" s="82"/>
      <c r="S459" s="88"/>
      <c r="T459" s="92"/>
      <c r="U459" s="92"/>
      <c r="V459" s="2"/>
      <c r="W459" s="2"/>
    </row>
    <row r="460" spans="1:23" ht="15.95" customHeight="1" x14ac:dyDescent="0.25">
      <c r="A460" s="72"/>
      <c r="B460" s="53" t="str">
        <f>IF('Data Import-Express'!B454="", "",'Data Import-Express'!B454 )</f>
        <v>BCLS26</v>
      </c>
      <c r="C460" s="53" t="str">
        <f>IF('Data Import-Express'!C454="", "",'Data Import-Express'!C454 )</f>
        <v>Company 44</v>
      </c>
      <c r="D460" s="97" t="str">
        <f>IF('Data Import-Express'!D454="", "",'Data Import-Express'!D454 )</f>
        <v>L079036</v>
      </c>
      <c r="E460" s="54">
        <f ca="1">IF('Data Import-Express'!E454="", "",'Data Import-Express'!E454 )+(TODAY()-$A$1)</f>
        <v>45170</v>
      </c>
      <c r="F460" s="53">
        <f>IF('Data Import-Express'!F454="", "",'Data Import-Express'!F454 )</f>
        <v>433.5</v>
      </c>
      <c r="G460" s="53">
        <f>IF('Data Import-Express'!G454="", "",'Data Import-Express'!G454 )</f>
        <v>433.5</v>
      </c>
      <c r="H460" s="8"/>
      <c r="I460" s="81"/>
      <c r="J460" s="81"/>
      <c r="K460" s="82"/>
      <c r="L460" s="120"/>
      <c r="M460" s="93"/>
      <c r="N460" s="93"/>
      <c r="O460" s="36"/>
      <c r="P460" s="81"/>
      <c r="Q460" s="81"/>
      <c r="R460" s="82"/>
      <c r="S460" s="88"/>
      <c r="T460" s="92"/>
      <c r="U460" s="92"/>
      <c r="V460" s="2"/>
      <c r="W460" s="2"/>
    </row>
    <row r="461" spans="1:23" ht="15.95" customHeight="1" x14ac:dyDescent="0.25">
      <c r="A461" s="72"/>
      <c r="B461" s="53" t="str">
        <f>IF('Data Import-Express'!B455="", "",'Data Import-Express'!B455 )</f>
        <v>BCLS26</v>
      </c>
      <c r="C461" s="53" t="str">
        <f>IF('Data Import-Express'!C455="", "",'Data Import-Express'!C455 )</f>
        <v>Company 44</v>
      </c>
      <c r="D461" s="97" t="str">
        <f>IF('Data Import-Express'!D455="", "",'Data Import-Express'!D455 )</f>
        <v>L079519</v>
      </c>
      <c r="E461" s="54">
        <f ca="1">IF('Data Import-Express'!E455="", "",'Data Import-Express'!E455 )+(TODAY()-$A$1)</f>
        <v>45170</v>
      </c>
      <c r="F461" s="53">
        <f>IF('Data Import-Express'!F455="", "",'Data Import-Express'!F455 )</f>
        <v>681.63</v>
      </c>
      <c r="G461" s="53">
        <f>IF('Data Import-Express'!G455="", "",'Data Import-Express'!G455 )</f>
        <v>681.63</v>
      </c>
      <c r="H461" s="8"/>
      <c r="I461" s="81"/>
      <c r="J461" s="81"/>
      <c r="K461" s="82"/>
      <c r="L461" s="120"/>
      <c r="M461" s="93"/>
      <c r="N461" s="93"/>
      <c r="O461" s="36"/>
      <c r="P461" s="81"/>
      <c r="Q461" s="81"/>
      <c r="R461" s="82"/>
      <c r="S461" s="88"/>
      <c r="T461" s="92"/>
      <c r="U461" s="92"/>
      <c r="V461" s="2"/>
      <c r="W461" s="2"/>
    </row>
    <row r="462" spans="1:23" ht="15.95" customHeight="1" x14ac:dyDescent="0.25">
      <c r="A462" s="72"/>
      <c r="B462" s="53" t="str">
        <f>IF('Data Import-Express'!B456="", "",'Data Import-Express'!B456 )</f>
        <v>BCLS26</v>
      </c>
      <c r="C462" s="53" t="str">
        <f>IF('Data Import-Express'!C456="", "",'Data Import-Express'!C456 )</f>
        <v>Company 44</v>
      </c>
      <c r="D462" s="97" t="str">
        <f>IF('Data Import-Express'!D456="", "",'Data Import-Express'!D456 )</f>
        <v>L077646</v>
      </c>
      <c r="E462" s="54">
        <f ca="1">IF('Data Import-Express'!E456="", "",'Data Import-Express'!E456 )+(TODAY()-$A$1)</f>
        <v>45171</v>
      </c>
      <c r="F462" s="53">
        <f>IF('Data Import-Express'!F456="", "",'Data Import-Express'!F456 )</f>
        <v>541.88</v>
      </c>
      <c r="G462" s="53">
        <f>IF('Data Import-Express'!G456="", "",'Data Import-Express'!G456 )</f>
        <v>541.88</v>
      </c>
      <c r="H462" s="8"/>
      <c r="I462" s="81"/>
      <c r="J462" s="81"/>
      <c r="K462" s="82"/>
      <c r="L462" s="120"/>
      <c r="M462" s="93"/>
      <c r="N462" s="93"/>
      <c r="O462" s="36"/>
      <c r="P462" s="81"/>
      <c r="Q462" s="81"/>
      <c r="R462" s="82"/>
      <c r="S462" s="88"/>
      <c r="T462" s="92"/>
      <c r="U462" s="92"/>
      <c r="V462" s="2"/>
      <c r="W462" s="2"/>
    </row>
    <row r="463" spans="1:23" ht="15.95" customHeight="1" x14ac:dyDescent="0.25">
      <c r="A463" s="72"/>
      <c r="B463" s="53" t="str">
        <f>IF('Data Import-Express'!B457="", "",'Data Import-Express'!B457 )</f>
        <v>BCLS26</v>
      </c>
      <c r="C463" s="53" t="str">
        <f>IF('Data Import-Express'!C457="", "",'Data Import-Express'!C457 )</f>
        <v>Company 44</v>
      </c>
      <c r="D463" s="97" t="str">
        <f>IF('Data Import-Express'!D457="", "",'Data Import-Express'!D457 )</f>
        <v>L077921</v>
      </c>
      <c r="E463" s="54">
        <f ca="1">IF('Data Import-Express'!E457="", "",'Data Import-Express'!E457 )+(TODAY()-$A$1)</f>
        <v>45171</v>
      </c>
      <c r="F463" s="53">
        <f>IF('Data Import-Express'!F457="", "",'Data Import-Express'!F457 )</f>
        <v>2673.25</v>
      </c>
      <c r="G463" s="53">
        <f>IF('Data Import-Express'!G457="", "",'Data Import-Express'!G457 )</f>
        <v>2673.25</v>
      </c>
      <c r="H463" s="8"/>
      <c r="I463" s="81"/>
      <c r="J463" s="81"/>
      <c r="K463" s="82"/>
      <c r="L463" s="120"/>
      <c r="M463" s="93"/>
      <c r="N463" s="93"/>
      <c r="O463" s="36"/>
      <c r="P463" s="81"/>
      <c r="Q463" s="81"/>
      <c r="R463" s="82"/>
      <c r="S463" s="88"/>
      <c r="T463" s="92"/>
      <c r="U463" s="92"/>
      <c r="V463" s="2"/>
      <c r="W463" s="2"/>
    </row>
    <row r="464" spans="1:23" ht="15.95" customHeight="1" x14ac:dyDescent="0.25">
      <c r="A464" s="72"/>
      <c r="B464" s="53" t="str">
        <f>IF('Data Import-Express'!B458="", "",'Data Import-Express'!B458 )</f>
        <v>BCLS26</v>
      </c>
      <c r="C464" s="53" t="str">
        <f>IF('Data Import-Express'!C458="", "",'Data Import-Express'!C458 )</f>
        <v>Company 44</v>
      </c>
      <c r="D464" s="97" t="str">
        <f>IF('Data Import-Express'!D458="", "",'Data Import-Express'!D458 )</f>
        <v>L078414</v>
      </c>
      <c r="E464" s="54">
        <f ca="1">IF('Data Import-Express'!E458="", "",'Data Import-Express'!E458 )+(TODAY()-$A$1)</f>
        <v>45171</v>
      </c>
      <c r="F464" s="53">
        <f>IF('Data Import-Express'!F458="", "",'Data Import-Express'!F458 )</f>
        <v>614.13</v>
      </c>
      <c r="G464" s="53">
        <f>IF('Data Import-Express'!G458="", "",'Data Import-Express'!G458 )</f>
        <v>614.13</v>
      </c>
      <c r="H464" s="8"/>
      <c r="I464" s="81"/>
      <c r="J464" s="81"/>
      <c r="K464" s="82"/>
      <c r="L464" s="120"/>
      <c r="M464" s="93"/>
      <c r="N464" s="93"/>
      <c r="O464" s="36"/>
      <c r="P464" s="81"/>
      <c r="Q464" s="81"/>
      <c r="R464" s="82"/>
      <c r="S464" s="88"/>
      <c r="T464" s="92"/>
      <c r="U464" s="92"/>
      <c r="V464" s="2"/>
      <c r="W464" s="2"/>
    </row>
    <row r="465" spans="1:23" ht="15.95" customHeight="1" x14ac:dyDescent="0.25">
      <c r="A465" s="72"/>
      <c r="B465" s="53" t="str">
        <f>IF('Data Import-Express'!B459="", "",'Data Import-Express'!B459 )</f>
        <v>BCLS26</v>
      </c>
      <c r="C465" s="53" t="str">
        <f>IF('Data Import-Express'!C459="", "",'Data Import-Express'!C459 )</f>
        <v>Company 44</v>
      </c>
      <c r="D465" s="97" t="str">
        <f>IF('Data Import-Express'!D459="", "",'Data Import-Express'!D459 )</f>
        <v>L078977</v>
      </c>
      <c r="E465" s="54">
        <f ca="1">IF('Data Import-Express'!E459="", "",'Data Import-Express'!E459 )+(TODAY()-$A$1)</f>
        <v>45171</v>
      </c>
      <c r="F465" s="53">
        <f>IF('Data Import-Express'!F459="", "",'Data Import-Express'!F459 )</f>
        <v>556.33000000000004</v>
      </c>
      <c r="G465" s="53">
        <f>IF('Data Import-Express'!G459="", "",'Data Import-Express'!G459 )</f>
        <v>556.33000000000004</v>
      </c>
      <c r="H465" s="8"/>
      <c r="I465" s="81"/>
      <c r="J465" s="81"/>
      <c r="K465" s="82"/>
      <c r="L465" s="120"/>
      <c r="M465" s="93"/>
      <c r="N465" s="93"/>
      <c r="O465" s="36"/>
      <c r="P465" s="81"/>
      <c r="Q465" s="81"/>
      <c r="R465" s="82"/>
      <c r="S465" s="88"/>
      <c r="T465" s="92"/>
      <c r="U465" s="92"/>
      <c r="V465" s="2"/>
      <c r="W465" s="2"/>
    </row>
    <row r="466" spans="1:23" ht="15.95" customHeight="1" x14ac:dyDescent="0.25">
      <c r="A466" s="72"/>
      <c r="B466" s="53" t="str">
        <f>IF('Data Import-Express'!B460="", "",'Data Import-Express'!B460 )</f>
        <v>BCLS26</v>
      </c>
      <c r="C466" s="53" t="str">
        <f>IF('Data Import-Express'!C460="", "",'Data Import-Express'!C460 )</f>
        <v>Company 44</v>
      </c>
      <c r="D466" s="97" t="str">
        <f>IF('Data Import-Express'!D460="", "",'Data Import-Express'!D460 )</f>
        <v>L077486</v>
      </c>
      <c r="E466" s="54">
        <f ca="1">IF('Data Import-Express'!E460="", "",'Data Import-Express'!E460 )+(TODAY()-$A$1)</f>
        <v>45172</v>
      </c>
      <c r="F466" s="53">
        <f>IF('Data Import-Express'!F460="", "",'Data Import-Express'!F460 )</f>
        <v>1878.5</v>
      </c>
      <c r="G466" s="53">
        <f>IF('Data Import-Express'!G460="", "",'Data Import-Express'!G460 )</f>
        <v>1878.5</v>
      </c>
      <c r="H466" s="8"/>
      <c r="I466" s="81"/>
      <c r="J466" s="81"/>
      <c r="K466" s="82"/>
      <c r="L466" s="120"/>
      <c r="M466" s="93"/>
      <c r="N466" s="93"/>
      <c r="O466" s="36"/>
      <c r="P466" s="81"/>
      <c r="Q466" s="81"/>
      <c r="R466" s="82"/>
      <c r="S466" s="88"/>
      <c r="T466" s="92"/>
      <c r="U466" s="92"/>
      <c r="V466" s="2"/>
      <c r="W466" s="2"/>
    </row>
    <row r="467" spans="1:23" ht="15.95" customHeight="1" x14ac:dyDescent="0.25">
      <c r="A467" s="72"/>
      <c r="B467" s="53" t="str">
        <f>IF('Data Import-Express'!B461="", "",'Data Import-Express'!B461 )</f>
        <v>BCLS26</v>
      </c>
      <c r="C467" s="53" t="str">
        <f>IF('Data Import-Express'!C461="", "",'Data Import-Express'!C461 )</f>
        <v>Company 44</v>
      </c>
      <c r="D467" s="97" t="str">
        <f>IF('Data Import-Express'!D461="", "",'Data Import-Express'!D461 )</f>
        <v>L079353</v>
      </c>
      <c r="E467" s="54">
        <f ca="1">IF('Data Import-Express'!E461="", "",'Data Import-Express'!E461 )+(TODAY()-$A$1)</f>
        <v>45172</v>
      </c>
      <c r="F467" s="53">
        <f>IF('Data Import-Express'!F461="", "",'Data Import-Express'!F461 )</f>
        <v>541.88</v>
      </c>
      <c r="G467" s="53">
        <f>IF('Data Import-Express'!G461="", "",'Data Import-Express'!G461 )</f>
        <v>541.88</v>
      </c>
      <c r="H467" s="8"/>
      <c r="I467" s="81"/>
      <c r="J467" s="81"/>
      <c r="K467" s="82"/>
      <c r="L467" s="120"/>
      <c r="M467" s="93"/>
      <c r="N467" s="93"/>
      <c r="O467" s="36"/>
      <c r="P467" s="81"/>
      <c r="Q467" s="81"/>
      <c r="R467" s="82"/>
      <c r="S467" s="88"/>
      <c r="T467" s="92"/>
      <c r="U467" s="92"/>
      <c r="V467" s="2"/>
      <c r="W467" s="2"/>
    </row>
    <row r="468" spans="1:23" ht="15.95" customHeight="1" x14ac:dyDescent="0.25">
      <c r="A468" s="72"/>
      <c r="B468" s="53" t="str">
        <f>IF('Data Import-Express'!B462="", "",'Data Import-Express'!B462 )</f>
        <v>BCMXSA</v>
      </c>
      <c r="C468" s="53" t="str">
        <f>IF('Data Import-Express'!C462="", "",'Data Import-Express'!C462 )</f>
        <v>Company 45</v>
      </c>
      <c r="D468" s="97" t="str">
        <f>IF('Data Import-Express'!D462="", "",'Data Import-Express'!D462 )</f>
        <v>L070021</v>
      </c>
      <c r="E468" s="54">
        <f ca="1">IF('Data Import-Express'!E462="", "",'Data Import-Express'!E462 )+(TODAY()-$A$1)</f>
        <v>45001</v>
      </c>
      <c r="F468" s="53">
        <f>IF('Data Import-Express'!F462="", "",'Data Import-Express'!F462 )</f>
        <v>549.38</v>
      </c>
      <c r="G468" s="53">
        <f>IF('Data Import-Express'!G462="", "",'Data Import-Express'!G462 )</f>
        <v>549.38</v>
      </c>
      <c r="H468" s="8"/>
      <c r="I468" s="81"/>
      <c r="J468" s="81"/>
      <c r="K468" s="82"/>
      <c r="L468" s="120"/>
      <c r="M468" s="93"/>
      <c r="N468" s="93"/>
      <c r="O468" s="36"/>
      <c r="P468" s="81"/>
      <c r="Q468" s="81"/>
      <c r="R468" s="82"/>
      <c r="S468" s="88"/>
      <c r="T468" s="92"/>
      <c r="U468" s="92"/>
      <c r="V468" s="2"/>
      <c r="W468" s="2"/>
    </row>
    <row r="469" spans="1:23" ht="15.95" customHeight="1" x14ac:dyDescent="0.25">
      <c r="A469" s="72"/>
      <c r="B469" s="53" t="str">
        <f>IF('Data Import-Express'!B463="", "",'Data Import-Express'!B463 )</f>
        <v>BCMXSA</v>
      </c>
      <c r="C469" s="53" t="str">
        <f>IF('Data Import-Express'!C463="", "",'Data Import-Express'!C463 )</f>
        <v>Company 45</v>
      </c>
      <c r="D469" s="97" t="str">
        <f>IF('Data Import-Express'!D463="", "",'Data Import-Express'!D463 )</f>
        <v>L070021CR</v>
      </c>
      <c r="E469" s="54">
        <f ca="1">IF('Data Import-Express'!E463="", "",'Data Import-Express'!E463 )+(TODAY()-$A$1)</f>
        <v>45002</v>
      </c>
      <c r="F469" s="53">
        <f>IF('Data Import-Express'!F463="", "",'Data Import-Express'!F463 )</f>
        <v>549.38</v>
      </c>
      <c r="G469" s="53">
        <f>IF('Data Import-Express'!G463="", "",'Data Import-Express'!G463 )</f>
        <v>549.38</v>
      </c>
      <c r="H469" s="8"/>
      <c r="I469" s="81"/>
      <c r="J469" s="81"/>
      <c r="K469" s="82"/>
      <c r="L469" s="120"/>
      <c r="M469" s="93"/>
      <c r="N469" s="93"/>
      <c r="O469" s="36"/>
      <c r="P469" s="81"/>
      <c r="Q469" s="81"/>
      <c r="R469" s="82"/>
      <c r="S469" s="88"/>
      <c r="T469" s="92"/>
      <c r="U469" s="92"/>
      <c r="V469" s="2"/>
      <c r="W469" s="2"/>
    </row>
    <row r="470" spans="1:23" ht="15.95" customHeight="1" x14ac:dyDescent="0.25">
      <c r="A470" s="72"/>
      <c r="B470" s="53" t="str">
        <f>IF('Data Import-Express'!B464="", "",'Data Import-Express'!B464 )</f>
        <v>BCMXSA</v>
      </c>
      <c r="C470" s="53" t="str">
        <f>IF('Data Import-Express'!C464="", "",'Data Import-Express'!C464 )</f>
        <v>Company 45</v>
      </c>
      <c r="D470" s="97" t="str">
        <f>IF('Data Import-Express'!D464="", "",'Data Import-Express'!D464 )</f>
        <v>L071497</v>
      </c>
      <c r="E470" s="54">
        <f ca="1">IF('Data Import-Express'!E464="", "",'Data Import-Express'!E464 )+(TODAY()-$A$1)</f>
        <v>45032</v>
      </c>
      <c r="F470" s="53">
        <f>IF('Data Import-Express'!F464="", "",'Data Import-Express'!F464 )</f>
        <v>594</v>
      </c>
      <c r="G470" s="53">
        <f>IF('Data Import-Express'!G464="", "",'Data Import-Express'!G464 )</f>
        <v>594</v>
      </c>
      <c r="H470" s="8"/>
      <c r="I470" s="81"/>
      <c r="J470" s="81"/>
      <c r="K470" s="82"/>
      <c r="L470" s="120"/>
      <c r="M470" s="93"/>
      <c r="N470" s="93"/>
      <c r="O470" s="36"/>
      <c r="P470" s="81"/>
      <c r="Q470" s="81"/>
      <c r="R470" s="82"/>
      <c r="S470" s="88"/>
      <c r="T470" s="92"/>
      <c r="U470" s="92"/>
      <c r="V470" s="2"/>
      <c r="W470" s="2"/>
    </row>
    <row r="471" spans="1:23" ht="15.95" customHeight="1" x14ac:dyDescent="0.25">
      <c r="A471" s="72"/>
      <c r="B471" s="53" t="str">
        <f>IF('Data Import-Express'!B465="", "",'Data Import-Express'!B465 )</f>
        <v>BCMXSA</v>
      </c>
      <c r="C471" s="53" t="str">
        <f>IF('Data Import-Express'!C465="", "",'Data Import-Express'!C465 )</f>
        <v>Company 45</v>
      </c>
      <c r="D471" s="97" t="str">
        <f>IF('Data Import-Express'!D465="", "",'Data Import-Express'!D465 )</f>
        <v>L075280</v>
      </c>
      <c r="E471" s="54">
        <f ca="1">IF('Data Import-Express'!E465="", "",'Data Import-Express'!E465 )+(TODAY()-$A$1)</f>
        <v>45098</v>
      </c>
      <c r="F471" s="53">
        <f>IF('Data Import-Express'!F465="", "",'Data Import-Express'!F465 )</f>
        <v>2493.75</v>
      </c>
      <c r="G471" s="53">
        <f>IF('Data Import-Express'!G465="", "",'Data Import-Express'!G465 )</f>
        <v>2493.75</v>
      </c>
      <c r="H471" s="8"/>
      <c r="I471" s="81"/>
      <c r="J471" s="81"/>
      <c r="K471" s="82"/>
      <c r="L471" s="120"/>
      <c r="M471" s="93"/>
      <c r="N471" s="93"/>
      <c r="O471" s="36"/>
      <c r="P471" s="81"/>
      <c r="Q471" s="81"/>
      <c r="R471" s="82"/>
      <c r="S471" s="88"/>
      <c r="T471" s="92"/>
      <c r="U471" s="92"/>
      <c r="V471" s="2"/>
      <c r="W471" s="2"/>
    </row>
    <row r="472" spans="1:23" ht="15.95" customHeight="1" x14ac:dyDescent="0.25">
      <c r="A472" s="72"/>
      <c r="B472" s="53" t="str">
        <f>IF('Data Import-Express'!B466="", "",'Data Import-Express'!B466 )</f>
        <v>BCOXVA</v>
      </c>
      <c r="C472" s="53" t="str">
        <f>IF('Data Import-Express'!C466="", "",'Data Import-Express'!C466 )</f>
        <v>Company 46</v>
      </c>
      <c r="D472" s="97" t="str">
        <f>IF('Data Import-Express'!D466="", "",'Data Import-Express'!D466 )</f>
        <v>L067956</v>
      </c>
      <c r="E472" s="54">
        <f ca="1">IF('Data Import-Express'!E466="", "",'Data Import-Express'!E466 )+(TODAY()-$A$1)</f>
        <v>45042</v>
      </c>
      <c r="F472" s="53">
        <f>IF('Data Import-Express'!F466="", "",'Data Import-Express'!F466 )</f>
        <v>650</v>
      </c>
      <c r="G472" s="53">
        <f>IF('Data Import-Express'!G466="", "",'Data Import-Express'!G466 )</f>
        <v>650</v>
      </c>
      <c r="H472" s="8"/>
      <c r="I472" s="81"/>
      <c r="J472" s="81"/>
      <c r="K472" s="82"/>
      <c r="L472" s="120"/>
      <c r="M472" s="93"/>
      <c r="N472" s="93"/>
      <c r="O472" s="36"/>
      <c r="P472" s="81"/>
      <c r="Q472" s="81"/>
      <c r="R472" s="82"/>
      <c r="S472" s="88"/>
      <c r="T472" s="92"/>
      <c r="U472" s="92"/>
      <c r="V472" s="2"/>
      <c r="W472" s="2"/>
    </row>
    <row r="473" spans="1:23" ht="15.95" customHeight="1" x14ac:dyDescent="0.25">
      <c r="A473" s="72"/>
      <c r="B473" s="53" t="str">
        <f>IF('Data Import-Express'!B467="", "",'Data Import-Express'!B467 )</f>
        <v>BCOYAG</v>
      </c>
      <c r="C473" s="53" t="str">
        <f>IF('Data Import-Express'!C467="", "",'Data Import-Express'!C467 )</f>
        <v>Company 47</v>
      </c>
      <c r="D473" s="97" t="str">
        <f>IF('Data Import-Express'!D467="", "",'Data Import-Express'!D467 )</f>
        <v>L054433R</v>
      </c>
      <c r="E473" s="54">
        <f ca="1">IF('Data Import-Express'!E467="", "",'Data Import-Express'!E467 )+(TODAY()-$A$1)</f>
        <v>44700</v>
      </c>
      <c r="F473" s="53">
        <f>IF('Data Import-Express'!F467="", "",'Data Import-Express'!F467 )</f>
        <v>3260</v>
      </c>
      <c r="G473" s="53">
        <f>IF('Data Import-Express'!G467="", "",'Data Import-Express'!G467 )</f>
        <v>260</v>
      </c>
      <c r="H473" s="8"/>
      <c r="I473" s="81"/>
      <c r="J473" s="81"/>
      <c r="K473" s="82"/>
      <c r="L473" s="120"/>
      <c r="M473" s="93"/>
      <c r="N473" s="93"/>
      <c r="O473" s="36"/>
      <c r="P473" s="81"/>
      <c r="Q473" s="81"/>
      <c r="R473" s="82"/>
      <c r="S473" s="88"/>
      <c r="T473" s="92"/>
      <c r="U473" s="92"/>
      <c r="V473" s="2"/>
      <c r="W473" s="2"/>
    </row>
    <row r="474" spans="1:23" ht="15.95" customHeight="1" x14ac:dyDescent="0.25">
      <c r="A474" s="72"/>
      <c r="B474" s="53" t="str">
        <f>IF('Data Import-Express'!B468="", "",'Data Import-Express'!B468 )</f>
        <v>BCOYAG</v>
      </c>
      <c r="C474" s="53" t="str">
        <f>IF('Data Import-Express'!C468="", "",'Data Import-Express'!C468 )</f>
        <v>Company 47</v>
      </c>
      <c r="D474" s="97" t="str">
        <f>IF('Data Import-Express'!D468="", "",'Data Import-Express'!D468 )</f>
        <v>L055797R</v>
      </c>
      <c r="E474" s="54">
        <f ca="1">IF('Data Import-Express'!E468="", "",'Data Import-Express'!E468 )+(TODAY()-$A$1)</f>
        <v>45010</v>
      </c>
      <c r="F474" s="53">
        <f>IF('Data Import-Express'!F468="", "",'Data Import-Express'!F468 )</f>
        <v>2500</v>
      </c>
      <c r="G474" s="53">
        <f>IF('Data Import-Express'!G468="", "",'Data Import-Express'!G468 )</f>
        <v>2500</v>
      </c>
      <c r="H474" s="8"/>
      <c r="I474" s="81"/>
      <c r="J474" s="81"/>
      <c r="K474" s="82"/>
      <c r="L474" s="120"/>
      <c r="M474" s="93"/>
      <c r="N474" s="93"/>
      <c r="O474" s="36"/>
      <c r="P474" s="81"/>
      <c r="Q474" s="81"/>
      <c r="R474" s="82"/>
      <c r="S474" s="88"/>
      <c r="T474" s="92"/>
      <c r="U474" s="92"/>
      <c r="V474" s="2"/>
      <c r="W474" s="2"/>
    </row>
    <row r="475" spans="1:23" ht="15.95" customHeight="1" x14ac:dyDescent="0.25">
      <c r="A475" s="72"/>
      <c r="B475" s="53" t="str">
        <f>IF('Data Import-Express'!B469="", "",'Data Import-Express'!B469 )</f>
        <v>BCOYAG</v>
      </c>
      <c r="C475" s="53" t="str">
        <f>IF('Data Import-Express'!C469="", "",'Data Import-Express'!C469 )</f>
        <v>Company 47</v>
      </c>
      <c r="D475" s="97" t="str">
        <f>IF('Data Import-Express'!D469="", "",'Data Import-Express'!D469 )</f>
        <v>L071165</v>
      </c>
      <c r="E475" s="54">
        <f ca="1">IF('Data Import-Express'!E469="", "",'Data Import-Express'!E469 )+(TODAY()-$A$1)</f>
        <v>45017</v>
      </c>
      <c r="F475" s="53">
        <f>IF('Data Import-Express'!F469="", "",'Data Import-Express'!F469 )</f>
        <v>1300</v>
      </c>
      <c r="G475" s="53">
        <f>IF('Data Import-Express'!G469="", "",'Data Import-Express'!G469 )</f>
        <v>1300</v>
      </c>
      <c r="H475" s="8"/>
      <c r="I475" s="81"/>
      <c r="J475" s="81"/>
      <c r="K475" s="82"/>
      <c r="L475" s="120"/>
      <c r="M475" s="93"/>
      <c r="N475" s="93"/>
      <c r="O475" s="36"/>
      <c r="P475" s="81"/>
      <c r="Q475" s="81"/>
      <c r="R475" s="82"/>
      <c r="S475" s="88"/>
      <c r="T475" s="92"/>
      <c r="U475" s="92"/>
      <c r="V475" s="2"/>
      <c r="W475" s="2"/>
    </row>
    <row r="476" spans="1:23" ht="15.95" customHeight="1" x14ac:dyDescent="0.25">
      <c r="A476" s="72"/>
      <c r="B476" s="53" t="str">
        <f>IF('Data Import-Express'!B470="", "",'Data Import-Express'!B470 )</f>
        <v>BCOYAG</v>
      </c>
      <c r="C476" s="53" t="str">
        <f>IF('Data Import-Express'!C470="", "",'Data Import-Express'!C470 )</f>
        <v>Company 47</v>
      </c>
      <c r="D476" s="97" t="str">
        <f>IF('Data Import-Express'!D470="", "",'Data Import-Express'!D470 )</f>
        <v>L071172</v>
      </c>
      <c r="E476" s="54">
        <f ca="1">IF('Data Import-Express'!E470="", "",'Data Import-Express'!E470 )+(TODAY()-$A$1)</f>
        <v>45022</v>
      </c>
      <c r="F476" s="53">
        <f>IF('Data Import-Express'!F470="", "",'Data Import-Express'!F470 )</f>
        <v>2800</v>
      </c>
      <c r="G476" s="53">
        <f>IF('Data Import-Express'!G470="", "",'Data Import-Express'!G470 )</f>
        <v>2800</v>
      </c>
      <c r="H476" s="8"/>
      <c r="I476" s="81"/>
      <c r="J476" s="81"/>
      <c r="K476" s="82"/>
      <c r="L476" s="120"/>
      <c r="M476" s="93"/>
      <c r="N476" s="93"/>
      <c r="O476" s="36"/>
      <c r="P476" s="81"/>
      <c r="Q476" s="81"/>
      <c r="R476" s="82"/>
      <c r="S476" s="88"/>
      <c r="T476" s="92"/>
      <c r="U476" s="92"/>
      <c r="V476" s="2"/>
      <c r="W476" s="2"/>
    </row>
    <row r="477" spans="1:23" ht="15.95" customHeight="1" x14ac:dyDescent="0.25">
      <c r="A477" s="72"/>
      <c r="B477" s="53" t="str">
        <f>IF('Data Import-Express'!B471="", "",'Data Import-Express'!B471 )</f>
        <v>BCOYAG</v>
      </c>
      <c r="C477" s="53" t="str">
        <f>IF('Data Import-Express'!C471="", "",'Data Import-Express'!C471 )</f>
        <v>Company 47</v>
      </c>
      <c r="D477" s="97" t="str">
        <f>IF('Data Import-Express'!D471="", "",'Data Import-Express'!D471 )</f>
        <v>L073069</v>
      </c>
      <c r="E477" s="54">
        <f ca="1">IF('Data Import-Express'!E471="", "",'Data Import-Express'!E471 )+(TODAY()-$A$1)</f>
        <v>45056</v>
      </c>
      <c r="F477" s="53">
        <f>IF('Data Import-Express'!F471="", "",'Data Import-Express'!F471 )</f>
        <v>2200</v>
      </c>
      <c r="G477" s="53">
        <f>IF('Data Import-Express'!G471="", "",'Data Import-Express'!G471 )</f>
        <v>2200</v>
      </c>
      <c r="H477" s="8"/>
      <c r="I477" s="81"/>
      <c r="J477" s="81"/>
      <c r="K477" s="82"/>
      <c r="L477" s="120"/>
      <c r="M477" s="93"/>
      <c r="N477" s="93"/>
      <c r="O477" s="36"/>
      <c r="P477" s="81"/>
      <c r="Q477" s="81"/>
      <c r="R477" s="82"/>
      <c r="S477" s="88"/>
      <c r="T477" s="92"/>
      <c r="U477" s="92"/>
      <c r="V477" s="2"/>
      <c r="W477" s="2"/>
    </row>
    <row r="478" spans="1:23" ht="15.95" customHeight="1" x14ac:dyDescent="0.25">
      <c r="A478" s="72"/>
      <c r="B478" s="53" t="str">
        <f>IF('Data Import-Express'!B472="", "",'Data Import-Express'!B472 )</f>
        <v>BCOYAG</v>
      </c>
      <c r="C478" s="53" t="str">
        <f>IF('Data Import-Express'!C472="", "",'Data Import-Express'!C472 )</f>
        <v>Company 47</v>
      </c>
      <c r="D478" s="97" t="str">
        <f>IF('Data Import-Express'!D472="", "",'Data Import-Express'!D472 )</f>
        <v>L073429</v>
      </c>
      <c r="E478" s="54">
        <f ca="1">IF('Data Import-Express'!E472="", "",'Data Import-Express'!E472 )+(TODAY()-$A$1)</f>
        <v>45063</v>
      </c>
      <c r="F478" s="53">
        <f>IF('Data Import-Express'!F472="", "",'Data Import-Express'!F472 )</f>
        <v>2600</v>
      </c>
      <c r="G478" s="53">
        <f>IF('Data Import-Express'!G472="", "",'Data Import-Express'!G472 )</f>
        <v>2600</v>
      </c>
      <c r="H478" s="8"/>
      <c r="I478" s="81"/>
      <c r="J478" s="81"/>
      <c r="K478" s="82"/>
      <c r="L478" s="120"/>
      <c r="M478" s="93"/>
      <c r="N478" s="93"/>
      <c r="O478" s="36"/>
      <c r="P478" s="81"/>
      <c r="Q478" s="81"/>
      <c r="R478" s="82"/>
      <c r="S478" s="88"/>
      <c r="T478" s="92"/>
      <c r="U478" s="92"/>
      <c r="V478" s="2"/>
      <c r="W478" s="2"/>
    </row>
    <row r="479" spans="1:23" ht="15.95" customHeight="1" x14ac:dyDescent="0.25">
      <c r="A479" s="72"/>
      <c r="B479" s="53" t="str">
        <f>IF('Data Import-Express'!B473="", "",'Data Import-Express'!B473 )</f>
        <v>BCOYAG</v>
      </c>
      <c r="C479" s="53" t="str">
        <f>IF('Data Import-Express'!C473="", "",'Data Import-Express'!C473 )</f>
        <v>Company 47</v>
      </c>
      <c r="D479" s="97" t="str">
        <f>IF('Data Import-Express'!D473="", "",'Data Import-Express'!D473 )</f>
        <v>L073590</v>
      </c>
      <c r="E479" s="54">
        <f ca="1">IF('Data Import-Express'!E473="", "",'Data Import-Express'!E473 )+(TODAY()-$A$1)</f>
        <v>45063</v>
      </c>
      <c r="F479" s="53">
        <f>IF('Data Import-Express'!F473="", "",'Data Import-Express'!F473 )</f>
        <v>1900</v>
      </c>
      <c r="G479" s="53">
        <f>IF('Data Import-Express'!G473="", "",'Data Import-Express'!G473 )</f>
        <v>1900</v>
      </c>
      <c r="H479" s="8"/>
      <c r="I479" s="81"/>
      <c r="J479" s="81"/>
      <c r="K479" s="82"/>
      <c r="L479" s="120"/>
      <c r="M479" s="93"/>
      <c r="N479" s="93"/>
      <c r="O479" s="36"/>
      <c r="P479" s="81"/>
      <c r="Q479" s="81"/>
      <c r="R479" s="82"/>
      <c r="S479" s="88"/>
      <c r="T479" s="92"/>
      <c r="U479" s="92"/>
      <c r="V479" s="2"/>
      <c r="W479" s="2"/>
    </row>
    <row r="480" spans="1:23" ht="15.95" customHeight="1" x14ac:dyDescent="0.25">
      <c r="A480" s="72"/>
      <c r="B480" s="53" t="str">
        <f>IF('Data Import-Express'!B474="", "",'Data Import-Express'!B474 )</f>
        <v>BCOYAG</v>
      </c>
      <c r="C480" s="53" t="str">
        <f>IF('Data Import-Express'!C474="", "",'Data Import-Express'!C474 )</f>
        <v>Company 47</v>
      </c>
      <c r="D480" s="97" t="str">
        <f>IF('Data Import-Express'!D474="", "",'Data Import-Express'!D474 )</f>
        <v>L074661</v>
      </c>
      <c r="E480" s="54">
        <f ca="1">IF('Data Import-Express'!E474="", "",'Data Import-Express'!E474 )+(TODAY()-$A$1)</f>
        <v>45085</v>
      </c>
      <c r="F480" s="53">
        <f>IF('Data Import-Express'!F474="", "",'Data Import-Express'!F474 )</f>
        <v>2550</v>
      </c>
      <c r="G480" s="53">
        <f>IF('Data Import-Express'!G474="", "",'Data Import-Express'!G474 )</f>
        <v>2550</v>
      </c>
      <c r="H480" s="8"/>
      <c r="I480" s="81"/>
      <c r="J480" s="81"/>
      <c r="K480" s="82"/>
      <c r="L480" s="120"/>
      <c r="M480" s="93"/>
      <c r="N480" s="93"/>
      <c r="O480" s="36"/>
      <c r="P480" s="81"/>
      <c r="Q480" s="81"/>
      <c r="R480" s="82"/>
      <c r="S480" s="88"/>
      <c r="T480" s="92"/>
      <c r="U480" s="92"/>
      <c r="V480" s="2"/>
      <c r="W480" s="2"/>
    </row>
    <row r="481" spans="1:23" ht="15.95" customHeight="1" x14ac:dyDescent="0.25">
      <c r="A481" s="72"/>
      <c r="B481" s="53" t="str">
        <f>IF('Data Import-Express'!B475="", "",'Data Import-Express'!B475 )</f>
        <v>BCOYAG</v>
      </c>
      <c r="C481" s="53" t="str">
        <f>IF('Data Import-Express'!C475="", "",'Data Import-Express'!C475 )</f>
        <v>Company 47</v>
      </c>
      <c r="D481" s="97" t="str">
        <f>IF('Data Import-Express'!D475="", "",'Data Import-Express'!D475 )</f>
        <v>B076727</v>
      </c>
      <c r="E481" s="54">
        <f ca="1">IF('Data Import-Express'!E475="", "",'Data Import-Express'!E475 )+(TODAY()-$A$1)</f>
        <v>45119</v>
      </c>
      <c r="F481" s="53">
        <f>IF('Data Import-Express'!F475="", "",'Data Import-Express'!F475 )</f>
        <v>2100</v>
      </c>
      <c r="G481" s="53">
        <f>IF('Data Import-Express'!G475="", "",'Data Import-Express'!G475 )</f>
        <v>2100</v>
      </c>
      <c r="H481" s="8"/>
      <c r="I481" s="81"/>
      <c r="J481" s="81"/>
      <c r="K481" s="82"/>
      <c r="L481" s="120"/>
      <c r="M481" s="93"/>
      <c r="N481" s="93"/>
      <c r="O481" s="36"/>
      <c r="P481" s="81"/>
      <c r="Q481" s="81"/>
      <c r="R481" s="82"/>
      <c r="S481" s="88"/>
      <c r="T481" s="92"/>
      <c r="U481" s="92"/>
      <c r="V481" s="2"/>
      <c r="W481" s="2"/>
    </row>
    <row r="482" spans="1:23" ht="15.95" customHeight="1" x14ac:dyDescent="0.25">
      <c r="A482" s="72"/>
      <c r="B482" s="53" t="str">
        <f>IF('Data Import-Express'!B476="", "",'Data Import-Express'!B476 )</f>
        <v>BCOYAG</v>
      </c>
      <c r="C482" s="53" t="str">
        <f>IF('Data Import-Express'!C476="", "",'Data Import-Express'!C476 )</f>
        <v>Company 47</v>
      </c>
      <c r="D482" s="97" t="str">
        <f>IF('Data Import-Express'!D476="", "",'Data Import-Express'!D476 )</f>
        <v>B076817</v>
      </c>
      <c r="E482" s="54">
        <f ca="1">IF('Data Import-Express'!E476="", "",'Data Import-Express'!E476 )+(TODAY()-$A$1)</f>
        <v>45126</v>
      </c>
      <c r="F482" s="53">
        <f>IF('Data Import-Express'!F476="", "",'Data Import-Express'!F476 )</f>
        <v>150</v>
      </c>
      <c r="G482" s="53">
        <f>IF('Data Import-Express'!G476="", "",'Data Import-Express'!G476 )</f>
        <v>150</v>
      </c>
      <c r="H482" s="8"/>
      <c r="I482" s="81"/>
      <c r="J482" s="81"/>
      <c r="K482" s="82"/>
      <c r="L482" s="120"/>
      <c r="M482" s="93"/>
      <c r="N482" s="93"/>
      <c r="O482" s="36"/>
      <c r="P482" s="81"/>
      <c r="Q482" s="81"/>
      <c r="R482" s="82"/>
      <c r="S482" s="88"/>
      <c r="T482" s="92"/>
      <c r="U482" s="92"/>
      <c r="V482" s="2"/>
      <c r="W482" s="2"/>
    </row>
    <row r="483" spans="1:23" ht="15.95" customHeight="1" x14ac:dyDescent="0.25">
      <c r="A483" s="72"/>
      <c r="B483" s="53" t="str">
        <f>IF('Data Import-Express'!B477="", "",'Data Import-Express'!B477 )</f>
        <v>BCOYAG</v>
      </c>
      <c r="C483" s="53" t="str">
        <f>IF('Data Import-Express'!C477="", "",'Data Import-Express'!C477 )</f>
        <v>Company 47</v>
      </c>
      <c r="D483" s="97" t="str">
        <f>IF('Data Import-Express'!D477="", "",'Data Import-Express'!D477 )</f>
        <v>B077470</v>
      </c>
      <c r="E483" s="54">
        <f ca="1">IF('Data Import-Express'!E477="", "",'Data Import-Express'!E477 )+(TODAY()-$A$1)</f>
        <v>45133</v>
      </c>
      <c r="F483" s="53">
        <f>IF('Data Import-Express'!F477="", "",'Data Import-Express'!F477 )</f>
        <v>2150</v>
      </c>
      <c r="G483" s="53">
        <f>IF('Data Import-Express'!G477="", "",'Data Import-Express'!G477 )</f>
        <v>2150</v>
      </c>
      <c r="H483" s="8"/>
      <c r="I483" s="81"/>
      <c r="J483" s="81"/>
      <c r="K483" s="82"/>
      <c r="L483" s="120"/>
      <c r="M483" s="93"/>
      <c r="N483" s="93"/>
      <c r="O483" s="36"/>
      <c r="P483" s="81"/>
      <c r="Q483" s="81"/>
      <c r="R483" s="82"/>
      <c r="S483" s="88"/>
      <c r="T483" s="92"/>
      <c r="U483" s="92"/>
      <c r="V483" s="2"/>
      <c r="W483" s="2"/>
    </row>
    <row r="484" spans="1:23" ht="15.95" customHeight="1" x14ac:dyDescent="0.25">
      <c r="A484" s="72"/>
      <c r="B484" s="53" t="str">
        <f>IF('Data Import-Express'!B478="", "",'Data Import-Express'!B478 )</f>
        <v>BCOYAG</v>
      </c>
      <c r="C484" s="53" t="str">
        <f>IF('Data Import-Express'!C478="", "",'Data Import-Express'!C478 )</f>
        <v>Company 47</v>
      </c>
      <c r="D484" s="97" t="str">
        <f>IF('Data Import-Express'!D478="", "",'Data Import-Express'!D478 )</f>
        <v>B077815</v>
      </c>
      <c r="E484" s="54">
        <f ca="1">IF('Data Import-Express'!E478="", "",'Data Import-Express'!E478 )+(TODAY()-$A$1)</f>
        <v>45137</v>
      </c>
      <c r="F484" s="53">
        <f>IF('Data Import-Express'!F478="", "",'Data Import-Express'!F478 )</f>
        <v>1900</v>
      </c>
      <c r="G484" s="53">
        <f>IF('Data Import-Express'!G478="", "",'Data Import-Express'!G478 )</f>
        <v>1900</v>
      </c>
      <c r="H484" s="8"/>
      <c r="I484" s="81"/>
      <c r="J484" s="81"/>
      <c r="K484" s="82"/>
      <c r="L484" s="120"/>
      <c r="M484" s="93"/>
      <c r="N484" s="93"/>
      <c r="O484" s="36"/>
      <c r="P484" s="81"/>
      <c r="Q484" s="81"/>
      <c r="R484" s="82"/>
      <c r="S484" s="88"/>
      <c r="T484" s="92"/>
      <c r="U484" s="92"/>
      <c r="V484" s="2"/>
      <c r="W484" s="2"/>
    </row>
    <row r="485" spans="1:23" ht="15.95" customHeight="1" x14ac:dyDescent="0.25">
      <c r="A485" s="72"/>
      <c r="B485" s="53" t="str">
        <f>IF('Data Import-Express'!B479="", "",'Data Import-Express'!B479 )</f>
        <v>BCOYAG</v>
      </c>
      <c r="C485" s="53" t="str">
        <f>IF('Data Import-Express'!C479="", "",'Data Import-Express'!C479 )</f>
        <v>Company 47</v>
      </c>
      <c r="D485" s="97" t="str">
        <f>IF('Data Import-Express'!D479="", "",'Data Import-Express'!D479 )</f>
        <v>B077834</v>
      </c>
      <c r="E485" s="54">
        <f ca="1">IF('Data Import-Express'!E479="", "",'Data Import-Express'!E479 )+(TODAY()-$A$1)</f>
        <v>45140</v>
      </c>
      <c r="F485" s="53">
        <f>IF('Data Import-Express'!F479="", "",'Data Import-Express'!F479 )</f>
        <v>2500</v>
      </c>
      <c r="G485" s="53">
        <f>IF('Data Import-Express'!G479="", "",'Data Import-Express'!G479 )</f>
        <v>2500</v>
      </c>
      <c r="H485" s="8"/>
      <c r="I485" s="81"/>
      <c r="J485" s="81"/>
      <c r="K485" s="82"/>
      <c r="L485" s="120"/>
      <c r="M485" s="93"/>
      <c r="N485" s="93"/>
      <c r="O485" s="36"/>
      <c r="P485" s="81"/>
      <c r="Q485" s="81"/>
      <c r="R485" s="82"/>
      <c r="S485" s="88"/>
      <c r="T485" s="92"/>
      <c r="U485" s="92"/>
      <c r="V485" s="2"/>
      <c r="W485" s="2"/>
    </row>
    <row r="486" spans="1:23" ht="15.95" customHeight="1" x14ac:dyDescent="0.25">
      <c r="A486" s="72"/>
      <c r="B486" s="53" t="str">
        <f>IF('Data Import-Express'!B480="", "",'Data Import-Express'!B480 )</f>
        <v>BCOYAG</v>
      </c>
      <c r="C486" s="53" t="str">
        <f>IF('Data Import-Express'!C480="", "",'Data Import-Express'!C480 )</f>
        <v>Company 47</v>
      </c>
      <c r="D486" s="97" t="str">
        <f>IF('Data Import-Express'!D480="", "",'Data Import-Express'!D480 )</f>
        <v>B077884</v>
      </c>
      <c r="E486" s="54">
        <f ca="1">IF('Data Import-Express'!E480="", "",'Data Import-Express'!E480 )+(TODAY()-$A$1)</f>
        <v>45140</v>
      </c>
      <c r="F486" s="53">
        <f>IF('Data Import-Express'!F480="", "",'Data Import-Express'!F480 )</f>
        <v>2500</v>
      </c>
      <c r="G486" s="53">
        <f>IF('Data Import-Express'!G480="", "",'Data Import-Express'!G480 )</f>
        <v>2500</v>
      </c>
      <c r="H486" s="8"/>
      <c r="I486" s="81"/>
      <c r="J486" s="81"/>
      <c r="K486" s="82"/>
      <c r="L486" s="120"/>
      <c r="M486" s="93"/>
      <c r="N486" s="93"/>
      <c r="O486" s="36"/>
      <c r="P486" s="81"/>
      <c r="Q486" s="81"/>
      <c r="R486" s="82"/>
      <c r="S486" s="88"/>
      <c r="T486" s="92"/>
      <c r="U486" s="92"/>
      <c r="V486" s="2"/>
      <c r="W486" s="2"/>
    </row>
    <row r="487" spans="1:23" ht="15.95" customHeight="1" x14ac:dyDescent="0.25">
      <c r="A487" s="72"/>
      <c r="B487" s="53" t="str">
        <f>IF('Data Import-Express'!B481="", "",'Data Import-Express'!B481 )</f>
        <v>BCOYAG</v>
      </c>
      <c r="C487" s="53" t="str">
        <f>IF('Data Import-Express'!C481="", "",'Data Import-Express'!C481 )</f>
        <v>Company 47</v>
      </c>
      <c r="D487" s="97" t="str">
        <f>IF('Data Import-Express'!D481="", "",'Data Import-Express'!D481 )</f>
        <v>B078138</v>
      </c>
      <c r="E487" s="54">
        <f ca="1">IF('Data Import-Express'!E481="", "",'Data Import-Express'!E481 )+(TODAY()-$A$1)</f>
        <v>45148</v>
      </c>
      <c r="F487" s="53">
        <f>IF('Data Import-Express'!F481="", "",'Data Import-Express'!F481 )</f>
        <v>2330.9499999999998</v>
      </c>
      <c r="G487" s="53">
        <f>IF('Data Import-Express'!G481="", "",'Data Import-Express'!G481 )</f>
        <v>2330.9499999999998</v>
      </c>
      <c r="H487" s="8"/>
      <c r="I487" s="81"/>
      <c r="J487" s="81"/>
      <c r="K487" s="82"/>
      <c r="L487" s="120"/>
      <c r="M487" s="93"/>
      <c r="N487" s="93"/>
      <c r="O487" s="36"/>
      <c r="P487" s="81"/>
      <c r="Q487" s="81"/>
      <c r="R487" s="82"/>
      <c r="S487" s="88"/>
      <c r="T487" s="92"/>
      <c r="U487" s="92"/>
      <c r="V487" s="2"/>
      <c r="W487" s="2"/>
    </row>
    <row r="488" spans="1:23" ht="15.95" customHeight="1" x14ac:dyDescent="0.25">
      <c r="A488" s="72"/>
      <c r="B488" s="53" t="str">
        <f>IF('Data Import-Express'!B482="", "",'Data Import-Express'!B482 )</f>
        <v>BCOYAG</v>
      </c>
      <c r="C488" s="53" t="str">
        <f>IF('Data Import-Express'!C482="", "",'Data Import-Express'!C482 )</f>
        <v>Company 47</v>
      </c>
      <c r="D488" s="97" t="str">
        <f>IF('Data Import-Express'!D482="", "",'Data Import-Express'!D482 )</f>
        <v>B078236</v>
      </c>
      <c r="E488" s="54">
        <f ca="1">IF('Data Import-Express'!E482="", "",'Data Import-Express'!E482 )+(TODAY()-$A$1)</f>
        <v>45148</v>
      </c>
      <c r="F488" s="53">
        <f>IF('Data Import-Express'!F482="", "",'Data Import-Express'!F482 )</f>
        <v>1850</v>
      </c>
      <c r="G488" s="53">
        <f>IF('Data Import-Express'!G482="", "",'Data Import-Express'!G482 )</f>
        <v>1850</v>
      </c>
      <c r="H488" s="8"/>
      <c r="I488" s="81"/>
      <c r="J488" s="81"/>
      <c r="K488" s="82"/>
      <c r="L488" s="120"/>
      <c r="M488" s="93"/>
      <c r="N488" s="93"/>
      <c r="O488" s="36"/>
      <c r="P488" s="81"/>
      <c r="Q488" s="81"/>
      <c r="R488" s="82"/>
      <c r="S488" s="88"/>
      <c r="T488" s="92"/>
      <c r="U488" s="92"/>
      <c r="V488" s="2"/>
      <c r="W488" s="2"/>
    </row>
    <row r="489" spans="1:23" ht="15.95" customHeight="1" x14ac:dyDescent="0.25">
      <c r="A489" s="72"/>
      <c r="B489" s="53" t="str">
        <f>IF('Data Import-Express'!B483="", "",'Data Import-Express'!B483 )</f>
        <v>BCOYAG</v>
      </c>
      <c r="C489" s="53" t="str">
        <f>IF('Data Import-Express'!C483="", "",'Data Import-Express'!C483 )</f>
        <v>Company 47</v>
      </c>
      <c r="D489" s="97" t="str">
        <f>IF('Data Import-Express'!D483="", "",'Data Import-Express'!D483 )</f>
        <v>B078232</v>
      </c>
      <c r="E489" s="54">
        <f ca="1">IF('Data Import-Express'!E483="", "",'Data Import-Express'!E483 )+(TODAY()-$A$1)</f>
        <v>45154</v>
      </c>
      <c r="F489" s="53">
        <f>IF('Data Import-Express'!F483="", "",'Data Import-Express'!F483 )</f>
        <v>1100</v>
      </c>
      <c r="G489" s="53">
        <f>IF('Data Import-Express'!G483="", "",'Data Import-Express'!G483 )</f>
        <v>1100</v>
      </c>
      <c r="H489" s="8"/>
      <c r="I489" s="81"/>
      <c r="J489" s="81"/>
      <c r="K489" s="82"/>
      <c r="L489" s="120"/>
      <c r="M489" s="93"/>
      <c r="N489" s="93"/>
      <c r="O489" s="36"/>
      <c r="P489" s="81"/>
      <c r="Q489" s="81"/>
      <c r="R489" s="82"/>
      <c r="S489" s="88"/>
      <c r="T489" s="92"/>
      <c r="U489" s="92"/>
      <c r="V489" s="2"/>
      <c r="W489" s="2"/>
    </row>
    <row r="490" spans="1:23" ht="15.95" customHeight="1" x14ac:dyDescent="0.25">
      <c r="A490" s="72"/>
      <c r="B490" s="53" t="str">
        <f>IF('Data Import-Express'!B484="", "",'Data Import-Express'!B484 )</f>
        <v>BCOYAG</v>
      </c>
      <c r="C490" s="53" t="str">
        <f>IF('Data Import-Express'!C484="", "",'Data Import-Express'!C484 )</f>
        <v>Company 47</v>
      </c>
      <c r="D490" s="97" t="str">
        <f>IF('Data Import-Express'!D484="", "",'Data Import-Express'!D484 )</f>
        <v>B078522</v>
      </c>
      <c r="E490" s="54">
        <f ca="1">IF('Data Import-Express'!E484="", "",'Data Import-Express'!E484 )+(TODAY()-$A$1)</f>
        <v>45154</v>
      </c>
      <c r="F490" s="53">
        <f>IF('Data Import-Express'!F484="", "",'Data Import-Express'!F484 )</f>
        <v>1900</v>
      </c>
      <c r="G490" s="53">
        <f>IF('Data Import-Express'!G484="", "",'Data Import-Express'!G484 )</f>
        <v>1900</v>
      </c>
      <c r="H490" s="8"/>
      <c r="I490" s="81"/>
      <c r="J490" s="81"/>
      <c r="K490" s="82"/>
      <c r="L490" s="120"/>
      <c r="M490" s="93"/>
      <c r="N490" s="93"/>
      <c r="O490" s="36"/>
      <c r="P490" s="81"/>
      <c r="Q490" s="81"/>
      <c r="R490" s="82"/>
      <c r="S490" s="88"/>
      <c r="T490" s="92"/>
      <c r="U490" s="92"/>
      <c r="V490" s="2"/>
      <c r="W490" s="2"/>
    </row>
    <row r="491" spans="1:23" ht="15.95" customHeight="1" x14ac:dyDescent="0.25">
      <c r="A491" s="72"/>
      <c r="B491" s="53" t="str">
        <f>IF('Data Import-Express'!B485="", "",'Data Import-Express'!B485 )</f>
        <v>BCOYAG</v>
      </c>
      <c r="C491" s="53" t="str">
        <f>IF('Data Import-Express'!C485="", "",'Data Import-Express'!C485 )</f>
        <v>Company 47</v>
      </c>
      <c r="D491" s="97" t="str">
        <f>IF('Data Import-Express'!D485="", "",'Data Import-Express'!D485 )</f>
        <v>B078603</v>
      </c>
      <c r="E491" s="54">
        <f ca="1">IF('Data Import-Express'!E485="", "",'Data Import-Express'!E485 )+(TODAY()-$A$1)</f>
        <v>45154</v>
      </c>
      <c r="F491" s="53">
        <f>IF('Data Import-Express'!F485="", "",'Data Import-Express'!F485 )</f>
        <v>1100</v>
      </c>
      <c r="G491" s="53">
        <f>IF('Data Import-Express'!G485="", "",'Data Import-Express'!G485 )</f>
        <v>1100</v>
      </c>
      <c r="H491" s="8"/>
      <c r="I491" s="81"/>
      <c r="J491" s="81"/>
      <c r="K491" s="82"/>
      <c r="L491" s="120"/>
      <c r="M491" s="93"/>
      <c r="N491" s="93"/>
      <c r="O491" s="36"/>
      <c r="P491" s="81"/>
      <c r="Q491" s="81"/>
      <c r="R491" s="82"/>
      <c r="S491" s="88"/>
      <c r="T491" s="92"/>
      <c r="U491" s="92"/>
      <c r="V491" s="2"/>
      <c r="W491" s="2"/>
    </row>
    <row r="492" spans="1:23" ht="15.95" customHeight="1" x14ac:dyDescent="0.25">
      <c r="A492" s="72"/>
      <c r="B492" s="53" t="str">
        <f>IF('Data Import-Express'!B486="", "",'Data Import-Express'!B486 )</f>
        <v>BCOYAG</v>
      </c>
      <c r="C492" s="53" t="str">
        <f>IF('Data Import-Express'!C486="", "",'Data Import-Express'!C486 )</f>
        <v>Company 47</v>
      </c>
      <c r="D492" s="97" t="str">
        <f>IF('Data Import-Express'!D486="", "",'Data Import-Express'!D486 )</f>
        <v>B078635</v>
      </c>
      <c r="E492" s="54">
        <f ca="1">IF('Data Import-Express'!E486="", "",'Data Import-Express'!E486 )+(TODAY()-$A$1)</f>
        <v>45154</v>
      </c>
      <c r="F492" s="53">
        <f>IF('Data Import-Express'!F486="", "",'Data Import-Express'!F486 )</f>
        <v>1300</v>
      </c>
      <c r="G492" s="53">
        <f>IF('Data Import-Express'!G486="", "",'Data Import-Express'!G486 )</f>
        <v>1300</v>
      </c>
      <c r="H492" s="8"/>
      <c r="I492" s="81"/>
      <c r="J492" s="81"/>
      <c r="K492" s="82"/>
      <c r="L492" s="120"/>
      <c r="M492" s="93"/>
      <c r="N492" s="93"/>
      <c r="O492" s="36"/>
      <c r="P492" s="81"/>
      <c r="Q492" s="81"/>
      <c r="R492" s="82"/>
      <c r="S492" s="88"/>
      <c r="T492" s="92"/>
      <c r="U492" s="92"/>
      <c r="V492" s="2"/>
      <c r="W492" s="2"/>
    </row>
    <row r="493" spans="1:23" ht="15.95" customHeight="1" x14ac:dyDescent="0.25">
      <c r="A493" s="72"/>
      <c r="B493" s="53" t="str">
        <f>IF('Data Import-Express'!B487="", "",'Data Import-Express'!B487 )</f>
        <v>BCOYAG</v>
      </c>
      <c r="C493" s="53" t="str">
        <f>IF('Data Import-Express'!C487="", "",'Data Import-Express'!C487 )</f>
        <v>Company 47</v>
      </c>
      <c r="D493" s="97" t="str">
        <f>IF('Data Import-Express'!D487="", "",'Data Import-Express'!D487 )</f>
        <v>B078644</v>
      </c>
      <c r="E493" s="54">
        <f ca="1">IF('Data Import-Express'!E487="", "",'Data Import-Express'!E487 )+(TODAY()-$A$1)</f>
        <v>45154</v>
      </c>
      <c r="F493" s="53">
        <f>IF('Data Import-Express'!F487="", "",'Data Import-Express'!F487 )</f>
        <v>2100</v>
      </c>
      <c r="G493" s="53">
        <f>IF('Data Import-Express'!G487="", "",'Data Import-Express'!G487 )</f>
        <v>2100</v>
      </c>
      <c r="H493" s="8"/>
      <c r="I493" s="81"/>
      <c r="J493" s="81"/>
      <c r="K493" s="82"/>
      <c r="L493" s="120"/>
      <c r="M493" s="93"/>
      <c r="N493" s="93"/>
      <c r="O493" s="36"/>
      <c r="P493" s="81"/>
      <c r="Q493" s="81"/>
      <c r="R493" s="82"/>
      <c r="S493" s="88"/>
      <c r="T493" s="92"/>
      <c r="U493" s="92"/>
      <c r="V493" s="2"/>
      <c r="W493" s="2"/>
    </row>
    <row r="494" spans="1:23" ht="15.95" customHeight="1" x14ac:dyDescent="0.25">
      <c r="A494" s="72"/>
      <c r="B494" s="53" t="str">
        <f>IF('Data Import-Express'!B488="", "",'Data Import-Express'!B488 )</f>
        <v>BCOYAG</v>
      </c>
      <c r="C494" s="53" t="str">
        <f>IF('Data Import-Express'!C488="", "",'Data Import-Express'!C488 )</f>
        <v>Company 47</v>
      </c>
      <c r="D494" s="97" t="str">
        <f>IF('Data Import-Express'!D488="", "",'Data Import-Express'!D488 )</f>
        <v>B078698</v>
      </c>
      <c r="E494" s="54">
        <f ca="1">IF('Data Import-Express'!E488="", "",'Data Import-Express'!E488 )+(TODAY()-$A$1)</f>
        <v>45154</v>
      </c>
      <c r="F494" s="53">
        <f>IF('Data Import-Express'!F488="", "",'Data Import-Express'!F488 )</f>
        <v>800</v>
      </c>
      <c r="G494" s="53">
        <f>IF('Data Import-Express'!G488="", "",'Data Import-Express'!G488 )</f>
        <v>800</v>
      </c>
      <c r="H494" s="8"/>
      <c r="I494" s="81"/>
      <c r="J494" s="81"/>
      <c r="K494" s="82"/>
      <c r="L494" s="120"/>
      <c r="M494" s="93"/>
      <c r="N494" s="93"/>
      <c r="O494" s="36"/>
      <c r="P494" s="81"/>
      <c r="Q494" s="81"/>
      <c r="R494" s="82"/>
      <c r="S494" s="88"/>
      <c r="T494" s="92"/>
      <c r="U494" s="92"/>
      <c r="V494" s="2"/>
      <c r="W494" s="2"/>
    </row>
    <row r="495" spans="1:23" ht="15.95" customHeight="1" x14ac:dyDescent="0.25">
      <c r="A495" s="72"/>
      <c r="B495" s="53" t="str">
        <f>IF('Data Import-Express'!B489="", "",'Data Import-Express'!B489 )</f>
        <v>BCOYAG</v>
      </c>
      <c r="C495" s="53" t="str">
        <f>IF('Data Import-Express'!C489="", "",'Data Import-Express'!C489 )</f>
        <v>Company 47</v>
      </c>
      <c r="D495" s="97" t="str">
        <f>IF('Data Import-Express'!D489="", "",'Data Import-Express'!D489 )</f>
        <v>B078761</v>
      </c>
      <c r="E495" s="54">
        <f ca="1">IF('Data Import-Express'!E489="", "",'Data Import-Express'!E489 )+(TODAY()-$A$1)</f>
        <v>45156</v>
      </c>
      <c r="F495" s="53">
        <f>IF('Data Import-Express'!F489="", "",'Data Import-Express'!F489 )</f>
        <v>950</v>
      </c>
      <c r="G495" s="53">
        <f>IF('Data Import-Express'!G489="", "",'Data Import-Express'!G489 )</f>
        <v>950</v>
      </c>
      <c r="H495" s="8"/>
      <c r="I495" s="81"/>
      <c r="J495" s="81"/>
      <c r="K495" s="82"/>
      <c r="L495" s="120"/>
      <c r="M495" s="93"/>
      <c r="N495" s="93"/>
      <c r="O495" s="36"/>
      <c r="P495" s="81"/>
      <c r="Q495" s="81"/>
      <c r="R495" s="82"/>
      <c r="S495" s="88"/>
      <c r="T495" s="92"/>
      <c r="U495" s="92"/>
      <c r="V495" s="2"/>
      <c r="W495" s="2"/>
    </row>
    <row r="496" spans="1:23" ht="15.95" customHeight="1" x14ac:dyDescent="0.25">
      <c r="A496" s="72"/>
      <c r="B496" s="53" t="str">
        <f>IF('Data Import-Express'!B490="", "",'Data Import-Express'!B490 )</f>
        <v>BCOYAG</v>
      </c>
      <c r="C496" s="53" t="str">
        <f>IF('Data Import-Express'!C490="", "",'Data Import-Express'!C490 )</f>
        <v>Company 47</v>
      </c>
      <c r="D496" s="97" t="str">
        <f>IF('Data Import-Express'!D490="", "",'Data Import-Express'!D490 )</f>
        <v>B078768</v>
      </c>
      <c r="E496" s="54">
        <f ca="1">IF('Data Import-Express'!E490="", "",'Data Import-Express'!E490 )+(TODAY()-$A$1)</f>
        <v>45156</v>
      </c>
      <c r="F496" s="53">
        <f>IF('Data Import-Express'!F490="", "",'Data Import-Express'!F490 )</f>
        <v>1600</v>
      </c>
      <c r="G496" s="53">
        <f>IF('Data Import-Express'!G490="", "",'Data Import-Express'!G490 )</f>
        <v>1600</v>
      </c>
      <c r="H496" s="8"/>
      <c r="I496" s="81"/>
      <c r="J496" s="81"/>
      <c r="K496" s="82"/>
      <c r="L496" s="120"/>
      <c r="M496" s="93"/>
      <c r="N496" s="93"/>
      <c r="O496" s="36"/>
      <c r="P496" s="81"/>
      <c r="Q496" s="81"/>
      <c r="R496" s="82"/>
      <c r="S496" s="88"/>
      <c r="T496" s="92"/>
      <c r="U496" s="92"/>
      <c r="V496" s="2"/>
      <c r="W496" s="2"/>
    </row>
    <row r="497" spans="1:23" ht="15.95" customHeight="1" x14ac:dyDescent="0.25">
      <c r="A497" s="72"/>
      <c r="B497" s="53" t="str">
        <f>IF('Data Import-Express'!B491="", "",'Data Import-Express'!B491 )</f>
        <v>BCOYAG</v>
      </c>
      <c r="C497" s="53" t="str">
        <f>IF('Data Import-Express'!C491="", "",'Data Import-Express'!C491 )</f>
        <v>Company 47</v>
      </c>
      <c r="D497" s="97" t="str">
        <f>IF('Data Import-Express'!D491="", "",'Data Import-Express'!D491 )</f>
        <v>B078959</v>
      </c>
      <c r="E497" s="54">
        <f ca="1">IF('Data Import-Express'!E491="", "",'Data Import-Express'!E491 )+(TODAY()-$A$1)</f>
        <v>45158</v>
      </c>
      <c r="F497" s="53">
        <f>IF('Data Import-Express'!F491="", "",'Data Import-Express'!F491 )</f>
        <v>1700</v>
      </c>
      <c r="G497" s="53">
        <f>IF('Data Import-Express'!G491="", "",'Data Import-Express'!G491 )</f>
        <v>1700</v>
      </c>
      <c r="H497" s="8"/>
      <c r="I497" s="81"/>
      <c r="J497" s="81"/>
      <c r="K497" s="82"/>
      <c r="L497" s="120"/>
      <c r="M497" s="93"/>
      <c r="N497" s="93"/>
      <c r="O497" s="36"/>
      <c r="P497" s="81"/>
      <c r="Q497" s="81"/>
      <c r="R497" s="82"/>
      <c r="S497" s="88"/>
      <c r="T497" s="92"/>
      <c r="U497" s="92"/>
      <c r="V497" s="2"/>
      <c r="W497" s="2"/>
    </row>
    <row r="498" spans="1:23" ht="15.95" customHeight="1" x14ac:dyDescent="0.25">
      <c r="A498" s="72"/>
      <c r="B498" s="53" t="str">
        <f>IF('Data Import-Express'!B492="", "",'Data Import-Express'!B492 )</f>
        <v>BCOYAG</v>
      </c>
      <c r="C498" s="53" t="str">
        <f>IF('Data Import-Express'!C492="", "",'Data Import-Express'!C492 )</f>
        <v>Company 47</v>
      </c>
      <c r="D498" s="97" t="str">
        <f>IF('Data Import-Express'!D492="", "",'Data Import-Express'!D492 )</f>
        <v>B079005</v>
      </c>
      <c r="E498" s="54">
        <f ca="1">IF('Data Import-Express'!E492="", "",'Data Import-Express'!E492 )+(TODAY()-$A$1)</f>
        <v>45162</v>
      </c>
      <c r="F498" s="53">
        <f>IF('Data Import-Express'!F492="", "",'Data Import-Express'!F492 )</f>
        <v>1700</v>
      </c>
      <c r="G498" s="53">
        <f>IF('Data Import-Express'!G492="", "",'Data Import-Express'!G492 )</f>
        <v>1700</v>
      </c>
      <c r="H498" s="8"/>
      <c r="I498" s="81"/>
      <c r="J498" s="81"/>
      <c r="K498" s="82"/>
      <c r="L498" s="120"/>
      <c r="M498" s="93"/>
      <c r="N498" s="93"/>
      <c r="O498" s="36"/>
      <c r="P498" s="81"/>
      <c r="Q498" s="81"/>
      <c r="R498" s="82"/>
      <c r="S498" s="88"/>
      <c r="T498" s="92"/>
      <c r="U498" s="92"/>
      <c r="V498" s="2"/>
      <c r="W498" s="2"/>
    </row>
    <row r="499" spans="1:23" ht="15.95" customHeight="1" x14ac:dyDescent="0.25">
      <c r="A499" s="72"/>
      <c r="B499" s="53" t="str">
        <f>IF('Data Import-Express'!B493="", "",'Data Import-Express'!B493 )</f>
        <v>BCOYAG</v>
      </c>
      <c r="C499" s="53" t="str">
        <f>IF('Data Import-Express'!C493="", "",'Data Import-Express'!C493 )</f>
        <v>Company 47</v>
      </c>
      <c r="D499" s="97" t="str">
        <f>IF('Data Import-Express'!D493="", "",'Data Import-Express'!D493 )</f>
        <v>B079009</v>
      </c>
      <c r="E499" s="54">
        <f ca="1">IF('Data Import-Express'!E493="", "",'Data Import-Express'!E493 )+(TODAY()-$A$1)</f>
        <v>45162</v>
      </c>
      <c r="F499" s="53">
        <f>IF('Data Import-Express'!F493="", "",'Data Import-Express'!F493 )</f>
        <v>1800</v>
      </c>
      <c r="G499" s="53">
        <f>IF('Data Import-Express'!G493="", "",'Data Import-Express'!G493 )</f>
        <v>1800</v>
      </c>
      <c r="H499" s="8"/>
      <c r="I499" s="81"/>
      <c r="J499" s="81"/>
      <c r="K499" s="82"/>
      <c r="L499" s="120"/>
      <c r="M499" s="93"/>
      <c r="N499" s="93"/>
      <c r="O499" s="36"/>
      <c r="P499" s="81"/>
      <c r="Q499" s="81"/>
      <c r="R499" s="82"/>
      <c r="S499" s="88"/>
      <c r="T499" s="92"/>
      <c r="U499" s="92"/>
      <c r="V499" s="2"/>
      <c r="W499" s="2"/>
    </row>
    <row r="500" spans="1:23" ht="15.95" customHeight="1" x14ac:dyDescent="0.25">
      <c r="A500" s="72"/>
      <c r="B500" s="53" t="str">
        <f>IF('Data Import-Express'!B494="", "",'Data Import-Express'!B494 )</f>
        <v>BCOYAG</v>
      </c>
      <c r="C500" s="53" t="str">
        <f>IF('Data Import-Express'!C494="", "",'Data Import-Express'!C494 )</f>
        <v>Company 47</v>
      </c>
      <c r="D500" s="97" t="str">
        <f>IF('Data Import-Express'!D494="", "",'Data Import-Express'!D494 )</f>
        <v>B079037</v>
      </c>
      <c r="E500" s="54">
        <f ca="1">IF('Data Import-Express'!E494="", "",'Data Import-Express'!E494 )+(TODAY()-$A$1)</f>
        <v>45162</v>
      </c>
      <c r="F500" s="53">
        <f>IF('Data Import-Express'!F494="", "",'Data Import-Express'!F494 )</f>
        <v>1750</v>
      </c>
      <c r="G500" s="53">
        <f>IF('Data Import-Express'!G494="", "",'Data Import-Express'!G494 )</f>
        <v>1750</v>
      </c>
      <c r="H500" s="8"/>
      <c r="I500" s="81"/>
      <c r="J500" s="81"/>
      <c r="K500" s="82"/>
      <c r="L500" s="120"/>
      <c r="M500" s="93"/>
      <c r="N500" s="93"/>
      <c r="O500" s="36"/>
      <c r="P500" s="81"/>
      <c r="Q500" s="81"/>
      <c r="R500" s="82"/>
      <c r="S500" s="88"/>
      <c r="T500" s="92"/>
      <c r="U500" s="92"/>
      <c r="V500" s="2"/>
      <c r="W500" s="2"/>
    </row>
    <row r="501" spans="1:23" ht="15.95" customHeight="1" x14ac:dyDescent="0.25">
      <c r="A501" s="72"/>
      <c r="B501" s="53" t="str">
        <f>IF('Data Import-Express'!B495="", "",'Data Import-Express'!B495 )</f>
        <v>BCOYAG</v>
      </c>
      <c r="C501" s="53" t="str">
        <f>IF('Data Import-Express'!C495="", "",'Data Import-Express'!C495 )</f>
        <v>Company 47</v>
      </c>
      <c r="D501" s="97" t="str">
        <f>IF('Data Import-Express'!D495="", "",'Data Import-Express'!D495 )</f>
        <v>B079113</v>
      </c>
      <c r="E501" s="54">
        <f ca="1">IF('Data Import-Express'!E495="", "",'Data Import-Express'!E495 )+(TODAY()-$A$1)</f>
        <v>45162</v>
      </c>
      <c r="F501" s="53">
        <f>IF('Data Import-Express'!F495="", "",'Data Import-Express'!F495 )</f>
        <v>2100</v>
      </c>
      <c r="G501" s="53">
        <f>IF('Data Import-Express'!G495="", "",'Data Import-Express'!G495 )</f>
        <v>2100</v>
      </c>
      <c r="H501" s="8"/>
      <c r="I501" s="81"/>
      <c r="J501" s="81"/>
      <c r="K501" s="82"/>
      <c r="L501" s="120"/>
      <c r="M501" s="93"/>
      <c r="N501" s="93"/>
      <c r="O501" s="36"/>
      <c r="P501" s="81"/>
      <c r="Q501" s="81"/>
      <c r="R501" s="82"/>
      <c r="S501" s="88"/>
      <c r="T501" s="92"/>
      <c r="U501" s="92"/>
      <c r="V501" s="2"/>
      <c r="W501" s="2"/>
    </row>
    <row r="502" spans="1:23" ht="15.95" customHeight="1" x14ac:dyDescent="0.25">
      <c r="A502" s="72"/>
      <c r="B502" s="53" t="str">
        <f>IF('Data Import-Express'!B496="", "",'Data Import-Express'!B496 )</f>
        <v>BCOYAG</v>
      </c>
      <c r="C502" s="53" t="str">
        <f>IF('Data Import-Express'!C496="", "",'Data Import-Express'!C496 )</f>
        <v>Company 47</v>
      </c>
      <c r="D502" s="97" t="str">
        <f>IF('Data Import-Express'!D496="", "",'Data Import-Express'!D496 )</f>
        <v>B079267</v>
      </c>
      <c r="E502" s="54">
        <f ca="1">IF('Data Import-Express'!E496="", "",'Data Import-Express'!E496 )+(TODAY()-$A$1)</f>
        <v>45162</v>
      </c>
      <c r="F502" s="53">
        <f>IF('Data Import-Express'!F496="", "",'Data Import-Express'!F496 )</f>
        <v>1000</v>
      </c>
      <c r="G502" s="53">
        <f>IF('Data Import-Express'!G496="", "",'Data Import-Express'!G496 )</f>
        <v>1000</v>
      </c>
      <c r="H502" s="8"/>
      <c r="I502" s="81"/>
      <c r="J502" s="81"/>
      <c r="K502" s="82"/>
      <c r="L502" s="120"/>
      <c r="M502" s="93"/>
      <c r="N502" s="93"/>
      <c r="O502" s="36"/>
      <c r="P502" s="81"/>
      <c r="Q502" s="81"/>
      <c r="R502" s="82"/>
      <c r="S502" s="88"/>
      <c r="T502" s="92"/>
      <c r="U502" s="92"/>
      <c r="V502" s="2"/>
      <c r="W502" s="2"/>
    </row>
    <row r="503" spans="1:23" ht="15.95" customHeight="1" x14ac:dyDescent="0.25">
      <c r="A503" s="72"/>
      <c r="B503" s="53" t="str">
        <f>IF('Data Import-Express'!B497="", "",'Data Import-Express'!B497 )</f>
        <v>BCOYAG</v>
      </c>
      <c r="C503" s="53" t="str">
        <f>IF('Data Import-Express'!C497="", "",'Data Import-Express'!C497 )</f>
        <v>Company 47</v>
      </c>
      <c r="D503" s="97" t="str">
        <f>IF('Data Import-Express'!D497="", "",'Data Import-Express'!D497 )</f>
        <v>B079172</v>
      </c>
      <c r="E503" s="54">
        <f ca="1">IF('Data Import-Express'!E497="", "",'Data Import-Express'!E497 )+(TODAY()-$A$1)</f>
        <v>45163</v>
      </c>
      <c r="F503" s="53">
        <f>IF('Data Import-Express'!F497="", "",'Data Import-Express'!F497 )</f>
        <v>1500</v>
      </c>
      <c r="G503" s="53">
        <f>IF('Data Import-Express'!G497="", "",'Data Import-Express'!G497 )</f>
        <v>1500</v>
      </c>
      <c r="H503" s="8"/>
      <c r="I503" s="81"/>
      <c r="J503" s="81"/>
      <c r="K503" s="82"/>
      <c r="L503" s="120"/>
      <c r="M503" s="93"/>
      <c r="N503" s="93"/>
      <c r="O503" s="36"/>
      <c r="P503" s="81"/>
      <c r="Q503" s="81"/>
      <c r="R503" s="82"/>
      <c r="S503" s="88"/>
      <c r="T503" s="92"/>
      <c r="U503" s="92"/>
      <c r="V503" s="2"/>
      <c r="W503" s="2"/>
    </row>
    <row r="504" spans="1:23" ht="15.95" customHeight="1" x14ac:dyDescent="0.25">
      <c r="A504" s="72"/>
      <c r="B504" s="53" t="str">
        <f>IF('Data Import-Express'!B498="", "",'Data Import-Express'!B498 )</f>
        <v>BCOYAG</v>
      </c>
      <c r="C504" s="53" t="str">
        <f>IF('Data Import-Express'!C498="", "",'Data Import-Express'!C498 )</f>
        <v>Company 47</v>
      </c>
      <c r="D504" s="97" t="str">
        <f>IF('Data Import-Express'!D498="", "",'Data Import-Express'!D498 )</f>
        <v>B079260</v>
      </c>
      <c r="E504" s="54">
        <f ca="1">IF('Data Import-Express'!E498="", "",'Data Import-Express'!E498 )+(TODAY()-$A$1)</f>
        <v>45168</v>
      </c>
      <c r="F504" s="53">
        <f>IF('Data Import-Express'!F498="", "",'Data Import-Express'!F498 )</f>
        <v>1600</v>
      </c>
      <c r="G504" s="53">
        <f>IF('Data Import-Express'!G498="", "",'Data Import-Express'!G498 )</f>
        <v>1600</v>
      </c>
      <c r="H504" s="8"/>
      <c r="I504" s="81"/>
      <c r="J504" s="81"/>
      <c r="K504" s="82"/>
      <c r="L504" s="120"/>
      <c r="M504" s="93"/>
      <c r="N504" s="93"/>
      <c r="O504" s="36"/>
      <c r="P504" s="81"/>
      <c r="Q504" s="81"/>
      <c r="R504" s="82"/>
      <c r="S504" s="88"/>
      <c r="T504" s="92"/>
      <c r="U504" s="92"/>
      <c r="V504" s="2"/>
      <c r="W504" s="2"/>
    </row>
    <row r="505" spans="1:23" ht="15.95" customHeight="1" x14ac:dyDescent="0.25">
      <c r="A505" s="72"/>
      <c r="B505" s="53" t="str">
        <f>IF('Data Import-Express'!B499="", "",'Data Import-Express'!B499 )</f>
        <v>BCOYAG</v>
      </c>
      <c r="C505" s="53" t="str">
        <f>IF('Data Import-Express'!C499="", "",'Data Import-Express'!C499 )</f>
        <v>Company 47</v>
      </c>
      <c r="D505" s="97" t="str">
        <f>IF('Data Import-Express'!D499="", "",'Data Import-Express'!D499 )</f>
        <v>B079314</v>
      </c>
      <c r="E505" s="54">
        <f ca="1">IF('Data Import-Express'!E499="", "",'Data Import-Express'!E499 )+(TODAY()-$A$1)</f>
        <v>45172</v>
      </c>
      <c r="F505" s="53">
        <f>IF('Data Import-Express'!F499="", "",'Data Import-Express'!F499 )</f>
        <v>1000</v>
      </c>
      <c r="G505" s="53">
        <f>IF('Data Import-Express'!G499="", "",'Data Import-Express'!G499 )</f>
        <v>1000</v>
      </c>
      <c r="H505" s="8"/>
      <c r="I505" s="81"/>
      <c r="J505" s="81"/>
      <c r="K505" s="82"/>
      <c r="L505" s="120"/>
      <c r="M505" s="93"/>
      <c r="N505" s="93"/>
      <c r="O505" s="36"/>
      <c r="P505" s="81"/>
      <c r="Q505" s="81"/>
      <c r="R505" s="82"/>
      <c r="S505" s="88"/>
      <c r="T505" s="92"/>
      <c r="U505" s="92"/>
      <c r="V505" s="2"/>
      <c r="W505" s="2"/>
    </row>
    <row r="506" spans="1:23" ht="15.95" customHeight="1" x14ac:dyDescent="0.25">
      <c r="A506" s="72"/>
      <c r="B506" s="53" t="str">
        <f>IF('Data Import-Express'!B500="", "",'Data Import-Express'!B500 )</f>
        <v>BCOYAG</v>
      </c>
      <c r="C506" s="53" t="str">
        <f>IF('Data Import-Express'!C500="", "",'Data Import-Express'!C500 )</f>
        <v>Company 47</v>
      </c>
      <c r="D506" s="97" t="str">
        <f>IF('Data Import-Express'!D500="", "",'Data Import-Express'!D500 )</f>
        <v>B079493</v>
      </c>
      <c r="E506" s="54">
        <f ca="1">IF('Data Import-Express'!E500="", "",'Data Import-Express'!E500 )+(TODAY()-$A$1)</f>
        <v>45172</v>
      </c>
      <c r="F506" s="53">
        <f>IF('Data Import-Express'!F500="", "",'Data Import-Express'!F500 )</f>
        <v>1300</v>
      </c>
      <c r="G506" s="53">
        <f>IF('Data Import-Express'!G500="", "",'Data Import-Express'!G500 )</f>
        <v>1300</v>
      </c>
      <c r="H506" s="8"/>
      <c r="I506" s="81"/>
      <c r="J506" s="81"/>
      <c r="K506" s="82"/>
      <c r="L506" s="120"/>
      <c r="M506" s="93"/>
      <c r="N506" s="93"/>
      <c r="O506" s="36"/>
      <c r="P506" s="81"/>
      <c r="Q506" s="81"/>
      <c r="R506" s="82"/>
      <c r="S506" s="88"/>
      <c r="T506" s="92"/>
      <c r="U506" s="92"/>
      <c r="V506" s="2"/>
      <c r="W506" s="2"/>
    </row>
    <row r="507" spans="1:23" ht="15.95" customHeight="1" x14ac:dyDescent="0.25">
      <c r="A507" s="72"/>
      <c r="B507" s="53" t="str">
        <f>IF('Data Import-Express'!B501="", "",'Data Import-Express'!B501 )</f>
        <v>BCRO94</v>
      </c>
      <c r="C507" s="53" t="str">
        <f>IF('Data Import-Express'!C501="", "",'Data Import-Express'!C501 )</f>
        <v>Company 48</v>
      </c>
      <c r="D507" s="97" t="str">
        <f>IF('Data Import-Express'!D501="", "",'Data Import-Express'!D501 )</f>
        <v>B078388</v>
      </c>
      <c r="E507" s="54">
        <f ca="1">IF('Data Import-Express'!E501="", "",'Data Import-Express'!E501 )+(TODAY()-$A$1)</f>
        <v>45148</v>
      </c>
      <c r="F507" s="53">
        <f>IF('Data Import-Express'!F501="", "",'Data Import-Express'!F501 )</f>
        <v>2900</v>
      </c>
      <c r="G507" s="53">
        <f>IF('Data Import-Express'!G501="", "",'Data Import-Express'!G501 )</f>
        <v>2900</v>
      </c>
      <c r="H507" s="8"/>
      <c r="I507" s="81"/>
      <c r="J507" s="81"/>
      <c r="K507" s="82"/>
      <c r="L507" s="120"/>
      <c r="M507" s="93"/>
      <c r="N507" s="93"/>
      <c r="O507" s="36"/>
      <c r="P507" s="81"/>
      <c r="Q507" s="81"/>
      <c r="R507" s="82"/>
      <c r="S507" s="88"/>
      <c r="T507" s="92"/>
      <c r="U507" s="92"/>
      <c r="V507" s="2"/>
      <c r="W507" s="2"/>
    </row>
    <row r="508" spans="1:23" ht="15.95" customHeight="1" x14ac:dyDescent="0.25">
      <c r="A508" s="72"/>
      <c r="B508" s="53" t="str">
        <f>IF('Data Import-Express'!B502="", "",'Data Import-Express'!B502 )</f>
        <v>BCTDPA</v>
      </c>
      <c r="C508" s="53" t="str">
        <f>IF('Data Import-Express'!C502="", "",'Data Import-Express'!C502 )</f>
        <v>Company 49</v>
      </c>
      <c r="D508" s="97" t="str">
        <f>IF('Data Import-Express'!D502="", "",'Data Import-Express'!D502 )</f>
        <v>L062829</v>
      </c>
      <c r="E508" s="54">
        <f ca="1">IF('Data Import-Express'!E502="", "",'Data Import-Express'!E502 )+(TODAY()-$A$1)</f>
        <v>44867</v>
      </c>
      <c r="F508" s="53">
        <f>IF('Data Import-Express'!F502="", "",'Data Import-Express'!F502 )</f>
        <v>1280</v>
      </c>
      <c r="G508" s="53">
        <f>IF('Data Import-Express'!G502="", "",'Data Import-Express'!G502 )</f>
        <v>1280</v>
      </c>
      <c r="H508" s="8"/>
      <c r="I508" s="81"/>
      <c r="J508" s="81"/>
      <c r="K508" s="82"/>
      <c r="L508" s="120"/>
      <c r="M508" s="93"/>
      <c r="N508" s="93"/>
      <c r="O508" s="36"/>
      <c r="P508" s="81"/>
      <c r="Q508" s="81"/>
      <c r="R508" s="82"/>
      <c r="S508" s="88"/>
      <c r="T508" s="92"/>
      <c r="U508" s="92"/>
      <c r="V508" s="2"/>
      <c r="W508" s="2"/>
    </row>
    <row r="509" spans="1:23" ht="15.95" customHeight="1" x14ac:dyDescent="0.25">
      <c r="A509" s="72"/>
      <c r="B509" s="53" t="str">
        <f>IF('Data Import-Express'!B503="", "",'Data Import-Express'!B503 )</f>
        <v>BCWPPA</v>
      </c>
      <c r="C509" s="53" t="str">
        <f>IF('Data Import-Express'!C503="", "",'Data Import-Express'!C503 )</f>
        <v>Company 50</v>
      </c>
      <c r="D509" s="97" t="str">
        <f>IF('Data Import-Express'!D503="", "",'Data Import-Express'!D503 )</f>
        <v>L069945</v>
      </c>
      <c r="E509" s="54">
        <f ca="1">IF('Data Import-Express'!E503="", "",'Data Import-Express'!E503 )+(TODAY()-$A$1)</f>
        <v>45004</v>
      </c>
      <c r="F509" s="53">
        <f>IF('Data Import-Express'!F503="", "",'Data Import-Express'!F503 )</f>
        <v>2637</v>
      </c>
      <c r="G509" s="53">
        <f>IF('Data Import-Express'!G503="", "",'Data Import-Express'!G503 )</f>
        <v>2637</v>
      </c>
      <c r="H509" s="8"/>
      <c r="I509" s="81"/>
      <c r="J509" s="81"/>
      <c r="K509" s="82"/>
      <c r="L509" s="120"/>
      <c r="M509" s="93"/>
      <c r="N509" s="93"/>
      <c r="O509" s="36"/>
      <c r="P509" s="81"/>
      <c r="Q509" s="81"/>
      <c r="R509" s="82"/>
      <c r="S509" s="88"/>
      <c r="T509" s="92"/>
      <c r="U509" s="92"/>
      <c r="V509" s="2"/>
      <c r="W509" s="2"/>
    </row>
    <row r="510" spans="1:23" ht="15.95" customHeight="1" x14ac:dyDescent="0.25">
      <c r="A510" s="72"/>
      <c r="B510" s="53" t="str">
        <f>IF('Data Import-Express'!B504="", "",'Data Import-Express'!B504 )</f>
        <v>BCWPPA</v>
      </c>
      <c r="C510" s="53" t="str">
        <f>IF('Data Import-Express'!C504="", "",'Data Import-Express'!C504 )</f>
        <v>Company 50</v>
      </c>
      <c r="D510" s="97" t="str">
        <f>IF('Data Import-Express'!D504="", "",'Data Import-Express'!D504 )</f>
        <v>L072785</v>
      </c>
      <c r="E510" s="54">
        <f ca="1">IF('Data Import-Express'!E504="", "",'Data Import-Express'!E504 )+(TODAY()-$A$1)</f>
        <v>45057</v>
      </c>
      <c r="F510" s="53">
        <f>IF('Data Import-Express'!F504="", "",'Data Import-Express'!F504 )</f>
        <v>1764</v>
      </c>
      <c r="G510" s="53">
        <f>IF('Data Import-Express'!G504="", "",'Data Import-Express'!G504 )</f>
        <v>1764</v>
      </c>
      <c r="H510" s="8"/>
      <c r="I510" s="81"/>
      <c r="J510" s="81"/>
      <c r="K510" s="82"/>
      <c r="L510" s="120"/>
      <c r="M510" s="93"/>
      <c r="N510" s="93"/>
      <c r="O510" s="36"/>
      <c r="P510" s="81"/>
      <c r="Q510" s="81"/>
      <c r="R510" s="82"/>
      <c r="S510" s="88"/>
      <c r="T510" s="92"/>
      <c r="U510" s="92"/>
      <c r="V510" s="2"/>
      <c r="W510" s="2"/>
    </row>
    <row r="511" spans="1:23" ht="15.95" customHeight="1" x14ac:dyDescent="0.25">
      <c r="A511" s="72"/>
      <c r="B511" s="53" t="str">
        <f>IF('Data Import-Express'!B505="", "",'Data Import-Express'!B505 )</f>
        <v>BCWPPA</v>
      </c>
      <c r="C511" s="53" t="str">
        <f>IF('Data Import-Express'!C505="", "",'Data Import-Express'!C505 )</f>
        <v>Company 50</v>
      </c>
      <c r="D511" s="97" t="str">
        <f>IF('Data Import-Express'!D505="", "",'Data Import-Express'!D505 )</f>
        <v>L077332</v>
      </c>
      <c r="E511" s="54">
        <f ca="1">IF('Data Import-Express'!E505="", "",'Data Import-Express'!E505 )+(TODAY()-$A$1)</f>
        <v>45141</v>
      </c>
      <c r="F511" s="53">
        <f>IF('Data Import-Express'!F505="", "",'Data Import-Express'!F505 )</f>
        <v>739.03</v>
      </c>
      <c r="G511" s="53">
        <f>IF('Data Import-Express'!G505="", "",'Data Import-Express'!G505 )</f>
        <v>181.64</v>
      </c>
      <c r="H511" s="8"/>
      <c r="I511" s="81"/>
      <c r="J511" s="81"/>
      <c r="K511" s="82"/>
      <c r="L511" s="120"/>
      <c r="M511" s="93"/>
      <c r="N511" s="93"/>
      <c r="O511" s="36"/>
      <c r="P511" s="81"/>
      <c r="Q511" s="81"/>
      <c r="R511" s="82"/>
      <c r="S511" s="88"/>
      <c r="T511" s="92"/>
      <c r="U511" s="92"/>
      <c r="V511" s="2"/>
      <c r="W511" s="2"/>
    </row>
    <row r="512" spans="1:23" ht="15.95" customHeight="1" x14ac:dyDescent="0.25">
      <c r="A512" s="72"/>
      <c r="B512" s="53" t="str">
        <f>IF('Data Import-Express'!B506="", "",'Data Import-Express'!B506 )</f>
        <v>BCWPPA</v>
      </c>
      <c r="C512" s="53" t="str">
        <f>IF('Data Import-Express'!C506="", "",'Data Import-Express'!C506 )</f>
        <v>Company 50</v>
      </c>
      <c r="D512" s="97" t="str">
        <f>IF('Data Import-Express'!D506="", "",'Data Import-Express'!D506 )</f>
        <v>L078571</v>
      </c>
      <c r="E512" s="54">
        <f ca="1">IF('Data Import-Express'!E506="", "",'Data Import-Express'!E506 )+(TODAY()-$A$1)</f>
        <v>45162</v>
      </c>
      <c r="F512" s="53">
        <f>IF('Data Import-Express'!F506="", "",'Data Import-Express'!F506 )</f>
        <v>939.25</v>
      </c>
      <c r="G512" s="53">
        <f>IF('Data Import-Express'!G506="", "",'Data Import-Express'!G506 )</f>
        <v>939.25</v>
      </c>
      <c r="H512" s="8"/>
      <c r="I512" s="81"/>
      <c r="J512" s="81"/>
      <c r="K512" s="82"/>
      <c r="L512" s="120"/>
      <c r="M512" s="93"/>
      <c r="N512" s="93"/>
      <c r="O512" s="36"/>
      <c r="P512" s="81"/>
      <c r="Q512" s="81"/>
      <c r="R512" s="82"/>
      <c r="S512" s="88"/>
      <c r="T512" s="92"/>
      <c r="U512" s="92"/>
      <c r="V512" s="2"/>
      <c r="W512" s="2"/>
    </row>
    <row r="513" spans="1:23" ht="15.95" customHeight="1" x14ac:dyDescent="0.25">
      <c r="A513" s="72"/>
      <c r="B513" s="53" t="str">
        <f>IF('Data Import-Express'!B507="", "",'Data Import-Express'!B507 )</f>
        <v>BDARN7</v>
      </c>
      <c r="C513" s="53" t="str">
        <f>IF('Data Import-Express'!C507="", "",'Data Import-Express'!C507 )</f>
        <v>Company 51</v>
      </c>
      <c r="D513" s="97" t="str">
        <f>IF('Data Import-Express'!D507="", "",'Data Import-Express'!D507 )</f>
        <v>L069411</v>
      </c>
      <c r="E513" s="54">
        <f ca="1">IF('Data Import-Express'!E507="", "",'Data Import-Express'!E507 )+(TODAY()-$A$1)</f>
        <v>44987</v>
      </c>
      <c r="F513" s="53">
        <f>IF('Data Import-Express'!F507="", "",'Data Import-Express'!F507 )</f>
        <v>661.5</v>
      </c>
      <c r="G513" s="53">
        <f>IF('Data Import-Express'!G507="", "",'Data Import-Express'!G507 )</f>
        <v>661.5</v>
      </c>
      <c r="H513" s="8"/>
      <c r="I513" s="81"/>
      <c r="J513" s="81"/>
      <c r="K513" s="82"/>
      <c r="L513" s="120"/>
      <c r="M513" s="93"/>
      <c r="N513" s="93"/>
      <c r="O513" s="36"/>
      <c r="P513" s="81"/>
      <c r="Q513" s="81"/>
      <c r="R513" s="82"/>
      <c r="S513" s="88"/>
      <c r="T513" s="92"/>
      <c r="U513" s="92"/>
      <c r="V513" s="2"/>
      <c r="W513" s="2"/>
    </row>
    <row r="514" spans="1:23" ht="15.95" customHeight="1" x14ac:dyDescent="0.25">
      <c r="A514" s="72"/>
      <c r="B514" s="53" t="str">
        <f>IF('Data Import-Express'!B508="", "",'Data Import-Express'!B508 )</f>
        <v>BDARN7</v>
      </c>
      <c r="C514" s="53" t="str">
        <f>IF('Data Import-Express'!C508="", "",'Data Import-Express'!C508 )</f>
        <v>Company 51</v>
      </c>
      <c r="D514" s="97" t="str">
        <f>IF('Data Import-Express'!D508="", "",'Data Import-Express'!D508 )</f>
        <v>L069411CR</v>
      </c>
      <c r="E514" s="54">
        <f ca="1">IF('Data Import-Express'!E508="", "",'Data Import-Express'!E508 )+(TODAY()-$A$1)</f>
        <v>44993</v>
      </c>
      <c r="F514" s="53">
        <f>IF('Data Import-Express'!F508="", "",'Data Import-Express'!F508 )</f>
        <v>661.5</v>
      </c>
      <c r="G514" s="53">
        <f>IF('Data Import-Express'!G508="", "",'Data Import-Express'!G508 )</f>
        <v>661.5</v>
      </c>
      <c r="H514" s="8"/>
      <c r="I514" s="81"/>
      <c r="J514" s="81"/>
      <c r="K514" s="82"/>
      <c r="L514" s="120"/>
      <c r="M514" s="93"/>
      <c r="N514" s="93"/>
      <c r="O514" s="36"/>
      <c r="P514" s="81"/>
      <c r="Q514" s="81"/>
      <c r="R514" s="82"/>
      <c r="S514" s="88"/>
      <c r="T514" s="92"/>
      <c r="U514" s="92"/>
      <c r="V514" s="2"/>
      <c r="W514" s="2"/>
    </row>
    <row r="515" spans="1:23" ht="15.95" customHeight="1" x14ac:dyDescent="0.25">
      <c r="A515" s="72"/>
      <c r="B515" s="53" t="str">
        <f>IF('Data Import-Express'!B509="", "",'Data Import-Express'!B509 )</f>
        <v>BDIACH</v>
      </c>
      <c r="C515" s="53" t="str">
        <f>IF('Data Import-Express'!C509="", "",'Data Import-Express'!C509 )</f>
        <v>Company 52</v>
      </c>
      <c r="D515" s="97" t="str">
        <f>IF('Data Import-Express'!D509="", "",'Data Import-Express'!D509 )</f>
        <v>L058013</v>
      </c>
      <c r="E515" s="54">
        <f ca="1">IF('Data Import-Express'!E509="", "",'Data Import-Express'!E509 )+(TODAY()-$A$1)</f>
        <v>44770</v>
      </c>
      <c r="F515" s="53">
        <f>IF('Data Import-Express'!F509="", "",'Data Import-Express'!F509 )</f>
        <v>444.5</v>
      </c>
      <c r="G515" s="53">
        <f>IF('Data Import-Express'!G509="", "",'Data Import-Express'!G509 )</f>
        <v>444.5</v>
      </c>
      <c r="H515" s="8"/>
      <c r="I515" s="81"/>
      <c r="J515" s="81"/>
      <c r="K515" s="82"/>
      <c r="L515" s="120"/>
      <c r="M515" s="93"/>
      <c r="N515" s="93"/>
      <c r="O515" s="36"/>
      <c r="P515" s="81"/>
      <c r="Q515" s="81"/>
      <c r="R515" s="82"/>
      <c r="S515" s="88"/>
      <c r="T515" s="92"/>
      <c r="U515" s="92"/>
      <c r="V515" s="2"/>
      <c r="W515" s="2"/>
    </row>
    <row r="516" spans="1:23" ht="15.95" customHeight="1" x14ac:dyDescent="0.25">
      <c r="A516" s="72"/>
      <c r="B516" s="53" t="str">
        <f>IF('Data Import-Express'!B510="", "",'Data Import-Express'!B510 )</f>
        <v>BDIACH</v>
      </c>
      <c r="C516" s="53" t="str">
        <f>IF('Data Import-Express'!C510="", "",'Data Import-Express'!C510 )</f>
        <v>Company 52</v>
      </c>
      <c r="D516" s="97" t="str">
        <f>IF('Data Import-Express'!D510="", "",'Data Import-Express'!D510 )</f>
        <v>L067571</v>
      </c>
      <c r="E516" s="54">
        <f ca="1">IF('Data Import-Express'!E510="", "",'Data Import-Express'!E510 )+(TODAY()-$A$1)</f>
        <v>44976</v>
      </c>
      <c r="F516" s="53">
        <f>IF('Data Import-Express'!F510="", "",'Data Import-Express'!F510 )</f>
        <v>855</v>
      </c>
      <c r="G516" s="53">
        <f>IF('Data Import-Express'!G510="", "",'Data Import-Express'!G510 )</f>
        <v>855</v>
      </c>
      <c r="H516" s="8"/>
      <c r="I516" s="81"/>
      <c r="J516" s="81"/>
      <c r="K516" s="82"/>
      <c r="L516" s="120"/>
      <c r="M516" s="93"/>
      <c r="N516" s="93"/>
      <c r="O516" s="36"/>
      <c r="P516" s="81"/>
      <c r="Q516" s="81"/>
      <c r="R516" s="82"/>
      <c r="S516" s="88"/>
      <c r="T516" s="92"/>
      <c r="U516" s="92"/>
      <c r="V516" s="2"/>
      <c r="W516" s="2"/>
    </row>
    <row r="517" spans="1:23" ht="15.95" customHeight="1" x14ac:dyDescent="0.25">
      <c r="A517" s="72"/>
      <c r="B517" s="53" t="str">
        <f>IF('Data Import-Express'!B511="", "",'Data Import-Express'!B511 )</f>
        <v>BDIACH</v>
      </c>
      <c r="C517" s="53" t="str">
        <f>IF('Data Import-Express'!C511="", "",'Data Import-Express'!C511 )</f>
        <v>Company 52</v>
      </c>
      <c r="D517" s="97" t="str">
        <f>IF('Data Import-Express'!D511="", "",'Data Import-Express'!D511 )</f>
        <v>L066920</v>
      </c>
      <c r="E517" s="54">
        <f ca="1">IF('Data Import-Express'!E511="", "",'Data Import-Express'!E511 )+(TODAY()-$A$1)</f>
        <v>45002</v>
      </c>
      <c r="F517" s="53">
        <f>IF('Data Import-Express'!F511="", "",'Data Import-Express'!F511 )</f>
        <v>1323.13</v>
      </c>
      <c r="G517" s="53">
        <f>IF('Data Import-Express'!G511="", "",'Data Import-Express'!G511 )</f>
        <v>75</v>
      </c>
      <c r="H517" s="8"/>
      <c r="I517" s="81"/>
      <c r="J517" s="81"/>
      <c r="K517" s="82"/>
      <c r="L517" s="120"/>
      <c r="M517" s="93"/>
      <c r="N517" s="93"/>
      <c r="O517" s="36"/>
      <c r="P517" s="81"/>
      <c r="Q517" s="81"/>
      <c r="R517" s="82"/>
      <c r="S517" s="88"/>
      <c r="T517" s="92"/>
      <c r="U517" s="92"/>
      <c r="V517" s="2"/>
      <c r="W517" s="2"/>
    </row>
    <row r="518" spans="1:23" ht="15.95" customHeight="1" x14ac:dyDescent="0.25">
      <c r="A518" s="72"/>
      <c r="B518" s="53" t="str">
        <f>IF('Data Import-Express'!B512="", "",'Data Import-Express'!B512 )</f>
        <v>BDIACH</v>
      </c>
      <c r="C518" s="53" t="str">
        <f>IF('Data Import-Express'!C512="", "",'Data Import-Express'!C512 )</f>
        <v>Company 52</v>
      </c>
      <c r="D518" s="97" t="str">
        <f>IF('Data Import-Express'!D512="", "",'Data Import-Express'!D512 )</f>
        <v>F075364</v>
      </c>
      <c r="E518" s="54">
        <f ca="1">IF('Data Import-Express'!E512="", "",'Data Import-Express'!E512 )+(TODAY()-$A$1)</f>
        <v>45102</v>
      </c>
      <c r="F518" s="53">
        <f>IF('Data Import-Express'!F512="", "",'Data Import-Express'!F512 )</f>
        <v>1496.25</v>
      </c>
      <c r="G518" s="53">
        <f>IF('Data Import-Express'!G512="", "",'Data Import-Express'!G512 )</f>
        <v>1496.25</v>
      </c>
      <c r="H518" s="8"/>
      <c r="I518" s="81"/>
      <c r="J518" s="81"/>
      <c r="K518" s="82"/>
      <c r="L518" s="120"/>
      <c r="M518" s="93"/>
      <c r="N518" s="93"/>
      <c r="O518" s="36"/>
      <c r="P518" s="81"/>
      <c r="Q518" s="81"/>
      <c r="R518" s="82"/>
      <c r="S518" s="88"/>
      <c r="T518" s="92"/>
      <c r="U518" s="92"/>
      <c r="V518" s="2"/>
      <c r="W518" s="2"/>
    </row>
    <row r="519" spans="1:23" ht="15.95" customHeight="1" x14ac:dyDescent="0.25">
      <c r="A519" s="72"/>
      <c r="B519" s="53" t="str">
        <f>IF('Data Import-Express'!B513="", "",'Data Import-Express'!B513 )</f>
        <v>BDIACH</v>
      </c>
      <c r="C519" s="53" t="str">
        <f>IF('Data Import-Express'!C513="", "",'Data Import-Express'!C513 )</f>
        <v>Company 52</v>
      </c>
      <c r="D519" s="97" t="str">
        <f>IF('Data Import-Express'!D513="", "",'Data Import-Express'!D513 )</f>
        <v>L070473</v>
      </c>
      <c r="E519" s="54">
        <f ca="1">IF('Data Import-Express'!E513="", "",'Data Import-Express'!E513 )+(TODAY()-$A$1)</f>
        <v>45113</v>
      </c>
      <c r="F519" s="53">
        <f>IF('Data Import-Express'!F513="", "",'Data Import-Express'!F513 )</f>
        <v>408.38</v>
      </c>
      <c r="G519" s="53">
        <f>IF('Data Import-Express'!G513="", "",'Data Import-Express'!G513 )</f>
        <v>408.38</v>
      </c>
      <c r="H519" s="8"/>
      <c r="I519" s="81"/>
      <c r="J519" s="81"/>
      <c r="K519" s="82"/>
      <c r="L519" s="120"/>
      <c r="M519" s="93"/>
      <c r="N519" s="93"/>
      <c r="O519" s="36"/>
      <c r="P519" s="81"/>
      <c r="Q519" s="81"/>
      <c r="R519" s="82"/>
      <c r="S519" s="88"/>
      <c r="T519" s="92"/>
      <c r="U519" s="92"/>
      <c r="V519" s="2"/>
      <c r="W519" s="2"/>
    </row>
    <row r="520" spans="1:23" ht="15.95" customHeight="1" x14ac:dyDescent="0.25">
      <c r="A520" s="72"/>
      <c r="B520" s="53" t="str">
        <f>IF('Data Import-Express'!B514="", "",'Data Import-Express'!B514 )</f>
        <v>BDIACH</v>
      </c>
      <c r="C520" s="53" t="str">
        <f>IF('Data Import-Express'!C514="", "",'Data Import-Express'!C514 )</f>
        <v>Company 52</v>
      </c>
      <c r="D520" s="97" t="str">
        <f>IF('Data Import-Express'!D514="", "",'Data Import-Express'!D514 )</f>
        <v>L076713</v>
      </c>
      <c r="E520" s="54">
        <f ca="1">IF('Data Import-Express'!E514="", "",'Data Import-Express'!E514 )+(TODAY()-$A$1)</f>
        <v>45127</v>
      </c>
      <c r="F520" s="53">
        <f>IF('Data Import-Express'!F514="", "",'Data Import-Express'!F514 )</f>
        <v>505.95</v>
      </c>
      <c r="G520" s="53">
        <f>IF('Data Import-Express'!G514="", "",'Data Import-Express'!G514 )</f>
        <v>505.95</v>
      </c>
      <c r="H520" s="8"/>
      <c r="I520" s="81"/>
      <c r="J520" s="81"/>
      <c r="K520" s="82"/>
      <c r="L520" s="120"/>
      <c r="M520" s="93"/>
      <c r="N520" s="93"/>
      <c r="O520" s="36"/>
      <c r="P520" s="81"/>
      <c r="Q520" s="81"/>
      <c r="R520" s="82"/>
      <c r="S520" s="88"/>
      <c r="T520" s="92"/>
      <c r="U520" s="92"/>
      <c r="V520" s="2"/>
      <c r="W520" s="2"/>
    </row>
    <row r="521" spans="1:23" ht="15.95" customHeight="1" x14ac:dyDescent="0.25">
      <c r="A521" s="72"/>
      <c r="B521" s="53" t="str">
        <f>IF('Data Import-Express'!B515="", "",'Data Import-Express'!B515 )</f>
        <v>BDIACH</v>
      </c>
      <c r="C521" s="53" t="str">
        <f>IF('Data Import-Express'!C515="", "",'Data Import-Express'!C515 )</f>
        <v>Company 52</v>
      </c>
      <c r="D521" s="97" t="str">
        <f>IF('Data Import-Express'!D515="", "",'Data Import-Express'!D515 )</f>
        <v>L076715</v>
      </c>
      <c r="E521" s="54">
        <f ca="1">IF('Data Import-Express'!E515="", "",'Data Import-Express'!E515 )+(TODAY()-$A$1)</f>
        <v>45127</v>
      </c>
      <c r="F521" s="53">
        <f>IF('Data Import-Express'!F515="", "",'Data Import-Express'!F515 )</f>
        <v>469</v>
      </c>
      <c r="G521" s="53">
        <f>IF('Data Import-Express'!G515="", "",'Data Import-Express'!G515 )</f>
        <v>469</v>
      </c>
      <c r="H521" s="8"/>
      <c r="I521" s="81"/>
      <c r="J521" s="81"/>
      <c r="K521" s="82"/>
      <c r="L521" s="120"/>
      <c r="M521" s="93"/>
      <c r="N521" s="93"/>
      <c r="O521" s="36"/>
      <c r="P521" s="81"/>
      <c r="Q521" s="81"/>
      <c r="R521" s="82"/>
      <c r="S521" s="88"/>
      <c r="T521" s="92"/>
      <c r="U521" s="92"/>
      <c r="V521" s="2"/>
      <c r="W521" s="2"/>
    </row>
    <row r="522" spans="1:23" ht="15.95" customHeight="1" x14ac:dyDescent="0.25">
      <c r="A522" s="72"/>
      <c r="B522" s="53" t="str">
        <f>IF('Data Import-Express'!B516="", "",'Data Import-Express'!B516 )</f>
        <v>BDIACH</v>
      </c>
      <c r="C522" s="53" t="str">
        <f>IF('Data Import-Express'!C516="", "",'Data Import-Express'!C516 )</f>
        <v>Company 52</v>
      </c>
      <c r="D522" s="97" t="str">
        <f>IF('Data Import-Express'!D516="", "",'Data Import-Express'!D516 )</f>
        <v>L077180</v>
      </c>
      <c r="E522" s="54">
        <f ca="1">IF('Data Import-Express'!E516="", "",'Data Import-Express'!E516 )+(TODAY()-$A$1)</f>
        <v>45130</v>
      </c>
      <c r="F522" s="53">
        <f>IF('Data Import-Express'!F516="", "",'Data Import-Express'!F516 )</f>
        <v>609.88</v>
      </c>
      <c r="G522" s="53">
        <f>IF('Data Import-Express'!G516="", "",'Data Import-Express'!G516 )</f>
        <v>609.88</v>
      </c>
      <c r="H522" s="8"/>
      <c r="I522" s="81"/>
      <c r="J522" s="81"/>
      <c r="K522" s="82"/>
      <c r="L522" s="120"/>
      <c r="M522" s="93"/>
      <c r="N522" s="93"/>
      <c r="O522" s="36"/>
      <c r="P522" s="81"/>
      <c r="Q522" s="81"/>
      <c r="R522" s="82"/>
      <c r="S522" s="88"/>
      <c r="T522" s="92"/>
      <c r="U522" s="92"/>
      <c r="V522" s="2"/>
      <c r="W522" s="2"/>
    </row>
    <row r="523" spans="1:23" ht="15.95" customHeight="1" x14ac:dyDescent="0.25">
      <c r="A523" s="72"/>
      <c r="B523" s="53" t="str">
        <f>IF('Data Import-Express'!B517="", "",'Data Import-Express'!B517 )</f>
        <v>BDIACH</v>
      </c>
      <c r="C523" s="53" t="str">
        <f>IF('Data Import-Express'!C517="", "",'Data Import-Express'!C517 )</f>
        <v>Company 52</v>
      </c>
      <c r="D523" s="97" t="str">
        <f>IF('Data Import-Express'!D517="", "",'Data Import-Express'!D517 )</f>
        <v>L077067</v>
      </c>
      <c r="E523" s="54">
        <f ca="1">IF('Data Import-Express'!E517="", "",'Data Import-Express'!E517 )+(TODAY()-$A$1)</f>
        <v>45133</v>
      </c>
      <c r="F523" s="53">
        <f>IF('Data Import-Express'!F517="", "",'Data Import-Express'!F517 )</f>
        <v>1046.25</v>
      </c>
      <c r="G523" s="53">
        <f>IF('Data Import-Express'!G517="", "",'Data Import-Express'!G517 )</f>
        <v>1046.25</v>
      </c>
      <c r="H523" s="8"/>
      <c r="I523" s="81"/>
      <c r="J523" s="81"/>
      <c r="K523" s="82"/>
      <c r="L523" s="120"/>
      <c r="M523" s="93"/>
      <c r="N523" s="93"/>
      <c r="O523" s="36"/>
      <c r="P523" s="81"/>
      <c r="Q523" s="81"/>
      <c r="R523" s="82"/>
      <c r="S523" s="88"/>
      <c r="T523" s="92"/>
      <c r="U523" s="92"/>
      <c r="V523" s="2"/>
      <c r="W523" s="2"/>
    </row>
    <row r="524" spans="1:23" ht="15.95" customHeight="1" x14ac:dyDescent="0.25">
      <c r="A524" s="72"/>
      <c r="B524" s="53" t="str">
        <f>IF('Data Import-Express'!B518="", "",'Data Import-Express'!B518 )</f>
        <v>BDIACH</v>
      </c>
      <c r="C524" s="53" t="str">
        <f>IF('Data Import-Express'!C518="", "",'Data Import-Express'!C518 )</f>
        <v>Company 52</v>
      </c>
      <c r="D524" s="97" t="str">
        <f>IF('Data Import-Express'!D518="", "",'Data Import-Express'!D518 )</f>
        <v>L077181</v>
      </c>
      <c r="E524" s="54">
        <f ca="1">IF('Data Import-Express'!E518="", "",'Data Import-Express'!E518 )+(TODAY()-$A$1)</f>
        <v>45133</v>
      </c>
      <c r="F524" s="53">
        <f>IF('Data Import-Express'!F518="", "",'Data Import-Express'!F518 )</f>
        <v>574</v>
      </c>
      <c r="G524" s="53">
        <f>IF('Data Import-Express'!G518="", "",'Data Import-Express'!G518 )</f>
        <v>574</v>
      </c>
      <c r="H524" s="8"/>
      <c r="I524" s="81"/>
      <c r="J524" s="81"/>
      <c r="K524" s="82"/>
      <c r="L524" s="120"/>
      <c r="M524" s="93"/>
      <c r="N524" s="93"/>
      <c r="O524" s="36"/>
      <c r="P524" s="81"/>
      <c r="Q524" s="81"/>
      <c r="R524" s="82"/>
      <c r="S524" s="88"/>
      <c r="T524" s="92"/>
      <c r="U524" s="92"/>
      <c r="V524" s="2"/>
      <c r="W524" s="2"/>
    </row>
    <row r="525" spans="1:23" ht="15.95" customHeight="1" x14ac:dyDescent="0.25">
      <c r="A525" s="72"/>
      <c r="B525" s="53" t="str">
        <f>IF('Data Import-Express'!B519="", "",'Data Import-Express'!B519 )</f>
        <v>BDIACH</v>
      </c>
      <c r="C525" s="53" t="str">
        <f>IF('Data Import-Express'!C519="", "",'Data Import-Express'!C519 )</f>
        <v>Company 52</v>
      </c>
      <c r="D525" s="97" t="str">
        <f>IF('Data Import-Express'!D519="", "",'Data Import-Express'!D519 )</f>
        <v>L077135</v>
      </c>
      <c r="E525" s="54">
        <f ca="1">IF('Data Import-Express'!E519="", "",'Data Import-Express'!E519 )+(TODAY()-$A$1)</f>
        <v>45137</v>
      </c>
      <c r="F525" s="53">
        <f>IF('Data Import-Express'!F519="", "",'Data Import-Express'!F519 )</f>
        <v>1112.1300000000001</v>
      </c>
      <c r="G525" s="53">
        <f>IF('Data Import-Express'!G519="", "",'Data Import-Express'!G519 )</f>
        <v>1112.1300000000001</v>
      </c>
      <c r="H525" s="8"/>
      <c r="I525" s="81"/>
      <c r="J525" s="81"/>
      <c r="K525" s="82"/>
      <c r="L525" s="120"/>
      <c r="M525" s="93"/>
      <c r="N525" s="93"/>
      <c r="O525" s="36"/>
      <c r="P525" s="81"/>
      <c r="Q525" s="81"/>
      <c r="R525" s="82"/>
      <c r="S525" s="88"/>
      <c r="T525" s="92"/>
      <c r="U525" s="92"/>
      <c r="V525" s="2"/>
      <c r="W525" s="2"/>
    </row>
    <row r="526" spans="1:23" ht="15.95" customHeight="1" x14ac:dyDescent="0.25">
      <c r="A526" s="72"/>
      <c r="B526" s="53" t="str">
        <f>IF('Data Import-Express'!B520="", "",'Data Import-Express'!B520 )</f>
        <v>BDIACH</v>
      </c>
      <c r="C526" s="53" t="str">
        <f>IF('Data Import-Express'!C520="", "",'Data Import-Express'!C520 )</f>
        <v>Company 52</v>
      </c>
      <c r="D526" s="97" t="str">
        <f>IF('Data Import-Express'!D520="", "",'Data Import-Express'!D520 )</f>
        <v>L077761</v>
      </c>
      <c r="E526" s="54">
        <f ca="1">IF('Data Import-Express'!E520="", "",'Data Import-Express'!E520 )+(TODAY()-$A$1)</f>
        <v>45137</v>
      </c>
      <c r="F526" s="53">
        <f>IF('Data Import-Express'!F520="", "",'Data Import-Express'!F520 )</f>
        <v>408.48</v>
      </c>
      <c r="G526" s="53">
        <f>IF('Data Import-Express'!G520="", "",'Data Import-Express'!G520 )</f>
        <v>408.48</v>
      </c>
      <c r="H526" s="8"/>
      <c r="I526" s="81"/>
      <c r="J526" s="81"/>
      <c r="K526" s="82"/>
      <c r="L526" s="120"/>
      <c r="M526" s="93"/>
      <c r="N526" s="93"/>
      <c r="O526" s="36"/>
      <c r="P526" s="81"/>
      <c r="Q526" s="81"/>
      <c r="R526" s="82"/>
      <c r="S526" s="88"/>
      <c r="T526" s="92"/>
      <c r="U526" s="92"/>
      <c r="V526" s="2"/>
      <c r="W526" s="2"/>
    </row>
    <row r="527" spans="1:23" ht="15.95" customHeight="1" x14ac:dyDescent="0.25">
      <c r="A527" s="72"/>
      <c r="B527" s="53" t="str">
        <f>IF('Data Import-Express'!B521="", "",'Data Import-Express'!B521 )</f>
        <v>BDIACH</v>
      </c>
      <c r="C527" s="53" t="str">
        <f>IF('Data Import-Express'!C521="", "",'Data Import-Express'!C521 )</f>
        <v>Company 52</v>
      </c>
      <c r="D527" s="97" t="str">
        <f>IF('Data Import-Express'!D521="", "",'Data Import-Express'!D521 )</f>
        <v>L077594</v>
      </c>
      <c r="E527" s="54">
        <f ca="1">IF('Data Import-Express'!E521="", "",'Data Import-Express'!E521 )+(TODAY()-$A$1)</f>
        <v>45141</v>
      </c>
      <c r="F527" s="53">
        <f>IF('Data Import-Express'!F521="", "",'Data Import-Express'!F521 )</f>
        <v>498.53</v>
      </c>
      <c r="G527" s="53">
        <f>IF('Data Import-Express'!G521="", "",'Data Import-Express'!G521 )</f>
        <v>498.53</v>
      </c>
      <c r="H527" s="8"/>
      <c r="I527" s="81"/>
      <c r="J527" s="81"/>
      <c r="K527" s="82"/>
      <c r="L527" s="120"/>
      <c r="M527" s="93"/>
      <c r="N527" s="93"/>
      <c r="O527" s="36"/>
      <c r="P527" s="81"/>
      <c r="Q527" s="81"/>
      <c r="R527" s="82"/>
      <c r="S527" s="88"/>
      <c r="T527" s="92"/>
      <c r="U527" s="92"/>
      <c r="V527" s="2"/>
      <c r="W527" s="2"/>
    </row>
    <row r="528" spans="1:23" ht="15.95" customHeight="1" x14ac:dyDescent="0.25">
      <c r="A528" s="72"/>
      <c r="B528" s="53" t="str">
        <f>IF('Data Import-Express'!B522="", "",'Data Import-Express'!B522 )</f>
        <v>BDIACH</v>
      </c>
      <c r="C528" s="53" t="str">
        <f>IF('Data Import-Express'!C522="", "",'Data Import-Express'!C522 )</f>
        <v>Company 52</v>
      </c>
      <c r="D528" s="97" t="str">
        <f>IF('Data Import-Express'!D522="", "",'Data Import-Express'!D522 )</f>
        <v>L077760</v>
      </c>
      <c r="E528" s="54">
        <f ca="1">IF('Data Import-Express'!E522="", "",'Data Import-Express'!E522 )+(TODAY()-$A$1)</f>
        <v>45141</v>
      </c>
      <c r="F528" s="53">
        <f>IF('Data Import-Express'!F522="", "",'Data Import-Express'!F522 )</f>
        <v>455.18</v>
      </c>
      <c r="G528" s="53">
        <f>IF('Data Import-Express'!G522="", "",'Data Import-Express'!G522 )</f>
        <v>455.18</v>
      </c>
      <c r="H528" s="8"/>
      <c r="I528" s="81"/>
      <c r="J528" s="81"/>
      <c r="K528" s="82"/>
      <c r="L528" s="120"/>
      <c r="M528" s="93"/>
      <c r="N528" s="93"/>
      <c r="O528" s="36"/>
      <c r="P528" s="81"/>
      <c r="Q528" s="81"/>
      <c r="R528" s="82"/>
      <c r="S528" s="88"/>
      <c r="T528" s="92"/>
      <c r="U528" s="92"/>
      <c r="V528" s="2"/>
      <c r="W528" s="2"/>
    </row>
    <row r="529" spans="1:23" ht="15.95" customHeight="1" x14ac:dyDescent="0.25">
      <c r="A529" s="72"/>
      <c r="B529" s="53" t="str">
        <f>IF('Data Import-Express'!B523="", "",'Data Import-Express'!B523 )</f>
        <v>BDIACH</v>
      </c>
      <c r="C529" s="53" t="str">
        <f>IF('Data Import-Express'!C523="", "",'Data Import-Express'!C523 )</f>
        <v>Company 52</v>
      </c>
      <c r="D529" s="97" t="str">
        <f>IF('Data Import-Express'!D523="", "",'Data Import-Express'!D523 )</f>
        <v>L077179</v>
      </c>
      <c r="E529" s="54">
        <f ca="1">IF('Data Import-Express'!E523="", "",'Data Import-Express'!E523 )+(TODAY()-$A$1)</f>
        <v>45142</v>
      </c>
      <c r="F529" s="53">
        <f>IF('Data Import-Express'!F523="", "",'Data Import-Express'!F523 )</f>
        <v>717.5</v>
      </c>
      <c r="G529" s="53">
        <f>IF('Data Import-Express'!G523="", "",'Data Import-Express'!G523 )</f>
        <v>717.5</v>
      </c>
      <c r="H529" s="8"/>
      <c r="I529" s="81"/>
      <c r="J529" s="81"/>
      <c r="K529" s="82"/>
      <c r="L529" s="120"/>
      <c r="M529" s="93"/>
      <c r="N529" s="93"/>
      <c r="O529" s="36"/>
      <c r="P529" s="81"/>
      <c r="Q529" s="81"/>
      <c r="R529" s="82"/>
      <c r="S529" s="88"/>
      <c r="T529" s="92"/>
      <c r="U529" s="92"/>
      <c r="V529" s="2"/>
      <c r="W529" s="2"/>
    </row>
    <row r="530" spans="1:23" ht="15.95" customHeight="1" x14ac:dyDescent="0.25">
      <c r="A530" s="72"/>
      <c r="B530" s="53" t="str">
        <f>IF('Data Import-Express'!B524="", "",'Data Import-Express'!B524 )</f>
        <v>BDIACH</v>
      </c>
      <c r="C530" s="53" t="str">
        <f>IF('Data Import-Express'!C524="", "",'Data Import-Express'!C524 )</f>
        <v>Company 52</v>
      </c>
      <c r="D530" s="97" t="str">
        <f>IF('Data Import-Express'!D524="", "",'Data Import-Express'!D524 )</f>
        <v>L077346</v>
      </c>
      <c r="E530" s="54">
        <f ca="1">IF('Data Import-Express'!E524="", "",'Data Import-Express'!E524 )+(TODAY()-$A$1)</f>
        <v>45142</v>
      </c>
      <c r="F530" s="53">
        <f>IF('Data Import-Express'!F524="", "",'Data Import-Express'!F524 )</f>
        <v>825.13</v>
      </c>
      <c r="G530" s="53">
        <f>IF('Data Import-Express'!G524="", "",'Data Import-Express'!G524 )</f>
        <v>825.13</v>
      </c>
      <c r="H530" s="8"/>
      <c r="I530" s="81"/>
      <c r="J530" s="81"/>
      <c r="K530" s="82"/>
      <c r="L530" s="120"/>
      <c r="M530" s="93"/>
      <c r="N530" s="93"/>
      <c r="O530" s="36"/>
      <c r="P530" s="81"/>
      <c r="Q530" s="81"/>
      <c r="R530" s="82"/>
      <c r="S530" s="88"/>
      <c r="T530" s="92"/>
      <c r="U530" s="92"/>
      <c r="V530" s="2"/>
      <c r="W530" s="2"/>
    </row>
    <row r="531" spans="1:23" ht="15.95" customHeight="1" x14ac:dyDescent="0.25">
      <c r="A531" s="72"/>
      <c r="B531" s="53" t="str">
        <f>IF('Data Import-Express'!B525="", "",'Data Import-Express'!B525 )</f>
        <v>BDIACH</v>
      </c>
      <c r="C531" s="53" t="str">
        <f>IF('Data Import-Express'!C525="", "",'Data Import-Express'!C525 )</f>
        <v>Company 52</v>
      </c>
      <c r="D531" s="97" t="str">
        <f>IF('Data Import-Express'!D525="", "",'Data Import-Express'!D525 )</f>
        <v>L077767</v>
      </c>
      <c r="E531" s="54">
        <f ca="1">IF('Data Import-Express'!E525="", "",'Data Import-Express'!E525 )+(TODAY()-$A$1)</f>
        <v>45144</v>
      </c>
      <c r="F531" s="53">
        <f>IF('Data Import-Express'!F525="", "",'Data Import-Express'!F525 )</f>
        <v>794.58</v>
      </c>
      <c r="G531" s="53">
        <f>IF('Data Import-Express'!G525="", "",'Data Import-Express'!G525 )</f>
        <v>794.58</v>
      </c>
      <c r="H531" s="8"/>
      <c r="I531" s="81"/>
      <c r="J531" s="81"/>
      <c r="K531" s="82"/>
      <c r="L531" s="120"/>
      <c r="M531" s="93"/>
      <c r="N531" s="93"/>
      <c r="O531" s="36"/>
      <c r="P531" s="81"/>
      <c r="Q531" s="81"/>
      <c r="R531" s="82"/>
      <c r="S531" s="88"/>
      <c r="T531" s="92"/>
      <c r="U531" s="92"/>
      <c r="V531" s="2"/>
      <c r="W531" s="2"/>
    </row>
    <row r="532" spans="1:23" ht="15.95" customHeight="1" x14ac:dyDescent="0.25">
      <c r="A532" s="72"/>
      <c r="B532" s="53" t="str">
        <f>IF('Data Import-Express'!B526="", "",'Data Import-Express'!B526 )</f>
        <v>BDIACH</v>
      </c>
      <c r="C532" s="53" t="str">
        <f>IF('Data Import-Express'!C526="", "",'Data Import-Express'!C526 )</f>
        <v>Company 52</v>
      </c>
      <c r="D532" s="97" t="str">
        <f>IF('Data Import-Express'!D526="", "",'Data Import-Express'!D526 )</f>
        <v>L077763</v>
      </c>
      <c r="E532" s="54">
        <f ca="1">IF('Data Import-Express'!E526="", "",'Data Import-Express'!E526 )+(TODAY()-$A$1)</f>
        <v>45148</v>
      </c>
      <c r="F532" s="53">
        <f>IF('Data Import-Express'!F526="", "",'Data Import-Express'!F526 )</f>
        <v>737.83</v>
      </c>
      <c r="G532" s="53">
        <f>IF('Data Import-Express'!G526="", "",'Data Import-Express'!G526 )</f>
        <v>737.83</v>
      </c>
      <c r="H532" s="8"/>
      <c r="I532" s="81"/>
      <c r="J532" s="81"/>
      <c r="K532" s="82"/>
      <c r="L532" s="120"/>
      <c r="M532" s="93"/>
      <c r="N532" s="93"/>
      <c r="O532" s="36"/>
      <c r="P532" s="81"/>
      <c r="Q532" s="81"/>
      <c r="R532" s="82"/>
      <c r="S532" s="88"/>
      <c r="T532" s="92"/>
      <c r="U532" s="92"/>
      <c r="V532" s="2"/>
      <c r="W532" s="2"/>
    </row>
    <row r="533" spans="1:23" ht="15.95" customHeight="1" x14ac:dyDescent="0.25">
      <c r="A533" s="72"/>
      <c r="B533" s="53" t="str">
        <f>IF('Data Import-Express'!B527="", "",'Data Import-Express'!B527 )</f>
        <v>BDIACH</v>
      </c>
      <c r="C533" s="53" t="str">
        <f>IF('Data Import-Express'!C527="", "",'Data Import-Express'!C527 )</f>
        <v>Company 52</v>
      </c>
      <c r="D533" s="97" t="str">
        <f>IF('Data Import-Express'!D527="", "",'Data Import-Express'!D527 )</f>
        <v>L077764</v>
      </c>
      <c r="E533" s="54">
        <f ca="1">IF('Data Import-Express'!E527="", "",'Data Import-Express'!E527 )+(TODAY()-$A$1)</f>
        <v>45148</v>
      </c>
      <c r="F533" s="53">
        <f>IF('Data Import-Express'!F527="", "",'Data Import-Express'!F527 )</f>
        <v>802.33</v>
      </c>
      <c r="G533" s="53">
        <f>IF('Data Import-Express'!G527="", "",'Data Import-Express'!G527 )</f>
        <v>802.33</v>
      </c>
      <c r="H533" s="8"/>
      <c r="I533" s="81"/>
      <c r="J533" s="81"/>
      <c r="K533" s="82"/>
      <c r="L533" s="120"/>
      <c r="M533" s="93"/>
      <c r="N533" s="93"/>
      <c r="O533" s="36"/>
      <c r="P533" s="81"/>
      <c r="Q533" s="81"/>
      <c r="R533" s="82"/>
      <c r="S533" s="88"/>
      <c r="T533" s="92"/>
      <c r="U533" s="92"/>
      <c r="V533" s="2"/>
      <c r="W533" s="2"/>
    </row>
    <row r="534" spans="1:23" ht="15.95" customHeight="1" x14ac:dyDescent="0.25">
      <c r="A534" s="72"/>
      <c r="B534" s="53" t="str">
        <f>IF('Data Import-Express'!B528="", "",'Data Import-Express'!B528 )</f>
        <v>BDIACH</v>
      </c>
      <c r="C534" s="53" t="str">
        <f>IF('Data Import-Express'!C528="", "",'Data Import-Express'!C528 )</f>
        <v>Company 52</v>
      </c>
      <c r="D534" s="97" t="str">
        <f>IF('Data Import-Express'!D528="", "",'Data Import-Express'!D528 )</f>
        <v>L077935</v>
      </c>
      <c r="E534" s="54">
        <f ca="1">IF('Data Import-Express'!E528="", "",'Data Import-Express'!E528 )+(TODAY()-$A$1)</f>
        <v>45148</v>
      </c>
      <c r="F534" s="53">
        <f>IF('Data Import-Express'!F528="", "",'Data Import-Express'!F528 )</f>
        <v>933.7</v>
      </c>
      <c r="G534" s="53">
        <f>IF('Data Import-Express'!G528="", "",'Data Import-Express'!G528 )</f>
        <v>933.7</v>
      </c>
      <c r="H534" s="8"/>
      <c r="I534" s="81"/>
      <c r="J534" s="81"/>
      <c r="K534" s="82"/>
      <c r="L534" s="120"/>
      <c r="M534" s="93"/>
      <c r="N534" s="93"/>
      <c r="O534" s="36"/>
      <c r="P534" s="81"/>
      <c r="Q534" s="81"/>
      <c r="R534" s="82"/>
      <c r="S534" s="88"/>
      <c r="T534" s="92"/>
      <c r="U534" s="92"/>
      <c r="V534" s="2"/>
      <c r="W534" s="2"/>
    </row>
    <row r="535" spans="1:23" ht="15.95" customHeight="1" x14ac:dyDescent="0.25">
      <c r="A535" s="72"/>
      <c r="B535" s="53" t="str">
        <f>IF('Data Import-Express'!B529="", "",'Data Import-Express'!B529 )</f>
        <v>BDIACH</v>
      </c>
      <c r="C535" s="53" t="str">
        <f>IF('Data Import-Express'!C529="", "",'Data Import-Express'!C529 )</f>
        <v>Company 52</v>
      </c>
      <c r="D535" s="97" t="str">
        <f>IF('Data Import-Express'!D529="", "",'Data Import-Express'!D529 )</f>
        <v>L077348</v>
      </c>
      <c r="E535" s="54">
        <f ca="1">IF('Data Import-Express'!E529="", "",'Data Import-Express'!E529 )+(TODAY()-$A$1)</f>
        <v>45151</v>
      </c>
      <c r="F535" s="53">
        <f>IF('Data Import-Express'!F529="", "",'Data Import-Express'!F529 )</f>
        <v>717.5</v>
      </c>
      <c r="G535" s="53">
        <f>IF('Data Import-Express'!G529="", "",'Data Import-Express'!G529 )</f>
        <v>717.5</v>
      </c>
      <c r="H535" s="8"/>
      <c r="I535" s="81"/>
      <c r="J535" s="81"/>
      <c r="K535" s="82"/>
      <c r="L535" s="120"/>
      <c r="M535" s="93"/>
      <c r="N535" s="93"/>
      <c r="O535" s="36"/>
      <c r="P535" s="81"/>
      <c r="Q535" s="81"/>
      <c r="R535" s="82"/>
      <c r="S535" s="88"/>
      <c r="T535" s="92"/>
      <c r="U535" s="92"/>
      <c r="V535" s="2"/>
      <c r="W535" s="2"/>
    </row>
    <row r="536" spans="1:23" ht="15.95" customHeight="1" x14ac:dyDescent="0.25">
      <c r="A536" s="72"/>
      <c r="B536" s="53" t="str">
        <f>IF('Data Import-Express'!B530="", "",'Data Import-Express'!B530 )</f>
        <v>BDIACH</v>
      </c>
      <c r="C536" s="53" t="str">
        <f>IF('Data Import-Express'!C530="", "",'Data Import-Express'!C530 )</f>
        <v>Company 52</v>
      </c>
      <c r="D536" s="97" t="str">
        <f>IF('Data Import-Express'!D530="", "",'Data Import-Express'!D530 )</f>
        <v>L077351</v>
      </c>
      <c r="E536" s="54">
        <f ca="1">IF('Data Import-Express'!E530="", "",'Data Import-Express'!E530 )+(TODAY()-$A$1)</f>
        <v>45151</v>
      </c>
      <c r="F536" s="53">
        <f>IF('Data Import-Express'!F530="", "",'Data Import-Express'!F530 )</f>
        <v>495.08</v>
      </c>
      <c r="G536" s="53">
        <f>IF('Data Import-Express'!G530="", "",'Data Import-Express'!G530 )</f>
        <v>495.08</v>
      </c>
      <c r="H536" s="8"/>
      <c r="I536" s="81"/>
      <c r="J536" s="81"/>
      <c r="K536" s="82"/>
      <c r="L536" s="120"/>
      <c r="M536" s="93"/>
      <c r="N536" s="93"/>
      <c r="O536" s="36"/>
      <c r="P536" s="81"/>
      <c r="Q536" s="81"/>
      <c r="R536" s="82"/>
      <c r="S536" s="88"/>
      <c r="T536" s="92"/>
      <c r="U536" s="92"/>
      <c r="V536" s="2"/>
      <c r="W536" s="2"/>
    </row>
    <row r="537" spans="1:23" ht="15.95" customHeight="1" x14ac:dyDescent="0.25">
      <c r="A537" s="72"/>
      <c r="B537" s="53" t="str">
        <f>IF('Data Import-Express'!B531="", "",'Data Import-Express'!B531 )</f>
        <v>BDIACH</v>
      </c>
      <c r="C537" s="53" t="str">
        <f>IF('Data Import-Express'!C531="", "",'Data Import-Express'!C531 )</f>
        <v>Company 52</v>
      </c>
      <c r="D537" s="97" t="str">
        <f>IF('Data Import-Express'!D531="", "",'Data Import-Express'!D531 )</f>
        <v>L078257</v>
      </c>
      <c r="E537" s="54">
        <f ca="1">IF('Data Import-Express'!E531="", "",'Data Import-Express'!E531 )+(TODAY()-$A$1)</f>
        <v>45151</v>
      </c>
      <c r="F537" s="53">
        <f>IF('Data Import-Express'!F531="", "",'Data Import-Express'!F531 )</f>
        <v>433.5</v>
      </c>
      <c r="G537" s="53">
        <f>IF('Data Import-Express'!G531="", "",'Data Import-Express'!G531 )</f>
        <v>433.5</v>
      </c>
      <c r="H537" s="8"/>
      <c r="I537" s="81"/>
      <c r="J537" s="81"/>
      <c r="K537" s="82"/>
      <c r="L537" s="120"/>
      <c r="M537" s="93"/>
      <c r="N537" s="93"/>
      <c r="O537" s="36"/>
      <c r="P537" s="81"/>
      <c r="Q537" s="81"/>
      <c r="R537" s="82"/>
      <c r="S537" s="88"/>
      <c r="T537" s="92"/>
      <c r="U537" s="92"/>
      <c r="V537" s="2"/>
      <c r="W537" s="2"/>
    </row>
    <row r="538" spans="1:23" ht="15.95" customHeight="1" x14ac:dyDescent="0.25">
      <c r="A538" s="72"/>
      <c r="B538" s="53" t="str">
        <f>IF('Data Import-Express'!B532="", "",'Data Import-Express'!B532 )</f>
        <v>BDIACH</v>
      </c>
      <c r="C538" s="53" t="str">
        <f>IF('Data Import-Express'!C532="", "",'Data Import-Express'!C532 )</f>
        <v>Company 52</v>
      </c>
      <c r="D538" s="97" t="str">
        <f>IF('Data Import-Express'!D532="", "",'Data Import-Express'!D532 )</f>
        <v>L078258</v>
      </c>
      <c r="E538" s="54">
        <f ca="1">IF('Data Import-Express'!E532="", "",'Data Import-Express'!E532 )+(TODAY()-$A$1)</f>
        <v>45151</v>
      </c>
      <c r="F538" s="53">
        <f>IF('Data Import-Express'!F532="", "",'Data Import-Express'!F532 )</f>
        <v>619.45000000000005</v>
      </c>
      <c r="G538" s="53">
        <f>IF('Data Import-Express'!G532="", "",'Data Import-Express'!G532 )</f>
        <v>619.45000000000005</v>
      </c>
      <c r="H538" s="8"/>
      <c r="I538" s="81"/>
      <c r="J538" s="81"/>
      <c r="K538" s="82"/>
      <c r="L538" s="120"/>
      <c r="M538" s="93"/>
      <c r="N538" s="93"/>
      <c r="O538" s="36"/>
      <c r="P538" s="81"/>
      <c r="Q538" s="81"/>
      <c r="R538" s="82"/>
      <c r="S538" s="88"/>
      <c r="T538" s="92"/>
      <c r="U538" s="92"/>
      <c r="V538" s="2"/>
      <c r="W538" s="2"/>
    </row>
    <row r="539" spans="1:23" ht="15.95" customHeight="1" x14ac:dyDescent="0.25">
      <c r="A539" s="72"/>
      <c r="B539" s="53" t="str">
        <f>IF('Data Import-Express'!B533="", "",'Data Import-Express'!B533 )</f>
        <v>BDIACH</v>
      </c>
      <c r="C539" s="53" t="str">
        <f>IF('Data Import-Express'!C533="", "",'Data Import-Express'!C533 )</f>
        <v>Company 52</v>
      </c>
      <c r="D539" s="97" t="str">
        <f>IF('Data Import-Express'!D533="", "",'Data Import-Express'!D533 )</f>
        <v>L078059</v>
      </c>
      <c r="E539" s="54">
        <f ca="1">IF('Data Import-Express'!E533="", "",'Data Import-Express'!E533 )+(TODAY()-$A$1)</f>
        <v>45154</v>
      </c>
      <c r="F539" s="53">
        <f>IF('Data Import-Express'!F533="", "",'Data Import-Express'!F533 )</f>
        <v>578</v>
      </c>
      <c r="G539" s="53">
        <f>IF('Data Import-Express'!G533="", "",'Data Import-Express'!G533 )</f>
        <v>578</v>
      </c>
      <c r="H539" s="8"/>
      <c r="I539" s="81"/>
      <c r="J539" s="81"/>
      <c r="K539" s="82"/>
      <c r="L539" s="120"/>
      <c r="M539" s="93"/>
      <c r="N539" s="93"/>
      <c r="O539" s="36"/>
      <c r="P539" s="81"/>
      <c r="Q539" s="81"/>
      <c r="R539" s="82"/>
      <c r="S539" s="88"/>
      <c r="T539" s="92"/>
      <c r="U539" s="92"/>
      <c r="V539" s="2"/>
      <c r="W539" s="2"/>
    </row>
    <row r="540" spans="1:23" ht="15.95" customHeight="1" x14ac:dyDescent="0.25">
      <c r="A540" s="72"/>
      <c r="B540" s="53" t="str">
        <f>IF('Data Import-Express'!B534="", "",'Data Import-Express'!B534 )</f>
        <v>BDIACH</v>
      </c>
      <c r="C540" s="53" t="str">
        <f>IF('Data Import-Express'!C534="", "",'Data Import-Express'!C534 )</f>
        <v>Company 52</v>
      </c>
      <c r="D540" s="97" t="str">
        <f>IF('Data Import-Express'!D534="", "",'Data Import-Express'!D534 )</f>
        <v>L078272</v>
      </c>
      <c r="E540" s="54">
        <f ca="1">IF('Data Import-Express'!E534="", "",'Data Import-Express'!E534 )+(TODAY()-$A$1)</f>
        <v>45154</v>
      </c>
      <c r="F540" s="53">
        <f>IF('Data Import-Express'!F534="", "",'Data Import-Express'!F534 )</f>
        <v>451.08</v>
      </c>
      <c r="G540" s="53">
        <f>IF('Data Import-Express'!G534="", "",'Data Import-Express'!G534 )</f>
        <v>451.08</v>
      </c>
      <c r="H540" s="8"/>
      <c r="I540" s="81"/>
      <c r="J540" s="81"/>
      <c r="K540" s="82"/>
      <c r="L540" s="120"/>
      <c r="M540" s="93"/>
      <c r="N540" s="93"/>
      <c r="O540" s="36"/>
      <c r="P540" s="81"/>
      <c r="Q540" s="81"/>
      <c r="R540" s="82"/>
      <c r="S540" s="88"/>
      <c r="T540" s="92"/>
      <c r="U540" s="92"/>
      <c r="V540" s="2"/>
      <c r="W540" s="2"/>
    </row>
    <row r="541" spans="1:23" ht="15.95" customHeight="1" x14ac:dyDescent="0.25">
      <c r="A541" s="72"/>
      <c r="B541" s="53" t="str">
        <f>IF('Data Import-Express'!B535="", "",'Data Import-Express'!B535 )</f>
        <v>BDIACH</v>
      </c>
      <c r="C541" s="53" t="str">
        <f>IF('Data Import-Express'!C535="", "",'Data Import-Express'!C535 )</f>
        <v>Company 52</v>
      </c>
      <c r="D541" s="97" t="str">
        <f>IF('Data Import-Express'!D535="", "",'Data Import-Express'!D535 )</f>
        <v>L078597</v>
      </c>
      <c r="E541" s="54">
        <f ca="1">IF('Data Import-Express'!E535="", "",'Data Import-Express'!E535 )+(TODAY()-$A$1)</f>
        <v>45154</v>
      </c>
      <c r="F541" s="53">
        <f>IF('Data Import-Express'!F535="", "",'Data Import-Express'!F535 )</f>
        <v>722.5</v>
      </c>
      <c r="G541" s="53">
        <f>IF('Data Import-Express'!G535="", "",'Data Import-Express'!G535 )</f>
        <v>722.5</v>
      </c>
      <c r="H541" s="8"/>
      <c r="I541" s="81"/>
      <c r="J541" s="81"/>
      <c r="K541" s="82"/>
      <c r="L541" s="120"/>
      <c r="M541" s="93"/>
      <c r="N541" s="93"/>
      <c r="O541" s="36"/>
      <c r="P541" s="81"/>
      <c r="Q541" s="81"/>
      <c r="R541" s="82"/>
      <c r="S541" s="88"/>
      <c r="T541" s="92"/>
      <c r="U541" s="92"/>
      <c r="V541" s="2"/>
      <c r="W541" s="2"/>
    </row>
    <row r="542" spans="1:23" ht="15.95" customHeight="1" x14ac:dyDescent="0.25">
      <c r="A542" s="72"/>
      <c r="B542" s="53" t="str">
        <f>IF('Data Import-Express'!B536="", "",'Data Import-Express'!B536 )</f>
        <v>BDIACH</v>
      </c>
      <c r="C542" s="53" t="str">
        <f>IF('Data Import-Express'!C536="", "",'Data Import-Express'!C536 )</f>
        <v>Company 52</v>
      </c>
      <c r="D542" s="97" t="str">
        <f>IF('Data Import-Express'!D536="", "",'Data Import-Express'!D536 )</f>
        <v>L077349</v>
      </c>
      <c r="E542" s="54">
        <f ca="1">IF('Data Import-Express'!E536="", "",'Data Import-Express'!E536 )+(TODAY()-$A$1)</f>
        <v>45156</v>
      </c>
      <c r="F542" s="53">
        <f>IF('Data Import-Express'!F536="", "",'Data Import-Express'!F536 )</f>
        <v>495.08</v>
      </c>
      <c r="G542" s="53">
        <f>IF('Data Import-Express'!G536="", "",'Data Import-Express'!G536 )</f>
        <v>495.08</v>
      </c>
      <c r="H542" s="8"/>
      <c r="I542" s="81"/>
      <c r="J542" s="81"/>
      <c r="K542" s="82"/>
      <c r="L542" s="120"/>
      <c r="M542" s="93"/>
      <c r="N542" s="93"/>
      <c r="O542" s="36"/>
      <c r="P542" s="81"/>
      <c r="Q542" s="81"/>
      <c r="R542" s="82"/>
      <c r="S542" s="88"/>
      <c r="T542" s="92"/>
      <c r="U542" s="92"/>
      <c r="V542" s="2"/>
      <c r="W542" s="2"/>
    </row>
    <row r="543" spans="1:23" ht="15.95" customHeight="1" x14ac:dyDescent="0.25">
      <c r="A543" s="72"/>
      <c r="B543" s="53" t="str">
        <f>IF('Data Import-Express'!B537="", "",'Data Import-Express'!B537 )</f>
        <v>BDIACH</v>
      </c>
      <c r="C543" s="53" t="str">
        <f>IF('Data Import-Express'!C537="", "",'Data Import-Express'!C537 )</f>
        <v>Company 52</v>
      </c>
      <c r="D543" s="97" t="str">
        <f>IF('Data Import-Express'!D537="", "",'Data Import-Express'!D537 )</f>
        <v>L078964</v>
      </c>
      <c r="E543" s="54">
        <f ca="1">IF('Data Import-Express'!E537="", "",'Data Import-Express'!E537 )+(TODAY()-$A$1)</f>
        <v>45158</v>
      </c>
      <c r="F543" s="53">
        <f>IF('Data Import-Express'!F537="", "",'Data Import-Express'!F537 )</f>
        <v>578</v>
      </c>
      <c r="G543" s="53">
        <f>IF('Data Import-Express'!G537="", "",'Data Import-Express'!G537 )</f>
        <v>578</v>
      </c>
      <c r="H543" s="8"/>
      <c r="I543" s="81"/>
      <c r="J543" s="81"/>
      <c r="K543" s="82"/>
      <c r="L543" s="120"/>
      <c r="M543" s="93"/>
      <c r="N543" s="93"/>
      <c r="O543" s="36"/>
      <c r="P543" s="81"/>
      <c r="Q543" s="81"/>
      <c r="R543" s="82"/>
      <c r="S543" s="88"/>
      <c r="T543" s="92"/>
      <c r="U543" s="92"/>
      <c r="V543" s="2"/>
      <c r="W543" s="2"/>
    </row>
    <row r="544" spans="1:23" ht="15.95" customHeight="1" x14ac:dyDescent="0.25">
      <c r="A544" s="72"/>
      <c r="B544" s="53" t="str">
        <f>IF('Data Import-Express'!B538="", "",'Data Import-Express'!B538 )</f>
        <v>BDIACH</v>
      </c>
      <c r="C544" s="53" t="str">
        <f>IF('Data Import-Express'!C538="", "",'Data Import-Express'!C538 )</f>
        <v>Company 52</v>
      </c>
      <c r="D544" s="97" t="str">
        <f>IF('Data Import-Express'!D538="", "",'Data Import-Express'!D538 )</f>
        <v>L078639</v>
      </c>
      <c r="E544" s="54">
        <f ca="1">IF('Data Import-Express'!E538="", "",'Data Import-Express'!E538 )+(TODAY()-$A$1)</f>
        <v>45162</v>
      </c>
      <c r="F544" s="53">
        <f>IF('Data Import-Express'!F538="", "",'Data Import-Express'!F538 )</f>
        <v>433.5</v>
      </c>
      <c r="G544" s="53">
        <f>IF('Data Import-Express'!G538="", "",'Data Import-Express'!G538 )</f>
        <v>433.5</v>
      </c>
      <c r="H544" s="8"/>
      <c r="I544" s="81"/>
      <c r="J544" s="81"/>
      <c r="K544" s="82"/>
      <c r="L544" s="120"/>
      <c r="M544" s="93"/>
      <c r="N544" s="93"/>
      <c r="O544" s="36"/>
      <c r="P544" s="81"/>
      <c r="Q544" s="81"/>
      <c r="R544" s="82"/>
      <c r="S544" s="88"/>
      <c r="T544" s="92"/>
      <c r="U544" s="92"/>
      <c r="V544" s="2"/>
      <c r="W544" s="2"/>
    </row>
    <row r="545" spans="1:23" ht="15.95" customHeight="1" x14ac:dyDescent="0.25">
      <c r="A545" s="72"/>
      <c r="B545" s="53" t="str">
        <f>IF('Data Import-Express'!B539="", "",'Data Import-Express'!B539 )</f>
        <v>BDIACH</v>
      </c>
      <c r="C545" s="53" t="str">
        <f>IF('Data Import-Express'!C539="", "",'Data Import-Express'!C539 )</f>
        <v>Company 52</v>
      </c>
      <c r="D545" s="97" t="str">
        <f>IF('Data Import-Express'!D539="", "",'Data Import-Express'!D539 )</f>
        <v>L078641</v>
      </c>
      <c r="E545" s="54">
        <f ca="1">IF('Data Import-Express'!E539="", "",'Data Import-Express'!E539 )+(TODAY()-$A$1)</f>
        <v>45162</v>
      </c>
      <c r="F545" s="53">
        <f>IF('Data Import-Express'!F539="", "",'Data Import-Express'!F539 )</f>
        <v>650.25</v>
      </c>
      <c r="G545" s="53">
        <f>IF('Data Import-Express'!G539="", "",'Data Import-Express'!G539 )</f>
        <v>650.25</v>
      </c>
      <c r="H545" s="8"/>
      <c r="I545" s="81"/>
      <c r="J545" s="81"/>
      <c r="K545" s="82"/>
      <c r="L545" s="120"/>
      <c r="M545" s="93"/>
      <c r="N545" s="93"/>
      <c r="O545" s="36"/>
      <c r="P545" s="81"/>
      <c r="Q545" s="81"/>
      <c r="R545" s="82"/>
      <c r="S545" s="88"/>
      <c r="T545" s="92"/>
      <c r="U545" s="92"/>
      <c r="V545" s="2"/>
      <c r="W545" s="2"/>
    </row>
    <row r="546" spans="1:23" ht="15.95" customHeight="1" x14ac:dyDescent="0.25">
      <c r="A546" s="72"/>
      <c r="B546" s="53" t="str">
        <f>IF('Data Import-Express'!B540="", "",'Data Import-Express'!B540 )</f>
        <v>BDIACH</v>
      </c>
      <c r="C546" s="53" t="str">
        <f>IF('Data Import-Express'!C540="", "",'Data Import-Express'!C540 )</f>
        <v>Company 52</v>
      </c>
      <c r="D546" s="97" t="str">
        <f>IF('Data Import-Express'!D540="", "",'Data Import-Express'!D540 )</f>
        <v>L078642</v>
      </c>
      <c r="E546" s="54">
        <f ca="1">IF('Data Import-Express'!E540="", "",'Data Import-Express'!E540 )+(TODAY()-$A$1)</f>
        <v>45162</v>
      </c>
      <c r="F546" s="53">
        <f>IF('Data Import-Express'!F540="", "",'Data Import-Express'!F540 )</f>
        <v>484.08</v>
      </c>
      <c r="G546" s="53">
        <f>IF('Data Import-Express'!G540="", "",'Data Import-Express'!G540 )</f>
        <v>484.08</v>
      </c>
      <c r="H546" s="8"/>
      <c r="I546" s="81"/>
      <c r="J546" s="81"/>
      <c r="K546" s="82"/>
      <c r="L546" s="120"/>
      <c r="M546" s="93"/>
      <c r="N546" s="93"/>
      <c r="O546" s="36"/>
      <c r="P546" s="81"/>
      <c r="Q546" s="81"/>
      <c r="R546" s="82"/>
      <c r="S546" s="88"/>
      <c r="T546" s="92"/>
      <c r="U546" s="92"/>
      <c r="V546" s="2"/>
      <c r="W546" s="2"/>
    </row>
    <row r="547" spans="1:23" ht="15.95" customHeight="1" x14ac:dyDescent="0.25">
      <c r="A547" s="72"/>
      <c r="B547" s="53" t="str">
        <f>IF('Data Import-Express'!B541="", "",'Data Import-Express'!B541 )</f>
        <v>BDIACH</v>
      </c>
      <c r="C547" s="53" t="str">
        <f>IF('Data Import-Express'!C541="", "",'Data Import-Express'!C541 )</f>
        <v>Company 52</v>
      </c>
      <c r="D547" s="97" t="str">
        <f>IF('Data Import-Express'!D541="", "",'Data Import-Express'!D541 )</f>
        <v>L078664</v>
      </c>
      <c r="E547" s="54">
        <f ca="1">IF('Data Import-Express'!E541="", "",'Data Import-Express'!E541 )+(TODAY()-$A$1)</f>
        <v>45162</v>
      </c>
      <c r="F547" s="53">
        <f>IF('Data Import-Express'!F541="", "",'Data Import-Express'!F541 )</f>
        <v>830.88</v>
      </c>
      <c r="G547" s="53">
        <f>IF('Data Import-Express'!G541="", "",'Data Import-Express'!G541 )</f>
        <v>830.88</v>
      </c>
      <c r="H547" s="8"/>
      <c r="I547" s="81"/>
      <c r="J547" s="81"/>
      <c r="K547" s="82"/>
      <c r="L547" s="120"/>
      <c r="M547" s="93"/>
      <c r="N547" s="93"/>
      <c r="O547" s="36"/>
      <c r="P547" s="81"/>
      <c r="Q547" s="81"/>
      <c r="R547" s="82"/>
      <c r="S547" s="88"/>
      <c r="T547" s="92"/>
      <c r="U547" s="92"/>
      <c r="V547" s="2"/>
      <c r="W547" s="2"/>
    </row>
    <row r="548" spans="1:23" ht="15.95" customHeight="1" x14ac:dyDescent="0.25">
      <c r="A548" s="72"/>
      <c r="B548" s="53" t="str">
        <f>IF('Data Import-Express'!B542="", "",'Data Import-Express'!B542 )</f>
        <v>BDIACH</v>
      </c>
      <c r="C548" s="53" t="str">
        <f>IF('Data Import-Express'!C542="", "",'Data Import-Express'!C542 )</f>
        <v>Company 52</v>
      </c>
      <c r="D548" s="97" t="str">
        <f>IF('Data Import-Express'!D542="", "",'Data Import-Express'!D542 )</f>
        <v>L078718</v>
      </c>
      <c r="E548" s="54">
        <f ca="1">IF('Data Import-Express'!E542="", "",'Data Import-Express'!E542 )+(TODAY()-$A$1)</f>
        <v>45162</v>
      </c>
      <c r="F548" s="53">
        <f>IF('Data Import-Express'!F542="", "",'Data Import-Express'!F542 )</f>
        <v>433.5</v>
      </c>
      <c r="G548" s="53">
        <f>IF('Data Import-Express'!G542="", "",'Data Import-Express'!G542 )</f>
        <v>433.5</v>
      </c>
      <c r="H548" s="8"/>
      <c r="I548" s="81"/>
      <c r="J548" s="81"/>
      <c r="K548" s="82"/>
      <c r="L548" s="120"/>
      <c r="M548" s="93"/>
      <c r="N548" s="93"/>
      <c r="O548" s="36"/>
      <c r="P548" s="81"/>
      <c r="Q548" s="81"/>
      <c r="R548" s="82"/>
      <c r="S548" s="88"/>
      <c r="T548" s="92"/>
      <c r="U548" s="92"/>
      <c r="V548" s="2"/>
      <c r="W548" s="2"/>
    </row>
    <row r="549" spans="1:23" ht="15.95" customHeight="1" x14ac:dyDescent="0.25">
      <c r="A549" s="72"/>
      <c r="B549" s="53" t="str">
        <f>IF('Data Import-Express'!B543="", "",'Data Import-Express'!B543 )</f>
        <v>BDIACH</v>
      </c>
      <c r="C549" s="53" t="str">
        <f>IF('Data Import-Express'!C543="", "",'Data Import-Express'!C543 )</f>
        <v>Company 52</v>
      </c>
      <c r="D549" s="97" t="str">
        <f>IF('Data Import-Express'!D543="", "",'Data Import-Express'!D543 )</f>
        <v>L078986</v>
      </c>
      <c r="E549" s="54">
        <f ca="1">IF('Data Import-Express'!E543="", "",'Data Import-Express'!E543 )+(TODAY()-$A$1)</f>
        <v>45168</v>
      </c>
      <c r="F549" s="53">
        <f>IF('Data Import-Express'!F543="", "",'Data Import-Express'!F543 )</f>
        <v>578</v>
      </c>
      <c r="G549" s="53">
        <f>IF('Data Import-Express'!G543="", "",'Data Import-Express'!G543 )</f>
        <v>578</v>
      </c>
      <c r="H549" s="8"/>
      <c r="I549" s="81"/>
      <c r="J549" s="81"/>
      <c r="K549" s="82"/>
      <c r="L549" s="120"/>
      <c r="M549" s="93"/>
      <c r="N549" s="93"/>
      <c r="O549" s="36"/>
      <c r="P549" s="81"/>
      <c r="Q549" s="81"/>
      <c r="R549" s="82"/>
      <c r="S549" s="88"/>
      <c r="T549" s="92"/>
      <c r="U549" s="92"/>
      <c r="V549" s="2"/>
      <c r="W549" s="2"/>
    </row>
    <row r="550" spans="1:23" ht="15.95" customHeight="1" x14ac:dyDescent="0.25">
      <c r="A550" s="72"/>
      <c r="B550" s="53" t="str">
        <f>IF('Data Import-Express'!B544="", "",'Data Import-Express'!B544 )</f>
        <v>BDIACH</v>
      </c>
      <c r="C550" s="53" t="str">
        <f>IF('Data Import-Express'!C544="", "",'Data Import-Express'!C544 )</f>
        <v>Company 52</v>
      </c>
      <c r="D550" s="97" t="str">
        <f>IF('Data Import-Express'!D544="", "",'Data Import-Express'!D544 )</f>
        <v>L079211</v>
      </c>
      <c r="E550" s="54">
        <f ca="1">IF('Data Import-Express'!E544="", "",'Data Import-Express'!E544 )+(TODAY()-$A$1)</f>
        <v>45169</v>
      </c>
      <c r="F550" s="53">
        <f>IF('Data Import-Express'!F544="", "",'Data Import-Express'!F544 )</f>
        <v>480.75</v>
      </c>
      <c r="G550" s="53">
        <f>IF('Data Import-Express'!G544="", "",'Data Import-Express'!G544 )</f>
        <v>480.75</v>
      </c>
      <c r="H550" s="8"/>
      <c r="I550" s="81"/>
      <c r="J550" s="81"/>
      <c r="K550" s="82"/>
      <c r="L550" s="120"/>
      <c r="M550" s="93"/>
      <c r="N550" s="93"/>
      <c r="O550" s="36"/>
      <c r="P550" s="81"/>
      <c r="Q550" s="81"/>
      <c r="R550" s="82"/>
      <c r="S550" s="88"/>
      <c r="T550" s="92"/>
      <c r="U550" s="92"/>
      <c r="V550" s="2"/>
      <c r="W550" s="2"/>
    </row>
    <row r="551" spans="1:23" ht="15.95" customHeight="1" x14ac:dyDescent="0.25">
      <c r="A551" s="72"/>
      <c r="B551" s="53" t="str">
        <f>IF('Data Import-Express'!B545="", "",'Data Import-Express'!B545 )</f>
        <v>BDIACH</v>
      </c>
      <c r="C551" s="53" t="str">
        <f>IF('Data Import-Express'!C545="", "",'Data Import-Express'!C545 )</f>
        <v>Company 52</v>
      </c>
      <c r="D551" s="97" t="str">
        <f>IF('Data Import-Express'!D545="", "",'Data Import-Express'!D545 )</f>
        <v>L079370</v>
      </c>
      <c r="E551" s="54">
        <f ca="1">IF('Data Import-Express'!E545="", "",'Data Import-Express'!E545 )+(TODAY()-$A$1)</f>
        <v>45170</v>
      </c>
      <c r="F551" s="53">
        <f>IF('Data Import-Express'!F545="", "",'Data Import-Express'!F545 )</f>
        <v>289</v>
      </c>
      <c r="G551" s="53">
        <f>IF('Data Import-Express'!G545="", "",'Data Import-Express'!G545 )</f>
        <v>289</v>
      </c>
      <c r="H551" s="8"/>
      <c r="I551" s="81"/>
      <c r="J551" s="81"/>
      <c r="K551" s="82"/>
      <c r="L551" s="120"/>
      <c r="M551" s="93"/>
      <c r="N551" s="93"/>
      <c r="O551" s="36"/>
      <c r="P551" s="81"/>
      <c r="Q551" s="81"/>
      <c r="R551" s="82"/>
      <c r="S551" s="88"/>
      <c r="T551" s="92"/>
      <c r="U551" s="92"/>
      <c r="V551" s="2"/>
      <c r="W551" s="2"/>
    </row>
    <row r="552" spans="1:23" ht="15.95" customHeight="1" x14ac:dyDescent="0.25">
      <c r="A552" s="72"/>
      <c r="B552" s="53" t="str">
        <f>IF('Data Import-Express'!B546="", "",'Data Import-Express'!B546 )</f>
        <v>BDIACH</v>
      </c>
      <c r="C552" s="53" t="str">
        <f>IF('Data Import-Express'!C546="", "",'Data Import-Express'!C546 )</f>
        <v>Company 52</v>
      </c>
      <c r="D552" s="97" t="str">
        <f>IF('Data Import-Express'!D546="", "",'Data Import-Express'!D546 )</f>
        <v>L079208</v>
      </c>
      <c r="E552" s="54">
        <f ca="1">IF('Data Import-Express'!E546="", "",'Data Import-Express'!E546 )+(TODAY()-$A$1)</f>
        <v>45171</v>
      </c>
      <c r="F552" s="53">
        <f>IF('Data Import-Express'!F546="", "",'Data Import-Express'!F546 )</f>
        <v>1264.3800000000001</v>
      </c>
      <c r="G552" s="53">
        <f>IF('Data Import-Express'!G546="", "",'Data Import-Express'!G546 )</f>
        <v>1264.3800000000001</v>
      </c>
      <c r="H552" s="8"/>
      <c r="I552" s="81"/>
      <c r="J552" s="81"/>
      <c r="K552" s="82"/>
      <c r="L552" s="120"/>
      <c r="M552" s="93"/>
      <c r="N552" s="93"/>
      <c r="O552" s="36"/>
      <c r="P552" s="81"/>
      <c r="Q552" s="81"/>
      <c r="R552" s="82"/>
      <c r="S552" s="88"/>
      <c r="T552" s="92"/>
      <c r="U552" s="92"/>
      <c r="V552" s="2"/>
      <c r="W552" s="2"/>
    </row>
    <row r="553" spans="1:23" ht="15.95" customHeight="1" x14ac:dyDescent="0.25">
      <c r="A553" s="72"/>
      <c r="B553" s="53" t="str">
        <f>IF('Data Import-Express'!B547="", "",'Data Import-Express'!B547 )</f>
        <v>BDIACP</v>
      </c>
      <c r="C553" s="53" t="str">
        <f>IF('Data Import-Express'!C547="", "",'Data Import-Express'!C547 )</f>
        <v>Company 53</v>
      </c>
      <c r="D553" s="97" t="str">
        <f>IF('Data Import-Express'!D547="", "",'Data Import-Express'!D547 )</f>
        <v>B077552</v>
      </c>
      <c r="E553" s="54">
        <f ca="1">IF('Data Import-Express'!E547="", "",'Data Import-Express'!E547 )+(TODAY()-$A$1)</f>
        <v>45148</v>
      </c>
      <c r="F553" s="53">
        <f>IF('Data Import-Express'!F547="", "",'Data Import-Express'!F547 )</f>
        <v>2167.5</v>
      </c>
      <c r="G553" s="53">
        <f>IF('Data Import-Express'!G547="", "",'Data Import-Express'!G547 )</f>
        <v>2167.5</v>
      </c>
      <c r="H553" s="8"/>
      <c r="I553" s="81"/>
      <c r="J553" s="81"/>
      <c r="K553" s="82"/>
      <c r="L553" s="120"/>
      <c r="M553" s="93"/>
      <c r="N553" s="93"/>
      <c r="O553" s="36"/>
      <c r="P553" s="81"/>
      <c r="Q553" s="81"/>
      <c r="R553" s="82"/>
      <c r="S553" s="88"/>
      <c r="T553" s="92"/>
      <c r="U553" s="92"/>
      <c r="V553" s="2"/>
      <c r="W553" s="2"/>
    </row>
    <row r="554" spans="1:23" ht="15.95" customHeight="1" x14ac:dyDescent="0.25">
      <c r="A554" s="72"/>
      <c r="B554" s="53" t="str">
        <f>IF('Data Import-Express'!B548="", "",'Data Import-Express'!B548 )</f>
        <v>BDIERE</v>
      </c>
      <c r="C554" s="53" t="str">
        <f>IF('Data Import-Express'!C548="", "",'Data Import-Express'!C548 )</f>
        <v>Company 54</v>
      </c>
      <c r="D554" s="97" t="str">
        <f>IF('Data Import-Express'!D548="", "",'Data Import-Express'!D548 )</f>
        <v>L061632R</v>
      </c>
      <c r="E554" s="54">
        <f ca="1">IF('Data Import-Express'!E548="", "",'Data Import-Express'!E548 )+(TODAY()-$A$1)</f>
        <v>44899</v>
      </c>
      <c r="F554" s="53">
        <f>IF('Data Import-Express'!F548="", "",'Data Import-Express'!F548 )</f>
        <v>416</v>
      </c>
      <c r="G554" s="53">
        <f>IF('Data Import-Express'!G548="", "",'Data Import-Express'!G548 )</f>
        <v>416</v>
      </c>
      <c r="H554" s="8"/>
      <c r="I554" s="81"/>
      <c r="J554" s="81"/>
      <c r="K554" s="82"/>
      <c r="L554" s="120"/>
      <c r="M554" s="93"/>
      <c r="N554" s="93"/>
      <c r="O554" s="36"/>
      <c r="P554" s="81"/>
      <c r="Q554" s="81"/>
      <c r="R554" s="82"/>
      <c r="S554" s="88"/>
      <c r="T554" s="92"/>
      <c r="U554" s="92"/>
      <c r="V554" s="2"/>
      <c r="W554" s="2"/>
    </row>
    <row r="555" spans="1:23" ht="15.95" customHeight="1" x14ac:dyDescent="0.25">
      <c r="A555" s="72"/>
      <c r="B555" s="53" t="str">
        <f>IF('Data Import-Express'!B549="", "",'Data Import-Express'!B549 )</f>
        <v>BDIERE</v>
      </c>
      <c r="C555" s="53" t="str">
        <f>IF('Data Import-Express'!C549="", "",'Data Import-Express'!C549 )</f>
        <v>Company 54</v>
      </c>
      <c r="D555" s="97" t="str">
        <f>IF('Data Import-Express'!D549="", "",'Data Import-Express'!D549 )</f>
        <v>L061632RR</v>
      </c>
      <c r="E555" s="54">
        <f ca="1">IF('Data Import-Express'!E549="", "",'Data Import-Express'!E549 )+(TODAY()-$A$1)</f>
        <v>44997</v>
      </c>
      <c r="F555" s="53">
        <f>IF('Data Import-Express'!F549="", "",'Data Import-Express'!F549 )</f>
        <v>416</v>
      </c>
      <c r="G555" s="53">
        <f>IF('Data Import-Express'!G549="", "",'Data Import-Express'!G549 )</f>
        <v>416</v>
      </c>
      <c r="H555" s="8"/>
      <c r="I555" s="81"/>
      <c r="J555" s="81"/>
      <c r="K555" s="82"/>
      <c r="L555" s="120"/>
      <c r="M555" s="93"/>
      <c r="N555" s="93"/>
      <c r="O555" s="36"/>
      <c r="P555" s="81"/>
      <c r="Q555" s="81"/>
      <c r="R555" s="82"/>
      <c r="S555" s="88"/>
      <c r="T555" s="92"/>
      <c r="U555" s="92"/>
      <c r="V555" s="2"/>
      <c r="W555" s="2"/>
    </row>
    <row r="556" spans="1:23" ht="15.95" customHeight="1" x14ac:dyDescent="0.25">
      <c r="A556" s="72"/>
      <c r="B556" s="53" t="str">
        <f>IF('Data Import-Express'!B550="", "",'Data Import-Express'!B550 )</f>
        <v>BDIERE</v>
      </c>
      <c r="C556" s="53" t="str">
        <f>IF('Data Import-Express'!C550="", "",'Data Import-Express'!C550 )</f>
        <v>Company 54</v>
      </c>
      <c r="D556" s="97" t="str">
        <f>IF('Data Import-Express'!D550="", "",'Data Import-Express'!D550 )</f>
        <v>L061632CRR</v>
      </c>
      <c r="E556" s="54">
        <f ca="1">IF('Data Import-Express'!E550="", "",'Data Import-Express'!E550 )+(TODAY()-$A$1)</f>
        <v>44997</v>
      </c>
      <c r="F556" s="53">
        <f>IF('Data Import-Express'!F550="", "",'Data Import-Express'!F550 )</f>
        <v>416</v>
      </c>
      <c r="G556" s="53">
        <f>IF('Data Import-Express'!G550="", "",'Data Import-Express'!G550 )</f>
        <v>416</v>
      </c>
      <c r="H556" s="8"/>
      <c r="I556" s="81"/>
      <c r="J556" s="81"/>
      <c r="K556" s="82"/>
      <c r="L556" s="120"/>
      <c r="M556" s="93"/>
      <c r="N556" s="93"/>
      <c r="O556" s="36"/>
      <c r="P556" s="81"/>
      <c r="Q556" s="81"/>
      <c r="R556" s="82"/>
      <c r="S556" s="88"/>
      <c r="T556" s="92"/>
      <c r="U556" s="92"/>
      <c r="V556" s="2"/>
      <c r="W556" s="2"/>
    </row>
    <row r="557" spans="1:23" ht="15.95" customHeight="1" x14ac:dyDescent="0.25">
      <c r="A557" s="72"/>
      <c r="B557" s="53" t="str">
        <f>IF('Data Import-Express'!B551="", "",'Data Import-Express'!B551 )</f>
        <v>BDIERE</v>
      </c>
      <c r="C557" s="53" t="str">
        <f>IF('Data Import-Express'!C551="", "",'Data Import-Express'!C551 )</f>
        <v>Company 54</v>
      </c>
      <c r="D557" s="97" t="str">
        <f>IF('Data Import-Express'!D551="", "",'Data Import-Express'!D551 )</f>
        <v>L079210</v>
      </c>
      <c r="E557" s="54">
        <f ca="1">IF('Data Import-Express'!E551="", "",'Data Import-Express'!E551 )+(TODAY()-$A$1)</f>
        <v>45163</v>
      </c>
      <c r="F557" s="53">
        <f>IF('Data Import-Express'!F551="", "",'Data Import-Express'!F551 )</f>
        <v>252.88</v>
      </c>
      <c r="G557" s="53">
        <f>IF('Data Import-Express'!G551="", "",'Data Import-Express'!G551 )</f>
        <v>252.88</v>
      </c>
      <c r="H557" s="8"/>
      <c r="I557" s="81"/>
      <c r="J557" s="81"/>
      <c r="K557" s="82"/>
      <c r="L557" s="120"/>
      <c r="M557" s="93"/>
      <c r="N557" s="93"/>
      <c r="O557" s="36"/>
      <c r="P557" s="81"/>
      <c r="Q557" s="81"/>
      <c r="R557" s="82"/>
      <c r="S557" s="88"/>
      <c r="T557" s="92"/>
      <c r="U557" s="92"/>
      <c r="V557" s="2"/>
      <c r="W557" s="2"/>
    </row>
    <row r="558" spans="1:23" ht="15.95" customHeight="1" x14ac:dyDescent="0.25">
      <c r="A558" s="72"/>
      <c r="B558" s="53" t="str">
        <f>IF('Data Import-Express'!B552="", "",'Data Import-Express'!B552 )</f>
        <v>BDIRPA</v>
      </c>
      <c r="C558" s="53" t="str">
        <f>IF('Data Import-Express'!C552="", "",'Data Import-Express'!C552 )</f>
        <v>Company 55</v>
      </c>
      <c r="D558" s="97" t="str">
        <f>IF('Data Import-Express'!D552="", "",'Data Import-Express'!D552 )</f>
        <v>L068737</v>
      </c>
      <c r="E558" s="54">
        <f ca="1">IF('Data Import-Express'!E552="", "",'Data Import-Express'!E552 )+(TODAY()-$A$1)</f>
        <v>44974</v>
      </c>
      <c r="F558" s="53">
        <f>IF('Data Import-Express'!F552="", "",'Data Import-Express'!F552 )</f>
        <v>2205.13</v>
      </c>
      <c r="G558" s="53">
        <f>IF('Data Import-Express'!G552="", "",'Data Import-Express'!G552 )</f>
        <v>2205.13</v>
      </c>
      <c r="H558" s="8"/>
      <c r="I558" s="81"/>
      <c r="J558" s="81"/>
      <c r="K558" s="82"/>
      <c r="L558" s="120"/>
      <c r="M558" s="93"/>
      <c r="N558" s="93"/>
      <c r="O558" s="36"/>
      <c r="P558" s="81"/>
      <c r="Q558" s="81"/>
      <c r="R558" s="82"/>
      <c r="S558" s="88"/>
      <c r="T558" s="92"/>
      <c r="U558" s="92"/>
      <c r="V558" s="2"/>
      <c r="W558" s="2"/>
    </row>
    <row r="559" spans="1:23" ht="15.95" customHeight="1" x14ac:dyDescent="0.25">
      <c r="A559" s="72"/>
      <c r="B559" s="53" t="str">
        <f>IF('Data Import-Express'!B553="", "",'Data Import-Express'!B553 )</f>
        <v>BDIRPA</v>
      </c>
      <c r="C559" s="53" t="str">
        <f>IF('Data Import-Express'!C553="", "",'Data Import-Express'!C553 )</f>
        <v>Company 55</v>
      </c>
      <c r="D559" s="97" t="str">
        <f>IF('Data Import-Express'!D553="", "",'Data Import-Express'!D553 )</f>
        <v>L073219</v>
      </c>
      <c r="E559" s="54">
        <f ca="1">IF('Data Import-Express'!E553="", "",'Data Import-Express'!E553 )+(TODAY()-$A$1)</f>
        <v>45110</v>
      </c>
      <c r="F559" s="53">
        <f>IF('Data Import-Express'!F553="", "",'Data Import-Express'!F553 )</f>
        <v>2130.38</v>
      </c>
      <c r="G559" s="53">
        <f>IF('Data Import-Express'!G553="", "",'Data Import-Express'!G553 )</f>
        <v>2130.38</v>
      </c>
      <c r="H559" s="8"/>
      <c r="I559" s="81"/>
      <c r="J559" s="81"/>
      <c r="K559" s="82"/>
      <c r="L559" s="120"/>
      <c r="M559" s="93"/>
      <c r="N559" s="93"/>
      <c r="O559" s="36"/>
      <c r="P559" s="81"/>
      <c r="Q559" s="81"/>
      <c r="R559" s="82"/>
      <c r="S559" s="88"/>
      <c r="T559" s="92"/>
      <c r="U559" s="92"/>
      <c r="V559" s="2"/>
      <c r="W559" s="2"/>
    </row>
    <row r="560" spans="1:23" ht="15.95" customHeight="1" x14ac:dyDescent="0.25">
      <c r="A560" s="72"/>
      <c r="B560" s="53" t="str">
        <f>IF('Data Import-Express'!B554="", "",'Data Import-Express'!B554 )</f>
        <v>BDIRPA</v>
      </c>
      <c r="C560" s="53" t="str">
        <f>IF('Data Import-Express'!C554="", "",'Data Import-Express'!C554 )</f>
        <v>Company 55</v>
      </c>
      <c r="D560" s="97" t="str">
        <f>IF('Data Import-Express'!D554="", "",'Data Import-Express'!D554 )</f>
        <v>T077559</v>
      </c>
      <c r="E560" s="54">
        <f ca="1">IF('Data Import-Express'!E554="", "",'Data Import-Express'!E554 )+(TODAY()-$A$1)</f>
        <v>45137</v>
      </c>
      <c r="F560" s="53">
        <f>IF('Data Import-Express'!F554="", "",'Data Import-Express'!F554 )</f>
        <v>2160.2800000000002</v>
      </c>
      <c r="G560" s="53">
        <f>IF('Data Import-Express'!G554="", "",'Data Import-Express'!G554 )</f>
        <v>2160.2800000000002</v>
      </c>
      <c r="H560" s="8"/>
      <c r="I560" s="81"/>
      <c r="J560" s="81"/>
      <c r="K560" s="82"/>
      <c r="L560" s="120"/>
      <c r="M560" s="93"/>
      <c r="N560" s="93"/>
      <c r="O560" s="36"/>
      <c r="P560" s="81"/>
      <c r="Q560" s="81"/>
      <c r="R560" s="82"/>
      <c r="S560" s="88"/>
      <c r="T560" s="92"/>
      <c r="U560" s="92"/>
      <c r="V560" s="2"/>
      <c r="W560" s="2"/>
    </row>
    <row r="561" spans="1:23" ht="15.95" customHeight="1" x14ac:dyDescent="0.25">
      <c r="A561" s="72"/>
      <c r="B561" s="53" t="str">
        <f>IF('Data Import-Express'!B555="", "",'Data Import-Express'!B555 )</f>
        <v>BDIRPA</v>
      </c>
      <c r="C561" s="53" t="str">
        <f>IF('Data Import-Express'!C555="", "",'Data Import-Express'!C555 )</f>
        <v>Company 55</v>
      </c>
      <c r="D561" s="97" t="str">
        <f>IF('Data Import-Express'!D555="", "",'Data Import-Express'!D555 )</f>
        <v>T078673</v>
      </c>
      <c r="E561" s="54">
        <f ca="1">IF('Data Import-Express'!E555="", "",'Data Import-Express'!E555 )+(TODAY()-$A$1)</f>
        <v>45154</v>
      </c>
      <c r="F561" s="53">
        <f>IF('Data Import-Express'!F555="", "",'Data Import-Express'!F555 )</f>
        <v>2160.2800000000002</v>
      </c>
      <c r="G561" s="53">
        <f>IF('Data Import-Express'!G555="", "",'Data Import-Express'!G555 )</f>
        <v>2160.2800000000002</v>
      </c>
      <c r="H561" s="8"/>
      <c r="I561" s="81"/>
      <c r="J561" s="81"/>
      <c r="K561" s="82"/>
      <c r="L561" s="120"/>
      <c r="M561" s="93"/>
      <c r="N561" s="93"/>
      <c r="O561" s="36"/>
      <c r="P561" s="81"/>
      <c r="Q561" s="81"/>
      <c r="R561" s="82"/>
      <c r="S561" s="88"/>
      <c r="T561" s="92"/>
      <c r="U561" s="92"/>
      <c r="V561" s="2"/>
      <c r="W561" s="2"/>
    </row>
    <row r="562" spans="1:23" ht="15.95" customHeight="1" x14ac:dyDescent="0.25">
      <c r="A562" s="72"/>
      <c r="B562" s="53" t="str">
        <f>IF('Data Import-Express'!B556="", "",'Data Import-Express'!B556 )</f>
        <v>BDLSBO</v>
      </c>
      <c r="C562" s="53" t="str">
        <f>IF('Data Import-Express'!C556="", "",'Data Import-Express'!C556 )</f>
        <v>Company 56</v>
      </c>
      <c r="D562" s="97" t="str">
        <f>IF('Data Import-Express'!D556="", "",'Data Import-Express'!D556 )</f>
        <v>L001084</v>
      </c>
      <c r="E562" s="54">
        <f ca="1">IF('Data Import-Express'!E556="", "",'Data Import-Express'!E556 )+(TODAY()-$A$1)</f>
        <v>43771</v>
      </c>
      <c r="F562" s="53">
        <f>IF('Data Import-Express'!F556="", "",'Data Import-Express'!F556 )</f>
        <v>1500</v>
      </c>
      <c r="G562" s="53">
        <f>IF('Data Import-Express'!G556="", "",'Data Import-Express'!G556 )</f>
        <v>1500</v>
      </c>
      <c r="H562" s="8"/>
      <c r="I562" s="81"/>
      <c r="J562" s="81"/>
      <c r="K562" s="82"/>
      <c r="L562" s="120"/>
      <c r="M562" s="93"/>
      <c r="N562" s="93"/>
      <c r="O562" s="36"/>
      <c r="P562" s="81"/>
      <c r="Q562" s="81"/>
      <c r="R562" s="82"/>
      <c r="S562" s="88"/>
      <c r="T562" s="92"/>
      <c r="U562" s="92"/>
      <c r="V562" s="2"/>
      <c r="W562" s="2"/>
    </row>
    <row r="563" spans="1:23" ht="15.95" customHeight="1" x14ac:dyDescent="0.25">
      <c r="A563" s="72"/>
      <c r="B563" s="53" t="str">
        <f>IF('Data Import-Express'!B557="", "",'Data Import-Express'!B557 )</f>
        <v>BDMTPA</v>
      </c>
      <c r="C563" s="53" t="str">
        <f>IF('Data Import-Express'!C557="", "",'Data Import-Express'!C557 )</f>
        <v>Company 57</v>
      </c>
      <c r="D563" s="97" t="str">
        <f>IF('Data Import-Express'!D557="", "",'Data Import-Express'!D557 )</f>
        <v>L068701</v>
      </c>
      <c r="E563" s="54">
        <f ca="1">IF('Data Import-Express'!E557="", "",'Data Import-Express'!E557 )+(TODAY()-$A$1)</f>
        <v>44979</v>
      </c>
      <c r="F563" s="53">
        <f>IF('Data Import-Express'!F557="", "",'Data Import-Express'!F557 )</f>
        <v>1355.95</v>
      </c>
      <c r="G563" s="53">
        <f>IF('Data Import-Express'!G557="", "",'Data Import-Express'!G557 )</f>
        <v>1355.95</v>
      </c>
      <c r="H563" s="8"/>
      <c r="I563" s="81"/>
      <c r="J563" s="81"/>
      <c r="K563" s="82"/>
      <c r="L563" s="120"/>
      <c r="M563" s="93"/>
      <c r="N563" s="93"/>
      <c r="O563" s="36"/>
      <c r="P563" s="81"/>
      <c r="Q563" s="81"/>
      <c r="R563" s="82"/>
      <c r="S563" s="88"/>
      <c r="T563" s="92"/>
      <c r="U563" s="92"/>
      <c r="V563" s="2"/>
      <c r="W563" s="2"/>
    </row>
    <row r="564" spans="1:23" ht="15.95" customHeight="1" x14ac:dyDescent="0.25">
      <c r="A564" s="72"/>
      <c r="B564" s="53" t="str">
        <f>IF('Data Import-Express'!B558="", "",'Data Import-Express'!B558 )</f>
        <v>BDMTPA</v>
      </c>
      <c r="C564" s="53" t="str">
        <f>IF('Data Import-Express'!C558="", "",'Data Import-Express'!C558 )</f>
        <v>Company 57</v>
      </c>
      <c r="D564" s="97" t="str">
        <f>IF('Data Import-Express'!D558="", "",'Data Import-Express'!D558 )</f>
        <v>L067852</v>
      </c>
      <c r="E564" s="54">
        <f ca="1">IF('Data Import-Express'!E558="", "",'Data Import-Express'!E558 )+(TODAY()-$A$1)</f>
        <v>44981</v>
      </c>
      <c r="F564" s="53">
        <f>IF('Data Import-Express'!F558="", "",'Data Import-Express'!F558 )</f>
        <v>3045.95</v>
      </c>
      <c r="G564" s="53">
        <f>IF('Data Import-Express'!G558="", "",'Data Import-Express'!G558 )</f>
        <v>145.94999999999999</v>
      </c>
      <c r="H564" s="8"/>
      <c r="I564" s="81"/>
      <c r="J564" s="81"/>
      <c r="K564" s="82"/>
      <c r="L564" s="120"/>
      <c r="M564" s="93"/>
      <c r="N564" s="93"/>
      <c r="O564" s="36"/>
      <c r="P564" s="81"/>
      <c r="Q564" s="81"/>
      <c r="R564" s="82"/>
      <c r="S564" s="88"/>
      <c r="T564" s="92"/>
      <c r="U564" s="92"/>
      <c r="V564" s="2"/>
      <c r="W564" s="2"/>
    </row>
    <row r="565" spans="1:23" ht="15.95" customHeight="1" x14ac:dyDescent="0.25">
      <c r="A565" s="72"/>
      <c r="B565" s="53" t="str">
        <f>IF('Data Import-Express'!B559="", "",'Data Import-Express'!B559 )</f>
        <v>BDMTPA</v>
      </c>
      <c r="C565" s="53" t="str">
        <f>IF('Data Import-Express'!C559="", "",'Data Import-Express'!C559 )</f>
        <v>Company 57</v>
      </c>
      <c r="D565" s="97" t="str">
        <f>IF('Data Import-Express'!D559="", "",'Data Import-Express'!D559 )</f>
        <v>L069422</v>
      </c>
      <c r="E565" s="54">
        <f ca="1">IF('Data Import-Express'!E559="", "",'Data Import-Express'!E559 )+(TODAY()-$A$1)</f>
        <v>44987</v>
      </c>
      <c r="F565" s="53">
        <f>IF('Data Import-Express'!F559="", "",'Data Import-Express'!F559 )</f>
        <v>2480</v>
      </c>
      <c r="G565" s="53">
        <f>IF('Data Import-Express'!G559="", "",'Data Import-Express'!G559 )</f>
        <v>120</v>
      </c>
      <c r="H565" s="8"/>
      <c r="I565" s="81"/>
      <c r="J565" s="81"/>
      <c r="K565" s="82"/>
      <c r="L565" s="120"/>
      <c r="M565" s="93"/>
      <c r="N565" s="93"/>
      <c r="O565" s="36"/>
      <c r="P565" s="81"/>
      <c r="Q565" s="81"/>
      <c r="R565" s="82"/>
      <c r="S565" s="88"/>
      <c r="T565" s="92"/>
      <c r="U565" s="92"/>
      <c r="V565" s="2"/>
      <c r="W565" s="2"/>
    </row>
    <row r="566" spans="1:23" ht="15.95" customHeight="1" x14ac:dyDescent="0.25">
      <c r="A566" s="72"/>
      <c r="B566" s="53" t="str">
        <f>IF('Data Import-Express'!B560="", "",'Data Import-Express'!B560 )</f>
        <v>BDMTPA</v>
      </c>
      <c r="C566" s="53" t="str">
        <f>IF('Data Import-Express'!C560="", "",'Data Import-Express'!C560 )</f>
        <v>Company 57</v>
      </c>
      <c r="D566" s="97" t="str">
        <f>IF('Data Import-Express'!D560="", "",'Data Import-Express'!D560 )</f>
        <v>L071114</v>
      </c>
      <c r="E566" s="54">
        <f ca="1">IF('Data Import-Express'!E560="", "",'Data Import-Express'!E560 )+(TODAY()-$A$1)</f>
        <v>45023</v>
      </c>
      <c r="F566" s="53">
        <f>IF('Data Import-Express'!F560="", "",'Data Import-Express'!F560 )</f>
        <v>519.75</v>
      </c>
      <c r="G566" s="53">
        <f>IF('Data Import-Express'!G560="", "",'Data Import-Express'!G560 )</f>
        <v>519.75</v>
      </c>
      <c r="H566" s="8"/>
      <c r="I566" s="81"/>
      <c r="J566" s="81"/>
      <c r="K566" s="82"/>
      <c r="L566" s="120"/>
      <c r="M566" s="93"/>
      <c r="N566" s="93"/>
      <c r="O566" s="36"/>
      <c r="P566" s="81"/>
      <c r="Q566" s="81"/>
      <c r="R566" s="82"/>
      <c r="S566" s="88"/>
      <c r="T566" s="92"/>
      <c r="U566" s="92"/>
      <c r="V566" s="2"/>
      <c r="W566" s="2"/>
    </row>
    <row r="567" spans="1:23" ht="15.95" customHeight="1" x14ac:dyDescent="0.25">
      <c r="A567" s="72"/>
      <c r="B567" s="53" t="str">
        <f>IF('Data Import-Express'!B561="", "",'Data Import-Express'!B561 )</f>
        <v>BDMTPA</v>
      </c>
      <c r="C567" s="53" t="str">
        <f>IF('Data Import-Express'!C561="", "",'Data Import-Express'!C561 )</f>
        <v>Company 57</v>
      </c>
      <c r="D567" s="97" t="str">
        <f>IF('Data Import-Express'!D561="", "",'Data Import-Express'!D561 )</f>
        <v>L072830</v>
      </c>
      <c r="E567" s="54">
        <f ca="1">IF('Data Import-Express'!E561="", "",'Data Import-Express'!E561 )+(TODAY()-$A$1)</f>
        <v>45048</v>
      </c>
      <c r="F567" s="53">
        <f>IF('Data Import-Express'!F561="", "",'Data Import-Express'!F561 )</f>
        <v>654.75</v>
      </c>
      <c r="G567" s="53">
        <f>IF('Data Import-Express'!G561="", "",'Data Import-Express'!G561 )</f>
        <v>654.75</v>
      </c>
      <c r="H567" s="8"/>
      <c r="I567" s="81"/>
      <c r="J567" s="81"/>
      <c r="K567" s="82"/>
      <c r="L567" s="120"/>
      <c r="M567" s="93"/>
      <c r="N567" s="93"/>
      <c r="O567" s="36"/>
      <c r="P567" s="81"/>
      <c r="Q567" s="81"/>
      <c r="R567" s="82"/>
      <c r="S567" s="88"/>
      <c r="T567" s="92"/>
      <c r="U567" s="92"/>
      <c r="V567" s="2"/>
      <c r="W567" s="2"/>
    </row>
    <row r="568" spans="1:23" ht="15.95" customHeight="1" x14ac:dyDescent="0.25">
      <c r="A568" s="72"/>
      <c r="B568" s="53" t="str">
        <f>IF('Data Import-Express'!B562="", "",'Data Import-Express'!B562 )</f>
        <v>BDMTPA</v>
      </c>
      <c r="C568" s="53" t="str">
        <f>IF('Data Import-Express'!C562="", "",'Data Import-Express'!C562 )</f>
        <v>Company 57</v>
      </c>
      <c r="D568" s="97" t="str">
        <f>IF('Data Import-Express'!D562="", "",'Data Import-Express'!D562 )</f>
        <v>L073127</v>
      </c>
      <c r="E568" s="54">
        <f ca="1">IF('Data Import-Express'!E562="", "",'Data Import-Express'!E562 )+(TODAY()-$A$1)</f>
        <v>45057</v>
      </c>
      <c r="F568" s="53">
        <f>IF('Data Import-Express'!F562="", "",'Data Import-Express'!F562 )</f>
        <v>468</v>
      </c>
      <c r="G568" s="53">
        <f>IF('Data Import-Express'!G562="", "",'Data Import-Express'!G562 )</f>
        <v>468</v>
      </c>
      <c r="H568" s="8"/>
      <c r="I568" s="81"/>
      <c r="J568" s="81"/>
      <c r="K568" s="82"/>
      <c r="L568" s="120"/>
      <c r="M568" s="93"/>
      <c r="N568" s="93"/>
      <c r="O568" s="36"/>
      <c r="P568" s="81"/>
      <c r="Q568" s="81"/>
      <c r="R568" s="82"/>
      <c r="S568" s="88"/>
      <c r="T568" s="92"/>
      <c r="U568" s="92"/>
      <c r="V568" s="2"/>
      <c r="W568" s="2"/>
    </row>
    <row r="569" spans="1:23" ht="15.95" customHeight="1" x14ac:dyDescent="0.25">
      <c r="A569" s="72"/>
      <c r="B569" s="53" t="str">
        <f>IF('Data Import-Express'!B563="", "",'Data Import-Express'!B563 )</f>
        <v>BDMTPA</v>
      </c>
      <c r="C569" s="53" t="str">
        <f>IF('Data Import-Express'!C563="", "",'Data Import-Express'!C563 )</f>
        <v>Company 57</v>
      </c>
      <c r="D569" s="97" t="str">
        <f>IF('Data Import-Express'!D563="", "",'Data Import-Express'!D563 )</f>
        <v>L076923</v>
      </c>
      <c r="E569" s="54">
        <f ca="1">IF('Data Import-Express'!E563="", "",'Data Import-Express'!E563 )+(TODAY()-$A$1)</f>
        <v>45127</v>
      </c>
      <c r="F569" s="53">
        <f>IF('Data Import-Express'!F563="", "",'Data Import-Express'!F563 )</f>
        <v>644.33000000000004</v>
      </c>
      <c r="G569" s="53">
        <f>IF('Data Import-Express'!G563="", "",'Data Import-Express'!G563 )</f>
        <v>75</v>
      </c>
      <c r="H569" s="8"/>
      <c r="I569" s="81"/>
      <c r="J569" s="81"/>
      <c r="K569" s="82"/>
      <c r="L569" s="120"/>
      <c r="M569" s="93"/>
      <c r="N569" s="93"/>
      <c r="O569" s="36"/>
      <c r="P569" s="81"/>
      <c r="Q569" s="81"/>
      <c r="R569" s="82"/>
      <c r="S569" s="88"/>
      <c r="T569" s="92"/>
      <c r="U569" s="92"/>
      <c r="V569" s="2"/>
      <c r="W569" s="2"/>
    </row>
    <row r="570" spans="1:23" ht="15.95" customHeight="1" x14ac:dyDescent="0.25">
      <c r="A570" s="72"/>
      <c r="B570" s="53" t="str">
        <f>IF('Data Import-Express'!B564="", "",'Data Import-Express'!B564 )</f>
        <v>BDMTPA</v>
      </c>
      <c r="C570" s="53" t="str">
        <f>IF('Data Import-Express'!C564="", "",'Data Import-Express'!C564 )</f>
        <v>Company 57</v>
      </c>
      <c r="D570" s="97" t="str">
        <f>IF('Data Import-Express'!D564="", "",'Data Import-Express'!D564 )</f>
        <v>L076413</v>
      </c>
      <c r="E570" s="54">
        <f ca="1">IF('Data Import-Express'!E564="", "",'Data Import-Express'!E564 )+(TODAY()-$A$1)</f>
        <v>45140</v>
      </c>
      <c r="F570" s="53">
        <f>IF('Data Import-Express'!F564="", "",'Data Import-Express'!F564 )</f>
        <v>1838.95</v>
      </c>
      <c r="G570" s="53">
        <f>IF('Data Import-Express'!G564="", "",'Data Import-Express'!G564 )</f>
        <v>1838.95</v>
      </c>
      <c r="H570" s="8"/>
      <c r="I570" s="81"/>
      <c r="J570" s="81"/>
      <c r="K570" s="82"/>
      <c r="L570" s="120"/>
      <c r="M570" s="93"/>
      <c r="N570" s="93"/>
      <c r="O570" s="36"/>
      <c r="P570" s="81"/>
      <c r="Q570" s="81"/>
      <c r="R570" s="82"/>
      <c r="S570" s="88"/>
      <c r="T570" s="92"/>
      <c r="U570" s="92"/>
      <c r="V570" s="2"/>
      <c r="W570" s="2"/>
    </row>
    <row r="571" spans="1:23" ht="15.95" customHeight="1" x14ac:dyDescent="0.25">
      <c r="A571" s="72"/>
      <c r="B571" s="53" t="str">
        <f>IF('Data Import-Express'!B565="", "",'Data Import-Express'!B565 )</f>
        <v>BDMTPA</v>
      </c>
      <c r="C571" s="53" t="str">
        <f>IF('Data Import-Express'!C565="", "",'Data Import-Express'!C565 )</f>
        <v>Company 57</v>
      </c>
      <c r="D571" s="97" t="str">
        <f>IF('Data Import-Express'!D565="", "",'Data Import-Express'!D565 )</f>
        <v>L077026</v>
      </c>
      <c r="E571" s="54">
        <f ca="1">IF('Data Import-Express'!E565="", "",'Data Import-Express'!E565 )+(TODAY()-$A$1)</f>
        <v>45141</v>
      </c>
      <c r="F571" s="53">
        <f>IF('Data Import-Express'!F565="", "",'Data Import-Express'!F565 )</f>
        <v>2275.33</v>
      </c>
      <c r="G571" s="53">
        <f>IF('Data Import-Express'!G565="", "",'Data Import-Express'!G565 )</f>
        <v>2275.33</v>
      </c>
      <c r="H571" s="8"/>
      <c r="I571" s="81"/>
      <c r="J571" s="81"/>
      <c r="K571" s="82"/>
      <c r="L571" s="120"/>
      <c r="M571" s="93"/>
      <c r="N571" s="93"/>
      <c r="O571" s="36"/>
      <c r="P571" s="81"/>
      <c r="Q571" s="81"/>
      <c r="R571" s="82"/>
      <c r="S571" s="88"/>
      <c r="T571" s="92"/>
      <c r="U571" s="92"/>
      <c r="V571" s="2"/>
      <c r="W571" s="2"/>
    </row>
    <row r="572" spans="1:23" ht="15.95" customHeight="1" x14ac:dyDescent="0.25">
      <c r="A572" s="72"/>
      <c r="B572" s="53" t="str">
        <f>IF('Data Import-Express'!B566="", "",'Data Import-Express'!B566 )</f>
        <v>BDMTPA</v>
      </c>
      <c r="C572" s="53" t="str">
        <f>IF('Data Import-Express'!C566="", "",'Data Import-Express'!C566 )</f>
        <v>Company 57</v>
      </c>
      <c r="D572" s="97" t="str">
        <f>IF('Data Import-Express'!D566="", "",'Data Import-Express'!D566 )</f>
        <v>L077431</v>
      </c>
      <c r="E572" s="54">
        <f ca="1">IF('Data Import-Express'!E566="", "",'Data Import-Express'!E566 )+(TODAY()-$A$1)</f>
        <v>45141</v>
      </c>
      <c r="F572" s="53">
        <f>IF('Data Import-Express'!F566="", "",'Data Import-Express'!F566 )</f>
        <v>1017.95</v>
      </c>
      <c r="G572" s="53">
        <f>IF('Data Import-Express'!G566="", "",'Data Import-Express'!G566 )</f>
        <v>1017.95</v>
      </c>
      <c r="H572" s="8"/>
      <c r="I572" s="81"/>
      <c r="J572" s="81"/>
      <c r="K572" s="82"/>
      <c r="L572" s="120"/>
      <c r="M572" s="93"/>
      <c r="N572" s="93"/>
      <c r="O572" s="36"/>
      <c r="P572" s="81"/>
      <c r="Q572" s="81"/>
      <c r="R572" s="82"/>
      <c r="S572" s="88"/>
      <c r="T572" s="92"/>
      <c r="U572" s="92"/>
      <c r="V572" s="2"/>
      <c r="W572" s="2"/>
    </row>
    <row r="573" spans="1:23" ht="15.95" customHeight="1" x14ac:dyDescent="0.25">
      <c r="A573" s="72"/>
      <c r="B573" s="53" t="str">
        <f>IF('Data Import-Express'!B567="", "",'Data Import-Express'!B567 )</f>
        <v>BDMTPA</v>
      </c>
      <c r="C573" s="53" t="str">
        <f>IF('Data Import-Express'!C567="", "",'Data Import-Express'!C567 )</f>
        <v>Company 57</v>
      </c>
      <c r="D573" s="97" t="str">
        <f>IF('Data Import-Express'!D567="", "",'Data Import-Express'!D567 )</f>
        <v>L077596</v>
      </c>
      <c r="E573" s="54">
        <f ca="1">IF('Data Import-Express'!E567="", "",'Data Import-Express'!E567 )+(TODAY()-$A$1)</f>
        <v>45141</v>
      </c>
      <c r="F573" s="53">
        <f>IF('Data Import-Express'!F567="", "",'Data Import-Express'!F567 )</f>
        <v>2096.6999999999998</v>
      </c>
      <c r="G573" s="53">
        <f>IF('Data Import-Express'!G567="", "",'Data Import-Express'!G567 )</f>
        <v>2096.6999999999998</v>
      </c>
      <c r="H573" s="8"/>
      <c r="I573" s="81"/>
      <c r="J573" s="81"/>
      <c r="K573" s="82"/>
      <c r="L573" s="120"/>
      <c r="M573" s="93"/>
      <c r="N573" s="93"/>
      <c r="O573" s="36"/>
      <c r="P573" s="81"/>
      <c r="Q573" s="81"/>
      <c r="R573" s="82"/>
      <c r="S573" s="88"/>
      <c r="T573" s="92"/>
      <c r="U573" s="92"/>
      <c r="V573" s="2"/>
      <c r="W573" s="2"/>
    </row>
    <row r="574" spans="1:23" ht="15.95" customHeight="1" x14ac:dyDescent="0.25">
      <c r="A574" s="72"/>
      <c r="B574" s="53" t="str">
        <f>IF('Data Import-Express'!B568="", "",'Data Import-Express'!B568 )</f>
        <v>BDMTPA</v>
      </c>
      <c r="C574" s="53" t="str">
        <f>IF('Data Import-Express'!C568="", "",'Data Import-Express'!C568 )</f>
        <v>Company 57</v>
      </c>
      <c r="D574" s="97" t="str">
        <f>IF('Data Import-Express'!D568="", "",'Data Import-Express'!D568 )</f>
        <v>L077669</v>
      </c>
      <c r="E574" s="54">
        <f ca="1">IF('Data Import-Express'!E568="", "",'Data Import-Express'!E568 )+(TODAY()-$A$1)</f>
        <v>45141</v>
      </c>
      <c r="F574" s="53">
        <f>IF('Data Import-Express'!F568="", "",'Data Import-Express'!F568 )</f>
        <v>491.3</v>
      </c>
      <c r="G574" s="53">
        <f>IF('Data Import-Express'!G568="", "",'Data Import-Express'!G568 )</f>
        <v>491.3</v>
      </c>
      <c r="H574" s="8"/>
      <c r="I574" s="81"/>
      <c r="J574" s="81"/>
      <c r="K574" s="82"/>
      <c r="L574" s="120"/>
      <c r="M574" s="93"/>
      <c r="N574" s="93"/>
      <c r="O574" s="36"/>
      <c r="P574" s="81"/>
      <c r="Q574" s="81"/>
      <c r="R574" s="82"/>
      <c r="S574" s="88"/>
      <c r="T574" s="92"/>
      <c r="U574" s="92"/>
      <c r="V574" s="2"/>
      <c r="W574" s="2"/>
    </row>
    <row r="575" spans="1:23" ht="15.95" customHeight="1" x14ac:dyDescent="0.25">
      <c r="A575" s="72"/>
      <c r="B575" s="53" t="str">
        <f>IF('Data Import-Express'!B569="", "",'Data Import-Express'!B569 )</f>
        <v>BDMTPA</v>
      </c>
      <c r="C575" s="53" t="str">
        <f>IF('Data Import-Express'!C569="", "",'Data Import-Express'!C569 )</f>
        <v>Company 57</v>
      </c>
      <c r="D575" s="97" t="str">
        <f>IF('Data Import-Express'!D569="", "",'Data Import-Express'!D569 )</f>
        <v>L078021</v>
      </c>
      <c r="E575" s="54">
        <f ca="1">IF('Data Import-Express'!E569="", "",'Data Import-Express'!E569 )+(TODAY()-$A$1)</f>
        <v>45148</v>
      </c>
      <c r="F575" s="53">
        <f>IF('Data Import-Express'!F569="", "",'Data Import-Express'!F569 )</f>
        <v>2023</v>
      </c>
      <c r="G575" s="53">
        <f>IF('Data Import-Express'!G569="", "",'Data Import-Express'!G569 )</f>
        <v>2023</v>
      </c>
      <c r="H575" s="8"/>
      <c r="I575" s="81"/>
      <c r="J575" s="81"/>
      <c r="K575" s="82"/>
      <c r="L575" s="120"/>
      <c r="M575" s="93"/>
      <c r="N575" s="93"/>
      <c r="O575" s="36"/>
      <c r="P575" s="81"/>
      <c r="Q575" s="81"/>
      <c r="R575" s="82"/>
      <c r="S575" s="88"/>
      <c r="T575" s="92"/>
      <c r="U575" s="92"/>
      <c r="V575" s="2"/>
      <c r="W575" s="2"/>
    </row>
    <row r="576" spans="1:23" ht="15.95" customHeight="1" x14ac:dyDescent="0.25">
      <c r="A576" s="72"/>
      <c r="B576" s="53" t="str">
        <f>IF('Data Import-Express'!B570="", "",'Data Import-Express'!B570 )</f>
        <v>BDMTPA</v>
      </c>
      <c r="C576" s="53" t="str">
        <f>IF('Data Import-Express'!C570="", "",'Data Import-Express'!C570 )</f>
        <v>Company 57</v>
      </c>
      <c r="D576" s="97" t="str">
        <f>IF('Data Import-Express'!D570="", "",'Data Import-Express'!D570 )</f>
        <v>L078245</v>
      </c>
      <c r="E576" s="54">
        <f ca="1">IF('Data Import-Express'!E570="", "",'Data Import-Express'!E570 )+(TODAY()-$A$1)</f>
        <v>45154</v>
      </c>
      <c r="F576" s="53">
        <f>IF('Data Import-Express'!F570="", "",'Data Import-Express'!F570 )</f>
        <v>1746</v>
      </c>
      <c r="G576" s="53">
        <f>IF('Data Import-Express'!G570="", "",'Data Import-Express'!G570 )</f>
        <v>1746</v>
      </c>
      <c r="H576" s="8"/>
      <c r="I576" s="81"/>
      <c r="J576" s="81"/>
      <c r="K576" s="82"/>
      <c r="L576" s="120"/>
      <c r="M576" s="93"/>
      <c r="N576" s="93"/>
      <c r="O576" s="36"/>
      <c r="P576" s="81"/>
      <c r="Q576" s="81"/>
      <c r="R576" s="82"/>
      <c r="S576" s="88"/>
      <c r="T576" s="92"/>
      <c r="U576" s="92"/>
      <c r="V576" s="2"/>
      <c r="W576" s="2"/>
    </row>
    <row r="577" spans="1:23" ht="15.95" customHeight="1" x14ac:dyDescent="0.25">
      <c r="A577" s="72"/>
      <c r="B577" s="53" t="str">
        <f>IF('Data Import-Express'!B571="", "",'Data Import-Express'!B571 )</f>
        <v>BDMTPA</v>
      </c>
      <c r="C577" s="53" t="str">
        <f>IF('Data Import-Express'!C571="", "",'Data Import-Express'!C571 )</f>
        <v>Company 57</v>
      </c>
      <c r="D577" s="97" t="str">
        <f>IF('Data Import-Express'!D571="", "",'Data Import-Express'!D571 )</f>
        <v>L071992</v>
      </c>
      <c r="E577" s="54">
        <f ca="1">IF('Data Import-Express'!E571="", "",'Data Import-Express'!E571 )+(TODAY()-$A$1)</f>
        <v>45155</v>
      </c>
      <c r="F577" s="53">
        <f>IF('Data Import-Express'!F571="", "",'Data Import-Express'!F571 )</f>
        <v>906.5</v>
      </c>
      <c r="G577" s="53">
        <f>IF('Data Import-Express'!G571="", "",'Data Import-Express'!G571 )</f>
        <v>906.5</v>
      </c>
      <c r="H577" s="8"/>
      <c r="I577" s="81"/>
      <c r="J577" s="81"/>
      <c r="K577" s="82"/>
      <c r="L577" s="120"/>
      <c r="M577" s="93"/>
      <c r="N577" s="93"/>
      <c r="O577" s="36"/>
      <c r="P577" s="81"/>
      <c r="Q577" s="81"/>
      <c r="R577" s="82"/>
      <c r="S577" s="88"/>
      <c r="T577" s="92"/>
      <c r="U577" s="92"/>
      <c r="V577" s="2"/>
      <c r="W577" s="2"/>
    </row>
    <row r="578" spans="1:23" ht="15.95" customHeight="1" x14ac:dyDescent="0.25">
      <c r="A578" s="72"/>
      <c r="B578" s="53" t="str">
        <f>IF('Data Import-Express'!B572="", "",'Data Import-Express'!B572 )</f>
        <v>BDMTPA</v>
      </c>
      <c r="C578" s="53" t="str">
        <f>IF('Data Import-Express'!C572="", "",'Data Import-Express'!C572 )</f>
        <v>Company 57</v>
      </c>
      <c r="D578" s="97" t="str">
        <f>IF('Data Import-Express'!D572="", "",'Data Import-Express'!D572 )</f>
        <v>L078524</v>
      </c>
      <c r="E578" s="54">
        <f ca="1">IF('Data Import-Express'!E572="", "",'Data Import-Express'!E572 )+(TODAY()-$A$1)</f>
        <v>45157</v>
      </c>
      <c r="F578" s="53">
        <f>IF('Data Import-Express'!F572="", "",'Data Import-Express'!F572 )</f>
        <v>498.33</v>
      </c>
      <c r="G578" s="53">
        <f>IF('Data Import-Express'!G572="", "",'Data Import-Express'!G572 )</f>
        <v>498.33</v>
      </c>
      <c r="H578" s="8"/>
      <c r="I578" s="81"/>
      <c r="J578" s="81"/>
      <c r="K578" s="82"/>
      <c r="L578" s="120"/>
      <c r="M578" s="93"/>
      <c r="N578" s="93"/>
      <c r="O578" s="36"/>
      <c r="P578" s="81"/>
      <c r="Q578" s="81"/>
      <c r="R578" s="82"/>
      <c r="S578" s="88"/>
      <c r="T578" s="92"/>
      <c r="U578" s="92"/>
      <c r="V578" s="2"/>
      <c r="W578" s="2"/>
    </row>
    <row r="579" spans="1:23" ht="15.95" customHeight="1" x14ac:dyDescent="0.25">
      <c r="A579" s="72"/>
      <c r="B579" s="53" t="str">
        <f>IF('Data Import-Express'!B573="", "",'Data Import-Express'!B573 )</f>
        <v>BDMTPA</v>
      </c>
      <c r="C579" s="53" t="str">
        <f>IF('Data Import-Express'!C573="", "",'Data Import-Express'!C573 )</f>
        <v>Company 57</v>
      </c>
      <c r="D579" s="97" t="str">
        <f>IF('Data Import-Express'!D573="", "",'Data Import-Express'!D573 )</f>
        <v>L078153</v>
      </c>
      <c r="E579" s="54">
        <f ca="1">IF('Data Import-Express'!E573="", "",'Data Import-Express'!E573 )+(TODAY()-$A$1)</f>
        <v>45161</v>
      </c>
      <c r="F579" s="53">
        <f>IF('Data Import-Express'!F573="", "",'Data Import-Express'!F573 )</f>
        <v>2129.4499999999998</v>
      </c>
      <c r="G579" s="53">
        <f>IF('Data Import-Express'!G573="", "",'Data Import-Express'!G573 )</f>
        <v>2129.4499999999998</v>
      </c>
      <c r="H579" s="8"/>
      <c r="I579" s="81"/>
      <c r="J579" s="81"/>
      <c r="K579" s="82"/>
      <c r="L579" s="120"/>
      <c r="M579" s="93"/>
      <c r="N579" s="93"/>
      <c r="O579" s="36"/>
      <c r="P579" s="81"/>
      <c r="Q579" s="81"/>
      <c r="R579" s="82"/>
      <c r="S579" s="88"/>
      <c r="T579" s="92"/>
      <c r="U579" s="92"/>
      <c r="V579" s="2"/>
      <c r="W579" s="2"/>
    </row>
    <row r="580" spans="1:23" ht="15.95" customHeight="1" x14ac:dyDescent="0.25">
      <c r="A580" s="72"/>
      <c r="B580" s="53" t="str">
        <f>IF('Data Import-Express'!B574="", "",'Data Import-Express'!B574 )</f>
        <v>BDMTPA</v>
      </c>
      <c r="C580" s="53" t="str">
        <f>IF('Data Import-Express'!C574="", "",'Data Import-Express'!C574 )</f>
        <v>Company 57</v>
      </c>
      <c r="D580" s="97" t="str">
        <f>IF('Data Import-Express'!D574="", "",'Data Import-Express'!D574 )</f>
        <v>L078538</v>
      </c>
      <c r="E580" s="54">
        <f ca="1">IF('Data Import-Express'!E574="", "",'Data Import-Express'!E574 )+(TODAY()-$A$1)</f>
        <v>45162</v>
      </c>
      <c r="F580" s="53">
        <f>IF('Data Import-Express'!F574="", "",'Data Import-Express'!F574 )</f>
        <v>2098.9499999999998</v>
      </c>
      <c r="G580" s="53">
        <f>IF('Data Import-Express'!G574="", "",'Data Import-Express'!G574 )</f>
        <v>2098.9499999999998</v>
      </c>
      <c r="H580" s="8"/>
      <c r="I580" s="81"/>
      <c r="J580" s="81"/>
      <c r="K580" s="82"/>
      <c r="L580" s="120"/>
      <c r="M580" s="93"/>
      <c r="N580" s="93"/>
      <c r="O580" s="36"/>
      <c r="P580" s="81"/>
      <c r="Q580" s="81"/>
      <c r="R580" s="82"/>
      <c r="S580" s="88"/>
      <c r="T580" s="92"/>
      <c r="U580" s="92"/>
      <c r="V580" s="2"/>
      <c r="W580" s="2"/>
    </row>
    <row r="581" spans="1:23" ht="15.95" customHeight="1" x14ac:dyDescent="0.25">
      <c r="A581" s="72"/>
      <c r="B581" s="53" t="str">
        <f>IF('Data Import-Express'!B575="", "",'Data Import-Express'!B575 )</f>
        <v>BDMTPA</v>
      </c>
      <c r="C581" s="53" t="str">
        <f>IF('Data Import-Express'!C575="", "",'Data Import-Express'!C575 )</f>
        <v>Company 57</v>
      </c>
      <c r="D581" s="97" t="str">
        <f>IF('Data Import-Express'!D575="", "",'Data Import-Express'!D575 )</f>
        <v>L078833</v>
      </c>
      <c r="E581" s="54">
        <f ca="1">IF('Data Import-Express'!E575="", "",'Data Import-Express'!E575 )+(TODAY()-$A$1)</f>
        <v>45163</v>
      </c>
      <c r="F581" s="53">
        <f>IF('Data Import-Express'!F575="", "",'Data Import-Express'!F575 )</f>
        <v>2503.5</v>
      </c>
      <c r="G581" s="53">
        <f>IF('Data Import-Express'!G575="", "",'Data Import-Express'!G575 )</f>
        <v>2503.5</v>
      </c>
      <c r="H581" s="8"/>
      <c r="I581" s="81"/>
      <c r="J581" s="81"/>
      <c r="K581" s="82"/>
      <c r="L581" s="120"/>
      <c r="M581" s="93"/>
      <c r="N581" s="93"/>
      <c r="O581" s="36"/>
      <c r="P581" s="81"/>
      <c r="Q581" s="81"/>
      <c r="R581" s="82"/>
      <c r="S581" s="88"/>
      <c r="T581" s="92"/>
      <c r="U581" s="92"/>
      <c r="V581" s="2"/>
      <c r="W581" s="2"/>
    </row>
    <row r="582" spans="1:23" ht="15.95" customHeight="1" x14ac:dyDescent="0.25">
      <c r="A582" s="72"/>
      <c r="B582" s="53" t="str">
        <f>IF('Data Import-Express'!B576="", "",'Data Import-Express'!B576 )</f>
        <v>BDMTPA</v>
      </c>
      <c r="C582" s="53" t="str">
        <f>IF('Data Import-Express'!C576="", "",'Data Import-Express'!C576 )</f>
        <v>Company 57</v>
      </c>
      <c r="D582" s="97" t="str">
        <f>IF('Data Import-Express'!D576="", "",'Data Import-Express'!D576 )</f>
        <v>L079252</v>
      </c>
      <c r="E582" s="54">
        <f ca="1">IF('Data Import-Express'!E576="", "",'Data Import-Express'!E576 )+(TODAY()-$A$1)</f>
        <v>45163</v>
      </c>
      <c r="F582" s="53">
        <f>IF('Data Import-Express'!F576="", "",'Data Import-Express'!F576 )</f>
        <v>722.5</v>
      </c>
      <c r="G582" s="53">
        <f>IF('Data Import-Express'!G576="", "",'Data Import-Express'!G576 )</f>
        <v>722.5</v>
      </c>
      <c r="H582" s="8"/>
      <c r="I582" s="81"/>
      <c r="J582" s="81"/>
      <c r="K582" s="82"/>
      <c r="L582" s="120"/>
      <c r="M582" s="93"/>
      <c r="N582" s="93"/>
      <c r="O582" s="36"/>
      <c r="P582" s="81"/>
      <c r="Q582" s="81"/>
      <c r="R582" s="82"/>
      <c r="S582" s="88"/>
      <c r="T582" s="92"/>
      <c r="U582" s="92"/>
      <c r="V582" s="2"/>
      <c r="W582" s="2"/>
    </row>
    <row r="583" spans="1:23" ht="15.95" customHeight="1" x14ac:dyDescent="0.25">
      <c r="A583" s="72"/>
      <c r="B583" s="53" t="str">
        <f>IF('Data Import-Express'!B577="", "",'Data Import-Express'!B577 )</f>
        <v>BDMTPA</v>
      </c>
      <c r="C583" s="53" t="str">
        <f>IF('Data Import-Express'!C577="", "",'Data Import-Express'!C577 )</f>
        <v>Company 57</v>
      </c>
      <c r="D583" s="97" t="str">
        <f>IF('Data Import-Express'!D577="", "",'Data Import-Express'!D577 )</f>
        <v>L078632</v>
      </c>
      <c r="E583" s="54">
        <f ca="1">IF('Data Import-Express'!E577="", "",'Data Import-Express'!E577 )+(TODAY()-$A$1)</f>
        <v>45170</v>
      </c>
      <c r="F583" s="53">
        <f>IF('Data Import-Express'!F577="", "",'Data Import-Express'!F577 )</f>
        <v>3193.75</v>
      </c>
      <c r="G583" s="53">
        <f>IF('Data Import-Express'!G577="", "",'Data Import-Express'!G577 )</f>
        <v>3193.75</v>
      </c>
      <c r="H583" s="8"/>
      <c r="I583" s="81"/>
      <c r="J583" s="81"/>
      <c r="K583" s="82"/>
      <c r="L583" s="120"/>
      <c r="M583" s="93"/>
      <c r="N583" s="93"/>
      <c r="O583" s="36"/>
      <c r="P583" s="81"/>
      <c r="Q583" s="81"/>
      <c r="R583" s="82"/>
      <c r="S583" s="88"/>
      <c r="T583" s="92"/>
      <c r="U583" s="92"/>
      <c r="V583" s="2"/>
      <c r="W583" s="2"/>
    </row>
    <row r="584" spans="1:23" ht="15.95" customHeight="1" x14ac:dyDescent="0.25">
      <c r="A584" s="72"/>
      <c r="B584" s="53" t="str">
        <f>IF('Data Import-Express'!B578="", "",'Data Import-Express'!B578 )</f>
        <v>BDMTPA</v>
      </c>
      <c r="C584" s="53" t="str">
        <f>IF('Data Import-Express'!C578="", "",'Data Import-Express'!C578 )</f>
        <v>Company 57</v>
      </c>
      <c r="D584" s="97" t="str">
        <f>IF('Data Import-Express'!D578="", "",'Data Import-Express'!D578 )</f>
        <v>L079072</v>
      </c>
      <c r="E584" s="54">
        <f ca="1">IF('Data Import-Express'!E578="", "",'Data Import-Express'!E578 )+(TODAY()-$A$1)</f>
        <v>45170</v>
      </c>
      <c r="F584" s="53">
        <f>IF('Data Import-Express'!F578="", "",'Data Import-Express'!F578 )</f>
        <v>1571.53</v>
      </c>
      <c r="G584" s="53">
        <f>IF('Data Import-Express'!G578="", "",'Data Import-Express'!G578 )</f>
        <v>1571.53</v>
      </c>
      <c r="H584" s="8"/>
      <c r="I584" s="81"/>
      <c r="J584" s="81"/>
      <c r="K584" s="82"/>
      <c r="L584" s="120"/>
      <c r="M584" s="93"/>
      <c r="N584" s="93"/>
      <c r="O584" s="36"/>
      <c r="P584" s="81"/>
      <c r="Q584" s="81"/>
      <c r="R584" s="82"/>
      <c r="S584" s="88"/>
      <c r="T584" s="92"/>
      <c r="U584" s="92"/>
      <c r="V584" s="2"/>
      <c r="W584" s="2"/>
    </row>
    <row r="585" spans="1:23" ht="15.95" customHeight="1" x14ac:dyDescent="0.25">
      <c r="A585" s="72"/>
      <c r="B585" s="53" t="str">
        <f>IF('Data Import-Express'!B579="", "",'Data Import-Express'!B579 )</f>
        <v>BDMTPA</v>
      </c>
      <c r="C585" s="53" t="str">
        <f>IF('Data Import-Express'!C579="", "",'Data Import-Express'!C579 )</f>
        <v>Company 57</v>
      </c>
      <c r="D585" s="97" t="str">
        <f>IF('Data Import-Express'!D579="", "",'Data Import-Express'!D579 )</f>
        <v>L077392</v>
      </c>
      <c r="E585" s="54">
        <f ca="1">IF('Data Import-Express'!E579="", "",'Data Import-Express'!E579 )+(TODAY()-$A$1)</f>
        <v>45171</v>
      </c>
      <c r="F585" s="53">
        <f>IF('Data Import-Express'!F579="", "",'Data Import-Express'!F579 )</f>
        <v>1183.8800000000001</v>
      </c>
      <c r="G585" s="53">
        <f>IF('Data Import-Express'!G579="", "",'Data Import-Express'!G579 )</f>
        <v>1183.8800000000001</v>
      </c>
      <c r="H585" s="8"/>
      <c r="I585" s="81"/>
      <c r="J585" s="81"/>
      <c r="K585" s="82"/>
      <c r="L585" s="120"/>
      <c r="M585" s="93"/>
      <c r="N585" s="93"/>
      <c r="O585" s="36"/>
      <c r="P585" s="81"/>
      <c r="Q585" s="81"/>
      <c r="R585" s="82"/>
      <c r="S585" s="88"/>
      <c r="T585" s="92"/>
      <c r="U585" s="92"/>
      <c r="V585" s="2"/>
      <c r="W585" s="2"/>
    </row>
    <row r="586" spans="1:23" ht="15.95" customHeight="1" x14ac:dyDescent="0.25">
      <c r="A586" s="72"/>
      <c r="B586" s="53" t="str">
        <f>IF('Data Import-Express'!B580="", "",'Data Import-Express'!B580 )</f>
        <v>BDMTPA</v>
      </c>
      <c r="C586" s="53" t="str">
        <f>IF('Data Import-Express'!C580="", "",'Data Import-Express'!C580 )</f>
        <v>Company 57</v>
      </c>
      <c r="D586" s="97" t="str">
        <f>IF('Data Import-Express'!D580="", "",'Data Import-Express'!D580 )</f>
        <v>L077602</v>
      </c>
      <c r="E586" s="54">
        <f ca="1">IF('Data Import-Express'!E580="", "",'Data Import-Express'!E580 )+(TODAY()-$A$1)</f>
        <v>45171</v>
      </c>
      <c r="F586" s="53">
        <f>IF('Data Import-Express'!F580="", "",'Data Import-Express'!F580 )</f>
        <v>1691.58</v>
      </c>
      <c r="G586" s="53">
        <f>IF('Data Import-Express'!G580="", "",'Data Import-Express'!G580 )</f>
        <v>1691.58</v>
      </c>
      <c r="H586" s="8"/>
      <c r="I586" s="81"/>
      <c r="J586" s="81"/>
      <c r="K586" s="82"/>
      <c r="L586" s="120"/>
      <c r="M586" s="93"/>
      <c r="N586" s="93"/>
      <c r="O586" s="36"/>
      <c r="P586" s="81"/>
      <c r="Q586" s="81"/>
      <c r="R586" s="82"/>
      <c r="S586" s="88"/>
      <c r="T586" s="92"/>
      <c r="U586" s="92"/>
      <c r="V586" s="2"/>
      <c r="W586" s="2"/>
    </row>
    <row r="587" spans="1:23" ht="15.95" customHeight="1" x14ac:dyDescent="0.25">
      <c r="A587" s="72"/>
      <c r="B587" s="53" t="str">
        <f>IF('Data Import-Express'!B581="", "",'Data Import-Express'!B581 )</f>
        <v>BDMTPA</v>
      </c>
      <c r="C587" s="53" t="str">
        <f>IF('Data Import-Express'!C581="", "",'Data Import-Express'!C581 )</f>
        <v>Company 57</v>
      </c>
      <c r="D587" s="97" t="str">
        <f>IF('Data Import-Express'!D581="", "",'Data Import-Express'!D581 )</f>
        <v>L079559</v>
      </c>
      <c r="E587" s="54">
        <f ca="1">IF('Data Import-Express'!E581="", "",'Data Import-Express'!E581 )+(TODAY()-$A$1)</f>
        <v>45172</v>
      </c>
      <c r="F587" s="53">
        <f>IF('Data Import-Express'!F581="", "",'Data Import-Express'!F581 )</f>
        <v>416.15</v>
      </c>
      <c r="G587" s="53">
        <f>IF('Data Import-Express'!G581="", "",'Data Import-Express'!G581 )</f>
        <v>416.15</v>
      </c>
      <c r="H587" s="8"/>
      <c r="I587" s="81"/>
      <c r="J587" s="81"/>
      <c r="K587" s="82"/>
      <c r="L587" s="120"/>
      <c r="M587" s="93"/>
      <c r="N587" s="93"/>
      <c r="O587" s="36"/>
      <c r="P587" s="81"/>
      <c r="Q587" s="81"/>
      <c r="R587" s="82"/>
      <c r="S587" s="88"/>
      <c r="T587" s="92"/>
      <c r="U587" s="92"/>
      <c r="V587" s="2"/>
      <c r="W587" s="2"/>
    </row>
    <row r="588" spans="1:23" ht="15.95" customHeight="1" x14ac:dyDescent="0.25">
      <c r="A588" s="72"/>
      <c r="B588" s="53" t="str">
        <f>IF('Data Import-Express'!B582="", "",'Data Import-Express'!B582 )</f>
        <v>BDOPDO</v>
      </c>
      <c r="C588" s="53" t="str">
        <f>IF('Data Import-Express'!C582="", "",'Data Import-Express'!C582 )</f>
        <v>Company 58</v>
      </c>
      <c r="D588" s="97" t="str">
        <f>IF('Data Import-Express'!D582="", "",'Data Import-Express'!D582 )</f>
        <v>L050750</v>
      </c>
      <c r="E588" s="54">
        <f ca="1">IF('Data Import-Express'!E582="", "",'Data Import-Express'!E582 )+(TODAY()-$A$1)</f>
        <v>44631</v>
      </c>
      <c r="F588" s="53">
        <f>IF('Data Import-Express'!F582="", "",'Data Import-Express'!F582 )</f>
        <v>394.1</v>
      </c>
      <c r="G588" s="53">
        <f>IF('Data Import-Express'!G582="", "",'Data Import-Express'!G582 )</f>
        <v>152.69999999999999</v>
      </c>
      <c r="H588" s="8"/>
      <c r="I588" s="81"/>
      <c r="J588" s="81"/>
      <c r="K588" s="82"/>
      <c r="L588" s="120"/>
      <c r="M588" s="93"/>
      <c r="N588" s="93"/>
      <c r="O588" s="36"/>
      <c r="P588" s="81"/>
      <c r="Q588" s="81"/>
      <c r="R588" s="82"/>
      <c r="S588" s="88"/>
      <c r="T588" s="92"/>
      <c r="U588" s="92"/>
      <c r="V588" s="2"/>
      <c r="W588" s="2"/>
    </row>
    <row r="589" spans="1:23" ht="15.95" customHeight="1" x14ac:dyDescent="0.25">
      <c r="A589" s="72"/>
      <c r="B589" s="53" t="str">
        <f>IF('Data Import-Express'!B583="", "",'Data Import-Express'!B583 )</f>
        <v>BDOPDO</v>
      </c>
      <c r="C589" s="53" t="str">
        <f>IF('Data Import-Express'!C583="", "",'Data Import-Express'!C583 )</f>
        <v>Company 58</v>
      </c>
      <c r="D589" s="97" t="str">
        <f>IF('Data Import-Express'!D583="", "",'Data Import-Express'!D583 )</f>
        <v>L052708</v>
      </c>
      <c r="E589" s="54">
        <f ca="1">IF('Data Import-Express'!E583="", "",'Data Import-Express'!E583 )+(TODAY()-$A$1)</f>
        <v>44675</v>
      </c>
      <c r="F589" s="53">
        <f>IF('Data Import-Express'!F583="", "",'Data Import-Express'!F583 )</f>
        <v>530.63</v>
      </c>
      <c r="G589" s="53">
        <f>IF('Data Import-Express'!G583="", "",'Data Import-Express'!G583 )</f>
        <v>150</v>
      </c>
      <c r="H589" s="8"/>
      <c r="I589" s="81"/>
      <c r="J589" s="81"/>
      <c r="K589" s="82"/>
      <c r="L589" s="120"/>
      <c r="M589" s="93"/>
      <c r="N589" s="93"/>
      <c r="O589" s="36"/>
      <c r="P589" s="81"/>
      <c r="Q589" s="81"/>
      <c r="R589" s="82"/>
      <c r="S589" s="88"/>
      <c r="T589" s="92"/>
      <c r="U589" s="92"/>
      <c r="V589" s="2"/>
      <c r="W589" s="2"/>
    </row>
    <row r="590" spans="1:23" ht="15.95" customHeight="1" x14ac:dyDescent="0.25">
      <c r="A590" s="72"/>
      <c r="B590" s="53" t="str">
        <f>IF('Data Import-Express'!B584="", "",'Data Import-Express'!B584 )</f>
        <v>BDOPDO</v>
      </c>
      <c r="C590" s="53" t="str">
        <f>IF('Data Import-Express'!C584="", "",'Data Import-Express'!C584 )</f>
        <v>Company 58</v>
      </c>
      <c r="D590" s="97" t="str">
        <f>IF('Data Import-Express'!D584="", "",'Data Import-Express'!D584 )</f>
        <v>L060287R</v>
      </c>
      <c r="E590" s="54">
        <f ca="1">IF('Data Import-Express'!E584="", "",'Data Import-Express'!E584 )+(TODAY()-$A$1)</f>
        <v>44807</v>
      </c>
      <c r="F590" s="53">
        <f>IF('Data Import-Express'!F584="", "",'Data Import-Express'!F584 )</f>
        <v>427.4</v>
      </c>
      <c r="G590" s="53">
        <f>IF('Data Import-Express'!G584="", "",'Data Import-Express'!G584 )</f>
        <v>25</v>
      </c>
      <c r="H590" s="8"/>
      <c r="I590" s="81"/>
      <c r="J590" s="81"/>
      <c r="K590" s="82"/>
      <c r="L590" s="120"/>
      <c r="M590" s="93"/>
      <c r="N590" s="93"/>
      <c r="O590" s="36"/>
      <c r="P590" s="81"/>
      <c r="Q590" s="81"/>
      <c r="R590" s="82"/>
      <c r="S590" s="88"/>
      <c r="T590" s="92"/>
      <c r="U590" s="92"/>
      <c r="V590" s="2"/>
      <c r="W590" s="2"/>
    </row>
    <row r="591" spans="1:23" ht="15.95" customHeight="1" x14ac:dyDescent="0.25">
      <c r="A591" s="72"/>
      <c r="B591" s="53" t="str">
        <f>IF('Data Import-Express'!B585="", "",'Data Import-Express'!B585 )</f>
        <v>BDOPDO</v>
      </c>
      <c r="C591" s="53" t="str">
        <f>IF('Data Import-Express'!C585="", "",'Data Import-Express'!C585 )</f>
        <v>Company 58</v>
      </c>
      <c r="D591" s="97" t="str">
        <f>IF('Data Import-Express'!D585="", "",'Data Import-Express'!D585 )</f>
        <v>L053770R</v>
      </c>
      <c r="E591" s="54">
        <f ca="1">IF('Data Import-Express'!E585="", "",'Data Import-Express'!E585 )+(TODAY()-$A$1)</f>
        <v>44831</v>
      </c>
      <c r="F591" s="53">
        <f>IF('Data Import-Express'!F585="", "",'Data Import-Express'!F585 )</f>
        <v>786.66</v>
      </c>
      <c r="G591" s="53">
        <f>IF('Data Import-Express'!G585="", "",'Data Import-Express'!G585 )</f>
        <v>786.66</v>
      </c>
      <c r="H591" s="8"/>
      <c r="I591" s="81"/>
      <c r="J591" s="81"/>
      <c r="K591" s="82"/>
      <c r="L591" s="120"/>
      <c r="M591" s="93"/>
      <c r="N591" s="93"/>
      <c r="O591" s="36"/>
      <c r="P591" s="81"/>
      <c r="Q591" s="81"/>
      <c r="R591" s="82"/>
      <c r="S591" s="88"/>
      <c r="T591" s="92"/>
      <c r="U591" s="92"/>
      <c r="V591" s="2"/>
      <c r="W591" s="2"/>
    </row>
    <row r="592" spans="1:23" ht="15.95" customHeight="1" x14ac:dyDescent="0.25">
      <c r="A592" s="72"/>
      <c r="B592" s="53" t="str">
        <f>IF('Data Import-Express'!B586="", "",'Data Import-Express'!B586 )</f>
        <v>BDOPDO</v>
      </c>
      <c r="C592" s="53" t="str">
        <f>IF('Data Import-Express'!C586="", "",'Data Import-Express'!C586 )</f>
        <v>Company 58</v>
      </c>
      <c r="D592" s="97" t="str">
        <f>IF('Data Import-Express'!D586="", "",'Data Import-Express'!D586 )</f>
        <v>L059421</v>
      </c>
      <c r="E592" s="54">
        <f ca="1">IF('Data Import-Express'!E586="", "",'Data Import-Express'!E586 )+(TODAY()-$A$1)</f>
        <v>44848</v>
      </c>
      <c r="F592" s="53">
        <f>IF('Data Import-Express'!F586="", "",'Data Import-Express'!F586 )</f>
        <v>1021.55</v>
      </c>
      <c r="G592" s="53">
        <f>IF('Data Import-Express'!G586="", "",'Data Import-Express'!G586 )</f>
        <v>108.02</v>
      </c>
      <c r="H592" s="8"/>
      <c r="I592" s="81"/>
      <c r="J592" s="81"/>
      <c r="K592" s="82"/>
      <c r="L592" s="120"/>
      <c r="M592" s="93"/>
      <c r="N592" s="93"/>
      <c r="O592" s="36"/>
      <c r="P592" s="81"/>
      <c r="Q592" s="81"/>
      <c r="R592" s="82"/>
      <c r="S592" s="88"/>
      <c r="T592" s="92"/>
      <c r="U592" s="92"/>
      <c r="V592" s="2"/>
      <c r="W592" s="2"/>
    </row>
    <row r="593" spans="1:23" ht="15.95" customHeight="1" x14ac:dyDescent="0.25">
      <c r="A593" s="72"/>
      <c r="B593" s="53" t="str">
        <f>IF('Data Import-Express'!B587="", "",'Data Import-Express'!B587 )</f>
        <v>BDOPDO</v>
      </c>
      <c r="C593" s="53" t="str">
        <f>IF('Data Import-Express'!C587="", "",'Data Import-Express'!C587 )</f>
        <v>Company 58</v>
      </c>
      <c r="D593" s="97" t="str">
        <f>IF('Data Import-Express'!D587="", "",'Data Import-Express'!D587 )</f>
        <v>L061900</v>
      </c>
      <c r="E593" s="54">
        <f ca="1">IF('Data Import-Express'!E587="", "",'Data Import-Express'!E587 )+(TODAY()-$A$1)</f>
        <v>44850</v>
      </c>
      <c r="F593" s="53">
        <f>IF('Data Import-Express'!F587="", "",'Data Import-Express'!F587 )</f>
        <v>818.88</v>
      </c>
      <c r="G593" s="53">
        <f>IF('Data Import-Express'!G587="", "",'Data Import-Express'!G587 )</f>
        <v>198.25</v>
      </c>
      <c r="H593" s="8"/>
      <c r="I593" s="81"/>
      <c r="J593" s="81"/>
      <c r="K593" s="82"/>
      <c r="L593" s="120"/>
      <c r="M593" s="93"/>
      <c r="N593" s="93"/>
      <c r="O593" s="36"/>
      <c r="P593" s="81"/>
      <c r="Q593" s="81"/>
      <c r="R593" s="82"/>
      <c r="S593" s="88"/>
      <c r="T593" s="92"/>
      <c r="U593" s="92"/>
      <c r="V593" s="2"/>
      <c r="W593" s="2"/>
    </row>
    <row r="594" spans="1:23" ht="15.95" customHeight="1" x14ac:dyDescent="0.25">
      <c r="A594" s="72"/>
      <c r="B594" s="53" t="str">
        <f>IF('Data Import-Express'!B588="", "",'Data Import-Express'!B588 )</f>
        <v>BDOPDO</v>
      </c>
      <c r="C594" s="53" t="str">
        <f>IF('Data Import-Express'!C588="", "",'Data Import-Express'!C588 )</f>
        <v>Company 58</v>
      </c>
      <c r="D594" s="97" t="str">
        <f>IF('Data Import-Express'!D588="", "",'Data Import-Express'!D588 )</f>
        <v>L061603</v>
      </c>
      <c r="E594" s="54">
        <f ca="1">IF('Data Import-Express'!E588="", "",'Data Import-Express'!E588 )+(TODAY()-$A$1)</f>
        <v>44855</v>
      </c>
      <c r="F594" s="53">
        <f>IF('Data Import-Express'!F588="", "",'Data Import-Express'!F588 )</f>
        <v>2047.09</v>
      </c>
      <c r="G594" s="53">
        <f>IF('Data Import-Express'!G588="", "",'Data Import-Express'!G588 )</f>
        <v>609.65</v>
      </c>
      <c r="H594" s="8"/>
      <c r="I594" s="81"/>
      <c r="J594" s="81"/>
      <c r="K594" s="82"/>
      <c r="L594" s="120"/>
      <c r="M594" s="93"/>
      <c r="N594" s="93"/>
      <c r="O594" s="36"/>
      <c r="P594" s="81"/>
      <c r="Q594" s="81"/>
      <c r="R594" s="82"/>
      <c r="S594" s="88"/>
      <c r="T594" s="92"/>
      <c r="U594" s="92"/>
      <c r="V594" s="2"/>
      <c r="W594" s="2"/>
    </row>
    <row r="595" spans="1:23" ht="15.95" customHeight="1" x14ac:dyDescent="0.25">
      <c r="A595" s="72"/>
      <c r="B595" s="53" t="str">
        <f>IF('Data Import-Express'!B589="", "",'Data Import-Express'!B589 )</f>
        <v>BDOPDO</v>
      </c>
      <c r="C595" s="53" t="str">
        <f>IF('Data Import-Express'!C589="", "",'Data Import-Express'!C589 )</f>
        <v>Company 58</v>
      </c>
      <c r="D595" s="97" t="str">
        <f>IF('Data Import-Express'!D589="", "",'Data Import-Express'!D589 )</f>
        <v>L062794</v>
      </c>
      <c r="E595" s="54">
        <f ca="1">IF('Data Import-Express'!E589="", "",'Data Import-Express'!E589 )+(TODAY()-$A$1)</f>
        <v>44867</v>
      </c>
      <c r="F595" s="53">
        <f>IF('Data Import-Express'!F589="", "",'Data Import-Express'!F589 )</f>
        <v>1293.6400000000001</v>
      </c>
      <c r="G595" s="53">
        <f>IF('Data Import-Express'!G589="", "",'Data Import-Express'!G589 )</f>
        <v>327.14</v>
      </c>
      <c r="H595" s="8"/>
      <c r="I595" s="81"/>
      <c r="J595" s="81"/>
      <c r="K595" s="82"/>
      <c r="L595" s="120"/>
      <c r="M595" s="93"/>
      <c r="N595" s="93"/>
      <c r="O595" s="36"/>
      <c r="P595" s="81"/>
      <c r="Q595" s="81"/>
      <c r="R595" s="82"/>
      <c r="S595" s="88"/>
      <c r="T595" s="92"/>
      <c r="U595" s="92"/>
      <c r="V595" s="2"/>
      <c r="W595" s="2"/>
    </row>
    <row r="596" spans="1:23" ht="15.95" customHeight="1" x14ac:dyDescent="0.25">
      <c r="A596" s="72"/>
      <c r="B596" s="53" t="str">
        <f>IF('Data Import-Express'!B590="", "",'Data Import-Express'!B590 )</f>
        <v>BDOPDO</v>
      </c>
      <c r="C596" s="53" t="str">
        <f>IF('Data Import-Express'!C590="", "",'Data Import-Express'!C590 )</f>
        <v>Company 58</v>
      </c>
      <c r="D596" s="97" t="str">
        <f>IF('Data Import-Express'!D590="", "",'Data Import-Express'!D590 )</f>
        <v>L064048</v>
      </c>
      <c r="E596" s="54">
        <f ca="1">IF('Data Import-Express'!E590="", "",'Data Import-Express'!E590 )+(TODAY()-$A$1)</f>
        <v>44895</v>
      </c>
      <c r="F596" s="53">
        <f>IF('Data Import-Express'!F590="", "",'Data Import-Express'!F590 )</f>
        <v>724.16</v>
      </c>
      <c r="G596" s="53">
        <f>IF('Data Import-Express'!G590="", "",'Data Import-Express'!G590 )</f>
        <v>57.54</v>
      </c>
      <c r="H596" s="8"/>
      <c r="I596" s="81"/>
      <c r="J596" s="81"/>
      <c r="K596" s="82"/>
      <c r="L596" s="120"/>
      <c r="M596" s="93"/>
      <c r="N596" s="93"/>
      <c r="O596" s="36"/>
      <c r="P596" s="81"/>
      <c r="Q596" s="81"/>
      <c r="R596" s="82"/>
      <c r="S596" s="88"/>
      <c r="T596" s="92"/>
      <c r="U596" s="92"/>
      <c r="V596" s="2"/>
      <c r="W596" s="2"/>
    </row>
    <row r="597" spans="1:23" ht="15.95" customHeight="1" x14ac:dyDescent="0.25">
      <c r="A597" s="72"/>
      <c r="B597" s="53" t="str">
        <f>IF('Data Import-Express'!B591="", "",'Data Import-Express'!B591 )</f>
        <v>BDOPDO</v>
      </c>
      <c r="C597" s="53" t="str">
        <f>IF('Data Import-Express'!C591="", "",'Data Import-Express'!C591 )</f>
        <v>Company 58</v>
      </c>
      <c r="D597" s="97" t="str">
        <f>IF('Data Import-Express'!D591="", "",'Data Import-Express'!D591 )</f>
        <v>L065980R</v>
      </c>
      <c r="E597" s="54">
        <f ca="1">IF('Data Import-Express'!E591="", "",'Data Import-Express'!E591 )+(TODAY()-$A$1)</f>
        <v>44933</v>
      </c>
      <c r="F597" s="53">
        <f>IF('Data Import-Express'!F591="", "",'Data Import-Express'!F591 )</f>
        <v>1091.01</v>
      </c>
      <c r="G597" s="53">
        <f>IF('Data Import-Express'!G591="", "",'Data Import-Express'!G591 )</f>
        <v>5.25</v>
      </c>
      <c r="H597" s="8"/>
      <c r="I597" s="81"/>
      <c r="J597" s="81"/>
      <c r="K597" s="82"/>
      <c r="L597" s="120"/>
      <c r="M597" s="93"/>
      <c r="N597" s="93"/>
      <c r="O597" s="36"/>
      <c r="P597" s="81"/>
      <c r="Q597" s="81"/>
      <c r="R597" s="82"/>
      <c r="S597" s="88"/>
      <c r="T597" s="92"/>
      <c r="U597" s="92"/>
      <c r="V597" s="2"/>
      <c r="W597" s="2"/>
    </row>
    <row r="598" spans="1:23" ht="15.95" customHeight="1" x14ac:dyDescent="0.25">
      <c r="A598" s="72"/>
      <c r="B598" s="53" t="str">
        <f>IF('Data Import-Express'!B592="", "",'Data Import-Express'!B592 )</f>
        <v>BDOPDO</v>
      </c>
      <c r="C598" s="53" t="str">
        <f>IF('Data Import-Express'!C592="", "",'Data Import-Express'!C592 )</f>
        <v>Company 58</v>
      </c>
      <c r="D598" s="97" t="str">
        <f>IF('Data Import-Express'!D592="", "",'Data Import-Express'!D592 )</f>
        <v>L066180R</v>
      </c>
      <c r="E598" s="54">
        <f ca="1">IF('Data Import-Express'!E592="", "",'Data Import-Express'!E592 )+(TODAY()-$A$1)</f>
        <v>44933</v>
      </c>
      <c r="F598" s="53">
        <f>IF('Data Import-Express'!F592="", "",'Data Import-Express'!F592 )</f>
        <v>381.36</v>
      </c>
      <c r="G598" s="53">
        <f>IF('Data Import-Express'!G592="", "",'Data Import-Express'!G592 )</f>
        <v>0.91</v>
      </c>
      <c r="H598" s="8"/>
      <c r="I598" s="81"/>
      <c r="J598" s="81"/>
      <c r="K598" s="82"/>
      <c r="L598" s="120"/>
      <c r="M598" s="93"/>
      <c r="N598" s="93"/>
      <c r="O598" s="36"/>
      <c r="P598" s="81"/>
      <c r="Q598" s="81"/>
      <c r="R598" s="82"/>
      <c r="S598" s="88"/>
      <c r="T598" s="92"/>
      <c r="U598" s="92"/>
      <c r="V598" s="2"/>
      <c r="W598" s="2"/>
    </row>
    <row r="599" spans="1:23" ht="15.95" customHeight="1" x14ac:dyDescent="0.25">
      <c r="A599" s="72"/>
      <c r="B599" s="53" t="str">
        <f>IF('Data Import-Express'!B593="", "",'Data Import-Express'!B593 )</f>
        <v>BDOPDO</v>
      </c>
      <c r="C599" s="53" t="str">
        <f>IF('Data Import-Express'!C593="", "",'Data Import-Express'!C593 )</f>
        <v>Company 58</v>
      </c>
      <c r="D599" s="97" t="str">
        <f>IF('Data Import-Express'!D593="", "",'Data Import-Express'!D593 )</f>
        <v>L066087</v>
      </c>
      <c r="E599" s="54">
        <f ca="1">IF('Data Import-Express'!E593="", "",'Data Import-Express'!E593 )+(TODAY()-$A$1)</f>
        <v>44940</v>
      </c>
      <c r="F599" s="53">
        <f>IF('Data Import-Express'!F593="", "",'Data Import-Express'!F593 )</f>
        <v>1030.1400000000001</v>
      </c>
      <c r="G599" s="53">
        <f>IF('Data Import-Express'!G593="", "",'Data Import-Express'!G593 )</f>
        <v>159.99</v>
      </c>
      <c r="H599" s="8"/>
      <c r="I599" s="81"/>
      <c r="J599" s="81"/>
      <c r="K599" s="82"/>
      <c r="L599" s="120"/>
      <c r="M599" s="93"/>
      <c r="N599" s="93"/>
      <c r="O599" s="36"/>
      <c r="P599" s="81"/>
      <c r="Q599" s="81"/>
      <c r="R599" s="82"/>
      <c r="S599" s="88"/>
      <c r="T599" s="92"/>
      <c r="U599" s="92"/>
      <c r="V599" s="2"/>
      <c r="W599" s="2"/>
    </row>
    <row r="600" spans="1:23" ht="15.95" customHeight="1" x14ac:dyDescent="0.25">
      <c r="A600" s="72"/>
      <c r="B600" s="53" t="str">
        <f>IF('Data Import-Express'!B594="", "",'Data Import-Express'!B594 )</f>
        <v>BDOPDO</v>
      </c>
      <c r="C600" s="53" t="str">
        <f>IF('Data Import-Express'!C594="", "",'Data Import-Express'!C594 )</f>
        <v>Company 58</v>
      </c>
      <c r="D600" s="97" t="str">
        <f>IF('Data Import-Express'!D594="", "",'Data Import-Express'!D594 )</f>
        <v>L067291</v>
      </c>
      <c r="E600" s="54">
        <f ca="1">IF('Data Import-Express'!E594="", "",'Data Import-Express'!E594 )+(TODAY()-$A$1)</f>
        <v>44968</v>
      </c>
      <c r="F600" s="53">
        <f>IF('Data Import-Express'!F594="", "",'Data Import-Express'!F594 )</f>
        <v>685.34</v>
      </c>
      <c r="G600" s="53">
        <f>IF('Data Import-Express'!G594="", "",'Data Import-Express'!G594 )</f>
        <v>224.82</v>
      </c>
      <c r="H600" s="8"/>
      <c r="I600" s="81"/>
      <c r="J600" s="81"/>
      <c r="K600" s="82"/>
      <c r="L600" s="120"/>
      <c r="M600" s="93"/>
      <c r="N600" s="93"/>
      <c r="O600" s="36"/>
      <c r="P600" s="81"/>
      <c r="Q600" s="81"/>
      <c r="R600" s="82"/>
      <c r="S600" s="88"/>
      <c r="T600" s="92"/>
      <c r="U600" s="92"/>
      <c r="V600" s="2"/>
      <c r="W600" s="2"/>
    </row>
    <row r="601" spans="1:23" ht="15.95" customHeight="1" x14ac:dyDescent="0.25">
      <c r="A601" s="72"/>
      <c r="B601" s="53" t="str">
        <f>IF('Data Import-Express'!B595="", "",'Data Import-Express'!B595 )</f>
        <v>BDOPDO</v>
      </c>
      <c r="C601" s="53" t="str">
        <f>IF('Data Import-Express'!C595="", "",'Data Import-Express'!C595 )</f>
        <v>Company 58</v>
      </c>
      <c r="D601" s="97" t="str">
        <f>IF('Data Import-Express'!D595="", "",'Data Import-Express'!D595 )</f>
        <v>L072730</v>
      </c>
      <c r="E601" s="54">
        <f ca="1">IF('Data Import-Express'!E595="", "",'Data Import-Express'!E595 )+(TODAY()-$A$1)</f>
        <v>45048</v>
      </c>
      <c r="F601" s="53">
        <f>IF('Data Import-Express'!F595="", "",'Data Import-Express'!F595 )</f>
        <v>749.04</v>
      </c>
      <c r="G601" s="53">
        <f>IF('Data Import-Express'!G595="", "",'Data Import-Express'!G595 )</f>
        <v>44.4</v>
      </c>
      <c r="H601" s="8"/>
      <c r="I601" s="81"/>
      <c r="J601" s="81"/>
      <c r="K601" s="82"/>
      <c r="L601" s="120"/>
      <c r="M601" s="93"/>
      <c r="N601" s="93"/>
      <c r="O601" s="36"/>
      <c r="P601" s="81"/>
      <c r="Q601" s="81"/>
      <c r="R601" s="82"/>
      <c r="S601" s="88"/>
      <c r="T601" s="92"/>
      <c r="U601" s="92"/>
      <c r="V601" s="2"/>
      <c r="W601" s="2"/>
    </row>
    <row r="602" spans="1:23" ht="15.95" customHeight="1" x14ac:dyDescent="0.25">
      <c r="A602" s="72"/>
      <c r="B602" s="53" t="str">
        <f>IF('Data Import-Express'!B596="", "",'Data Import-Express'!B596 )</f>
        <v>BDOPDO</v>
      </c>
      <c r="C602" s="53" t="str">
        <f>IF('Data Import-Express'!C596="", "",'Data Import-Express'!C596 )</f>
        <v>Company 58</v>
      </c>
      <c r="D602" s="97" t="str">
        <f>IF('Data Import-Express'!D596="", "",'Data Import-Express'!D596 )</f>
        <v>L073062</v>
      </c>
      <c r="E602" s="54">
        <f ca="1">IF('Data Import-Express'!E596="", "",'Data Import-Express'!E596 )+(TODAY()-$A$1)</f>
        <v>45063</v>
      </c>
      <c r="F602" s="53">
        <f>IF('Data Import-Express'!F596="", "",'Data Import-Express'!F596 )</f>
        <v>1990.99</v>
      </c>
      <c r="G602" s="53">
        <f>IF('Data Import-Express'!G596="", "",'Data Import-Express'!G596 )</f>
        <v>1990.99</v>
      </c>
      <c r="H602" s="8"/>
      <c r="I602" s="81"/>
      <c r="J602" s="81"/>
      <c r="K602" s="82"/>
      <c r="L602" s="120"/>
      <c r="M602" s="93"/>
      <c r="N602" s="93"/>
      <c r="O602" s="36"/>
      <c r="P602" s="81"/>
      <c r="Q602" s="81"/>
      <c r="R602" s="82"/>
      <c r="S602" s="88"/>
      <c r="T602" s="92"/>
      <c r="U602" s="92"/>
      <c r="V602" s="2"/>
      <c r="W602" s="2"/>
    </row>
    <row r="603" spans="1:23" ht="15.95" customHeight="1" x14ac:dyDescent="0.25">
      <c r="A603" s="72"/>
      <c r="B603" s="53" t="str">
        <f>IF('Data Import-Express'!B597="", "",'Data Import-Express'!B597 )</f>
        <v>BDOPDO</v>
      </c>
      <c r="C603" s="53" t="str">
        <f>IF('Data Import-Express'!C597="", "",'Data Import-Express'!C597 )</f>
        <v>Company 58</v>
      </c>
      <c r="D603" s="97" t="str">
        <f>IF('Data Import-Express'!D597="", "",'Data Import-Express'!D597 )</f>
        <v>L073385</v>
      </c>
      <c r="E603" s="54">
        <f ca="1">IF('Data Import-Express'!E597="", "",'Data Import-Express'!E597 )+(TODAY()-$A$1)</f>
        <v>45063</v>
      </c>
      <c r="F603" s="53">
        <f>IF('Data Import-Express'!F597="", "",'Data Import-Express'!F597 )</f>
        <v>438.24</v>
      </c>
      <c r="G603" s="53">
        <f>IF('Data Import-Express'!G597="", "",'Data Import-Express'!G597 )</f>
        <v>438.24</v>
      </c>
      <c r="H603" s="8"/>
      <c r="I603" s="81"/>
      <c r="J603" s="81"/>
      <c r="K603" s="82"/>
      <c r="L603" s="120"/>
      <c r="M603" s="93"/>
      <c r="N603" s="93"/>
      <c r="O603" s="36"/>
      <c r="P603" s="81"/>
      <c r="Q603" s="81"/>
      <c r="R603" s="82"/>
      <c r="S603" s="88"/>
      <c r="T603" s="92"/>
      <c r="U603" s="92"/>
      <c r="V603" s="2"/>
      <c r="W603" s="2"/>
    </row>
    <row r="604" spans="1:23" ht="15.95" customHeight="1" x14ac:dyDescent="0.25">
      <c r="A604" s="72"/>
      <c r="B604" s="53" t="str">
        <f>IF('Data Import-Express'!B598="", "",'Data Import-Express'!B598 )</f>
        <v>BDOPDO</v>
      </c>
      <c r="C604" s="53" t="str">
        <f>IF('Data Import-Express'!C598="", "",'Data Import-Express'!C598 )</f>
        <v>Company 58</v>
      </c>
      <c r="D604" s="97" t="str">
        <f>IF('Data Import-Express'!D598="", "",'Data Import-Express'!D598 )</f>
        <v>L073750</v>
      </c>
      <c r="E604" s="54">
        <f ca="1">IF('Data Import-Express'!E598="", "",'Data Import-Express'!E598 )+(TODAY()-$A$1)</f>
        <v>45067</v>
      </c>
      <c r="F604" s="53">
        <f>IF('Data Import-Express'!F598="", "",'Data Import-Express'!F598 )</f>
        <v>586.54</v>
      </c>
      <c r="G604" s="53">
        <f>IF('Data Import-Express'!G598="", "",'Data Import-Express'!G598 )</f>
        <v>586.54</v>
      </c>
      <c r="H604" s="8"/>
      <c r="I604" s="81"/>
      <c r="J604" s="81"/>
      <c r="K604" s="82"/>
      <c r="L604" s="120"/>
      <c r="M604" s="93"/>
      <c r="N604" s="93"/>
      <c r="O604" s="36"/>
      <c r="P604" s="81"/>
      <c r="Q604" s="81"/>
      <c r="R604" s="82"/>
      <c r="S604" s="88"/>
      <c r="T604" s="92"/>
      <c r="U604" s="92"/>
      <c r="V604" s="2"/>
      <c r="W604" s="2"/>
    </row>
    <row r="605" spans="1:23" ht="15.95" customHeight="1" x14ac:dyDescent="0.25">
      <c r="A605" s="72"/>
      <c r="B605" s="53" t="str">
        <f>IF('Data Import-Express'!B599="", "",'Data Import-Express'!B599 )</f>
        <v>BDOPDO</v>
      </c>
      <c r="C605" s="53" t="str">
        <f>IF('Data Import-Express'!C599="", "",'Data Import-Express'!C599 )</f>
        <v>Company 58</v>
      </c>
      <c r="D605" s="97" t="str">
        <f>IF('Data Import-Express'!D599="", "",'Data Import-Express'!D599 )</f>
        <v>L073691</v>
      </c>
      <c r="E605" s="54">
        <f ca="1">IF('Data Import-Express'!E599="", "",'Data Import-Express'!E599 )+(TODAY()-$A$1)</f>
        <v>45070</v>
      </c>
      <c r="F605" s="53">
        <f>IF('Data Import-Express'!F599="", "",'Data Import-Express'!F599 )</f>
        <v>1224.8499999999999</v>
      </c>
      <c r="G605" s="53">
        <f>IF('Data Import-Express'!G599="", "",'Data Import-Express'!G599 )</f>
        <v>1224.8499999999999</v>
      </c>
      <c r="H605" s="8"/>
      <c r="I605" s="81"/>
      <c r="J605" s="81"/>
      <c r="K605" s="82"/>
      <c r="L605" s="120"/>
      <c r="M605" s="93"/>
      <c r="N605" s="93"/>
      <c r="O605" s="36"/>
      <c r="P605" s="81"/>
      <c r="Q605" s="81"/>
      <c r="R605" s="82"/>
      <c r="S605" s="88"/>
      <c r="T605" s="92"/>
      <c r="U605" s="92"/>
      <c r="V605" s="2"/>
      <c r="W605" s="2"/>
    </row>
    <row r="606" spans="1:23" ht="15.95" customHeight="1" x14ac:dyDescent="0.25">
      <c r="A606" s="72"/>
      <c r="B606" s="53" t="str">
        <f>IF('Data Import-Express'!B600="", "",'Data Import-Express'!B600 )</f>
        <v>BDOPDO</v>
      </c>
      <c r="C606" s="53" t="str">
        <f>IF('Data Import-Express'!C600="", "",'Data Import-Express'!C600 )</f>
        <v>Company 58</v>
      </c>
      <c r="D606" s="97" t="str">
        <f>IF('Data Import-Express'!D600="", "",'Data Import-Express'!D600 )</f>
        <v>L073745</v>
      </c>
      <c r="E606" s="54">
        <f ca="1">IF('Data Import-Express'!E600="", "",'Data Import-Express'!E600 )+(TODAY()-$A$1)</f>
        <v>45070</v>
      </c>
      <c r="F606" s="53">
        <f>IF('Data Import-Express'!F600="", "",'Data Import-Express'!F600 )</f>
        <v>895.66</v>
      </c>
      <c r="G606" s="53">
        <f>IF('Data Import-Express'!G600="", "",'Data Import-Express'!G600 )</f>
        <v>895.66</v>
      </c>
      <c r="H606" s="8"/>
      <c r="I606" s="81"/>
      <c r="J606" s="81"/>
      <c r="K606" s="82"/>
      <c r="L606" s="120"/>
      <c r="M606" s="93"/>
      <c r="N606" s="93"/>
      <c r="O606" s="36"/>
      <c r="P606" s="81"/>
      <c r="Q606" s="81"/>
      <c r="R606" s="82"/>
      <c r="S606" s="88"/>
      <c r="T606" s="92"/>
      <c r="U606" s="92"/>
      <c r="V606" s="2"/>
      <c r="W606" s="2"/>
    </row>
    <row r="607" spans="1:23" ht="15.95" customHeight="1" x14ac:dyDescent="0.25">
      <c r="A607" s="72"/>
      <c r="B607" s="53" t="str">
        <f>IF('Data Import-Express'!B601="", "",'Data Import-Express'!B601 )</f>
        <v>BDOPDO</v>
      </c>
      <c r="C607" s="53" t="str">
        <f>IF('Data Import-Express'!C601="", "",'Data Import-Express'!C601 )</f>
        <v>Company 58</v>
      </c>
      <c r="D607" s="97" t="str">
        <f>IF('Data Import-Express'!D601="", "",'Data Import-Express'!D601 )</f>
        <v>L073747</v>
      </c>
      <c r="E607" s="54">
        <f ca="1">IF('Data Import-Express'!E601="", "",'Data Import-Express'!E601 )+(TODAY()-$A$1)</f>
        <v>45070</v>
      </c>
      <c r="F607" s="53">
        <f>IF('Data Import-Express'!F601="", "",'Data Import-Express'!F601 )</f>
        <v>1413.26</v>
      </c>
      <c r="G607" s="53">
        <f>IF('Data Import-Express'!G601="", "",'Data Import-Express'!G601 )</f>
        <v>1413.26</v>
      </c>
      <c r="H607" s="8"/>
      <c r="I607" s="81"/>
      <c r="J607" s="81"/>
      <c r="K607" s="82"/>
      <c r="L607" s="120"/>
      <c r="M607" s="93"/>
      <c r="N607" s="93"/>
      <c r="O607" s="36"/>
      <c r="P607" s="81"/>
      <c r="Q607" s="81"/>
      <c r="R607" s="82"/>
      <c r="S607" s="88"/>
      <c r="T607" s="92"/>
      <c r="U607" s="92"/>
      <c r="V607" s="2"/>
      <c r="W607" s="2"/>
    </row>
    <row r="608" spans="1:23" ht="15.95" customHeight="1" x14ac:dyDescent="0.25">
      <c r="A608" s="72"/>
      <c r="B608" s="53" t="str">
        <f>IF('Data Import-Express'!B602="", "",'Data Import-Express'!B602 )</f>
        <v>BDOPDO</v>
      </c>
      <c r="C608" s="53" t="str">
        <f>IF('Data Import-Express'!C602="", "",'Data Import-Express'!C602 )</f>
        <v>Company 58</v>
      </c>
      <c r="D608" s="97" t="str">
        <f>IF('Data Import-Express'!D602="", "",'Data Import-Express'!D602 )</f>
        <v>L072841</v>
      </c>
      <c r="E608" s="54">
        <f ca="1">IF('Data Import-Express'!E602="", "",'Data Import-Express'!E602 )+(TODAY()-$A$1)</f>
        <v>45073</v>
      </c>
      <c r="F608" s="53">
        <f>IF('Data Import-Express'!F602="", "",'Data Import-Express'!F602 )</f>
        <v>1673.66</v>
      </c>
      <c r="G608" s="53">
        <f>IF('Data Import-Express'!G602="", "",'Data Import-Express'!G602 )</f>
        <v>10.38</v>
      </c>
      <c r="H608" s="8"/>
      <c r="I608" s="81"/>
      <c r="J608" s="81"/>
      <c r="K608" s="82"/>
      <c r="L608" s="120"/>
      <c r="M608" s="93"/>
      <c r="N608" s="93"/>
      <c r="O608" s="36"/>
      <c r="P608" s="81"/>
      <c r="Q608" s="81"/>
      <c r="R608" s="82"/>
      <c r="S608" s="88"/>
      <c r="T608" s="92"/>
      <c r="U608" s="92"/>
      <c r="V608" s="2"/>
      <c r="W608" s="2"/>
    </row>
    <row r="609" spans="1:23" ht="15.95" customHeight="1" x14ac:dyDescent="0.25">
      <c r="A609" s="72"/>
      <c r="B609" s="53" t="str">
        <f>IF('Data Import-Express'!B603="", "",'Data Import-Express'!B603 )</f>
        <v>BDOPDO</v>
      </c>
      <c r="C609" s="53" t="str">
        <f>IF('Data Import-Express'!C603="", "",'Data Import-Express'!C603 )</f>
        <v>Company 58</v>
      </c>
      <c r="D609" s="97" t="str">
        <f>IF('Data Import-Express'!D603="", "",'Data Import-Express'!D603 )</f>
        <v>L072950</v>
      </c>
      <c r="E609" s="54">
        <f ca="1">IF('Data Import-Express'!E603="", "",'Data Import-Express'!E603 )+(TODAY()-$A$1)</f>
        <v>45073</v>
      </c>
      <c r="F609" s="53">
        <f>IF('Data Import-Express'!F603="", "",'Data Import-Express'!F603 )</f>
        <v>723.83</v>
      </c>
      <c r="G609" s="53">
        <f>IF('Data Import-Express'!G603="", "",'Data Import-Express'!G603 )</f>
        <v>723.83</v>
      </c>
      <c r="H609" s="8"/>
      <c r="I609" s="81"/>
      <c r="J609" s="81"/>
      <c r="K609" s="82"/>
      <c r="L609" s="120"/>
      <c r="M609" s="93"/>
      <c r="N609" s="93"/>
      <c r="O609" s="36"/>
      <c r="P609" s="81"/>
      <c r="Q609" s="81"/>
      <c r="R609" s="82"/>
      <c r="S609" s="88"/>
      <c r="T609" s="92"/>
      <c r="U609" s="92"/>
      <c r="V609" s="2"/>
      <c r="W609" s="2"/>
    </row>
    <row r="610" spans="1:23" ht="15.95" customHeight="1" x14ac:dyDescent="0.25">
      <c r="A610" s="72"/>
      <c r="B610" s="53" t="str">
        <f>IF('Data Import-Express'!B604="", "",'Data Import-Express'!B604 )</f>
        <v>BDOPDO</v>
      </c>
      <c r="C610" s="53" t="str">
        <f>IF('Data Import-Express'!C604="", "",'Data Import-Express'!C604 )</f>
        <v>Company 58</v>
      </c>
      <c r="D610" s="97" t="str">
        <f>IF('Data Import-Express'!D604="", "",'Data Import-Express'!D604 )</f>
        <v>L072951</v>
      </c>
      <c r="E610" s="54">
        <f ca="1">IF('Data Import-Express'!E604="", "",'Data Import-Express'!E604 )+(TODAY()-$A$1)</f>
        <v>45073</v>
      </c>
      <c r="F610" s="53">
        <f>IF('Data Import-Express'!F604="", "",'Data Import-Express'!F604 )</f>
        <v>733.89</v>
      </c>
      <c r="G610" s="53">
        <f>IF('Data Import-Express'!G604="", "",'Data Import-Express'!G604 )</f>
        <v>733.89</v>
      </c>
      <c r="H610" s="8"/>
      <c r="I610" s="81"/>
      <c r="J610" s="81"/>
      <c r="K610" s="82"/>
      <c r="L610" s="120"/>
      <c r="M610" s="93"/>
      <c r="N610" s="93"/>
      <c r="O610" s="36"/>
      <c r="P610" s="81"/>
      <c r="Q610" s="81"/>
      <c r="R610" s="82"/>
      <c r="S610" s="88"/>
      <c r="T610" s="92"/>
      <c r="U610" s="92"/>
      <c r="V610" s="2"/>
      <c r="W610" s="2"/>
    </row>
    <row r="611" spans="1:23" ht="15.95" customHeight="1" x14ac:dyDescent="0.25">
      <c r="A611" s="72"/>
      <c r="B611" s="53" t="str">
        <f>IF('Data Import-Express'!B605="", "",'Data Import-Express'!B605 )</f>
        <v>BDOPDO</v>
      </c>
      <c r="C611" s="53" t="str">
        <f>IF('Data Import-Express'!C605="", "",'Data Import-Express'!C605 )</f>
        <v>Company 58</v>
      </c>
      <c r="D611" s="97" t="str">
        <f>IF('Data Import-Express'!D605="", "",'Data Import-Express'!D605 )</f>
        <v>L073383</v>
      </c>
      <c r="E611" s="54">
        <f ca="1">IF('Data Import-Express'!E605="", "",'Data Import-Express'!E605 )+(TODAY()-$A$1)</f>
        <v>45073</v>
      </c>
      <c r="F611" s="53">
        <f>IF('Data Import-Express'!F605="", "",'Data Import-Express'!F605 )</f>
        <v>872.24</v>
      </c>
      <c r="G611" s="53">
        <f>IF('Data Import-Express'!G605="", "",'Data Import-Express'!G605 )</f>
        <v>872.24</v>
      </c>
      <c r="H611" s="8"/>
      <c r="I611" s="81"/>
      <c r="J611" s="81"/>
      <c r="K611" s="82"/>
      <c r="L611" s="120"/>
      <c r="M611" s="93"/>
      <c r="N611" s="93"/>
      <c r="O611" s="36"/>
      <c r="P611" s="81"/>
      <c r="Q611" s="81"/>
      <c r="R611" s="82"/>
      <c r="S611" s="88"/>
      <c r="T611" s="92"/>
      <c r="U611" s="92"/>
      <c r="V611" s="2"/>
      <c r="W611" s="2"/>
    </row>
    <row r="612" spans="1:23" ht="15.95" customHeight="1" x14ac:dyDescent="0.25">
      <c r="A612" s="72"/>
      <c r="B612" s="53" t="str">
        <f>IF('Data Import-Express'!B606="", "",'Data Import-Express'!B606 )</f>
        <v>BDOPDO</v>
      </c>
      <c r="C612" s="53" t="str">
        <f>IF('Data Import-Express'!C606="", "",'Data Import-Express'!C606 )</f>
        <v>Company 58</v>
      </c>
      <c r="D612" s="97" t="str">
        <f>IF('Data Import-Express'!D606="", "",'Data Import-Express'!D606 )</f>
        <v>L073453</v>
      </c>
      <c r="E612" s="54">
        <f ca="1">IF('Data Import-Express'!E606="", "",'Data Import-Express'!E606 )+(TODAY()-$A$1)</f>
        <v>45073</v>
      </c>
      <c r="F612" s="53">
        <f>IF('Data Import-Express'!F606="", "",'Data Import-Express'!F606 )</f>
        <v>3201.94</v>
      </c>
      <c r="G612" s="53">
        <f>IF('Data Import-Express'!G606="", "",'Data Import-Express'!G606 )</f>
        <v>3201.94</v>
      </c>
      <c r="H612" s="8"/>
      <c r="I612" s="81"/>
      <c r="J612" s="81"/>
      <c r="K612" s="82"/>
      <c r="L612" s="120"/>
      <c r="M612" s="93"/>
      <c r="N612" s="93"/>
      <c r="O612" s="36"/>
      <c r="P612" s="81"/>
      <c r="Q612" s="81"/>
      <c r="R612" s="82"/>
      <c r="S612" s="88"/>
      <c r="T612" s="92"/>
      <c r="U612" s="92"/>
      <c r="V612" s="2"/>
      <c r="W612" s="2"/>
    </row>
    <row r="613" spans="1:23" ht="15.95" customHeight="1" x14ac:dyDescent="0.25">
      <c r="A613" s="72"/>
      <c r="B613" s="53" t="str">
        <f>IF('Data Import-Express'!B607="", "",'Data Import-Express'!B607 )</f>
        <v>BDOPDO</v>
      </c>
      <c r="C613" s="53" t="str">
        <f>IF('Data Import-Express'!C607="", "",'Data Import-Express'!C607 )</f>
        <v>Company 58</v>
      </c>
      <c r="D613" s="97" t="str">
        <f>IF('Data Import-Express'!D607="", "",'Data Import-Express'!D607 )</f>
        <v>L073606</v>
      </c>
      <c r="E613" s="54">
        <f ca="1">IF('Data Import-Express'!E607="", "",'Data Import-Express'!E607 )+(TODAY()-$A$1)</f>
        <v>45073</v>
      </c>
      <c r="F613" s="53">
        <f>IF('Data Import-Express'!F607="", "",'Data Import-Express'!F607 )</f>
        <v>1116.8900000000001</v>
      </c>
      <c r="G613" s="53">
        <f>IF('Data Import-Express'!G607="", "",'Data Import-Express'!G607 )</f>
        <v>1116.8900000000001</v>
      </c>
      <c r="H613" s="8"/>
      <c r="I613" s="81"/>
      <c r="J613" s="81"/>
      <c r="K613" s="82"/>
      <c r="L613" s="120"/>
      <c r="M613" s="93"/>
      <c r="N613" s="93"/>
      <c r="O613" s="36"/>
      <c r="P613" s="81"/>
      <c r="Q613" s="81"/>
      <c r="R613" s="82"/>
      <c r="S613" s="88"/>
      <c r="T613" s="92"/>
      <c r="U613" s="92"/>
      <c r="V613" s="2"/>
      <c r="W613" s="2"/>
    </row>
    <row r="614" spans="1:23" ht="15.95" customHeight="1" x14ac:dyDescent="0.25">
      <c r="A614" s="72"/>
      <c r="B614" s="53" t="str">
        <f>IF('Data Import-Express'!B608="", "",'Data Import-Express'!B608 )</f>
        <v>BDOPDO</v>
      </c>
      <c r="C614" s="53" t="str">
        <f>IF('Data Import-Express'!C608="", "",'Data Import-Express'!C608 )</f>
        <v>Company 58</v>
      </c>
      <c r="D614" s="97" t="str">
        <f>IF('Data Import-Express'!D608="", "",'Data Import-Express'!D608 )</f>
        <v>L073746</v>
      </c>
      <c r="E614" s="54">
        <f ca="1">IF('Data Import-Express'!E608="", "",'Data Import-Express'!E608 )+(TODAY()-$A$1)</f>
        <v>45073</v>
      </c>
      <c r="F614" s="53">
        <f>IF('Data Import-Express'!F608="", "",'Data Import-Express'!F608 )</f>
        <v>493.4</v>
      </c>
      <c r="G614" s="53">
        <f>IF('Data Import-Express'!G608="", "",'Data Import-Express'!G608 )</f>
        <v>493.4</v>
      </c>
      <c r="H614" s="8"/>
      <c r="I614" s="81"/>
      <c r="J614" s="81"/>
      <c r="K614" s="82"/>
      <c r="L614" s="120"/>
      <c r="M614" s="93"/>
      <c r="N614" s="93"/>
      <c r="O614" s="36"/>
      <c r="P614" s="81"/>
      <c r="Q614" s="81"/>
      <c r="R614" s="82"/>
      <c r="S614" s="88"/>
      <c r="T614" s="92"/>
      <c r="U614" s="92"/>
      <c r="V614" s="2"/>
      <c r="W614" s="2"/>
    </row>
    <row r="615" spans="1:23" ht="15.95" customHeight="1" x14ac:dyDescent="0.25">
      <c r="A615" s="72"/>
      <c r="B615" s="53" t="str">
        <f>IF('Data Import-Express'!B609="", "",'Data Import-Express'!B609 )</f>
        <v>BDOPDO</v>
      </c>
      <c r="C615" s="53" t="str">
        <f>IF('Data Import-Express'!C609="", "",'Data Import-Express'!C609 )</f>
        <v>Company 58</v>
      </c>
      <c r="D615" s="97" t="str">
        <f>IF('Data Import-Express'!D609="", "",'Data Import-Express'!D609 )</f>
        <v>L073875</v>
      </c>
      <c r="E615" s="54">
        <f ca="1">IF('Data Import-Express'!E609="", "",'Data Import-Express'!E609 )+(TODAY()-$A$1)</f>
        <v>45073</v>
      </c>
      <c r="F615" s="53">
        <f>IF('Data Import-Express'!F609="", "",'Data Import-Express'!F609 )</f>
        <v>763.72</v>
      </c>
      <c r="G615" s="53">
        <f>IF('Data Import-Express'!G609="", "",'Data Import-Express'!G609 )</f>
        <v>763.72</v>
      </c>
      <c r="H615" s="8"/>
      <c r="I615" s="81"/>
      <c r="J615" s="81"/>
      <c r="K615" s="82"/>
      <c r="L615" s="120"/>
      <c r="M615" s="93"/>
      <c r="N615" s="93"/>
      <c r="O615" s="36"/>
      <c r="P615" s="81"/>
      <c r="Q615" s="81"/>
      <c r="R615" s="82"/>
      <c r="S615" s="88"/>
      <c r="T615" s="92"/>
      <c r="U615" s="92"/>
      <c r="V615" s="2"/>
      <c r="W615" s="2"/>
    </row>
    <row r="616" spans="1:23" ht="15.95" customHeight="1" x14ac:dyDescent="0.25">
      <c r="A616" s="72"/>
      <c r="B616" s="53" t="str">
        <f>IF('Data Import-Express'!B610="", "",'Data Import-Express'!B610 )</f>
        <v>BDOPDO</v>
      </c>
      <c r="C616" s="53" t="str">
        <f>IF('Data Import-Express'!C610="", "",'Data Import-Express'!C610 )</f>
        <v>Company 58</v>
      </c>
      <c r="D616" s="97" t="str">
        <f>IF('Data Import-Express'!D610="", "",'Data Import-Express'!D610 )</f>
        <v>L073882</v>
      </c>
      <c r="E616" s="54">
        <f ca="1">IF('Data Import-Express'!E610="", "",'Data Import-Express'!E610 )+(TODAY()-$A$1)</f>
        <v>45073</v>
      </c>
      <c r="F616" s="53">
        <f>IF('Data Import-Express'!F610="", "",'Data Import-Express'!F610 )</f>
        <v>1145.72</v>
      </c>
      <c r="G616" s="53">
        <f>IF('Data Import-Express'!G610="", "",'Data Import-Express'!G610 )</f>
        <v>1145.72</v>
      </c>
      <c r="H616" s="8"/>
      <c r="I616" s="81"/>
      <c r="J616" s="81"/>
      <c r="K616" s="82"/>
      <c r="L616" s="120"/>
      <c r="M616" s="93"/>
      <c r="N616" s="93"/>
      <c r="O616" s="36"/>
      <c r="P616" s="81"/>
      <c r="Q616" s="81"/>
      <c r="R616" s="82"/>
      <c r="S616" s="88"/>
      <c r="T616" s="92"/>
      <c r="U616" s="92"/>
      <c r="V616" s="2"/>
      <c r="W616" s="2"/>
    </row>
    <row r="617" spans="1:23" ht="15.95" customHeight="1" x14ac:dyDescent="0.25">
      <c r="A617" s="72"/>
      <c r="B617" s="53" t="str">
        <f>IF('Data Import-Express'!B611="", "",'Data Import-Express'!B611 )</f>
        <v>BDOPDO</v>
      </c>
      <c r="C617" s="53" t="str">
        <f>IF('Data Import-Express'!C611="", "",'Data Import-Express'!C611 )</f>
        <v>Company 58</v>
      </c>
      <c r="D617" s="97" t="str">
        <f>IF('Data Import-Express'!D611="", "",'Data Import-Express'!D611 )</f>
        <v>L074142</v>
      </c>
      <c r="E617" s="54">
        <f ca="1">IF('Data Import-Express'!E611="", "",'Data Import-Express'!E611 )+(TODAY()-$A$1)</f>
        <v>45073</v>
      </c>
      <c r="F617" s="53">
        <f>IF('Data Import-Express'!F611="", "",'Data Import-Express'!F611 )</f>
        <v>313.93</v>
      </c>
      <c r="G617" s="53">
        <f>IF('Data Import-Express'!G611="", "",'Data Import-Express'!G611 )</f>
        <v>313.93</v>
      </c>
      <c r="H617" s="8"/>
      <c r="I617" s="81"/>
      <c r="J617" s="81"/>
      <c r="K617" s="82"/>
      <c r="L617" s="120"/>
      <c r="M617" s="93"/>
      <c r="N617" s="93"/>
      <c r="O617" s="36"/>
      <c r="P617" s="81"/>
      <c r="Q617" s="81"/>
      <c r="R617" s="82"/>
      <c r="S617" s="88"/>
      <c r="T617" s="92"/>
      <c r="U617" s="92"/>
      <c r="V617" s="2"/>
      <c r="W617" s="2"/>
    </row>
    <row r="618" spans="1:23" ht="15.95" customHeight="1" x14ac:dyDescent="0.25">
      <c r="A618" s="72"/>
      <c r="B618" s="53" t="str">
        <f>IF('Data Import-Express'!B612="", "",'Data Import-Express'!B612 )</f>
        <v>BDOPDO</v>
      </c>
      <c r="C618" s="53" t="str">
        <f>IF('Data Import-Express'!C612="", "",'Data Import-Express'!C612 )</f>
        <v>Company 58</v>
      </c>
      <c r="D618" s="97" t="str">
        <f>IF('Data Import-Express'!D612="", "",'Data Import-Express'!D612 )</f>
        <v>L074186</v>
      </c>
      <c r="E618" s="54">
        <f ca="1">IF('Data Import-Express'!E612="", "",'Data Import-Express'!E612 )+(TODAY()-$A$1)</f>
        <v>45073</v>
      </c>
      <c r="F618" s="53">
        <f>IF('Data Import-Express'!F612="", "",'Data Import-Express'!F612 )</f>
        <v>576.29</v>
      </c>
      <c r="G618" s="53">
        <f>IF('Data Import-Express'!G612="", "",'Data Import-Express'!G612 )</f>
        <v>576.29</v>
      </c>
      <c r="H618" s="8"/>
      <c r="I618" s="81"/>
      <c r="J618" s="81"/>
      <c r="K618" s="82"/>
      <c r="L618" s="120"/>
      <c r="M618" s="93"/>
      <c r="N618" s="93"/>
      <c r="O618" s="36"/>
      <c r="P618" s="81"/>
      <c r="Q618" s="81"/>
      <c r="R618" s="82"/>
      <c r="S618" s="88"/>
      <c r="T618" s="92"/>
      <c r="U618" s="92"/>
      <c r="V618" s="2"/>
      <c r="W618" s="2"/>
    </row>
    <row r="619" spans="1:23" ht="15.95" customHeight="1" x14ac:dyDescent="0.25">
      <c r="A619" s="72"/>
      <c r="B619" s="53" t="str">
        <f>IF('Data Import-Express'!B613="", "",'Data Import-Express'!B613 )</f>
        <v>BDOPDO</v>
      </c>
      <c r="C619" s="53" t="str">
        <f>IF('Data Import-Express'!C613="", "",'Data Import-Express'!C613 )</f>
        <v>Company 58</v>
      </c>
      <c r="D619" s="97" t="str">
        <f>IF('Data Import-Express'!D613="", "",'Data Import-Express'!D613 )</f>
        <v>L074187</v>
      </c>
      <c r="E619" s="54">
        <f ca="1">IF('Data Import-Express'!E613="", "",'Data Import-Express'!E613 )+(TODAY()-$A$1)</f>
        <v>45073</v>
      </c>
      <c r="F619" s="53">
        <f>IF('Data Import-Express'!F613="", "",'Data Import-Express'!F613 )</f>
        <v>419.61</v>
      </c>
      <c r="G619" s="53">
        <f>IF('Data Import-Express'!G613="", "",'Data Import-Express'!G613 )</f>
        <v>419.61</v>
      </c>
      <c r="H619" s="8"/>
      <c r="I619" s="81"/>
      <c r="J619" s="81"/>
      <c r="K619" s="82"/>
      <c r="L619" s="120"/>
      <c r="M619" s="93"/>
      <c r="N619" s="93"/>
      <c r="O619" s="36"/>
      <c r="P619" s="81"/>
      <c r="Q619" s="81"/>
      <c r="R619" s="82"/>
      <c r="S619" s="88"/>
      <c r="T619" s="92"/>
      <c r="U619" s="92"/>
      <c r="V619" s="2"/>
      <c r="W619" s="2"/>
    </row>
    <row r="620" spans="1:23" ht="15.95" customHeight="1" x14ac:dyDescent="0.25">
      <c r="A620" s="72"/>
      <c r="B620" s="53" t="str">
        <f>IF('Data Import-Express'!B614="", "",'Data Import-Express'!B614 )</f>
        <v>BDOPDO</v>
      </c>
      <c r="C620" s="53" t="str">
        <f>IF('Data Import-Express'!C614="", "",'Data Import-Express'!C614 )</f>
        <v>Company 58</v>
      </c>
      <c r="D620" s="97" t="str">
        <f>IF('Data Import-Express'!D614="", "",'Data Import-Express'!D614 )</f>
        <v>L074189</v>
      </c>
      <c r="E620" s="54">
        <f ca="1">IF('Data Import-Express'!E614="", "",'Data Import-Express'!E614 )+(TODAY()-$A$1)</f>
        <v>45073</v>
      </c>
      <c r="F620" s="53">
        <f>IF('Data Import-Express'!F614="", "",'Data Import-Express'!F614 )</f>
        <v>670.53</v>
      </c>
      <c r="G620" s="53">
        <f>IF('Data Import-Express'!G614="", "",'Data Import-Express'!G614 )</f>
        <v>670.53</v>
      </c>
      <c r="H620" s="8"/>
      <c r="I620" s="81"/>
      <c r="J620" s="81"/>
      <c r="K620" s="82"/>
      <c r="L620" s="120"/>
      <c r="M620" s="93"/>
      <c r="N620" s="93"/>
      <c r="O620" s="36"/>
      <c r="P620" s="81"/>
      <c r="Q620" s="81"/>
      <c r="R620" s="82"/>
      <c r="S620" s="88"/>
      <c r="T620" s="92"/>
      <c r="U620" s="92"/>
      <c r="V620" s="2"/>
      <c r="W620" s="2"/>
    </row>
    <row r="621" spans="1:23" ht="15.95" customHeight="1" x14ac:dyDescent="0.25">
      <c r="A621" s="72"/>
      <c r="B621" s="53" t="str">
        <f>IF('Data Import-Express'!B615="", "",'Data Import-Express'!B615 )</f>
        <v>BDOPDO</v>
      </c>
      <c r="C621" s="53" t="str">
        <f>IF('Data Import-Express'!C615="", "",'Data Import-Express'!C615 )</f>
        <v>Company 58</v>
      </c>
      <c r="D621" s="97" t="str">
        <f>IF('Data Import-Express'!D615="", "",'Data Import-Express'!D615 )</f>
        <v>L073382</v>
      </c>
      <c r="E621" s="54">
        <f ca="1">IF('Data Import-Express'!E615="", "",'Data Import-Express'!E615 )+(TODAY()-$A$1)</f>
        <v>45077</v>
      </c>
      <c r="F621" s="53">
        <f>IF('Data Import-Express'!F615="", "",'Data Import-Express'!F615 )</f>
        <v>916.49</v>
      </c>
      <c r="G621" s="53">
        <f>IF('Data Import-Express'!G615="", "",'Data Import-Express'!G615 )</f>
        <v>916.49</v>
      </c>
      <c r="H621" s="8"/>
      <c r="I621" s="81"/>
      <c r="J621" s="81"/>
      <c r="K621" s="82"/>
      <c r="L621" s="120"/>
      <c r="M621" s="93"/>
      <c r="N621" s="93"/>
      <c r="O621" s="36"/>
      <c r="P621" s="81"/>
      <c r="Q621" s="81"/>
      <c r="R621" s="82"/>
      <c r="S621" s="88"/>
      <c r="T621" s="92"/>
      <c r="U621" s="92"/>
      <c r="V621" s="2"/>
      <c r="W621" s="2"/>
    </row>
    <row r="622" spans="1:23" ht="15.95" customHeight="1" x14ac:dyDescent="0.25">
      <c r="A622" s="72"/>
      <c r="B622" s="53" t="str">
        <f>IF('Data Import-Express'!B616="", "",'Data Import-Express'!B616 )</f>
        <v>BDOPDO</v>
      </c>
      <c r="C622" s="53" t="str">
        <f>IF('Data Import-Express'!C616="", "",'Data Import-Express'!C616 )</f>
        <v>Company 58</v>
      </c>
      <c r="D622" s="97" t="str">
        <f>IF('Data Import-Express'!D616="", "",'Data Import-Express'!D616 )</f>
        <v>L073450</v>
      </c>
      <c r="E622" s="54">
        <f ca="1">IF('Data Import-Express'!E616="", "",'Data Import-Express'!E616 )+(TODAY()-$A$1)</f>
        <v>45077</v>
      </c>
      <c r="F622" s="53">
        <f>IF('Data Import-Express'!F616="", "",'Data Import-Express'!F616 )</f>
        <v>1004.85</v>
      </c>
      <c r="G622" s="53">
        <f>IF('Data Import-Express'!G616="", "",'Data Import-Express'!G616 )</f>
        <v>1004.85</v>
      </c>
      <c r="H622" s="8"/>
      <c r="I622" s="81"/>
      <c r="J622" s="81"/>
      <c r="K622" s="82"/>
      <c r="L622" s="120"/>
      <c r="M622" s="93"/>
      <c r="N622" s="93"/>
      <c r="O622" s="36"/>
      <c r="P622" s="81"/>
      <c r="Q622" s="81"/>
      <c r="R622" s="82"/>
      <c r="S622" s="88"/>
      <c r="T622" s="92"/>
      <c r="U622" s="92"/>
      <c r="V622" s="2"/>
      <c r="W622" s="2"/>
    </row>
    <row r="623" spans="1:23" ht="15.95" customHeight="1" x14ac:dyDescent="0.25">
      <c r="A623" s="72"/>
      <c r="B623" s="53" t="str">
        <f>IF('Data Import-Express'!B617="", "",'Data Import-Express'!B617 )</f>
        <v>BDOPDO</v>
      </c>
      <c r="C623" s="53" t="str">
        <f>IF('Data Import-Express'!C617="", "",'Data Import-Express'!C617 )</f>
        <v>Company 58</v>
      </c>
      <c r="D623" s="97" t="str">
        <f>IF('Data Import-Express'!D617="", "",'Data Import-Express'!D617 )</f>
        <v>L073878</v>
      </c>
      <c r="E623" s="54">
        <f ca="1">IF('Data Import-Express'!E617="", "",'Data Import-Express'!E617 )+(TODAY()-$A$1)</f>
        <v>45077</v>
      </c>
      <c r="F623" s="53">
        <f>IF('Data Import-Express'!F617="", "",'Data Import-Express'!F617 )</f>
        <v>649.16999999999996</v>
      </c>
      <c r="G623" s="53">
        <f>IF('Data Import-Express'!G617="", "",'Data Import-Express'!G617 )</f>
        <v>649.16999999999996</v>
      </c>
      <c r="H623" s="8"/>
      <c r="I623" s="81"/>
      <c r="J623" s="81"/>
      <c r="K623" s="82"/>
      <c r="L623" s="120"/>
      <c r="M623" s="93"/>
      <c r="N623" s="93"/>
      <c r="O623" s="36"/>
      <c r="P623" s="81"/>
      <c r="Q623" s="81"/>
      <c r="R623" s="82"/>
      <c r="S623" s="88"/>
      <c r="T623" s="92"/>
      <c r="U623" s="92"/>
      <c r="V623" s="2"/>
      <c r="W623" s="2"/>
    </row>
    <row r="624" spans="1:23" ht="15.95" customHeight="1" x14ac:dyDescent="0.25">
      <c r="A624" s="72"/>
      <c r="B624" s="53" t="str">
        <f>IF('Data Import-Express'!B618="", "",'Data Import-Express'!B618 )</f>
        <v>BDOPDO</v>
      </c>
      <c r="C624" s="53" t="str">
        <f>IF('Data Import-Express'!C618="", "",'Data Import-Express'!C618 )</f>
        <v>Company 58</v>
      </c>
      <c r="D624" s="97" t="str">
        <f>IF('Data Import-Express'!D618="", "",'Data Import-Express'!D618 )</f>
        <v>L073919</v>
      </c>
      <c r="E624" s="54">
        <f ca="1">IF('Data Import-Express'!E618="", "",'Data Import-Express'!E618 )+(TODAY()-$A$1)</f>
        <v>45077</v>
      </c>
      <c r="F624" s="53">
        <f>IF('Data Import-Express'!F618="", "",'Data Import-Express'!F618 )</f>
        <v>1441.28</v>
      </c>
      <c r="G624" s="53">
        <f>IF('Data Import-Express'!G618="", "",'Data Import-Express'!G618 )</f>
        <v>1441.28</v>
      </c>
      <c r="H624" s="8"/>
      <c r="I624" s="81"/>
      <c r="J624" s="81"/>
      <c r="K624" s="82"/>
      <c r="L624" s="120"/>
      <c r="M624" s="93"/>
      <c r="N624" s="93"/>
      <c r="O624" s="36"/>
      <c r="P624" s="81"/>
      <c r="Q624" s="81"/>
      <c r="R624" s="82"/>
      <c r="S624" s="88"/>
      <c r="T624" s="92"/>
      <c r="U624" s="92"/>
      <c r="V624" s="2"/>
      <c r="W624" s="2"/>
    </row>
    <row r="625" spans="1:23" ht="15.95" customHeight="1" x14ac:dyDescent="0.25">
      <c r="A625" s="72"/>
      <c r="B625" s="53" t="str">
        <f>IF('Data Import-Express'!B619="", "",'Data Import-Express'!B619 )</f>
        <v>BDOPDO</v>
      </c>
      <c r="C625" s="53" t="str">
        <f>IF('Data Import-Express'!C619="", "",'Data Import-Express'!C619 )</f>
        <v>Company 58</v>
      </c>
      <c r="D625" s="97" t="str">
        <f>IF('Data Import-Express'!D619="", "",'Data Import-Express'!D619 )</f>
        <v>L073964</v>
      </c>
      <c r="E625" s="54">
        <f ca="1">IF('Data Import-Express'!E619="", "",'Data Import-Express'!E619 )+(TODAY()-$A$1)</f>
        <v>45077</v>
      </c>
      <c r="F625" s="53">
        <f>IF('Data Import-Express'!F619="", "",'Data Import-Express'!F619 )</f>
        <v>3027.83</v>
      </c>
      <c r="G625" s="53">
        <f>IF('Data Import-Express'!G619="", "",'Data Import-Express'!G619 )</f>
        <v>3027.83</v>
      </c>
      <c r="H625" s="8"/>
      <c r="I625" s="81"/>
      <c r="J625" s="81"/>
      <c r="K625" s="82"/>
      <c r="L625" s="120"/>
      <c r="M625" s="93"/>
      <c r="N625" s="93"/>
      <c r="O625" s="36"/>
      <c r="P625" s="81"/>
      <c r="Q625" s="81"/>
      <c r="R625" s="82"/>
      <c r="S625" s="88"/>
      <c r="T625" s="92"/>
      <c r="U625" s="92"/>
      <c r="V625" s="2"/>
      <c r="W625" s="2"/>
    </row>
    <row r="626" spans="1:23" ht="15.95" customHeight="1" x14ac:dyDescent="0.25">
      <c r="A626" s="72"/>
      <c r="B626" s="53" t="str">
        <f>IF('Data Import-Express'!B620="", "",'Data Import-Express'!B620 )</f>
        <v>BDOPDO</v>
      </c>
      <c r="C626" s="53" t="str">
        <f>IF('Data Import-Express'!C620="", "",'Data Import-Express'!C620 )</f>
        <v>Company 58</v>
      </c>
      <c r="D626" s="97" t="str">
        <f>IF('Data Import-Express'!D620="", "",'Data Import-Express'!D620 )</f>
        <v>L073161</v>
      </c>
      <c r="E626" s="54">
        <f ca="1">IF('Data Import-Express'!E620="", "",'Data Import-Express'!E620 )+(TODAY()-$A$1)</f>
        <v>45078</v>
      </c>
      <c r="F626" s="53">
        <f>IF('Data Import-Express'!F620="", "",'Data Import-Express'!F620 )</f>
        <v>1260.97</v>
      </c>
      <c r="G626" s="53">
        <f>IF('Data Import-Express'!G620="", "",'Data Import-Express'!G620 )</f>
        <v>1260.97</v>
      </c>
      <c r="H626" s="8"/>
      <c r="I626" s="81"/>
      <c r="J626" s="81"/>
      <c r="K626" s="82"/>
      <c r="L626" s="120"/>
      <c r="M626" s="93"/>
      <c r="N626" s="93"/>
      <c r="O626" s="36"/>
      <c r="P626" s="81"/>
      <c r="Q626" s="81"/>
      <c r="R626" s="82"/>
      <c r="S626" s="88"/>
      <c r="T626" s="92"/>
      <c r="U626" s="92"/>
      <c r="V626" s="2"/>
      <c r="W626" s="2"/>
    </row>
    <row r="627" spans="1:23" ht="15.95" customHeight="1" x14ac:dyDescent="0.25">
      <c r="A627" s="72"/>
      <c r="B627" s="53" t="str">
        <f>IF('Data Import-Express'!B621="", "",'Data Import-Express'!B621 )</f>
        <v>BDOPDO</v>
      </c>
      <c r="C627" s="53" t="str">
        <f>IF('Data Import-Express'!C621="", "",'Data Import-Express'!C621 )</f>
        <v>Company 58</v>
      </c>
      <c r="D627" s="97" t="str">
        <f>IF('Data Import-Express'!D621="", "",'Data Import-Express'!D621 )</f>
        <v>L073162</v>
      </c>
      <c r="E627" s="54">
        <f ca="1">IF('Data Import-Express'!E621="", "",'Data Import-Express'!E621 )+(TODAY()-$A$1)</f>
        <v>45078</v>
      </c>
      <c r="F627" s="53">
        <f>IF('Data Import-Express'!F621="", "",'Data Import-Express'!F621 )</f>
        <v>806.85</v>
      </c>
      <c r="G627" s="53">
        <f>IF('Data Import-Express'!G621="", "",'Data Import-Express'!G621 )</f>
        <v>806.85</v>
      </c>
      <c r="H627" s="8"/>
      <c r="I627" s="81"/>
      <c r="J627" s="81"/>
      <c r="K627" s="82"/>
      <c r="L627" s="120"/>
      <c r="M627" s="93"/>
      <c r="N627" s="93"/>
      <c r="O627" s="36"/>
      <c r="P627" s="81"/>
      <c r="Q627" s="81"/>
      <c r="R627" s="82"/>
      <c r="S627" s="88"/>
      <c r="T627" s="92"/>
      <c r="U627" s="92"/>
      <c r="V627" s="2"/>
      <c r="W627" s="2"/>
    </row>
    <row r="628" spans="1:23" ht="15.95" customHeight="1" x14ac:dyDescent="0.25">
      <c r="A628" s="72"/>
      <c r="B628" s="53" t="str">
        <f>IF('Data Import-Express'!B622="", "",'Data Import-Express'!B622 )</f>
        <v>BDOPDO</v>
      </c>
      <c r="C628" s="53" t="str">
        <f>IF('Data Import-Express'!C622="", "",'Data Import-Express'!C622 )</f>
        <v>Company 58</v>
      </c>
      <c r="D628" s="97" t="str">
        <f>IF('Data Import-Express'!D622="", "",'Data Import-Express'!D622 )</f>
        <v>L073384</v>
      </c>
      <c r="E628" s="54">
        <f ca="1">IF('Data Import-Express'!E622="", "",'Data Import-Express'!E622 )+(TODAY()-$A$1)</f>
        <v>45078</v>
      </c>
      <c r="F628" s="53">
        <f>IF('Data Import-Express'!F622="", "",'Data Import-Express'!F622 )</f>
        <v>1125.77</v>
      </c>
      <c r="G628" s="53">
        <f>IF('Data Import-Express'!G622="", "",'Data Import-Express'!G622 )</f>
        <v>1125.77</v>
      </c>
      <c r="H628" s="8"/>
      <c r="I628" s="81"/>
      <c r="J628" s="81"/>
      <c r="K628" s="82"/>
      <c r="L628" s="120"/>
      <c r="M628" s="93"/>
      <c r="N628" s="93"/>
      <c r="O628" s="36"/>
      <c r="P628" s="81"/>
      <c r="Q628" s="81"/>
      <c r="R628" s="82"/>
      <c r="S628" s="88"/>
      <c r="T628" s="92"/>
      <c r="U628" s="92"/>
      <c r="V628" s="2"/>
      <c r="W628" s="2"/>
    </row>
    <row r="629" spans="1:23" ht="15.95" customHeight="1" x14ac:dyDescent="0.25">
      <c r="A629" s="72"/>
      <c r="B629" s="53" t="str">
        <f>IF('Data Import-Express'!B623="", "",'Data Import-Express'!B623 )</f>
        <v>BDOPDO</v>
      </c>
      <c r="C629" s="53" t="str">
        <f>IF('Data Import-Express'!C623="", "",'Data Import-Express'!C623 )</f>
        <v>Company 58</v>
      </c>
      <c r="D629" s="97" t="str">
        <f>IF('Data Import-Express'!D623="", "",'Data Import-Express'!D623 )</f>
        <v>L073386</v>
      </c>
      <c r="E629" s="54">
        <f ca="1">IF('Data Import-Express'!E623="", "",'Data Import-Express'!E623 )+(TODAY()-$A$1)</f>
        <v>45078</v>
      </c>
      <c r="F629" s="53">
        <f>IF('Data Import-Express'!F623="", "",'Data Import-Express'!F623 )</f>
        <v>1676.37</v>
      </c>
      <c r="G629" s="53">
        <f>IF('Data Import-Express'!G623="", "",'Data Import-Express'!G623 )</f>
        <v>1676.37</v>
      </c>
      <c r="H629" s="8"/>
      <c r="I629" s="81"/>
      <c r="J629" s="81"/>
      <c r="K629" s="82"/>
      <c r="L629" s="120"/>
      <c r="M629" s="93"/>
      <c r="N629" s="93"/>
      <c r="O629" s="36"/>
      <c r="P629" s="81"/>
      <c r="Q629" s="81"/>
      <c r="R629" s="82"/>
      <c r="S629" s="88"/>
      <c r="T629" s="92"/>
      <c r="U629" s="92"/>
      <c r="V629" s="2"/>
      <c r="W629" s="2"/>
    </row>
    <row r="630" spans="1:23" ht="15.95" customHeight="1" x14ac:dyDescent="0.25">
      <c r="A630" s="72"/>
      <c r="B630" s="53" t="str">
        <f>IF('Data Import-Express'!B624="", "",'Data Import-Express'!B624 )</f>
        <v>BDOPDO</v>
      </c>
      <c r="C630" s="53" t="str">
        <f>IF('Data Import-Express'!C624="", "",'Data Import-Express'!C624 )</f>
        <v>Company 58</v>
      </c>
      <c r="D630" s="97" t="str">
        <f>IF('Data Import-Express'!D624="", "",'Data Import-Express'!D624 )</f>
        <v>L073748</v>
      </c>
      <c r="E630" s="54">
        <f ca="1">IF('Data Import-Express'!E624="", "",'Data Import-Express'!E624 )+(TODAY()-$A$1)</f>
        <v>45079</v>
      </c>
      <c r="F630" s="53">
        <f>IF('Data Import-Express'!F624="", "",'Data Import-Express'!F624 )</f>
        <v>1836.86</v>
      </c>
      <c r="G630" s="53">
        <f>IF('Data Import-Express'!G624="", "",'Data Import-Express'!G624 )</f>
        <v>1836.86</v>
      </c>
      <c r="H630" s="8"/>
      <c r="I630" s="81"/>
      <c r="J630" s="81"/>
      <c r="K630" s="82"/>
      <c r="L630" s="120"/>
      <c r="M630" s="93"/>
      <c r="N630" s="93"/>
      <c r="O630" s="36"/>
      <c r="P630" s="81"/>
      <c r="Q630" s="81"/>
      <c r="R630" s="82"/>
      <c r="S630" s="88"/>
      <c r="T630" s="92"/>
      <c r="U630" s="92"/>
      <c r="V630" s="2"/>
      <c r="W630" s="2"/>
    </row>
    <row r="631" spans="1:23" ht="15.95" customHeight="1" x14ac:dyDescent="0.25">
      <c r="A631" s="72"/>
      <c r="B631" s="53" t="str">
        <f>IF('Data Import-Express'!B625="", "",'Data Import-Express'!B625 )</f>
        <v>BDOPDO</v>
      </c>
      <c r="C631" s="53" t="str">
        <f>IF('Data Import-Express'!C625="", "",'Data Import-Express'!C625 )</f>
        <v>Company 58</v>
      </c>
      <c r="D631" s="97" t="str">
        <f>IF('Data Import-Express'!D625="", "",'Data Import-Express'!D625 )</f>
        <v>L073963</v>
      </c>
      <c r="E631" s="54">
        <f ca="1">IF('Data Import-Express'!E625="", "",'Data Import-Express'!E625 )+(TODAY()-$A$1)</f>
        <v>45079</v>
      </c>
      <c r="F631" s="53">
        <f>IF('Data Import-Express'!F625="", "",'Data Import-Express'!F625 )</f>
        <v>1042.01</v>
      </c>
      <c r="G631" s="53">
        <f>IF('Data Import-Express'!G625="", "",'Data Import-Express'!G625 )</f>
        <v>1042.01</v>
      </c>
      <c r="H631" s="8"/>
      <c r="I631" s="81"/>
      <c r="J631" s="81"/>
      <c r="K631" s="82"/>
      <c r="L631" s="120"/>
      <c r="M631" s="93"/>
      <c r="N631" s="93"/>
      <c r="O631" s="36"/>
      <c r="P631" s="81"/>
      <c r="Q631" s="81"/>
      <c r="R631" s="82"/>
      <c r="S631" s="88"/>
      <c r="T631" s="92"/>
      <c r="U631" s="92"/>
      <c r="V631" s="2"/>
      <c r="W631" s="2"/>
    </row>
    <row r="632" spans="1:23" ht="15.95" customHeight="1" x14ac:dyDescent="0.25">
      <c r="A632" s="72"/>
      <c r="B632" s="53" t="str">
        <f>IF('Data Import-Express'!B626="", "",'Data Import-Express'!B626 )</f>
        <v>BDOPDO</v>
      </c>
      <c r="C632" s="53" t="str">
        <f>IF('Data Import-Express'!C626="", "",'Data Import-Express'!C626 )</f>
        <v>Company 58</v>
      </c>
      <c r="D632" s="97" t="str">
        <f>IF('Data Import-Express'!D626="", "",'Data Import-Express'!D626 )</f>
        <v>L073879</v>
      </c>
      <c r="E632" s="54">
        <f ca="1">IF('Data Import-Express'!E626="", "",'Data Import-Express'!E626 )+(TODAY()-$A$1)</f>
        <v>45080</v>
      </c>
      <c r="F632" s="53">
        <f>IF('Data Import-Express'!F626="", "",'Data Import-Express'!F626 )</f>
        <v>1195.3699999999999</v>
      </c>
      <c r="G632" s="53">
        <f>IF('Data Import-Express'!G626="", "",'Data Import-Express'!G626 )</f>
        <v>1195.3699999999999</v>
      </c>
      <c r="H632" s="8"/>
      <c r="I632" s="81"/>
      <c r="J632" s="81"/>
      <c r="K632" s="82"/>
      <c r="L632" s="120"/>
      <c r="M632" s="93"/>
      <c r="N632" s="93"/>
      <c r="O632" s="36"/>
      <c r="P632" s="81"/>
      <c r="Q632" s="81"/>
      <c r="R632" s="82"/>
      <c r="S632" s="88"/>
      <c r="T632" s="92"/>
      <c r="U632" s="92"/>
      <c r="V632" s="2"/>
      <c r="W632" s="2"/>
    </row>
    <row r="633" spans="1:23" ht="15.95" customHeight="1" x14ac:dyDescent="0.25">
      <c r="A633" s="72"/>
      <c r="B633" s="53" t="str">
        <f>IF('Data Import-Express'!B627="", "",'Data Import-Express'!B627 )</f>
        <v>BDOPDO</v>
      </c>
      <c r="C633" s="53" t="str">
        <f>IF('Data Import-Express'!C627="", "",'Data Import-Express'!C627 )</f>
        <v>Company 58</v>
      </c>
      <c r="D633" s="97" t="str">
        <f>IF('Data Import-Express'!D627="", "",'Data Import-Express'!D627 )</f>
        <v>L073881</v>
      </c>
      <c r="E633" s="54">
        <f ca="1">IF('Data Import-Express'!E627="", "",'Data Import-Express'!E627 )+(TODAY()-$A$1)</f>
        <v>45080</v>
      </c>
      <c r="F633" s="53">
        <f>IF('Data Import-Express'!F627="", "",'Data Import-Express'!F627 )</f>
        <v>1050.93</v>
      </c>
      <c r="G633" s="53">
        <f>IF('Data Import-Express'!G627="", "",'Data Import-Express'!G627 )</f>
        <v>1050.93</v>
      </c>
      <c r="H633" s="8"/>
      <c r="I633" s="81"/>
      <c r="J633" s="81"/>
      <c r="K633" s="82"/>
      <c r="L633" s="120"/>
      <c r="M633" s="93"/>
      <c r="N633" s="93"/>
      <c r="O633" s="36"/>
      <c r="P633" s="81"/>
      <c r="Q633" s="81"/>
      <c r="R633" s="82"/>
      <c r="S633" s="88"/>
      <c r="T633" s="92"/>
      <c r="U633" s="92"/>
      <c r="V633" s="2"/>
      <c r="W633" s="2"/>
    </row>
    <row r="634" spans="1:23" ht="15.95" customHeight="1" x14ac:dyDescent="0.25">
      <c r="A634" s="72"/>
      <c r="B634" s="53" t="str">
        <f>IF('Data Import-Express'!B628="", "",'Data Import-Express'!B628 )</f>
        <v>BDOPDO</v>
      </c>
      <c r="C634" s="53" t="str">
        <f>IF('Data Import-Express'!C628="", "",'Data Import-Express'!C628 )</f>
        <v>Company 58</v>
      </c>
      <c r="D634" s="97" t="str">
        <f>IF('Data Import-Express'!D628="", "",'Data Import-Express'!D628 )</f>
        <v>L073451</v>
      </c>
      <c r="E634" s="54">
        <f ca="1">IF('Data Import-Express'!E628="", "",'Data Import-Express'!E628 )+(TODAY()-$A$1)</f>
        <v>45081</v>
      </c>
      <c r="F634" s="53">
        <f>IF('Data Import-Express'!F628="", "",'Data Import-Express'!F628 )</f>
        <v>878.1</v>
      </c>
      <c r="G634" s="53">
        <f>IF('Data Import-Express'!G628="", "",'Data Import-Express'!G628 )</f>
        <v>878.1</v>
      </c>
      <c r="H634" s="8"/>
      <c r="I634" s="81"/>
      <c r="J634" s="81"/>
      <c r="K634" s="82"/>
      <c r="L634" s="120"/>
      <c r="M634" s="93"/>
      <c r="N634" s="93"/>
      <c r="O634" s="36"/>
      <c r="P634" s="81"/>
      <c r="Q634" s="81"/>
      <c r="R634" s="82"/>
      <c r="S634" s="88"/>
      <c r="T634" s="92"/>
      <c r="U634" s="92"/>
      <c r="V634" s="2"/>
      <c r="W634" s="2"/>
    </row>
    <row r="635" spans="1:23" ht="15.95" customHeight="1" x14ac:dyDescent="0.25">
      <c r="A635" s="72"/>
      <c r="B635" s="53" t="str">
        <f>IF('Data Import-Express'!B629="", "",'Data Import-Express'!B629 )</f>
        <v>BDOPDO</v>
      </c>
      <c r="C635" s="53" t="str">
        <f>IF('Data Import-Express'!C629="", "",'Data Import-Express'!C629 )</f>
        <v>Company 58</v>
      </c>
      <c r="D635" s="97" t="str">
        <f>IF('Data Import-Express'!D629="", "",'Data Import-Express'!D629 )</f>
        <v>L073454</v>
      </c>
      <c r="E635" s="54">
        <f ca="1">IF('Data Import-Express'!E629="", "",'Data Import-Express'!E629 )+(TODAY()-$A$1)</f>
        <v>45081</v>
      </c>
      <c r="F635" s="53">
        <f>IF('Data Import-Express'!F629="", "",'Data Import-Express'!F629 )</f>
        <v>998.95</v>
      </c>
      <c r="G635" s="53">
        <f>IF('Data Import-Express'!G629="", "",'Data Import-Express'!G629 )</f>
        <v>998.95</v>
      </c>
      <c r="H635" s="8"/>
      <c r="I635" s="81"/>
      <c r="J635" s="81"/>
      <c r="K635" s="82"/>
      <c r="L635" s="120"/>
      <c r="M635" s="93"/>
      <c r="N635" s="93"/>
      <c r="O635" s="36"/>
      <c r="P635" s="81"/>
      <c r="Q635" s="81"/>
      <c r="R635" s="82"/>
      <c r="S635" s="88"/>
      <c r="T635" s="92"/>
      <c r="U635" s="92"/>
      <c r="V635" s="2"/>
      <c r="W635" s="2"/>
    </row>
    <row r="636" spans="1:23" ht="15.95" customHeight="1" x14ac:dyDescent="0.25">
      <c r="A636" s="72"/>
      <c r="B636" s="53" t="str">
        <f>IF('Data Import-Express'!B630="", "",'Data Import-Express'!B630 )</f>
        <v>BDOPDO</v>
      </c>
      <c r="C636" s="53" t="str">
        <f>IF('Data Import-Express'!C630="", "",'Data Import-Express'!C630 )</f>
        <v>Company 58</v>
      </c>
      <c r="D636" s="97" t="str">
        <f>IF('Data Import-Express'!D630="", "",'Data Import-Express'!D630 )</f>
        <v>L073880</v>
      </c>
      <c r="E636" s="54">
        <f ca="1">IF('Data Import-Express'!E630="", "",'Data Import-Express'!E630 )+(TODAY()-$A$1)</f>
        <v>45081</v>
      </c>
      <c r="F636" s="53">
        <f>IF('Data Import-Express'!F630="", "",'Data Import-Express'!F630 )</f>
        <v>1387.19</v>
      </c>
      <c r="G636" s="53">
        <f>IF('Data Import-Express'!G630="", "",'Data Import-Express'!G630 )</f>
        <v>1387.19</v>
      </c>
      <c r="H636" s="8"/>
      <c r="I636" s="81"/>
      <c r="J636" s="81"/>
      <c r="K636" s="82"/>
      <c r="L636" s="120"/>
      <c r="M636" s="93"/>
      <c r="N636" s="93"/>
      <c r="O636" s="36"/>
      <c r="P636" s="81"/>
      <c r="Q636" s="81"/>
      <c r="R636" s="82"/>
      <c r="S636" s="88"/>
      <c r="T636" s="92"/>
      <c r="U636" s="92"/>
      <c r="V636" s="2"/>
      <c r="W636" s="2"/>
    </row>
    <row r="637" spans="1:23" ht="15.95" customHeight="1" x14ac:dyDescent="0.25">
      <c r="A637" s="72"/>
      <c r="B637" s="53" t="str">
        <f>IF('Data Import-Express'!B631="", "",'Data Import-Express'!B631 )</f>
        <v>BDOPDO</v>
      </c>
      <c r="C637" s="53" t="str">
        <f>IF('Data Import-Express'!C631="", "",'Data Import-Express'!C631 )</f>
        <v>Company 58</v>
      </c>
      <c r="D637" s="97" t="str">
        <f>IF('Data Import-Express'!D631="", "",'Data Import-Express'!D631 )</f>
        <v>L074191</v>
      </c>
      <c r="E637" s="54">
        <f ca="1">IF('Data Import-Express'!E631="", "",'Data Import-Express'!E631 )+(TODAY()-$A$1)</f>
        <v>45081</v>
      </c>
      <c r="F637" s="53">
        <f>IF('Data Import-Express'!F631="", "",'Data Import-Express'!F631 )</f>
        <v>1134.18</v>
      </c>
      <c r="G637" s="53">
        <f>IF('Data Import-Express'!G631="", "",'Data Import-Express'!G631 )</f>
        <v>1134.18</v>
      </c>
      <c r="H637" s="8"/>
      <c r="I637" s="81"/>
      <c r="J637" s="81"/>
      <c r="K637" s="82"/>
      <c r="L637" s="120"/>
      <c r="M637" s="93"/>
      <c r="N637" s="93"/>
      <c r="O637" s="36"/>
      <c r="P637" s="81"/>
      <c r="Q637" s="81"/>
      <c r="R637" s="82"/>
      <c r="S637" s="88"/>
      <c r="T637" s="92"/>
      <c r="U637" s="92"/>
      <c r="V637" s="2"/>
      <c r="W637" s="2"/>
    </row>
    <row r="638" spans="1:23" ht="15.95" customHeight="1" x14ac:dyDescent="0.25">
      <c r="A638" s="72"/>
      <c r="B638" s="53" t="str">
        <f>IF('Data Import-Express'!B632="", "",'Data Import-Express'!B632 )</f>
        <v>BDOPDO</v>
      </c>
      <c r="C638" s="53" t="str">
        <f>IF('Data Import-Express'!C632="", "",'Data Import-Express'!C632 )</f>
        <v>Company 58</v>
      </c>
      <c r="D638" s="97" t="str">
        <f>IF('Data Import-Express'!D632="", "",'Data Import-Express'!D632 )</f>
        <v>L074507</v>
      </c>
      <c r="E638" s="54">
        <f ca="1">IF('Data Import-Express'!E632="", "",'Data Import-Express'!E632 )+(TODAY()-$A$1)</f>
        <v>45081</v>
      </c>
      <c r="F638" s="53">
        <f>IF('Data Import-Express'!F632="", "",'Data Import-Express'!F632 )</f>
        <v>495.87</v>
      </c>
      <c r="G638" s="53">
        <f>IF('Data Import-Express'!G632="", "",'Data Import-Express'!G632 )</f>
        <v>495.87</v>
      </c>
      <c r="H638" s="8"/>
      <c r="I638" s="81"/>
      <c r="J638" s="81"/>
      <c r="K638" s="82"/>
      <c r="L638" s="120"/>
      <c r="M638" s="93"/>
      <c r="N638" s="93"/>
      <c r="O638" s="36"/>
      <c r="P638" s="81"/>
      <c r="Q638" s="81"/>
      <c r="R638" s="82"/>
      <c r="S638" s="88"/>
      <c r="T638" s="92"/>
      <c r="U638" s="92"/>
      <c r="V638" s="2"/>
      <c r="W638" s="2"/>
    </row>
    <row r="639" spans="1:23" ht="15.95" customHeight="1" x14ac:dyDescent="0.25">
      <c r="A639" s="72"/>
      <c r="B639" s="53" t="str">
        <f>IF('Data Import-Express'!B633="", "",'Data Import-Express'!B633 )</f>
        <v>BDOPDO</v>
      </c>
      <c r="C639" s="53" t="str">
        <f>IF('Data Import-Express'!C633="", "",'Data Import-Express'!C633 )</f>
        <v>Company 58</v>
      </c>
      <c r="D639" s="97" t="str">
        <f>IF('Data Import-Express'!D633="", "",'Data Import-Express'!D633 )</f>
        <v>L074509</v>
      </c>
      <c r="E639" s="54">
        <f ca="1">IF('Data Import-Express'!E633="", "",'Data Import-Express'!E633 )+(TODAY()-$A$1)</f>
        <v>45081</v>
      </c>
      <c r="F639" s="53">
        <f>IF('Data Import-Express'!F633="", "",'Data Import-Express'!F633 )</f>
        <v>634.96</v>
      </c>
      <c r="G639" s="53">
        <f>IF('Data Import-Express'!G633="", "",'Data Import-Express'!G633 )</f>
        <v>634.96</v>
      </c>
      <c r="H639" s="8"/>
      <c r="I639" s="81"/>
      <c r="J639" s="81"/>
      <c r="K639" s="82"/>
      <c r="L639" s="120"/>
      <c r="M639" s="93"/>
      <c r="N639" s="93"/>
      <c r="O639" s="36"/>
      <c r="P639" s="81"/>
      <c r="Q639" s="81"/>
      <c r="R639" s="82"/>
      <c r="S639" s="88"/>
      <c r="T639" s="92"/>
      <c r="U639" s="92"/>
      <c r="V639" s="2"/>
      <c r="W639" s="2"/>
    </row>
    <row r="640" spans="1:23" ht="15.95" customHeight="1" x14ac:dyDescent="0.25">
      <c r="A640" s="72"/>
      <c r="B640" s="53" t="str">
        <f>IF('Data Import-Express'!B634="", "",'Data Import-Express'!B634 )</f>
        <v>BDOPDO</v>
      </c>
      <c r="C640" s="53" t="str">
        <f>IF('Data Import-Express'!C634="", "",'Data Import-Express'!C634 )</f>
        <v>Company 58</v>
      </c>
      <c r="D640" s="97" t="str">
        <f>IF('Data Import-Express'!D634="", "",'Data Import-Express'!D634 )</f>
        <v>L074510</v>
      </c>
      <c r="E640" s="54">
        <f ca="1">IF('Data Import-Express'!E634="", "",'Data Import-Express'!E634 )+(TODAY()-$A$1)</f>
        <v>45081</v>
      </c>
      <c r="F640" s="53">
        <f>IF('Data Import-Express'!F634="", "",'Data Import-Express'!F634 )</f>
        <v>296.02</v>
      </c>
      <c r="G640" s="53">
        <f>IF('Data Import-Express'!G634="", "",'Data Import-Express'!G634 )</f>
        <v>296.02</v>
      </c>
      <c r="H640" s="8"/>
      <c r="I640" s="81"/>
      <c r="J640" s="81"/>
      <c r="K640" s="82"/>
      <c r="L640" s="120"/>
      <c r="M640" s="93"/>
      <c r="N640" s="93"/>
      <c r="O640" s="36"/>
      <c r="P640" s="81"/>
      <c r="Q640" s="81"/>
      <c r="R640" s="82"/>
      <c r="S640" s="88"/>
      <c r="T640" s="92"/>
      <c r="U640" s="92"/>
      <c r="V640" s="2"/>
      <c r="W640" s="2"/>
    </row>
    <row r="641" spans="1:23" ht="15.95" customHeight="1" x14ac:dyDescent="0.25">
      <c r="A641" s="72"/>
      <c r="B641" s="53" t="str">
        <f>IF('Data Import-Express'!B635="", "",'Data Import-Express'!B635 )</f>
        <v>BDOPDO</v>
      </c>
      <c r="C641" s="53" t="str">
        <f>IF('Data Import-Express'!C635="", "",'Data Import-Express'!C635 )</f>
        <v>Company 58</v>
      </c>
      <c r="D641" s="97" t="str">
        <f>IF('Data Import-Express'!D635="", "",'Data Import-Express'!D635 )</f>
        <v>L074278</v>
      </c>
      <c r="E641" s="54">
        <f ca="1">IF('Data Import-Express'!E635="", "",'Data Import-Express'!E635 )+(TODAY()-$A$1)</f>
        <v>45088</v>
      </c>
      <c r="F641" s="53">
        <f>IF('Data Import-Express'!F635="", "",'Data Import-Express'!F635 )</f>
        <v>2422.3000000000002</v>
      </c>
      <c r="G641" s="53">
        <f>IF('Data Import-Express'!G635="", "",'Data Import-Express'!G635 )</f>
        <v>2422.3000000000002</v>
      </c>
      <c r="H641" s="8"/>
      <c r="I641" s="81"/>
      <c r="J641" s="81"/>
      <c r="K641" s="82"/>
      <c r="L641" s="120"/>
      <c r="M641" s="93"/>
      <c r="N641" s="93"/>
      <c r="O641" s="36"/>
      <c r="P641" s="81"/>
      <c r="Q641" s="81"/>
      <c r="R641" s="82"/>
      <c r="S641" s="88"/>
      <c r="T641" s="92"/>
      <c r="U641" s="92"/>
      <c r="V641" s="2"/>
      <c r="W641" s="2"/>
    </row>
    <row r="642" spans="1:23" ht="15.95" customHeight="1" x14ac:dyDescent="0.25">
      <c r="A642" s="72"/>
      <c r="B642" s="53" t="str">
        <f>IF('Data Import-Express'!B636="", "",'Data Import-Express'!B636 )</f>
        <v>BDOPDO</v>
      </c>
      <c r="C642" s="53" t="str">
        <f>IF('Data Import-Express'!C636="", "",'Data Import-Express'!C636 )</f>
        <v>Company 58</v>
      </c>
      <c r="D642" s="97" t="str">
        <f>IF('Data Import-Express'!D636="", "",'Data Import-Express'!D636 )</f>
        <v>L074513</v>
      </c>
      <c r="E642" s="54">
        <f ca="1">IF('Data Import-Express'!E636="", "",'Data Import-Express'!E636 )+(TODAY()-$A$1)</f>
        <v>45088</v>
      </c>
      <c r="F642" s="53">
        <f>IF('Data Import-Express'!F636="", "",'Data Import-Express'!F636 )</f>
        <v>1439.3</v>
      </c>
      <c r="G642" s="53">
        <f>IF('Data Import-Express'!G636="", "",'Data Import-Express'!G636 )</f>
        <v>1439.3</v>
      </c>
      <c r="H642" s="8"/>
      <c r="I642" s="81"/>
      <c r="J642" s="81"/>
      <c r="K642" s="82"/>
      <c r="L642" s="120"/>
      <c r="M642" s="93"/>
      <c r="N642" s="93"/>
      <c r="O642" s="36"/>
      <c r="P642" s="81"/>
      <c r="Q642" s="81"/>
      <c r="R642" s="82"/>
      <c r="S642" s="88"/>
      <c r="T642" s="92"/>
      <c r="U642" s="92"/>
      <c r="V642" s="2"/>
      <c r="W642" s="2"/>
    </row>
    <row r="643" spans="1:23" ht="15.95" customHeight="1" x14ac:dyDescent="0.25">
      <c r="A643" s="72"/>
      <c r="B643" s="53" t="str">
        <f>IF('Data Import-Express'!B637="", "",'Data Import-Express'!B637 )</f>
        <v>BDOPDO</v>
      </c>
      <c r="C643" s="53" t="str">
        <f>IF('Data Import-Express'!C637="", "",'Data Import-Express'!C637 )</f>
        <v>Company 58</v>
      </c>
      <c r="D643" s="97" t="str">
        <f>IF('Data Import-Express'!D637="", "",'Data Import-Express'!D637 )</f>
        <v>L074188</v>
      </c>
      <c r="E643" s="54">
        <f ca="1">IF('Data Import-Express'!E637="", "",'Data Import-Express'!E637 )+(TODAY()-$A$1)</f>
        <v>45091</v>
      </c>
      <c r="F643" s="53">
        <f>IF('Data Import-Express'!F637="", "",'Data Import-Express'!F637 )</f>
        <v>1389.9</v>
      </c>
      <c r="G643" s="53">
        <f>IF('Data Import-Express'!G637="", "",'Data Import-Express'!G637 )</f>
        <v>1389.9</v>
      </c>
      <c r="H643" s="8"/>
      <c r="I643" s="81"/>
      <c r="J643" s="81"/>
      <c r="K643" s="82"/>
      <c r="L643" s="120"/>
      <c r="M643" s="93"/>
      <c r="N643" s="93"/>
      <c r="O643" s="36"/>
      <c r="P643" s="81"/>
      <c r="Q643" s="81"/>
      <c r="R643" s="82"/>
      <c r="S643" s="88"/>
      <c r="T643" s="92"/>
      <c r="U643" s="92"/>
      <c r="V643" s="2"/>
      <c r="W643" s="2"/>
    </row>
    <row r="644" spans="1:23" ht="15.95" customHeight="1" x14ac:dyDescent="0.25">
      <c r="A644" s="72"/>
      <c r="B644" s="53" t="str">
        <f>IF('Data Import-Express'!B638="", "",'Data Import-Express'!B638 )</f>
        <v>BDOPDO</v>
      </c>
      <c r="C644" s="53" t="str">
        <f>IF('Data Import-Express'!C638="", "",'Data Import-Express'!C638 )</f>
        <v>Company 58</v>
      </c>
      <c r="D644" s="97" t="str">
        <f>IF('Data Import-Express'!D638="", "",'Data Import-Express'!D638 )</f>
        <v>L074190</v>
      </c>
      <c r="E644" s="54">
        <f ca="1">IF('Data Import-Express'!E638="", "",'Data Import-Express'!E638 )+(TODAY()-$A$1)</f>
        <v>45091</v>
      </c>
      <c r="F644" s="53">
        <f>IF('Data Import-Express'!F638="", "",'Data Import-Express'!F638 )</f>
        <v>1401.95</v>
      </c>
      <c r="G644" s="53">
        <f>IF('Data Import-Express'!G638="", "",'Data Import-Express'!G638 )</f>
        <v>1401.95</v>
      </c>
      <c r="H644" s="8"/>
      <c r="I644" s="81"/>
      <c r="J644" s="81"/>
      <c r="K644" s="82"/>
      <c r="L644" s="120"/>
      <c r="M644" s="93"/>
      <c r="N644" s="93"/>
      <c r="O644" s="36"/>
      <c r="P644" s="81"/>
      <c r="Q644" s="81"/>
      <c r="R644" s="82"/>
      <c r="S644" s="88"/>
      <c r="T644" s="92"/>
      <c r="U644" s="92"/>
      <c r="V644" s="2"/>
      <c r="W644" s="2"/>
    </row>
    <row r="645" spans="1:23" ht="15.95" customHeight="1" x14ac:dyDescent="0.25">
      <c r="A645" s="72"/>
      <c r="B645" s="53" t="str">
        <f>IF('Data Import-Express'!B639="", "",'Data Import-Express'!B639 )</f>
        <v>BDOPDO</v>
      </c>
      <c r="C645" s="53" t="str">
        <f>IF('Data Import-Express'!C639="", "",'Data Import-Express'!C639 )</f>
        <v>Company 58</v>
      </c>
      <c r="D645" s="97" t="str">
        <f>IF('Data Import-Express'!D639="", "",'Data Import-Express'!D639 )</f>
        <v>L074508</v>
      </c>
      <c r="E645" s="54">
        <f ca="1">IF('Data Import-Express'!E639="", "",'Data Import-Express'!E639 )+(TODAY()-$A$1)</f>
        <v>45091</v>
      </c>
      <c r="F645" s="53">
        <f>IF('Data Import-Express'!F639="", "",'Data Import-Express'!F639 )</f>
        <v>1283.55</v>
      </c>
      <c r="G645" s="53">
        <f>IF('Data Import-Express'!G639="", "",'Data Import-Express'!G639 )</f>
        <v>1283.55</v>
      </c>
      <c r="H645" s="8"/>
      <c r="I645" s="81"/>
      <c r="J645" s="81"/>
      <c r="K645" s="82"/>
      <c r="L645" s="120"/>
      <c r="M645" s="93"/>
      <c r="N645" s="93"/>
      <c r="O645" s="36"/>
      <c r="P645" s="81"/>
      <c r="Q645" s="81"/>
      <c r="R645" s="82"/>
      <c r="S645" s="88"/>
      <c r="T645" s="92"/>
      <c r="U645" s="92"/>
      <c r="V645" s="2"/>
      <c r="W645" s="2"/>
    </row>
    <row r="646" spans="1:23" ht="15.95" customHeight="1" x14ac:dyDescent="0.25">
      <c r="A646" s="72"/>
      <c r="B646" s="53" t="str">
        <f>IF('Data Import-Express'!B640="", "",'Data Import-Express'!B640 )</f>
        <v>BDOPDO</v>
      </c>
      <c r="C646" s="53" t="str">
        <f>IF('Data Import-Express'!C640="", "",'Data Import-Express'!C640 )</f>
        <v>Company 58</v>
      </c>
      <c r="D646" s="97" t="str">
        <f>IF('Data Import-Express'!D640="", "",'Data Import-Express'!D640 )</f>
        <v>L074857</v>
      </c>
      <c r="E646" s="54">
        <f ca="1">IF('Data Import-Express'!E640="", "",'Data Import-Express'!E640 )+(TODAY()-$A$1)</f>
        <v>45091</v>
      </c>
      <c r="F646" s="53">
        <f>IF('Data Import-Express'!F640="", "",'Data Import-Express'!F640 )</f>
        <v>728.05</v>
      </c>
      <c r="G646" s="53">
        <f>IF('Data Import-Express'!G640="", "",'Data Import-Express'!G640 )</f>
        <v>728.05</v>
      </c>
      <c r="H646" s="8"/>
      <c r="I646" s="81"/>
      <c r="J646" s="81"/>
      <c r="K646" s="82"/>
      <c r="L646" s="120"/>
      <c r="M646" s="93"/>
      <c r="N646" s="93"/>
      <c r="O646" s="36"/>
      <c r="P646" s="81"/>
      <c r="Q646" s="81"/>
      <c r="R646" s="82"/>
      <c r="S646" s="88"/>
      <c r="T646" s="92"/>
      <c r="U646" s="92"/>
      <c r="V646" s="2"/>
      <c r="W646" s="2"/>
    </row>
    <row r="647" spans="1:23" ht="15.95" customHeight="1" x14ac:dyDescent="0.25">
      <c r="A647" s="72"/>
      <c r="B647" s="53" t="str">
        <f>IF('Data Import-Express'!B641="", "",'Data Import-Express'!B641 )</f>
        <v>BDOPDO</v>
      </c>
      <c r="C647" s="53" t="str">
        <f>IF('Data Import-Express'!C641="", "",'Data Import-Express'!C641 )</f>
        <v>Company 58</v>
      </c>
      <c r="D647" s="97" t="str">
        <f>IF('Data Import-Express'!D641="", "",'Data Import-Express'!D641 )</f>
        <v>L074674</v>
      </c>
      <c r="E647" s="54">
        <f ca="1">IF('Data Import-Express'!E641="", "",'Data Import-Express'!E641 )+(TODAY()-$A$1)</f>
        <v>45092</v>
      </c>
      <c r="F647" s="53">
        <f>IF('Data Import-Express'!F641="", "",'Data Import-Express'!F641 )</f>
        <v>1857.17</v>
      </c>
      <c r="G647" s="53">
        <f>IF('Data Import-Express'!G641="", "",'Data Import-Express'!G641 )</f>
        <v>1857.17</v>
      </c>
      <c r="H647" s="8"/>
      <c r="I647" s="81"/>
      <c r="J647" s="81"/>
      <c r="K647" s="82"/>
      <c r="L647" s="120"/>
      <c r="M647" s="93"/>
      <c r="N647" s="93"/>
      <c r="O647" s="36"/>
      <c r="P647" s="81"/>
      <c r="Q647" s="81"/>
      <c r="R647" s="82"/>
      <c r="S647" s="88"/>
      <c r="T647" s="92"/>
      <c r="U647" s="92"/>
      <c r="V647" s="2"/>
      <c r="W647" s="2"/>
    </row>
    <row r="648" spans="1:23" ht="15.95" customHeight="1" x14ac:dyDescent="0.25">
      <c r="A648" s="72"/>
      <c r="B648" s="53" t="str">
        <f>IF('Data Import-Express'!B642="", "",'Data Import-Express'!B642 )</f>
        <v>BDOPDO</v>
      </c>
      <c r="C648" s="53" t="str">
        <f>IF('Data Import-Express'!C642="", "",'Data Import-Express'!C642 )</f>
        <v>Company 58</v>
      </c>
      <c r="D648" s="97" t="str">
        <f>IF('Data Import-Express'!D642="", "",'Data Import-Express'!D642 )</f>
        <v>L075004</v>
      </c>
      <c r="E648" s="54">
        <f ca="1">IF('Data Import-Express'!E642="", "",'Data Import-Express'!E642 )+(TODAY()-$A$1)</f>
        <v>45095</v>
      </c>
      <c r="F648" s="53">
        <f>IF('Data Import-Express'!F642="", "",'Data Import-Express'!F642 )</f>
        <v>1381.91</v>
      </c>
      <c r="G648" s="53">
        <f>IF('Data Import-Express'!G642="", "",'Data Import-Express'!G642 )</f>
        <v>1381.91</v>
      </c>
      <c r="H648" s="8"/>
      <c r="I648" s="81"/>
      <c r="J648" s="81"/>
      <c r="K648" s="82"/>
      <c r="L648" s="120"/>
      <c r="M648" s="93"/>
      <c r="N648" s="93"/>
      <c r="O648" s="36"/>
      <c r="P648" s="81"/>
      <c r="Q648" s="81"/>
      <c r="R648" s="82"/>
      <c r="S648" s="88"/>
      <c r="T648" s="92"/>
      <c r="U648" s="92"/>
      <c r="V648" s="2"/>
      <c r="W648" s="2"/>
    </row>
    <row r="649" spans="1:23" ht="15.95" customHeight="1" x14ac:dyDescent="0.25">
      <c r="A649" s="72"/>
      <c r="B649" s="53" t="str">
        <f>IF('Data Import-Express'!B643="", "",'Data Import-Express'!B643 )</f>
        <v>BDOPDO</v>
      </c>
      <c r="C649" s="53" t="str">
        <f>IF('Data Import-Express'!C643="", "",'Data Import-Express'!C643 )</f>
        <v>Company 58</v>
      </c>
      <c r="D649" s="97" t="str">
        <f>IF('Data Import-Express'!D643="", "",'Data Import-Express'!D643 )</f>
        <v>L075011</v>
      </c>
      <c r="E649" s="54">
        <f ca="1">IF('Data Import-Express'!E643="", "",'Data Import-Express'!E643 )+(TODAY()-$A$1)</f>
        <v>45095</v>
      </c>
      <c r="F649" s="53">
        <f>IF('Data Import-Express'!F643="", "",'Data Import-Express'!F643 )</f>
        <v>1577.8</v>
      </c>
      <c r="G649" s="53">
        <f>IF('Data Import-Express'!G643="", "",'Data Import-Express'!G643 )</f>
        <v>1577.8</v>
      </c>
      <c r="H649" s="8"/>
      <c r="I649" s="81"/>
      <c r="J649" s="81"/>
      <c r="K649" s="82"/>
      <c r="L649" s="120"/>
      <c r="M649" s="93"/>
      <c r="N649" s="93"/>
      <c r="O649" s="36"/>
      <c r="P649" s="81"/>
      <c r="Q649" s="81"/>
      <c r="R649" s="82"/>
      <c r="S649" s="88"/>
      <c r="T649" s="92"/>
      <c r="U649" s="92"/>
      <c r="V649" s="2"/>
      <c r="W649" s="2"/>
    </row>
    <row r="650" spans="1:23" ht="15.95" customHeight="1" x14ac:dyDescent="0.25">
      <c r="A650" s="72"/>
      <c r="B650" s="53" t="str">
        <f>IF('Data Import-Express'!B644="", "",'Data Import-Express'!B644 )</f>
        <v>BDOPDO</v>
      </c>
      <c r="C650" s="53" t="str">
        <f>IF('Data Import-Express'!C644="", "",'Data Import-Express'!C644 )</f>
        <v>Company 58</v>
      </c>
      <c r="D650" s="97" t="str">
        <f>IF('Data Import-Express'!D644="", "",'Data Import-Express'!D644 )</f>
        <v>L075276</v>
      </c>
      <c r="E650" s="54">
        <f ca="1">IF('Data Import-Express'!E644="", "",'Data Import-Express'!E644 )+(TODAY()-$A$1)</f>
        <v>45095</v>
      </c>
      <c r="F650" s="53">
        <f>IF('Data Import-Express'!F644="", "",'Data Import-Express'!F644 )</f>
        <v>501.48</v>
      </c>
      <c r="G650" s="53">
        <f>IF('Data Import-Express'!G644="", "",'Data Import-Express'!G644 )</f>
        <v>501.48</v>
      </c>
      <c r="H650" s="8"/>
      <c r="I650" s="81"/>
      <c r="J650" s="81"/>
      <c r="K650" s="82"/>
      <c r="L650" s="120"/>
      <c r="M650" s="93"/>
      <c r="N650" s="93"/>
      <c r="O650" s="36"/>
      <c r="P650" s="81"/>
      <c r="Q650" s="81"/>
      <c r="R650" s="82"/>
      <c r="S650" s="88"/>
      <c r="T650" s="92"/>
      <c r="U650" s="92"/>
      <c r="V650" s="2"/>
      <c r="W650" s="2"/>
    </row>
    <row r="651" spans="1:23" ht="15.95" customHeight="1" x14ac:dyDescent="0.25">
      <c r="A651" s="72"/>
      <c r="B651" s="53" t="str">
        <f>IF('Data Import-Express'!B645="", "",'Data Import-Express'!B645 )</f>
        <v>BDOPDO</v>
      </c>
      <c r="C651" s="53" t="str">
        <f>IF('Data Import-Express'!C645="", "",'Data Import-Express'!C645 )</f>
        <v>Company 58</v>
      </c>
      <c r="D651" s="97" t="str">
        <f>IF('Data Import-Express'!D645="", "",'Data Import-Express'!D645 )</f>
        <v>L075277</v>
      </c>
      <c r="E651" s="54">
        <f ca="1">IF('Data Import-Express'!E645="", "",'Data Import-Express'!E645 )+(TODAY()-$A$1)</f>
        <v>45095</v>
      </c>
      <c r="F651" s="53">
        <f>IF('Data Import-Express'!F645="", "",'Data Import-Express'!F645 )</f>
        <v>373.64</v>
      </c>
      <c r="G651" s="53">
        <f>IF('Data Import-Express'!G645="", "",'Data Import-Express'!G645 )</f>
        <v>373.64</v>
      </c>
      <c r="H651" s="8"/>
      <c r="I651" s="81"/>
      <c r="J651" s="81"/>
      <c r="K651" s="82"/>
      <c r="L651" s="120"/>
      <c r="M651" s="93"/>
      <c r="N651" s="93"/>
      <c r="O651" s="36"/>
      <c r="P651" s="81"/>
      <c r="Q651" s="81"/>
      <c r="R651" s="82"/>
      <c r="S651" s="88"/>
      <c r="T651" s="92"/>
      <c r="U651" s="92"/>
      <c r="V651" s="2"/>
      <c r="W651" s="2"/>
    </row>
    <row r="652" spans="1:23" ht="15.95" customHeight="1" x14ac:dyDescent="0.25">
      <c r="A652" s="72"/>
      <c r="B652" s="53" t="str">
        <f>IF('Data Import-Express'!B646="", "",'Data Import-Express'!B646 )</f>
        <v>BDOPDO</v>
      </c>
      <c r="C652" s="53" t="str">
        <f>IF('Data Import-Express'!C646="", "",'Data Import-Express'!C646 )</f>
        <v>Company 58</v>
      </c>
      <c r="D652" s="97" t="str">
        <f>IF('Data Import-Express'!D646="", "",'Data Import-Express'!D646 )</f>
        <v>L075010</v>
      </c>
      <c r="E652" s="54">
        <f ca="1">IF('Data Import-Express'!E646="", "",'Data Import-Express'!E646 )+(TODAY()-$A$1)</f>
        <v>45098</v>
      </c>
      <c r="F652" s="53">
        <f>IF('Data Import-Express'!F646="", "",'Data Import-Express'!F646 )</f>
        <v>1596.81</v>
      </c>
      <c r="G652" s="53">
        <f>IF('Data Import-Express'!G646="", "",'Data Import-Express'!G646 )</f>
        <v>1596.81</v>
      </c>
      <c r="H652" s="8"/>
      <c r="I652" s="81"/>
      <c r="J652" s="81"/>
      <c r="K652" s="82"/>
      <c r="L652" s="120"/>
      <c r="M652" s="93"/>
      <c r="N652" s="93"/>
      <c r="O652" s="36"/>
      <c r="P652" s="81"/>
      <c r="Q652" s="81"/>
      <c r="R652" s="82"/>
      <c r="S652" s="88"/>
      <c r="T652" s="92"/>
      <c r="U652" s="92"/>
      <c r="V652" s="2"/>
      <c r="W652" s="2"/>
    </row>
    <row r="653" spans="1:23" ht="15.95" customHeight="1" x14ac:dyDescent="0.25">
      <c r="A653" s="72"/>
      <c r="B653" s="53" t="str">
        <f>IF('Data Import-Express'!B647="", "",'Data Import-Express'!B647 )</f>
        <v>BDOPDO</v>
      </c>
      <c r="C653" s="53" t="str">
        <f>IF('Data Import-Express'!C647="", "",'Data Import-Express'!C647 )</f>
        <v>Company 58</v>
      </c>
      <c r="D653" s="97" t="str">
        <f>IF('Data Import-Express'!D647="", "",'Data Import-Express'!D647 )</f>
        <v>L075121</v>
      </c>
      <c r="E653" s="54">
        <f ca="1">IF('Data Import-Express'!E647="", "",'Data Import-Express'!E647 )+(TODAY()-$A$1)</f>
        <v>45098</v>
      </c>
      <c r="F653" s="53">
        <f>IF('Data Import-Express'!F647="", "",'Data Import-Express'!F647 )</f>
        <v>1322.04</v>
      </c>
      <c r="G653" s="53">
        <f>IF('Data Import-Express'!G647="", "",'Data Import-Express'!G647 )</f>
        <v>1322.04</v>
      </c>
      <c r="H653" s="8"/>
      <c r="I653" s="81"/>
      <c r="J653" s="81"/>
      <c r="K653" s="82"/>
      <c r="L653" s="120"/>
      <c r="M653" s="93"/>
      <c r="N653" s="93"/>
      <c r="O653" s="36"/>
      <c r="P653" s="81"/>
      <c r="Q653" s="81"/>
      <c r="R653" s="82"/>
      <c r="S653" s="88"/>
      <c r="T653" s="92"/>
      <c r="U653" s="92"/>
      <c r="V653" s="2"/>
      <c r="W653" s="2"/>
    </row>
    <row r="654" spans="1:23" ht="15.95" customHeight="1" x14ac:dyDescent="0.25">
      <c r="A654" s="72"/>
      <c r="B654" s="53" t="str">
        <f>IF('Data Import-Express'!B648="", "",'Data Import-Express'!B648 )</f>
        <v>BDOPDO</v>
      </c>
      <c r="C654" s="53" t="str">
        <f>IF('Data Import-Express'!C648="", "",'Data Import-Express'!C648 )</f>
        <v>Company 58</v>
      </c>
      <c r="D654" s="97" t="str">
        <f>IF('Data Import-Express'!D648="", "",'Data Import-Express'!D648 )</f>
        <v>L075275</v>
      </c>
      <c r="E654" s="54">
        <f ca="1">IF('Data Import-Express'!E648="", "",'Data Import-Express'!E648 )+(TODAY()-$A$1)</f>
        <v>45098</v>
      </c>
      <c r="F654" s="53">
        <f>IF('Data Import-Express'!F648="", "",'Data Import-Express'!F648 )</f>
        <v>659.63</v>
      </c>
      <c r="G654" s="53">
        <f>IF('Data Import-Express'!G648="", "",'Data Import-Express'!G648 )</f>
        <v>659.63</v>
      </c>
      <c r="H654" s="8"/>
      <c r="I654" s="81"/>
      <c r="J654" s="81"/>
      <c r="K654" s="82"/>
      <c r="L654" s="120"/>
      <c r="M654" s="93"/>
      <c r="N654" s="93"/>
      <c r="O654" s="36"/>
      <c r="P654" s="81"/>
      <c r="Q654" s="81"/>
      <c r="R654" s="82"/>
      <c r="S654" s="88"/>
      <c r="T654" s="92"/>
      <c r="U654" s="92"/>
      <c r="V654" s="2"/>
      <c r="W654" s="2"/>
    </row>
    <row r="655" spans="1:23" ht="15.95" customHeight="1" x14ac:dyDescent="0.25">
      <c r="A655" s="72"/>
      <c r="B655" s="53" t="str">
        <f>IF('Data Import-Express'!B649="", "",'Data Import-Express'!B649 )</f>
        <v>BDOPDO</v>
      </c>
      <c r="C655" s="53" t="str">
        <f>IF('Data Import-Express'!C649="", "",'Data Import-Express'!C649 )</f>
        <v>Company 58</v>
      </c>
      <c r="D655" s="97" t="str">
        <f>IF('Data Import-Express'!D649="", "",'Data Import-Express'!D649 )</f>
        <v>L074858</v>
      </c>
      <c r="E655" s="54">
        <f ca="1">IF('Data Import-Express'!E649="", "",'Data Import-Express'!E649 )+(TODAY()-$A$1)</f>
        <v>45099</v>
      </c>
      <c r="F655" s="53">
        <f>IF('Data Import-Express'!F649="", "",'Data Import-Express'!F649 )</f>
        <v>1032.8699999999999</v>
      </c>
      <c r="G655" s="53">
        <f>IF('Data Import-Express'!G649="", "",'Data Import-Express'!G649 )</f>
        <v>1032.8699999999999</v>
      </c>
      <c r="H655" s="8"/>
      <c r="I655" s="81"/>
      <c r="J655" s="81"/>
      <c r="K655" s="82"/>
      <c r="L655" s="120"/>
      <c r="M655" s="93"/>
      <c r="N655" s="93"/>
      <c r="O655" s="36"/>
      <c r="P655" s="81"/>
      <c r="Q655" s="81"/>
      <c r="R655" s="82"/>
      <c r="S655" s="88"/>
      <c r="T655" s="92"/>
      <c r="U655" s="92"/>
      <c r="V655" s="2"/>
      <c r="W655" s="2"/>
    </row>
    <row r="656" spans="1:23" ht="15.95" customHeight="1" x14ac:dyDescent="0.25">
      <c r="A656" s="72"/>
      <c r="B656" s="53" t="str">
        <f>IF('Data Import-Express'!B650="", "",'Data Import-Express'!B650 )</f>
        <v>BDOPDO</v>
      </c>
      <c r="C656" s="53" t="str">
        <f>IF('Data Import-Express'!C650="", "",'Data Import-Express'!C650 )</f>
        <v>Company 58</v>
      </c>
      <c r="D656" s="97" t="str">
        <f>IF('Data Import-Express'!D650="", "",'Data Import-Express'!D650 )</f>
        <v>L075273</v>
      </c>
      <c r="E656" s="54">
        <f ca="1">IF('Data Import-Express'!E650="", "",'Data Import-Express'!E650 )+(TODAY()-$A$1)</f>
        <v>45099</v>
      </c>
      <c r="F656" s="53">
        <f>IF('Data Import-Express'!F650="", "",'Data Import-Express'!F650 )</f>
        <v>654.29</v>
      </c>
      <c r="G656" s="53">
        <f>IF('Data Import-Express'!G650="", "",'Data Import-Express'!G650 )</f>
        <v>654.29</v>
      </c>
      <c r="H656" s="8"/>
      <c r="I656" s="81"/>
      <c r="J656" s="81"/>
      <c r="K656" s="82"/>
      <c r="L656" s="120"/>
      <c r="M656" s="93"/>
      <c r="N656" s="93"/>
      <c r="O656" s="36"/>
      <c r="P656" s="81"/>
      <c r="Q656" s="81"/>
      <c r="R656" s="82"/>
      <c r="S656" s="88"/>
      <c r="T656" s="92"/>
      <c r="U656" s="92"/>
      <c r="V656" s="2"/>
      <c r="W656" s="2"/>
    </row>
    <row r="657" spans="1:23" ht="15.95" customHeight="1" x14ac:dyDescent="0.25">
      <c r="A657" s="72"/>
      <c r="B657" s="53" t="str">
        <f>IF('Data Import-Express'!B651="", "",'Data Import-Express'!B651 )</f>
        <v>BDOPDO</v>
      </c>
      <c r="C657" s="53" t="str">
        <f>IF('Data Import-Express'!C651="", "",'Data Import-Express'!C651 )</f>
        <v>Company 58</v>
      </c>
      <c r="D657" s="97" t="str">
        <f>IF('Data Import-Express'!D651="", "",'Data Import-Express'!D651 )</f>
        <v>L075529</v>
      </c>
      <c r="E657" s="54">
        <f ca="1">IF('Data Import-Express'!E651="", "",'Data Import-Express'!E651 )+(TODAY()-$A$1)</f>
        <v>45100</v>
      </c>
      <c r="F657" s="53">
        <f>IF('Data Import-Express'!F651="", "",'Data Import-Express'!F651 )</f>
        <v>4364.16</v>
      </c>
      <c r="G657" s="53">
        <f>IF('Data Import-Express'!G651="", "",'Data Import-Express'!G651 )</f>
        <v>4364.16</v>
      </c>
      <c r="H657" s="8"/>
      <c r="I657" s="81"/>
      <c r="J657" s="81"/>
      <c r="K657" s="82"/>
      <c r="L657" s="120"/>
      <c r="M657" s="93"/>
      <c r="N657" s="93"/>
      <c r="O657" s="36"/>
      <c r="P657" s="81"/>
      <c r="Q657" s="81"/>
      <c r="R657" s="82"/>
      <c r="S657" s="88"/>
      <c r="T657" s="92"/>
      <c r="U657" s="92"/>
      <c r="V657" s="2"/>
      <c r="W657" s="2"/>
    </row>
    <row r="658" spans="1:23" ht="15.95" customHeight="1" x14ac:dyDescent="0.25">
      <c r="A658" s="72"/>
      <c r="B658" s="53" t="str">
        <f>IF('Data Import-Express'!B652="", "",'Data Import-Express'!B652 )</f>
        <v>BDOPDO</v>
      </c>
      <c r="C658" s="53" t="str">
        <f>IF('Data Import-Express'!C652="", "",'Data Import-Express'!C652 )</f>
        <v>Company 58</v>
      </c>
      <c r="D658" s="97" t="str">
        <f>IF('Data Import-Express'!D652="", "",'Data Import-Express'!D652 )</f>
        <v>L075005</v>
      </c>
      <c r="E658" s="54">
        <f ca="1">IF('Data Import-Express'!E652="", "",'Data Import-Express'!E652 )+(TODAY()-$A$1)</f>
        <v>45101</v>
      </c>
      <c r="F658" s="53">
        <f>IF('Data Import-Express'!F652="", "",'Data Import-Express'!F652 )</f>
        <v>1106.05</v>
      </c>
      <c r="G658" s="53">
        <f>IF('Data Import-Express'!G652="", "",'Data Import-Express'!G652 )</f>
        <v>1106.05</v>
      </c>
      <c r="H658" s="8"/>
      <c r="I658" s="81"/>
      <c r="J658" s="81"/>
      <c r="K658" s="82"/>
      <c r="L658" s="120"/>
      <c r="M658" s="93"/>
      <c r="N658" s="93"/>
      <c r="O658" s="36"/>
      <c r="P658" s="81"/>
      <c r="Q658" s="81"/>
      <c r="R658" s="82"/>
      <c r="S658" s="88"/>
      <c r="T658" s="92"/>
      <c r="U658" s="92"/>
      <c r="V658" s="2"/>
      <c r="W658" s="2"/>
    </row>
    <row r="659" spans="1:23" ht="15.95" customHeight="1" x14ac:dyDescent="0.25">
      <c r="A659" s="72"/>
      <c r="B659" s="53" t="str">
        <f>IF('Data Import-Express'!B653="", "",'Data Import-Express'!B653 )</f>
        <v>BDOPDO</v>
      </c>
      <c r="C659" s="53" t="str">
        <f>IF('Data Import-Express'!C653="", "",'Data Import-Express'!C653 )</f>
        <v>Company 58</v>
      </c>
      <c r="D659" s="97" t="str">
        <f>IF('Data Import-Express'!D653="", "",'Data Import-Express'!D653 )</f>
        <v>L075068</v>
      </c>
      <c r="E659" s="54">
        <f ca="1">IF('Data Import-Express'!E653="", "",'Data Import-Express'!E653 )+(TODAY()-$A$1)</f>
        <v>45101</v>
      </c>
      <c r="F659" s="53">
        <f>IF('Data Import-Express'!F653="", "",'Data Import-Express'!F653 )</f>
        <v>819.53</v>
      </c>
      <c r="G659" s="53">
        <f>IF('Data Import-Express'!G653="", "",'Data Import-Express'!G653 )</f>
        <v>819.53</v>
      </c>
      <c r="H659" s="8"/>
      <c r="I659" s="81"/>
      <c r="J659" s="81"/>
      <c r="K659" s="82"/>
      <c r="L659" s="120"/>
      <c r="M659" s="93"/>
      <c r="N659" s="93"/>
      <c r="O659" s="36"/>
      <c r="P659" s="81"/>
      <c r="Q659" s="81"/>
      <c r="R659" s="82"/>
      <c r="S659" s="88"/>
      <c r="T659" s="92"/>
      <c r="U659" s="92"/>
      <c r="V659" s="2"/>
      <c r="W659" s="2"/>
    </row>
    <row r="660" spans="1:23" ht="15.95" customHeight="1" x14ac:dyDescent="0.25">
      <c r="A660" s="72"/>
      <c r="B660" s="53" t="str">
        <f>IF('Data Import-Express'!B654="", "",'Data Import-Express'!B654 )</f>
        <v>BDOPDO</v>
      </c>
      <c r="C660" s="53" t="str">
        <f>IF('Data Import-Express'!C654="", "",'Data Import-Express'!C654 )</f>
        <v>Company 58</v>
      </c>
      <c r="D660" s="97" t="str">
        <f>IF('Data Import-Express'!D654="", "",'Data Import-Express'!D654 )</f>
        <v>L075351</v>
      </c>
      <c r="E660" s="54">
        <f ca="1">IF('Data Import-Express'!E654="", "",'Data Import-Express'!E654 )+(TODAY()-$A$1)</f>
        <v>45101</v>
      </c>
      <c r="F660" s="53">
        <f>IF('Data Import-Express'!F654="", "",'Data Import-Express'!F654 )</f>
        <v>715.7</v>
      </c>
      <c r="G660" s="53">
        <f>IF('Data Import-Express'!G654="", "",'Data Import-Express'!G654 )</f>
        <v>715.7</v>
      </c>
      <c r="H660" s="8"/>
      <c r="I660" s="81"/>
      <c r="J660" s="81"/>
      <c r="K660" s="82"/>
      <c r="L660" s="120"/>
      <c r="M660" s="93"/>
      <c r="N660" s="93"/>
      <c r="O660" s="36"/>
      <c r="P660" s="81"/>
      <c r="Q660" s="81"/>
      <c r="R660" s="82"/>
      <c r="S660" s="88"/>
      <c r="T660" s="92"/>
      <c r="U660" s="92"/>
      <c r="V660" s="2"/>
      <c r="W660" s="2"/>
    </row>
    <row r="661" spans="1:23" ht="15.95" customHeight="1" x14ac:dyDescent="0.25">
      <c r="A661" s="72"/>
      <c r="B661" s="53" t="str">
        <f>IF('Data Import-Express'!B655="", "",'Data Import-Express'!B655 )</f>
        <v>BDOPDO</v>
      </c>
      <c r="C661" s="53" t="str">
        <f>IF('Data Import-Express'!C655="", "",'Data Import-Express'!C655 )</f>
        <v>Company 58</v>
      </c>
      <c r="D661" s="97" t="str">
        <f>IF('Data Import-Express'!D655="", "",'Data Import-Express'!D655 )</f>
        <v>L075352</v>
      </c>
      <c r="E661" s="54">
        <f ca="1">IF('Data Import-Express'!E655="", "",'Data Import-Express'!E655 )+(TODAY()-$A$1)</f>
        <v>45101</v>
      </c>
      <c r="F661" s="53">
        <f>IF('Data Import-Express'!F655="", "",'Data Import-Express'!F655 )</f>
        <v>708.44</v>
      </c>
      <c r="G661" s="53">
        <f>IF('Data Import-Express'!G655="", "",'Data Import-Express'!G655 )</f>
        <v>708.44</v>
      </c>
      <c r="H661" s="8"/>
      <c r="I661" s="81"/>
      <c r="J661" s="81"/>
      <c r="K661" s="82"/>
      <c r="L661" s="120"/>
      <c r="M661" s="93"/>
      <c r="N661" s="93"/>
      <c r="O661" s="36"/>
      <c r="P661" s="81"/>
      <c r="Q661" s="81"/>
      <c r="R661" s="82"/>
      <c r="S661" s="88"/>
      <c r="T661" s="92"/>
      <c r="U661" s="92"/>
      <c r="V661" s="2"/>
      <c r="W661" s="2"/>
    </row>
    <row r="662" spans="1:23" ht="15.95" customHeight="1" x14ac:dyDescent="0.25">
      <c r="A662" s="72"/>
      <c r="B662" s="53" t="str">
        <f>IF('Data Import-Express'!B656="", "",'Data Import-Express'!B656 )</f>
        <v>BDOPDO</v>
      </c>
      <c r="C662" s="53" t="str">
        <f>IF('Data Import-Express'!C656="", "",'Data Import-Express'!C656 )</f>
        <v>Company 58</v>
      </c>
      <c r="D662" s="97" t="str">
        <f>IF('Data Import-Express'!D656="", "",'Data Import-Express'!D656 )</f>
        <v>L075350</v>
      </c>
      <c r="E662" s="54">
        <f ca="1">IF('Data Import-Express'!E656="", "",'Data Import-Express'!E656 )+(TODAY()-$A$1)</f>
        <v>45102</v>
      </c>
      <c r="F662" s="53">
        <f>IF('Data Import-Express'!F656="", "",'Data Import-Express'!F656 )</f>
        <v>981.01</v>
      </c>
      <c r="G662" s="53">
        <f>IF('Data Import-Express'!G656="", "",'Data Import-Express'!G656 )</f>
        <v>981.01</v>
      </c>
      <c r="H662" s="8"/>
      <c r="I662" s="81"/>
      <c r="J662" s="81"/>
      <c r="K662" s="82"/>
      <c r="L662" s="120"/>
      <c r="M662" s="93"/>
      <c r="N662" s="93"/>
      <c r="O662" s="36"/>
      <c r="P662" s="81"/>
      <c r="Q662" s="81"/>
      <c r="R662" s="82"/>
      <c r="S662" s="88"/>
      <c r="T662" s="92"/>
      <c r="U662" s="92"/>
      <c r="V662" s="2"/>
      <c r="W662" s="2"/>
    </row>
    <row r="663" spans="1:23" ht="15.95" customHeight="1" x14ac:dyDescent="0.25">
      <c r="A663" s="72"/>
      <c r="B663" s="53" t="str">
        <f>IF('Data Import-Express'!B657="", "",'Data Import-Express'!B657 )</f>
        <v>BDOPDO</v>
      </c>
      <c r="C663" s="53" t="str">
        <f>IF('Data Import-Express'!C657="", "",'Data Import-Express'!C657 )</f>
        <v>Company 58</v>
      </c>
      <c r="D663" s="97" t="str">
        <f>IF('Data Import-Express'!D657="", "",'Data Import-Express'!D657 )</f>
        <v>L073452</v>
      </c>
      <c r="E663" s="54">
        <f ca="1">IF('Data Import-Express'!E657="", "",'Data Import-Express'!E657 )+(TODAY()-$A$1)</f>
        <v>45106</v>
      </c>
      <c r="F663" s="53">
        <f>IF('Data Import-Express'!F657="", "",'Data Import-Express'!F657 )</f>
        <v>1641.27</v>
      </c>
      <c r="G663" s="53">
        <f>IF('Data Import-Express'!G657="", "",'Data Import-Express'!G657 )</f>
        <v>1641.27</v>
      </c>
      <c r="H663" s="8"/>
      <c r="I663" s="81"/>
      <c r="J663" s="81"/>
      <c r="K663" s="82"/>
      <c r="L663" s="120"/>
      <c r="M663" s="93"/>
      <c r="N663" s="93"/>
      <c r="O663" s="36"/>
      <c r="P663" s="81"/>
      <c r="Q663" s="81"/>
      <c r="R663" s="82"/>
      <c r="S663" s="88"/>
      <c r="T663" s="92"/>
      <c r="U663" s="92"/>
      <c r="V663" s="2"/>
      <c r="W663" s="2"/>
    </row>
    <row r="664" spans="1:23" ht="15.95" customHeight="1" x14ac:dyDescent="0.25">
      <c r="A664" s="72"/>
      <c r="B664" s="53" t="str">
        <f>IF('Data Import-Express'!B658="", "",'Data Import-Express'!B658 )</f>
        <v>BDOPDO</v>
      </c>
      <c r="C664" s="53" t="str">
        <f>IF('Data Import-Express'!C658="", "",'Data Import-Express'!C658 )</f>
        <v>Company 58</v>
      </c>
      <c r="D664" s="97" t="str">
        <f>IF('Data Import-Express'!D658="", "",'Data Import-Express'!D658 )</f>
        <v>L075442</v>
      </c>
      <c r="E664" s="54">
        <f ca="1">IF('Data Import-Express'!E658="", "",'Data Import-Express'!E658 )+(TODAY()-$A$1)</f>
        <v>45106</v>
      </c>
      <c r="F664" s="53">
        <f>IF('Data Import-Express'!F658="", "",'Data Import-Express'!F658 )</f>
        <v>752.49</v>
      </c>
      <c r="G664" s="53">
        <f>IF('Data Import-Express'!G658="", "",'Data Import-Express'!G658 )</f>
        <v>752.49</v>
      </c>
      <c r="H664" s="8"/>
      <c r="I664" s="81"/>
      <c r="J664" s="81"/>
      <c r="K664" s="82"/>
      <c r="L664" s="120"/>
      <c r="M664" s="93"/>
      <c r="N664" s="93"/>
      <c r="O664" s="36"/>
      <c r="P664" s="81"/>
      <c r="Q664" s="81"/>
      <c r="R664" s="82"/>
      <c r="S664" s="88"/>
      <c r="T664" s="92"/>
      <c r="U664" s="92"/>
      <c r="V664" s="2"/>
      <c r="W664" s="2"/>
    </row>
    <row r="665" spans="1:23" ht="15.95" customHeight="1" x14ac:dyDescent="0.25">
      <c r="A665" s="72"/>
      <c r="B665" s="53" t="str">
        <f>IF('Data Import-Express'!B659="", "",'Data Import-Express'!B659 )</f>
        <v>BDOPDO</v>
      </c>
      <c r="C665" s="53" t="str">
        <f>IF('Data Import-Express'!C659="", "",'Data Import-Express'!C659 )</f>
        <v>Company 58</v>
      </c>
      <c r="D665" s="97" t="str">
        <f>IF('Data Import-Express'!D659="", "",'Data Import-Express'!D659 )</f>
        <v>L075443</v>
      </c>
      <c r="E665" s="54">
        <f ca="1">IF('Data Import-Express'!E659="", "",'Data Import-Express'!E659 )+(TODAY()-$A$1)</f>
        <v>45106</v>
      </c>
      <c r="F665" s="53">
        <f>IF('Data Import-Express'!F659="", "",'Data Import-Express'!F659 )</f>
        <v>912.57</v>
      </c>
      <c r="G665" s="53">
        <f>IF('Data Import-Express'!G659="", "",'Data Import-Express'!G659 )</f>
        <v>912.57</v>
      </c>
      <c r="H665" s="8"/>
      <c r="I665" s="81"/>
      <c r="J665" s="81"/>
      <c r="K665" s="82"/>
      <c r="L665" s="120"/>
      <c r="M665" s="93"/>
      <c r="N665" s="93"/>
      <c r="O665" s="36"/>
      <c r="P665" s="81"/>
      <c r="Q665" s="81"/>
      <c r="R665" s="82"/>
      <c r="S665" s="88"/>
      <c r="T665" s="92"/>
      <c r="U665" s="92"/>
      <c r="V665" s="2"/>
      <c r="W665" s="2"/>
    </row>
    <row r="666" spans="1:23" ht="15.95" customHeight="1" x14ac:dyDescent="0.25">
      <c r="A666" s="72"/>
      <c r="B666" s="53" t="str">
        <f>IF('Data Import-Express'!B660="", "",'Data Import-Express'!B660 )</f>
        <v>BDOPDO</v>
      </c>
      <c r="C666" s="53" t="str">
        <f>IF('Data Import-Express'!C660="", "",'Data Import-Express'!C660 )</f>
        <v>Company 58</v>
      </c>
      <c r="D666" s="97" t="str">
        <f>IF('Data Import-Express'!D660="", "",'Data Import-Express'!D660 )</f>
        <v>L075530</v>
      </c>
      <c r="E666" s="54">
        <f ca="1">IF('Data Import-Express'!E660="", "",'Data Import-Express'!E660 )+(TODAY()-$A$1)</f>
        <v>45106</v>
      </c>
      <c r="F666" s="53">
        <f>IF('Data Import-Express'!F660="", "",'Data Import-Express'!F660 )</f>
        <v>877.31</v>
      </c>
      <c r="G666" s="53">
        <f>IF('Data Import-Express'!G660="", "",'Data Import-Express'!G660 )</f>
        <v>877.31</v>
      </c>
      <c r="H666" s="8"/>
      <c r="I666" s="81"/>
      <c r="J666" s="81"/>
      <c r="K666" s="82"/>
      <c r="L666" s="120"/>
      <c r="M666" s="93"/>
      <c r="N666" s="93"/>
      <c r="O666" s="36"/>
      <c r="P666" s="81"/>
      <c r="Q666" s="81"/>
      <c r="R666" s="82"/>
      <c r="S666" s="88"/>
      <c r="T666" s="92"/>
      <c r="U666" s="92"/>
      <c r="V666" s="2"/>
      <c r="W666" s="2"/>
    </row>
    <row r="667" spans="1:23" ht="15.95" customHeight="1" x14ac:dyDescent="0.25">
      <c r="A667" s="72"/>
      <c r="B667" s="53" t="str">
        <f>IF('Data Import-Express'!B661="", "",'Data Import-Express'!B661 )</f>
        <v>BDOPDO</v>
      </c>
      <c r="C667" s="53" t="str">
        <f>IF('Data Import-Express'!C661="", "",'Data Import-Express'!C661 )</f>
        <v>Company 58</v>
      </c>
      <c r="D667" s="97" t="str">
        <f>IF('Data Import-Express'!D661="", "",'Data Import-Express'!D661 )</f>
        <v>L075756</v>
      </c>
      <c r="E667" s="54">
        <f ca="1">IF('Data Import-Express'!E661="", "",'Data Import-Express'!E661 )+(TODAY()-$A$1)</f>
        <v>45106</v>
      </c>
      <c r="F667" s="53">
        <f>IF('Data Import-Express'!F661="", "",'Data Import-Express'!F661 )</f>
        <v>535.75</v>
      </c>
      <c r="G667" s="53">
        <f>IF('Data Import-Express'!G661="", "",'Data Import-Express'!G661 )</f>
        <v>535.75</v>
      </c>
      <c r="H667" s="8"/>
      <c r="I667" s="81"/>
      <c r="J667" s="81"/>
      <c r="K667" s="82"/>
      <c r="L667" s="120"/>
      <c r="M667" s="93"/>
      <c r="N667" s="93"/>
      <c r="O667" s="36"/>
      <c r="P667" s="81"/>
      <c r="Q667" s="81"/>
      <c r="R667" s="82"/>
      <c r="S667" s="88"/>
      <c r="T667" s="92"/>
      <c r="U667" s="92"/>
      <c r="V667" s="2"/>
      <c r="W667" s="2"/>
    </row>
    <row r="668" spans="1:23" ht="15.95" customHeight="1" x14ac:dyDescent="0.25">
      <c r="A668" s="72"/>
      <c r="B668" s="53" t="str">
        <f>IF('Data Import-Express'!B662="", "",'Data Import-Express'!B662 )</f>
        <v>BDOPDO</v>
      </c>
      <c r="C668" s="53" t="str">
        <f>IF('Data Import-Express'!C662="", "",'Data Import-Express'!C662 )</f>
        <v>Company 58</v>
      </c>
      <c r="D668" s="97" t="str">
        <f>IF('Data Import-Express'!D662="", "",'Data Import-Express'!D662 )</f>
        <v>L075531</v>
      </c>
      <c r="E668" s="54">
        <f ca="1">IF('Data Import-Express'!E662="", "",'Data Import-Express'!E662 )+(TODAY()-$A$1)</f>
        <v>45107</v>
      </c>
      <c r="F668" s="53">
        <f>IF('Data Import-Express'!F662="", "",'Data Import-Express'!F662 )</f>
        <v>1347.66</v>
      </c>
      <c r="G668" s="53">
        <f>IF('Data Import-Express'!G662="", "",'Data Import-Express'!G662 )</f>
        <v>1347.66</v>
      </c>
      <c r="H668" s="8"/>
      <c r="I668" s="81"/>
      <c r="J668" s="81"/>
      <c r="K668" s="82"/>
      <c r="L668" s="120"/>
      <c r="M668" s="93"/>
      <c r="N668" s="93"/>
      <c r="O668" s="36"/>
      <c r="P668" s="81"/>
      <c r="Q668" s="81"/>
      <c r="R668" s="82"/>
      <c r="S668" s="88"/>
      <c r="T668" s="92"/>
      <c r="U668" s="92"/>
      <c r="V668" s="2"/>
      <c r="W668" s="2"/>
    </row>
    <row r="669" spans="1:23" ht="15.95" customHeight="1" x14ac:dyDescent="0.25">
      <c r="A669" s="72"/>
      <c r="B669" s="53" t="str">
        <f>IF('Data Import-Express'!B663="", "",'Data Import-Express'!B663 )</f>
        <v>BDOPDO</v>
      </c>
      <c r="C669" s="53" t="str">
        <f>IF('Data Import-Express'!C663="", "",'Data Import-Express'!C663 )</f>
        <v>Company 58</v>
      </c>
      <c r="D669" s="97" t="str">
        <f>IF('Data Import-Express'!D663="", "",'Data Import-Express'!D663 )</f>
        <v>L076012</v>
      </c>
      <c r="E669" s="54">
        <f ca="1">IF('Data Import-Express'!E663="", "",'Data Import-Express'!E663 )+(TODAY()-$A$1)</f>
        <v>45115</v>
      </c>
      <c r="F669" s="53">
        <f>IF('Data Import-Express'!F663="", "",'Data Import-Express'!F663 )</f>
        <v>708.45</v>
      </c>
      <c r="G669" s="53">
        <f>IF('Data Import-Express'!G663="", "",'Data Import-Express'!G663 )</f>
        <v>708.45</v>
      </c>
      <c r="H669" s="8"/>
      <c r="I669" s="81"/>
      <c r="J669" s="81"/>
      <c r="K669" s="82"/>
      <c r="L669" s="120"/>
      <c r="M669" s="93"/>
      <c r="N669" s="93"/>
      <c r="O669" s="36"/>
      <c r="P669" s="81"/>
      <c r="Q669" s="81"/>
      <c r="R669" s="82"/>
      <c r="S669" s="88"/>
      <c r="T669" s="92"/>
      <c r="U669" s="92"/>
      <c r="V669" s="2"/>
      <c r="W669" s="2"/>
    </row>
    <row r="670" spans="1:23" ht="15.95" customHeight="1" x14ac:dyDescent="0.25">
      <c r="A670" s="72"/>
      <c r="B670" s="53" t="str">
        <f>IF('Data Import-Express'!B664="", "",'Data Import-Express'!B664 )</f>
        <v>BDOPDO</v>
      </c>
      <c r="C670" s="53" t="str">
        <f>IF('Data Import-Express'!C664="", "",'Data Import-Express'!C664 )</f>
        <v>Company 58</v>
      </c>
      <c r="D670" s="97" t="str">
        <f>IF('Data Import-Express'!D664="", "",'Data Import-Express'!D664 )</f>
        <v>L077057</v>
      </c>
      <c r="E670" s="54">
        <f ca="1">IF('Data Import-Express'!E664="", "",'Data Import-Express'!E664 )+(TODAY()-$A$1)</f>
        <v>45128</v>
      </c>
      <c r="F670" s="53">
        <f>IF('Data Import-Express'!F664="", "",'Data Import-Express'!F664 )</f>
        <v>745.81</v>
      </c>
      <c r="G670" s="53">
        <f>IF('Data Import-Express'!G664="", "",'Data Import-Express'!G664 )</f>
        <v>745.81</v>
      </c>
      <c r="H670" s="8"/>
      <c r="I670" s="81"/>
      <c r="J670" s="81"/>
      <c r="K670" s="82"/>
      <c r="L670" s="120"/>
      <c r="M670" s="93"/>
      <c r="N670" s="93"/>
      <c r="O670" s="36"/>
      <c r="P670" s="81"/>
      <c r="Q670" s="81"/>
      <c r="R670" s="82"/>
      <c r="S670" s="88"/>
      <c r="T670" s="92"/>
      <c r="U670" s="92"/>
      <c r="V670" s="2"/>
      <c r="W670" s="2"/>
    </row>
    <row r="671" spans="1:23" ht="15.95" customHeight="1" x14ac:dyDescent="0.25">
      <c r="A671" s="72"/>
      <c r="B671" s="53" t="str">
        <f>IF('Data Import-Express'!B665="", "",'Data Import-Express'!B665 )</f>
        <v>BDOPDO</v>
      </c>
      <c r="C671" s="53" t="str">
        <f>IF('Data Import-Express'!C665="", "",'Data Import-Express'!C665 )</f>
        <v>Company 58</v>
      </c>
      <c r="D671" s="97" t="str">
        <f>IF('Data Import-Express'!D665="", "",'Data Import-Express'!D665 )</f>
        <v>L076674</v>
      </c>
      <c r="E671" s="54">
        <f ca="1">IF('Data Import-Express'!E665="", "",'Data Import-Express'!E665 )+(TODAY()-$A$1)</f>
        <v>45129</v>
      </c>
      <c r="F671" s="53">
        <f>IF('Data Import-Express'!F665="", "",'Data Import-Express'!F665 )</f>
        <v>926.24</v>
      </c>
      <c r="G671" s="53">
        <f>IF('Data Import-Express'!G665="", "",'Data Import-Express'!G665 )</f>
        <v>926.24</v>
      </c>
      <c r="H671" s="8"/>
      <c r="I671" s="81"/>
      <c r="J671" s="81"/>
      <c r="K671" s="82"/>
      <c r="L671" s="120"/>
      <c r="M671" s="93"/>
      <c r="N671" s="93"/>
      <c r="O671" s="36"/>
      <c r="P671" s="81"/>
      <c r="Q671" s="81"/>
      <c r="R671" s="82"/>
      <c r="S671" s="88"/>
      <c r="T671" s="92"/>
      <c r="U671" s="92"/>
      <c r="V671" s="2"/>
      <c r="W671" s="2"/>
    </row>
    <row r="672" spans="1:23" ht="15.95" customHeight="1" x14ac:dyDescent="0.25">
      <c r="A672" s="72"/>
      <c r="B672" s="53" t="str">
        <f>IF('Data Import-Express'!B666="", "",'Data Import-Express'!B666 )</f>
        <v>BDOPDO</v>
      </c>
      <c r="C672" s="53" t="str">
        <f>IF('Data Import-Express'!C666="", "",'Data Import-Express'!C666 )</f>
        <v>Company 58</v>
      </c>
      <c r="D672" s="97" t="str">
        <f>IF('Data Import-Express'!D666="", "",'Data Import-Express'!D666 )</f>
        <v>L076931</v>
      </c>
      <c r="E672" s="54">
        <f ca="1">IF('Data Import-Express'!E666="", "",'Data Import-Express'!E666 )+(TODAY()-$A$1)</f>
        <v>45129</v>
      </c>
      <c r="F672" s="53">
        <f>IF('Data Import-Express'!F666="", "",'Data Import-Express'!F666 )</f>
        <v>564.19000000000005</v>
      </c>
      <c r="G672" s="53">
        <f>IF('Data Import-Express'!G666="", "",'Data Import-Express'!G666 )</f>
        <v>564.19000000000005</v>
      </c>
      <c r="H672" s="8"/>
      <c r="I672" s="81"/>
      <c r="J672" s="81"/>
      <c r="K672" s="82"/>
      <c r="L672" s="120"/>
      <c r="M672" s="93"/>
      <c r="N672" s="93"/>
      <c r="O672" s="36"/>
      <c r="P672" s="81"/>
      <c r="Q672" s="81"/>
      <c r="R672" s="82"/>
      <c r="S672" s="88"/>
      <c r="T672" s="92"/>
      <c r="U672" s="92"/>
      <c r="V672" s="2"/>
      <c r="W672" s="2"/>
    </row>
    <row r="673" spans="1:23" ht="15.95" customHeight="1" x14ac:dyDescent="0.25">
      <c r="A673" s="72"/>
      <c r="B673" s="53" t="str">
        <f>IF('Data Import-Express'!B667="", "",'Data Import-Express'!B667 )</f>
        <v>BDOPDO</v>
      </c>
      <c r="C673" s="53" t="str">
        <f>IF('Data Import-Express'!C667="", "",'Data Import-Express'!C667 )</f>
        <v>Company 58</v>
      </c>
      <c r="D673" s="97" t="str">
        <f>IF('Data Import-Express'!D667="", "",'Data Import-Express'!D667 )</f>
        <v>L077261</v>
      </c>
      <c r="E673" s="54">
        <f ca="1">IF('Data Import-Express'!E667="", "",'Data Import-Express'!E667 )+(TODAY()-$A$1)</f>
        <v>45129</v>
      </c>
      <c r="F673" s="53">
        <f>IF('Data Import-Express'!F667="", "",'Data Import-Express'!F667 )</f>
        <v>628.42999999999995</v>
      </c>
      <c r="G673" s="53">
        <f>IF('Data Import-Express'!G667="", "",'Data Import-Express'!G667 )</f>
        <v>628.42999999999995</v>
      </c>
      <c r="H673" s="8"/>
      <c r="I673" s="81"/>
      <c r="J673" s="81"/>
      <c r="K673" s="82"/>
      <c r="L673" s="120"/>
      <c r="M673" s="93"/>
      <c r="N673" s="93"/>
      <c r="O673" s="36"/>
      <c r="P673" s="81"/>
      <c r="Q673" s="81"/>
      <c r="R673" s="82"/>
      <c r="S673" s="88"/>
      <c r="T673" s="92"/>
      <c r="U673" s="92"/>
      <c r="V673" s="2"/>
      <c r="W673" s="2"/>
    </row>
    <row r="674" spans="1:23" ht="15.95" customHeight="1" x14ac:dyDescent="0.25">
      <c r="A674" s="72"/>
      <c r="B674" s="53" t="str">
        <f>IF('Data Import-Express'!B668="", "",'Data Import-Express'!B668 )</f>
        <v>BDOPDO</v>
      </c>
      <c r="C674" s="53" t="str">
        <f>IF('Data Import-Express'!C668="", "",'Data Import-Express'!C668 )</f>
        <v>Company 58</v>
      </c>
      <c r="D674" s="97" t="str">
        <f>IF('Data Import-Express'!D668="", "",'Data Import-Express'!D668 )</f>
        <v>L077320</v>
      </c>
      <c r="E674" s="54">
        <f ca="1">IF('Data Import-Express'!E668="", "",'Data Import-Express'!E668 )+(TODAY()-$A$1)</f>
        <v>45130</v>
      </c>
      <c r="F674" s="53">
        <f>IF('Data Import-Express'!F668="", "",'Data Import-Express'!F668 )</f>
        <v>586.79</v>
      </c>
      <c r="G674" s="53">
        <f>IF('Data Import-Express'!G668="", "",'Data Import-Express'!G668 )</f>
        <v>586.79</v>
      </c>
      <c r="H674" s="8"/>
      <c r="I674" s="81"/>
      <c r="J674" s="81"/>
      <c r="K674" s="82"/>
      <c r="L674" s="120"/>
      <c r="M674" s="93"/>
      <c r="N674" s="93"/>
      <c r="O674" s="36"/>
      <c r="P674" s="81"/>
      <c r="Q674" s="81"/>
      <c r="R674" s="82"/>
      <c r="S674" s="88"/>
      <c r="T674" s="92"/>
      <c r="U674" s="92"/>
      <c r="V674" s="2"/>
      <c r="W674" s="2"/>
    </row>
    <row r="675" spans="1:23" ht="15.95" customHeight="1" x14ac:dyDescent="0.25">
      <c r="A675" s="72"/>
      <c r="B675" s="53" t="str">
        <f>IF('Data Import-Express'!B669="", "",'Data Import-Express'!B669 )</f>
        <v>BDOPDO</v>
      </c>
      <c r="C675" s="53" t="str">
        <f>IF('Data Import-Express'!C669="", "",'Data Import-Express'!C669 )</f>
        <v>Company 58</v>
      </c>
      <c r="D675" s="97" t="str">
        <f>IF('Data Import-Express'!D669="", "",'Data Import-Express'!D669 )</f>
        <v>L077635</v>
      </c>
      <c r="E675" s="54">
        <f ca="1">IF('Data Import-Express'!E669="", "",'Data Import-Express'!E669 )+(TODAY()-$A$1)</f>
        <v>45137</v>
      </c>
      <c r="F675" s="53">
        <f>IF('Data Import-Express'!F669="", "",'Data Import-Express'!F669 )</f>
        <v>287.38</v>
      </c>
      <c r="G675" s="53">
        <f>IF('Data Import-Express'!G669="", "",'Data Import-Express'!G669 )</f>
        <v>287.38</v>
      </c>
      <c r="H675" s="8"/>
      <c r="I675" s="81"/>
      <c r="J675" s="81"/>
      <c r="K675" s="82"/>
      <c r="L675" s="120"/>
      <c r="M675" s="93"/>
      <c r="N675" s="93"/>
      <c r="O675" s="36"/>
      <c r="P675" s="81"/>
      <c r="Q675" s="81"/>
      <c r="R675" s="82"/>
      <c r="S675" s="88"/>
      <c r="T675" s="92"/>
      <c r="U675" s="92"/>
      <c r="V675" s="2"/>
      <c r="W675" s="2"/>
    </row>
    <row r="676" spans="1:23" ht="15.95" customHeight="1" x14ac:dyDescent="0.25">
      <c r="A676" s="72"/>
      <c r="B676" s="53" t="str">
        <f>IF('Data Import-Express'!B670="", "",'Data Import-Express'!B670 )</f>
        <v>BDOPDO</v>
      </c>
      <c r="C676" s="53" t="str">
        <f>IF('Data Import-Express'!C670="", "",'Data Import-Express'!C670 )</f>
        <v>Company 58</v>
      </c>
      <c r="D676" s="97" t="str">
        <f>IF('Data Import-Express'!D670="", "",'Data Import-Express'!D670 )</f>
        <v>L077677</v>
      </c>
      <c r="E676" s="54">
        <f ca="1">IF('Data Import-Express'!E670="", "",'Data Import-Express'!E670 )+(TODAY()-$A$1)</f>
        <v>45137</v>
      </c>
      <c r="F676" s="53">
        <f>IF('Data Import-Express'!F670="", "",'Data Import-Express'!F670 )</f>
        <v>590.47</v>
      </c>
      <c r="G676" s="53">
        <f>IF('Data Import-Express'!G670="", "",'Data Import-Express'!G670 )</f>
        <v>590.47</v>
      </c>
      <c r="H676" s="8"/>
      <c r="I676" s="81"/>
      <c r="J676" s="81"/>
      <c r="K676" s="82"/>
      <c r="L676" s="120"/>
      <c r="M676" s="93"/>
      <c r="N676" s="93"/>
      <c r="O676" s="36"/>
      <c r="P676" s="81"/>
      <c r="Q676" s="81"/>
      <c r="R676" s="82"/>
      <c r="S676" s="88"/>
      <c r="T676" s="92"/>
      <c r="U676" s="92"/>
      <c r="V676" s="2"/>
      <c r="W676" s="2"/>
    </row>
    <row r="677" spans="1:23" ht="15.95" customHeight="1" x14ac:dyDescent="0.25">
      <c r="A677" s="72"/>
      <c r="B677" s="53" t="str">
        <f>IF('Data Import-Express'!B671="", "",'Data Import-Express'!B671 )</f>
        <v>BDOPDO</v>
      </c>
      <c r="C677" s="53" t="str">
        <f>IF('Data Import-Express'!C671="", "",'Data Import-Express'!C671 )</f>
        <v>Company 58</v>
      </c>
      <c r="D677" s="97" t="str">
        <f>IF('Data Import-Express'!D671="", "",'Data Import-Express'!D671 )</f>
        <v>L076349</v>
      </c>
      <c r="E677" s="54">
        <f ca="1">IF('Data Import-Express'!E671="", "",'Data Import-Express'!E671 )+(TODAY()-$A$1)</f>
        <v>45140</v>
      </c>
      <c r="F677" s="53">
        <f>IF('Data Import-Express'!F671="", "",'Data Import-Express'!F671 )</f>
        <v>2725.59</v>
      </c>
      <c r="G677" s="53">
        <f>IF('Data Import-Express'!G671="", "",'Data Import-Express'!G671 )</f>
        <v>2725.59</v>
      </c>
      <c r="H677" s="8"/>
      <c r="I677" s="81"/>
      <c r="J677" s="81"/>
      <c r="K677" s="82"/>
      <c r="L677" s="120"/>
      <c r="M677" s="93"/>
      <c r="N677" s="93"/>
      <c r="O677" s="36"/>
      <c r="P677" s="81"/>
      <c r="Q677" s="81"/>
      <c r="R677" s="82"/>
      <c r="S677" s="88"/>
      <c r="T677" s="92"/>
      <c r="U677" s="92"/>
      <c r="V677" s="2"/>
      <c r="W677" s="2"/>
    </row>
    <row r="678" spans="1:23" ht="15.95" customHeight="1" x14ac:dyDescent="0.25">
      <c r="A678" s="72"/>
      <c r="B678" s="53" t="str">
        <f>IF('Data Import-Express'!B672="", "",'Data Import-Express'!B672 )</f>
        <v>BDOPDO</v>
      </c>
      <c r="C678" s="53" t="str">
        <f>IF('Data Import-Express'!C672="", "",'Data Import-Express'!C672 )</f>
        <v>Company 58</v>
      </c>
      <c r="D678" s="97" t="str">
        <f>IF('Data Import-Express'!D672="", "",'Data Import-Express'!D672 )</f>
        <v>L077410</v>
      </c>
      <c r="E678" s="54">
        <f ca="1">IF('Data Import-Express'!E672="", "",'Data Import-Express'!E672 )+(TODAY()-$A$1)</f>
        <v>45141</v>
      </c>
      <c r="F678" s="53">
        <f>IF('Data Import-Express'!F672="", "",'Data Import-Express'!F672 )</f>
        <v>753.58</v>
      </c>
      <c r="G678" s="53">
        <f>IF('Data Import-Express'!G672="", "",'Data Import-Express'!G672 )</f>
        <v>753.58</v>
      </c>
      <c r="H678" s="8"/>
      <c r="I678" s="81"/>
      <c r="J678" s="81"/>
      <c r="K678" s="82"/>
      <c r="L678" s="120"/>
      <c r="M678" s="93"/>
      <c r="N678" s="93"/>
      <c r="O678" s="36"/>
      <c r="P678" s="81"/>
      <c r="Q678" s="81"/>
      <c r="R678" s="82"/>
      <c r="S678" s="88"/>
      <c r="T678" s="92"/>
      <c r="U678" s="92"/>
      <c r="V678" s="2"/>
      <c r="W678" s="2"/>
    </row>
    <row r="679" spans="1:23" ht="15.95" customHeight="1" x14ac:dyDescent="0.25">
      <c r="A679" s="72"/>
      <c r="B679" s="53" t="str">
        <f>IF('Data Import-Express'!B673="", "",'Data Import-Express'!B673 )</f>
        <v>BDOPDO</v>
      </c>
      <c r="C679" s="53" t="str">
        <f>IF('Data Import-Express'!C673="", "",'Data Import-Express'!C673 )</f>
        <v>Company 58</v>
      </c>
      <c r="D679" s="97" t="str">
        <f>IF('Data Import-Express'!D673="", "",'Data Import-Express'!D673 )</f>
        <v>L077412</v>
      </c>
      <c r="E679" s="54">
        <f ca="1">IF('Data Import-Express'!E673="", "",'Data Import-Express'!E673 )+(TODAY()-$A$1)</f>
        <v>45141</v>
      </c>
      <c r="F679" s="53">
        <f>IF('Data Import-Express'!F673="", "",'Data Import-Express'!F673 )</f>
        <v>1201.23</v>
      </c>
      <c r="G679" s="53">
        <f>IF('Data Import-Express'!G673="", "",'Data Import-Express'!G673 )</f>
        <v>1201.23</v>
      </c>
      <c r="H679" s="8"/>
      <c r="I679" s="81"/>
      <c r="J679" s="81"/>
      <c r="K679" s="82"/>
      <c r="L679" s="120"/>
      <c r="M679" s="93"/>
      <c r="N679" s="93"/>
      <c r="O679" s="36"/>
      <c r="P679" s="81"/>
      <c r="Q679" s="81"/>
      <c r="R679" s="82"/>
      <c r="S679" s="88"/>
      <c r="T679" s="92"/>
      <c r="U679" s="92"/>
      <c r="V679" s="2"/>
      <c r="W679" s="2"/>
    </row>
    <row r="680" spans="1:23" ht="15.95" customHeight="1" x14ac:dyDescent="0.25">
      <c r="A680" s="72"/>
      <c r="B680" s="53" t="str">
        <f>IF('Data Import-Express'!B674="", "",'Data Import-Express'!B674 )</f>
        <v>BDOPDO</v>
      </c>
      <c r="C680" s="53" t="str">
        <f>IF('Data Import-Express'!C674="", "",'Data Import-Express'!C674 )</f>
        <v>Company 58</v>
      </c>
      <c r="D680" s="97" t="str">
        <f>IF('Data Import-Express'!D674="", "",'Data Import-Express'!D674 )</f>
        <v>L075009</v>
      </c>
      <c r="E680" s="54">
        <f ca="1">IF('Data Import-Express'!E674="", "",'Data Import-Express'!E674 )+(TODAY()-$A$1)</f>
        <v>45144</v>
      </c>
      <c r="F680" s="53">
        <f>IF('Data Import-Express'!F674="", "",'Data Import-Express'!F674 )</f>
        <v>1216.42</v>
      </c>
      <c r="G680" s="53">
        <f>IF('Data Import-Express'!G674="", "",'Data Import-Express'!G674 )</f>
        <v>1216.42</v>
      </c>
      <c r="H680" s="8"/>
      <c r="I680" s="81"/>
      <c r="J680" s="81"/>
      <c r="K680" s="82"/>
      <c r="L680" s="120"/>
      <c r="M680" s="93"/>
      <c r="N680" s="93"/>
      <c r="O680" s="36"/>
      <c r="P680" s="81"/>
      <c r="Q680" s="81"/>
      <c r="R680" s="82"/>
      <c r="S680" s="88"/>
      <c r="T680" s="92"/>
      <c r="U680" s="92"/>
      <c r="V680" s="2"/>
      <c r="W680" s="2"/>
    </row>
    <row r="681" spans="1:23" ht="15.95" customHeight="1" x14ac:dyDescent="0.25">
      <c r="A681" s="72"/>
      <c r="B681" s="53" t="str">
        <f>IF('Data Import-Express'!B675="", "",'Data Import-Express'!B675 )</f>
        <v>BDOPDO</v>
      </c>
      <c r="C681" s="53" t="str">
        <f>IF('Data Import-Express'!C675="", "",'Data Import-Express'!C675 )</f>
        <v>Company 58</v>
      </c>
      <c r="D681" s="97" t="str">
        <f>IF('Data Import-Express'!D675="", "",'Data Import-Express'!D675 )</f>
        <v>L077634</v>
      </c>
      <c r="E681" s="54">
        <f ca="1">IF('Data Import-Express'!E675="", "",'Data Import-Express'!E675 )+(TODAY()-$A$1)</f>
        <v>45148</v>
      </c>
      <c r="F681" s="53">
        <f>IF('Data Import-Express'!F675="", "",'Data Import-Express'!F675 )</f>
        <v>3219.09</v>
      </c>
      <c r="G681" s="53">
        <f>IF('Data Import-Express'!G675="", "",'Data Import-Express'!G675 )</f>
        <v>3219.09</v>
      </c>
      <c r="H681" s="8"/>
      <c r="I681" s="81"/>
      <c r="J681" s="81"/>
      <c r="K681" s="82"/>
      <c r="L681" s="120"/>
      <c r="M681" s="93"/>
      <c r="N681" s="93"/>
      <c r="O681" s="36"/>
      <c r="P681" s="81"/>
      <c r="Q681" s="81"/>
      <c r="R681" s="82"/>
      <c r="S681" s="88"/>
      <c r="T681" s="92"/>
      <c r="U681" s="92"/>
      <c r="V681" s="2"/>
      <c r="W681" s="2"/>
    </row>
    <row r="682" spans="1:23" ht="15.95" customHeight="1" x14ac:dyDescent="0.25">
      <c r="A682" s="72"/>
      <c r="B682" s="53" t="str">
        <f>IF('Data Import-Express'!B676="", "",'Data Import-Express'!B676 )</f>
        <v>BDOPDO</v>
      </c>
      <c r="C682" s="53" t="str">
        <f>IF('Data Import-Express'!C676="", "",'Data Import-Express'!C676 )</f>
        <v>Company 58</v>
      </c>
      <c r="D682" s="97" t="str">
        <f>IF('Data Import-Express'!D676="", "",'Data Import-Express'!D676 )</f>
        <v>L077636</v>
      </c>
      <c r="E682" s="54">
        <f ca="1">IF('Data Import-Express'!E676="", "",'Data Import-Express'!E676 )+(TODAY()-$A$1)</f>
        <v>45148</v>
      </c>
      <c r="F682" s="53">
        <f>IF('Data Import-Express'!F676="", "",'Data Import-Express'!F676 )</f>
        <v>2184.36</v>
      </c>
      <c r="G682" s="53">
        <f>IF('Data Import-Express'!G676="", "",'Data Import-Express'!G676 )</f>
        <v>2184.36</v>
      </c>
      <c r="H682" s="8"/>
      <c r="I682" s="81"/>
      <c r="J682" s="81"/>
      <c r="K682" s="82"/>
      <c r="L682" s="120"/>
      <c r="M682" s="93"/>
      <c r="N682" s="93"/>
      <c r="O682" s="36"/>
      <c r="P682" s="81"/>
      <c r="Q682" s="81"/>
      <c r="R682" s="82"/>
      <c r="S682" s="88"/>
      <c r="T682" s="92"/>
      <c r="U682" s="92"/>
      <c r="V682" s="2"/>
      <c r="W682" s="2"/>
    </row>
    <row r="683" spans="1:23" ht="15.95" customHeight="1" x14ac:dyDescent="0.25">
      <c r="A683" s="72"/>
      <c r="B683" s="53" t="str">
        <f>IF('Data Import-Express'!B677="", "",'Data Import-Express'!B677 )</f>
        <v>BDOPDO</v>
      </c>
      <c r="C683" s="53" t="str">
        <f>IF('Data Import-Express'!C677="", "",'Data Import-Express'!C677 )</f>
        <v>Company 58</v>
      </c>
      <c r="D683" s="97" t="str">
        <f>IF('Data Import-Express'!D677="", "",'Data Import-Express'!D677 )</f>
        <v>L077676</v>
      </c>
      <c r="E683" s="54">
        <f ca="1">IF('Data Import-Express'!E677="", "",'Data Import-Express'!E677 )+(TODAY()-$A$1)</f>
        <v>45148</v>
      </c>
      <c r="F683" s="53">
        <f>IF('Data Import-Express'!F677="", "",'Data Import-Express'!F677 )</f>
        <v>1484.38</v>
      </c>
      <c r="G683" s="53">
        <f>IF('Data Import-Express'!G677="", "",'Data Import-Express'!G677 )</f>
        <v>1484.38</v>
      </c>
      <c r="H683" s="8"/>
      <c r="I683" s="81"/>
      <c r="J683" s="81"/>
      <c r="K683" s="82"/>
      <c r="L683" s="120"/>
      <c r="M683" s="93"/>
      <c r="N683" s="93"/>
      <c r="O683" s="36"/>
      <c r="P683" s="81"/>
      <c r="Q683" s="81"/>
      <c r="R683" s="82"/>
      <c r="S683" s="88"/>
      <c r="T683" s="92"/>
      <c r="U683" s="92"/>
      <c r="V683" s="2"/>
      <c r="W683" s="2"/>
    </row>
    <row r="684" spans="1:23" ht="15.95" customHeight="1" x14ac:dyDescent="0.25">
      <c r="A684" s="72"/>
      <c r="B684" s="53" t="str">
        <f>IF('Data Import-Express'!B678="", "",'Data Import-Express'!B678 )</f>
        <v>BDOPDO</v>
      </c>
      <c r="C684" s="53" t="str">
        <f>IF('Data Import-Express'!C678="", "",'Data Import-Express'!C678 )</f>
        <v>Company 58</v>
      </c>
      <c r="D684" s="97" t="str">
        <f>IF('Data Import-Express'!D678="", "",'Data Import-Express'!D678 )</f>
        <v>L077840</v>
      </c>
      <c r="E684" s="54">
        <f ca="1">IF('Data Import-Express'!E678="", "",'Data Import-Express'!E678 )+(TODAY()-$A$1)</f>
        <v>45148</v>
      </c>
      <c r="F684" s="53">
        <f>IF('Data Import-Express'!F678="", "",'Data Import-Express'!F678 )</f>
        <v>911.12</v>
      </c>
      <c r="G684" s="53">
        <f>IF('Data Import-Express'!G678="", "",'Data Import-Express'!G678 )</f>
        <v>911.12</v>
      </c>
      <c r="H684" s="8"/>
      <c r="I684" s="81"/>
      <c r="J684" s="81"/>
      <c r="K684" s="82"/>
      <c r="L684" s="120"/>
      <c r="M684" s="93"/>
      <c r="N684" s="93"/>
      <c r="O684" s="36"/>
      <c r="P684" s="81"/>
      <c r="Q684" s="81"/>
      <c r="R684" s="82"/>
      <c r="S684" s="88"/>
      <c r="T684" s="92"/>
      <c r="U684" s="92"/>
      <c r="V684" s="2"/>
      <c r="W684" s="2"/>
    </row>
    <row r="685" spans="1:23" ht="15.95" customHeight="1" x14ac:dyDescent="0.25">
      <c r="A685" s="72"/>
      <c r="B685" s="53" t="str">
        <f>IF('Data Import-Express'!B679="", "",'Data Import-Express'!B679 )</f>
        <v>BDOPDO</v>
      </c>
      <c r="C685" s="53" t="str">
        <f>IF('Data Import-Express'!C679="", "",'Data Import-Express'!C679 )</f>
        <v>Company 58</v>
      </c>
      <c r="D685" s="97" t="str">
        <f>IF('Data Import-Express'!D679="", "",'Data Import-Express'!D679 )</f>
        <v>L077989</v>
      </c>
      <c r="E685" s="54">
        <f ca="1">IF('Data Import-Express'!E679="", "",'Data Import-Express'!E679 )+(TODAY()-$A$1)</f>
        <v>45148</v>
      </c>
      <c r="F685" s="53">
        <f>IF('Data Import-Express'!F679="", "",'Data Import-Express'!F679 )</f>
        <v>701.09</v>
      </c>
      <c r="G685" s="53">
        <f>IF('Data Import-Express'!G679="", "",'Data Import-Express'!G679 )</f>
        <v>701.09</v>
      </c>
      <c r="H685" s="8"/>
      <c r="I685" s="81"/>
      <c r="J685" s="81"/>
      <c r="K685" s="82"/>
      <c r="L685" s="120"/>
      <c r="M685" s="93"/>
      <c r="N685" s="93"/>
      <c r="O685" s="36"/>
      <c r="P685" s="81"/>
      <c r="Q685" s="81"/>
      <c r="R685" s="82"/>
      <c r="S685" s="88"/>
      <c r="T685" s="92"/>
      <c r="U685" s="92"/>
      <c r="V685" s="2"/>
      <c r="W685" s="2"/>
    </row>
    <row r="686" spans="1:23" ht="15.95" customHeight="1" x14ac:dyDescent="0.25">
      <c r="A686" s="72"/>
      <c r="B686" s="53" t="str">
        <f>IF('Data Import-Express'!B680="", "",'Data Import-Express'!B680 )</f>
        <v>BDOPDO</v>
      </c>
      <c r="C686" s="53" t="str">
        <f>IF('Data Import-Express'!C680="", "",'Data Import-Express'!C680 )</f>
        <v>Company 58</v>
      </c>
      <c r="D686" s="97" t="str">
        <f>IF('Data Import-Express'!D680="", "",'Data Import-Express'!D680 )</f>
        <v>L078083</v>
      </c>
      <c r="E686" s="54">
        <f ca="1">IF('Data Import-Express'!E680="", "",'Data Import-Express'!E680 )+(TODAY()-$A$1)</f>
        <v>45148</v>
      </c>
      <c r="F686" s="53">
        <f>IF('Data Import-Express'!F680="", "",'Data Import-Express'!F680 )</f>
        <v>1073.3800000000001</v>
      </c>
      <c r="G686" s="53">
        <f>IF('Data Import-Express'!G680="", "",'Data Import-Express'!G680 )</f>
        <v>1073.3800000000001</v>
      </c>
      <c r="H686" s="8"/>
      <c r="I686" s="81"/>
      <c r="J686" s="81"/>
      <c r="K686" s="82"/>
      <c r="L686" s="120"/>
      <c r="M686" s="93"/>
      <c r="N686" s="93"/>
      <c r="O686" s="36"/>
      <c r="P686" s="81"/>
      <c r="Q686" s="81"/>
      <c r="R686" s="82"/>
      <c r="S686" s="88"/>
      <c r="T686" s="92"/>
      <c r="U686" s="92"/>
      <c r="V686" s="2"/>
      <c r="W686" s="2"/>
    </row>
    <row r="687" spans="1:23" ht="15.95" customHeight="1" x14ac:dyDescent="0.25">
      <c r="A687" s="72"/>
      <c r="B687" s="53" t="str">
        <f>IF('Data Import-Express'!B681="", "",'Data Import-Express'!B681 )</f>
        <v>BDOPDO</v>
      </c>
      <c r="C687" s="53" t="str">
        <f>IF('Data Import-Express'!C681="", "",'Data Import-Express'!C681 )</f>
        <v>Company 58</v>
      </c>
      <c r="D687" s="97" t="str">
        <f>IF('Data Import-Express'!D681="", "",'Data Import-Express'!D681 )</f>
        <v>L077839</v>
      </c>
      <c r="E687" s="54">
        <f ca="1">IF('Data Import-Express'!E681="", "",'Data Import-Express'!E681 )+(TODAY()-$A$1)</f>
        <v>45150</v>
      </c>
      <c r="F687" s="53">
        <f>IF('Data Import-Express'!F681="", "",'Data Import-Express'!F681 )</f>
        <v>1333.03</v>
      </c>
      <c r="G687" s="53">
        <f>IF('Data Import-Express'!G681="", "",'Data Import-Express'!G681 )</f>
        <v>1333.03</v>
      </c>
      <c r="H687" s="8"/>
      <c r="I687" s="81"/>
      <c r="J687" s="81"/>
      <c r="K687" s="82"/>
      <c r="L687" s="120"/>
      <c r="M687" s="93"/>
      <c r="N687" s="93"/>
      <c r="O687" s="36"/>
      <c r="P687" s="81"/>
      <c r="Q687" s="81"/>
      <c r="R687" s="82"/>
      <c r="S687" s="88"/>
      <c r="T687" s="92"/>
      <c r="U687" s="92"/>
      <c r="V687" s="2"/>
      <c r="W687" s="2"/>
    </row>
    <row r="688" spans="1:23" ht="15.95" customHeight="1" x14ac:dyDescent="0.25">
      <c r="A688" s="72"/>
      <c r="B688" s="53" t="str">
        <f>IF('Data Import-Express'!B682="", "",'Data Import-Express'!B682 )</f>
        <v>BDOPDO</v>
      </c>
      <c r="C688" s="53" t="str">
        <f>IF('Data Import-Express'!C682="", "",'Data Import-Express'!C682 )</f>
        <v>Company 58</v>
      </c>
      <c r="D688" s="97" t="str">
        <f>IF('Data Import-Express'!D682="", "",'Data Import-Express'!D682 )</f>
        <v>L077678</v>
      </c>
      <c r="E688" s="54">
        <f ca="1">IF('Data Import-Express'!E682="", "",'Data Import-Express'!E682 )+(TODAY()-$A$1)</f>
        <v>45154</v>
      </c>
      <c r="F688" s="53">
        <f>IF('Data Import-Express'!F682="", "",'Data Import-Express'!F682 )</f>
        <v>1001.55</v>
      </c>
      <c r="G688" s="53">
        <f>IF('Data Import-Express'!G682="", "",'Data Import-Express'!G682 )</f>
        <v>1001.55</v>
      </c>
      <c r="H688" s="8"/>
      <c r="I688" s="81"/>
      <c r="J688" s="81"/>
      <c r="K688" s="82"/>
      <c r="L688" s="120"/>
      <c r="M688" s="93"/>
      <c r="N688" s="93"/>
      <c r="O688" s="36"/>
      <c r="P688" s="81"/>
      <c r="Q688" s="81"/>
      <c r="R688" s="82"/>
      <c r="S688" s="88"/>
      <c r="T688" s="92"/>
      <c r="U688" s="92"/>
      <c r="V688" s="2"/>
      <c r="W688" s="2"/>
    </row>
    <row r="689" spans="1:23" ht="15.95" customHeight="1" x14ac:dyDescent="0.25">
      <c r="A689" s="72"/>
      <c r="B689" s="53" t="str">
        <f>IF('Data Import-Express'!B683="", "",'Data Import-Express'!B683 )</f>
        <v>BDOPDO</v>
      </c>
      <c r="C689" s="53" t="str">
        <f>IF('Data Import-Express'!C683="", "",'Data Import-Express'!C683 )</f>
        <v>Company 58</v>
      </c>
      <c r="D689" s="97" t="str">
        <f>IF('Data Import-Express'!D683="", "",'Data Import-Express'!D683 )</f>
        <v>L077849</v>
      </c>
      <c r="E689" s="54">
        <f ca="1">IF('Data Import-Express'!E683="", "",'Data Import-Express'!E683 )+(TODAY()-$A$1)</f>
        <v>45154</v>
      </c>
      <c r="F689" s="53">
        <f>IF('Data Import-Express'!F683="", "",'Data Import-Express'!F683 )</f>
        <v>1288.21</v>
      </c>
      <c r="G689" s="53">
        <f>IF('Data Import-Express'!G683="", "",'Data Import-Express'!G683 )</f>
        <v>1288.21</v>
      </c>
      <c r="H689" s="8"/>
      <c r="I689" s="81"/>
      <c r="J689" s="81"/>
      <c r="K689" s="82"/>
      <c r="L689" s="120"/>
      <c r="M689" s="93"/>
      <c r="N689" s="93"/>
      <c r="O689" s="36"/>
      <c r="P689" s="81"/>
      <c r="Q689" s="81"/>
      <c r="R689" s="82"/>
      <c r="S689" s="88"/>
      <c r="T689" s="92"/>
      <c r="U689" s="92"/>
      <c r="V689" s="2"/>
      <c r="W689" s="2"/>
    </row>
    <row r="690" spans="1:23" ht="15.95" customHeight="1" x14ac:dyDescent="0.25">
      <c r="A690" s="72"/>
      <c r="B690" s="53" t="str">
        <f>IF('Data Import-Express'!B684="", "",'Data Import-Express'!B684 )</f>
        <v>BDOPDO</v>
      </c>
      <c r="C690" s="53" t="str">
        <f>IF('Data Import-Express'!C684="", "",'Data Import-Express'!C684 )</f>
        <v>Company 58</v>
      </c>
      <c r="D690" s="97" t="str">
        <f>IF('Data Import-Express'!D684="", "",'Data Import-Express'!D684 )</f>
        <v>L078240</v>
      </c>
      <c r="E690" s="54">
        <f ca="1">IF('Data Import-Express'!E684="", "",'Data Import-Express'!E684 )+(TODAY()-$A$1)</f>
        <v>45154</v>
      </c>
      <c r="F690" s="53">
        <f>IF('Data Import-Express'!F684="", "",'Data Import-Express'!F684 )</f>
        <v>362.13</v>
      </c>
      <c r="G690" s="53">
        <f>IF('Data Import-Express'!G684="", "",'Data Import-Express'!G684 )</f>
        <v>362.13</v>
      </c>
      <c r="H690" s="8"/>
      <c r="I690" s="81"/>
      <c r="J690" s="81"/>
      <c r="K690" s="82"/>
      <c r="L690" s="120"/>
      <c r="M690" s="93"/>
      <c r="N690" s="93"/>
      <c r="O690" s="36"/>
      <c r="P690" s="81"/>
      <c r="Q690" s="81"/>
      <c r="R690" s="82"/>
      <c r="S690" s="88"/>
      <c r="T690" s="92"/>
      <c r="U690" s="92"/>
      <c r="V690" s="2"/>
      <c r="W690" s="2"/>
    </row>
    <row r="691" spans="1:23" ht="15.95" customHeight="1" x14ac:dyDescent="0.25">
      <c r="A691" s="72"/>
      <c r="B691" s="53" t="str">
        <f>IF('Data Import-Express'!B685="", "",'Data Import-Express'!B685 )</f>
        <v>BDOPDO</v>
      </c>
      <c r="C691" s="53" t="str">
        <f>IF('Data Import-Express'!C685="", "",'Data Import-Express'!C685 )</f>
        <v>Company 58</v>
      </c>
      <c r="D691" s="97" t="str">
        <f>IF('Data Import-Express'!D685="", "",'Data Import-Express'!D685 )</f>
        <v>L078394</v>
      </c>
      <c r="E691" s="54">
        <f ca="1">IF('Data Import-Express'!E685="", "",'Data Import-Express'!E685 )+(TODAY()-$A$1)</f>
        <v>45154</v>
      </c>
      <c r="F691" s="53">
        <f>IF('Data Import-Express'!F685="", "",'Data Import-Express'!F685 )</f>
        <v>806.27</v>
      </c>
      <c r="G691" s="53">
        <f>IF('Data Import-Express'!G685="", "",'Data Import-Express'!G685 )</f>
        <v>806.27</v>
      </c>
      <c r="H691" s="8"/>
      <c r="I691" s="81"/>
      <c r="J691" s="81"/>
      <c r="K691" s="82"/>
      <c r="L691" s="120"/>
      <c r="M691" s="93"/>
      <c r="N691" s="93"/>
      <c r="O691" s="36"/>
      <c r="P691" s="81"/>
      <c r="Q691" s="81"/>
      <c r="R691" s="82"/>
      <c r="S691" s="88"/>
      <c r="T691" s="92"/>
      <c r="U691" s="92"/>
      <c r="V691" s="2"/>
      <c r="W691" s="2"/>
    </row>
    <row r="692" spans="1:23" ht="15.95" customHeight="1" x14ac:dyDescent="0.25">
      <c r="A692" s="72"/>
      <c r="B692" s="53" t="str">
        <f>IF('Data Import-Express'!B686="", "",'Data Import-Express'!B686 )</f>
        <v>BDOPDO</v>
      </c>
      <c r="C692" s="53" t="str">
        <f>IF('Data Import-Express'!C686="", "",'Data Import-Express'!C686 )</f>
        <v>Company 58</v>
      </c>
      <c r="D692" s="97" t="str">
        <f>IF('Data Import-Express'!D686="", "",'Data Import-Express'!D686 )</f>
        <v>L078335</v>
      </c>
      <c r="E692" s="54">
        <f ca="1">IF('Data Import-Express'!E686="", "",'Data Import-Express'!E686 )+(TODAY()-$A$1)</f>
        <v>45155</v>
      </c>
      <c r="F692" s="53">
        <f>IF('Data Import-Express'!F686="", "",'Data Import-Express'!F686 )</f>
        <v>2111.75</v>
      </c>
      <c r="G692" s="53">
        <f>IF('Data Import-Express'!G686="", "",'Data Import-Express'!G686 )</f>
        <v>2111.75</v>
      </c>
      <c r="H692" s="8"/>
      <c r="I692" s="81"/>
      <c r="J692" s="81"/>
      <c r="K692" s="82"/>
      <c r="L692" s="120"/>
      <c r="M692" s="93"/>
      <c r="N692" s="93"/>
      <c r="O692" s="36"/>
      <c r="P692" s="81"/>
      <c r="Q692" s="81"/>
      <c r="R692" s="82"/>
      <c r="S692" s="88"/>
      <c r="T692" s="92"/>
      <c r="U692" s="92"/>
      <c r="V692" s="2"/>
      <c r="W692" s="2"/>
    </row>
    <row r="693" spans="1:23" ht="15.95" customHeight="1" x14ac:dyDescent="0.25">
      <c r="A693" s="72"/>
      <c r="B693" s="53" t="str">
        <f>IF('Data Import-Express'!B687="", "",'Data Import-Express'!B687 )</f>
        <v>BDOPDO</v>
      </c>
      <c r="C693" s="53" t="str">
        <f>IF('Data Import-Express'!C687="", "",'Data Import-Express'!C687 )</f>
        <v>Company 58</v>
      </c>
      <c r="D693" s="97" t="str">
        <f>IF('Data Import-Express'!D687="", "",'Data Import-Express'!D687 )</f>
        <v>L075528</v>
      </c>
      <c r="E693" s="54">
        <f ca="1">IF('Data Import-Express'!E687="", "",'Data Import-Express'!E687 )+(TODAY()-$A$1)</f>
        <v>45156</v>
      </c>
      <c r="F693" s="53">
        <f>IF('Data Import-Express'!F687="", "",'Data Import-Express'!F687 )</f>
        <v>745.35</v>
      </c>
      <c r="G693" s="53">
        <f>IF('Data Import-Express'!G687="", "",'Data Import-Express'!G687 )</f>
        <v>745.35</v>
      </c>
      <c r="H693" s="8"/>
      <c r="I693" s="81"/>
      <c r="J693" s="81"/>
      <c r="K693" s="82"/>
      <c r="L693" s="120"/>
      <c r="M693" s="93"/>
      <c r="N693" s="93"/>
      <c r="O693" s="36"/>
      <c r="P693" s="81"/>
      <c r="Q693" s="81"/>
      <c r="R693" s="82"/>
      <c r="S693" s="88"/>
      <c r="T693" s="92"/>
      <c r="U693" s="92"/>
      <c r="V693" s="2"/>
      <c r="W693" s="2"/>
    </row>
    <row r="694" spans="1:23" ht="15.95" customHeight="1" x14ac:dyDescent="0.25">
      <c r="A694" s="72"/>
      <c r="B694" s="53" t="str">
        <f>IF('Data Import-Express'!B688="", "",'Data Import-Express'!B688 )</f>
        <v>BDOPDO</v>
      </c>
      <c r="C694" s="53" t="str">
        <f>IF('Data Import-Express'!C688="", "",'Data Import-Express'!C688 )</f>
        <v>Company 58</v>
      </c>
      <c r="D694" s="97" t="str">
        <f>IF('Data Import-Express'!D688="", "",'Data Import-Express'!D688 )</f>
        <v>L077260</v>
      </c>
      <c r="E694" s="54">
        <f ca="1">IF('Data Import-Express'!E688="", "",'Data Import-Express'!E688 )+(TODAY()-$A$1)</f>
        <v>45156</v>
      </c>
      <c r="F694" s="53">
        <f>IF('Data Import-Express'!F688="", "",'Data Import-Express'!F688 )</f>
        <v>1197.76</v>
      </c>
      <c r="G694" s="53">
        <f>IF('Data Import-Express'!G688="", "",'Data Import-Express'!G688 )</f>
        <v>1197.76</v>
      </c>
      <c r="H694" s="8"/>
      <c r="I694" s="81"/>
      <c r="J694" s="81"/>
      <c r="K694" s="82"/>
      <c r="L694" s="120"/>
      <c r="M694" s="93"/>
      <c r="N694" s="93"/>
      <c r="O694" s="36"/>
      <c r="P694" s="81"/>
      <c r="Q694" s="81"/>
      <c r="R694" s="82"/>
      <c r="S694" s="88"/>
      <c r="T694" s="92"/>
      <c r="U694" s="92"/>
      <c r="V694" s="2"/>
      <c r="W694" s="2"/>
    </row>
    <row r="695" spans="1:23" ht="15.95" customHeight="1" x14ac:dyDescent="0.25">
      <c r="A695" s="72"/>
      <c r="B695" s="53" t="str">
        <f>IF('Data Import-Express'!B689="", "",'Data Import-Express'!B689 )</f>
        <v>BDOPDO</v>
      </c>
      <c r="C695" s="53" t="str">
        <f>IF('Data Import-Express'!C689="", "",'Data Import-Express'!C689 )</f>
        <v>Company 58</v>
      </c>
      <c r="D695" s="97" t="str">
        <f>IF('Data Import-Express'!D689="", "",'Data Import-Express'!D689 )</f>
        <v>L078634</v>
      </c>
      <c r="E695" s="54">
        <f ca="1">IF('Data Import-Express'!E689="", "",'Data Import-Express'!E689 )+(TODAY()-$A$1)</f>
        <v>45156</v>
      </c>
      <c r="F695" s="53">
        <f>IF('Data Import-Express'!F689="", "",'Data Import-Express'!F689 )</f>
        <v>1568.4</v>
      </c>
      <c r="G695" s="53">
        <f>IF('Data Import-Express'!G689="", "",'Data Import-Express'!G689 )</f>
        <v>1568.4</v>
      </c>
      <c r="H695" s="8"/>
      <c r="I695" s="81"/>
      <c r="J695" s="81"/>
      <c r="K695" s="82"/>
      <c r="L695" s="120"/>
      <c r="M695" s="93"/>
      <c r="N695" s="93"/>
      <c r="O695" s="36"/>
      <c r="P695" s="81"/>
      <c r="Q695" s="81"/>
      <c r="R695" s="82"/>
      <c r="S695" s="88"/>
      <c r="T695" s="92"/>
      <c r="U695" s="92"/>
      <c r="V695" s="2"/>
      <c r="W695" s="2"/>
    </row>
    <row r="696" spans="1:23" ht="15.95" customHeight="1" x14ac:dyDescent="0.25">
      <c r="A696" s="72"/>
      <c r="B696" s="53" t="str">
        <f>IF('Data Import-Express'!B690="", "",'Data Import-Express'!B690 )</f>
        <v>BDOPDO</v>
      </c>
      <c r="C696" s="53" t="str">
        <f>IF('Data Import-Express'!C690="", "",'Data Import-Express'!C690 )</f>
        <v>Company 58</v>
      </c>
      <c r="D696" s="97" t="str">
        <f>IF('Data Import-Express'!D690="", "",'Data Import-Express'!D690 )</f>
        <v>L078424</v>
      </c>
      <c r="E696" s="54">
        <f ca="1">IF('Data Import-Express'!E690="", "",'Data Import-Express'!E690 )+(TODAY()-$A$1)</f>
        <v>45157</v>
      </c>
      <c r="F696" s="53">
        <f>IF('Data Import-Express'!F690="", "",'Data Import-Express'!F690 )</f>
        <v>2060.46</v>
      </c>
      <c r="G696" s="53">
        <f>IF('Data Import-Express'!G690="", "",'Data Import-Express'!G690 )</f>
        <v>2060.46</v>
      </c>
      <c r="H696" s="8"/>
      <c r="I696" s="81"/>
      <c r="J696" s="81"/>
      <c r="K696" s="82"/>
      <c r="L696" s="120"/>
      <c r="M696" s="93"/>
      <c r="N696" s="93"/>
      <c r="O696" s="36"/>
      <c r="P696" s="81"/>
      <c r="Q696" s="81"/>
      <c r="R696" s="82"/>
      <c r="S696" s="88"/>
      <c r="T696" s="92"/>
      <c r="U696" s="92"/>
      <c r="V696" s="2"/>
      <c r="W696" s="2"/>
    </row>
    <row r="697" spans="1:23" ht="15.95" customHeight="1" x14ac:dyDescent="0.25">
      <c r="A697" s="72"/>
      <c r="B697" s="53" t="str">
        <f>IF('Data Import-Express'!B691="", "",'Data Import-Express'!B691 )</f>
        <v>BDOPDO</v>
      </c>
      <c r="C697" s="53" t="str">
        <f>IF('Data Import-Express'!C691="", "",'Data Import-Express'!C691 )</f>
        <v>Company 58</v>
      </c>
      <c r="D697" s="97" t="str">
        <f>IF('Data Import-Express'!D691="", "",'Data Import-Express'!D691 )</f>
        <v>L078484</v>
      </c>
      <c r="E697" s="54">
        <f ca="1">IF('Data Import-Express'!E691="", "",'Data Import-Express'!E691 )+(TODAY()-$A$1)</f>
        <v>45157</v>
      </c>
      <c r="F697" s="53">
        <f>IF('Data Import-Express'!F691="", "",'Data Import-Express'!F691 )</f>
        <v>1687.18</v>
      </c>
      <c r="G697" s="53">
        <f>IF('Data Import-Express'!G691="", "",'Data Import-Express'!G691 )</f>
        <v>1687.18</v>
      </c>
      <c r="H697" s="8"/>
      <c r="I697" s="81"/>
      <c r="J697" s="81"/>
      <c r="K697" s="82"/>
      <c r="L697" s="120"/>
      <c r="M697" s="93"/>
      <c r="N697" s="93"/>
      <c r="O697" s="36"/>
      <c r="P697" s="81"/>
      <c r="Q697" s="81"/>
      <c r="R697" s="82"/>
      <c r="S697" s="88"/>
      <c r="T697" s="92"/>
      <c r="U697" s="92"/>
      <c r="V697" s="2"/>
      <c r="W697" s="2"/>
    </row>
    <row r="698" spans="1:23" ht="15.95" customHeight="1" x14ac:dyDescent="0.25">
      <c r="A698" s="72"/>
      <c r="B698" s="53" t="str">
        <f>IF('Data Import-Express'!B692="", "",'Data Import-Express'!B692 )</f>
        <v>BDOPDO</v>
      </c>
      <c r="C698" s="53" t="str">
        <f>IF('Data Import-Express'!C692="", "",'Data Import-Express'!C692 )</f>
        <v>Company 58</v>
      </c>
      <c r="D698" s="97" t="str">
        <f>IF('Data Import-Express'!D692="", "",'Data Import-Express'!D692 )</f>
        <v>L078425</v>
      </c>
      <c r="E698" s="54">
        <f ca="1">IF('Data Import-Express'!E692="", "",'Data Import-Express'!E692 )+(TODAY()-$A$1)</f>
        <v>45162</v>
      </c>
      <c r="F698" s="53">
        <f>IF('Data Import-Express'!F692="", "",'Data Import-Express'!F692 )</f>
        <v>1229.5899999999999</v>
      </c>
      <c r="G698" s="53">
        <f>IF('Data Import-Express'!G692="", "",'Data Import-Express'!G692 )</f>
        <v>1229.5899999999999</v>
      </c>
      <c r="H698" s="8"/>
      <c r="I698" s="81"/>
      <c r="J698" s="81"/>
      <c r="K698" s="82"/>
      <c r="L698" s="120"/>
      <c r="M698" s="93"/>
      <c r="N698" s="93"/>
      <c r="O698" s="36"/>
      <c r="P698" s="81"/>
      <c r="Q698" s="81"/>
      <c r="R698" s="82"/>
      <c r="S698" s="88"/>
      <c r="T698" s="92"/>
      <c r="U698" s="92"/>
      <c r="V698" s="2"/>
      <c r="W698" s="2"/>
    </row>
    <row r="699" spans="1:23" ht="15.95" customHeight="1" x14ac:dyDescent="0.25">
      <c r="A699" s="72"/>
      <c r="B699" s="53" t="str">
        <f>IF('Data Import-Express'!B693="", "",'Data Import-Express'!B693 )</f>
        <v>BDOPDO</v>
      </c>
      <c r="C699" s="53" t="str">
        <f>IF('Data Import-Express'!C693="", "",'Data Import-Express'!C693 )</f>
        <v>Company 58</v>
      </c>
      <c r="D699" s="97" t="str">
        <f>IF('Data Import-Express'!D693="", "",'Data Import-Express'!D693 )</f>
        <v>L078483</v>
      </c>
      <c r="E699" s="54">
        <f ca="1">IF('Data Import-Express'!E693="", "",'Data Import-Express'!E693 )+(TODAY()-$A$1)</f>
        <v>45162</v>
      </c>
      <c r="F699" s="53">
        <f>IF('Data Import-Express'!F693="", "",'Data Import-Express'!F693 )</f>
        <v>1074.27</v>
      </c>
      <c r="G699" s="53">
        <f>IF('Data Import-Express'!G693="", "",'Data Import-Express'!G693 )</f>
        <v>1074.27</v>
      </c>
      <c r="H699" s="8"/>
      <c r="I699" s="81"/>
      <c r="J699" s="81"/>
      <c r="K699" s="82"/>
      <c r="L699" s="120"/>
      <c r="M699" s="93"/>
      <c r="N699" s="93"/>
      <c r="O699" s="36"/>
      <c r="P699" s="81"/>
      <c r="Q699" s="81"/>
      <c r="R699" s="82"/>
      <c r="S699" s="88"/>
      <c r="T699" s="92"/>
      <c r="U699" s="92"/>
      <c r="V699" s="2"/>
      <c r="W699" s="2"/>
    </row>
    <row r="700" spans="1:23" ht="15.95" customHeight="1" x14ac:dyDescent="0.25">
      <c r="A700" s="72"/>
      <c r="B700" s="53" t="str">
        <f>IF('Data Import-Express'!B694="", "",'Data Import-Express'!B694 )</f>
        <v>BDOPDO</v>
      </c>
      <c r="C700" s="53" t="str">
        <f>IF('Data Import-Express'!C694="", "",'Data Import-Express'!C694 )</f>
        <v>Company 58</v>
      </c>
      <c r="D700" s="97" t="str">
        <f>IF('Data Import-Express'!D694="", "",'Data Import-Express'!D694 )</f>
        <v>L078628</v>
      </c>
      <c r="E700" s="54">
        <f ca="1">IF('Data Import-Express'!E694="", "",'Data Import-Express'!E694 )+(TODAY()-$A$1)</f>
        <v>45162</v>
      </c>
      <c r="F700" s="53">
        <f>IF('Data Import-Express'!F694="", "",'Data Import-Express'!F694 )</f>
        <v>1426.83</v>
      </c>
      <c r="G700" s="53">
        <f>IF('Data Import-Express'!G694="", "",'Data Import-Express'!G694 )</f>
        <v>1426.83</v>
      </c>
      <c r="H700" s="8"/>
      <c r="I700" s="81"/>
      <c r="J700" s="81"/>
      <c r="K700" s="82"/>
      <c r="L700" s="120"/>
      <c r="M700" s="93"/>
      <c r="N700" s="93"/>
      <c r="O700" s="36"/>
      <c r="P700" s="81"/>
      <c r="Q700" s="81"/>
      <c r="R700" s="82"/>
      <c r="S700" s="88"/>
      <c r="T700" s="92"/>
      <c r="U700" s="92"/>
      <c r="V700" s="2"/>
      <c r="W700" s="2"/>
    </row>
    <row r="701" spans="1:23" ht="15.95" customHeight="1" x14ac:dyDescent="0.25">
      <c r="A701" s="72"/>
      <c r="B701" s="53" t="str">
        <f>IF('Data Import-Express'!B695="", "",'Data Import-Express'!B695 )</f>
        <v>BDOPDO</v>
      </c>
      <c r="C701" s="53" t="str">
        <f>IF('Data Import-Express'!C695="", "",'Data Import-Express'!C695 )</f>
        <v>Company 58</v>
      </c>
      <c r="D701" s="97" t="str">
        <f>IF('Data Import-Express'!D695="", "",'Data Import-Express'!D695 )</f>
        <v>L078785</v>
      </c>
      <c r="E701" s="54">
        <f ca="1">IF('Data Import-Express'!E695="", "",'Data Import-Express'!E695 )+(TODAY()-$A$1)</f>
        <v>45162</v>
      </c>
      <c r="F701" s="53">
        <f>IF('Data Import-Express'!F695="", "",'Data Import-Express'!F695 )</f>
        <v>1222.24</v>
      </c>
      <c r="G701" s="53">
        <f>IF('Data Import-Express'!G695="", "",'Data Import-Express'!G695 )</f>
        <v>1222.24</v>
      </c>
      <c r="H701" s="8"/>
      <c r="I701" s="81"/>
      <c r="J701" s="81"/>
      <c r="K701" s="82"/>
      <c r="L701" s="120"/>
      <c r="M701" s="93"/>
      <c r="N701" s="93"/>
      <c r="O701" s="36"/>
      <c r="P701" s="81"/>
      <c r="Q701" s="81"/>
      <c r="R701" s="82"/>
      <c r="S701" s="88"/>
      <c r="T701" s="92"/>
      <c r="U701" s="92"/>
      <c r="V701" s="2"/>
      <c r="W701" s="2"/>
    </row>
    <row r="702" spans="1:23" ht="15.95" customHeight="1" x14ac:dyDescent="0.25">
      <c r="A702" s="72"/>
      <c r="B702" s="53" t="str">
        <f>IF('Data Import-Express'!B696="", "",'Data Import-Express'!B696 )</f>
        <v>BDOPDO</v>
      </c>
      <c r="C702" s="53" t="str">
        <f>IF('Data Import-Express'!C696="", "",'Data Import-Express'!C696 )</f>
        <v>Company 58</v>
      </c>
      <c r="D702" s="97" t="str">
        <f>IF('Data Import-Express'!D696="", "",'Data Import-Express'!D696 )</f>
        <v>L078868</v>
      </c>
      <c r="E702" s="54">
        <f ca="1">IF('Data Import-Express'!E696="", "",'Data Import-Express'!E696 )+(TODAY()-$A$1)</f>
        <v>45169</v>
      </c>
      <c r="F702" s="53">
        <f>IF('Data Import-Express'!F696="", "",'Data Import-Express'!F696 )</f>
        <v>1837.98</v>
      </c>
      <c r="G702" s="53">
        <f>IF('Data Import-Express'!G696="", "",'Data Import-Express'!G696 )</f>
        <v>1837.98</v>
      </c>
      <c r="H702" s="8"/>
      <c r="I702" s="81"/>
      <c r="J702" s="81"/>
      <c r="K702" s="82"/>
      <c r="L702" s="120"/>
      <c r="M702" s="93"/>
      <c r="N702" s="93"/>
      <c r="O702" s="36"/>
      <c r="P702" s="81"/>
      <c r="Q702" s="81"/>
      <c r="R702" s="82"/>
      <c r="S702" s="88"/>
      <c r="T702" s="92"/>
      <c r="U702" s="92"/>
      <c r="V702" s="2"/>
      <c r="W702" s="2"/>
    </row>
    <row r="703" spans="1:23" ht="15.95" customHeight="1" x14ac:dyDescent="0.25">
      <c r="A703" s="72"/>
      <c r="B703" s="53" t="str">
        <f>IF('Data Import-Express'!B697="", "",'Data Import-Express'!B697 )</f>
        <v>BDOPDO</v>
      </c>
      <c r="C703" s="53" t="str">
        <f>IF('Data Import-Express'!C697="", "",'Data Import-Express'!C697 )</f>
        <v>Company 58</v>
      </c>
      <c r="D703" s="97" t="str">
        <f>IF('Data Import-Express'!D697="", "",'Data Import-Express'!D697 )</f>
        <v>L078829</v>
      </c>
      <c r="E703" s="54">
        <f ca="1">IF('Data Import-Express'!E697="", "",'Data Import-Express'!E697 )+(TODAY()-$A$1)</f>
        <v>45170</v>
      </c>
      <c r="F703" s="53">
        <f>IF('Data Import-Express'!F697="", "",'Data Import-Express'!F697 )</f>
        <v>1815.22</v>
      </c>
      <c r="G703" s="53">
        <f>IF('Data Import-Express'!G697="", "",'Data Import-Express'!G697 )</f>
        <v>1815.22</v>
      </c>
      <c r="H703" s="8"/>
      <c r="I703" s="81"/>
      <c r="J703" s="81"/>
      <c r="K703" s="82"/>
      <c r="L703" s="120"/>
      <c r="M703" s="93"/>
      <c r="N703" s="93"/>
      <c r="O703" s="36"/>
      <c r="P703" s="81"/>
      <c r="Q703" s="81"/>
      <c r="R703" s="82"/>
      <c r="S703" s="88"/>
      <c r="T703" s="92"/>
      <c r="U703" s="92"/>
      <c r="V703" s="2"/>
      <c r="W703" s="2"/>
    </row>
    <row r="704" spans="1:23" ht="15.95" customHeight="1" x14ac:dyDescent="0.25">
      <c r="A704" s="72"/>
      <c r="B704" s="53" t="str">
        <f>IF('Data Import-Express'!B698="", "",'Data Import-Express'!B698 )</f>
        <v>BDOPDO</v>
      </c>
      <c r="C704" s="53" t="str">
        <f>IF('Data Import-Express'!C698="", "",'Data Import-Express'!C698 )</f>
        <v>Company 58</v>
      </c>
      <c r="D704" s="97" t="str">
        <f>IF('Data Import-Express'!D698="", "",'Data Import-Express'!D698 )</f>
        <v>L078869</v>
      </c>
      <c r="E704" s="54">
        <f ca="1">IF('Data Import-Express'!E698="", "",'Data Import-Express'!E698 )+(TODAY()-$A$1)</f>
        <v>45170</v>
      </c>
      <c r="F704" s="53">
        <f>IF('Data Import-Express'!F698="", "",'Data Import-Express'!F698 )</f>
        <v>512.27</v>
      </c>
      <c r="G704" s="53">
        <f>IF('Data Import-Express'!G698="", "",'Data Import-Express'!G698 )</f>
        <v>512.27</v>
      </c>
      <c r="H704" s="8"/>
      <c r="I704" s="81"/>
      <c r="J704" s="81"/>
      <c r="K704" s="82"/>
      <c r="L704" s="120"/>
      <c r="M704" s="93"/>
      <c r="N704" s="93"/>
      <c r="O704" s="36"/>
      <c r="P704" s="81"/>
      <c r="Q704" s="81"/>
      <c r="R704" s="82"/>
      <c r="S704" s="88"/>
      <c r="T704" s="92"/>
      <c r="U704" s="92"/>
      <c r="V704" s="2"/>
      <c r="W704" s="2"/>
    </row>
    <row r="705" spans="1:23" ht="15.95" customHeight="1" x14ac:dyDescent="0.25">
      <c r="A705" s="72"/>
      <c r="B705" s="53" t="str">
        <f>IF('Data Import-Express'!B699="", "",'Data Import-Express'!B699 )</f>
        <v>BDOPDO</v>
      </c>
      <c r="C705" s="53" t="str">
        <f>IF('Data Import-Express'!C699="", "",'Data Import-Express'!C699 )</f>
        <v>Company 58</v>
      </c>
      <c r="D705" s="97" t="str">
        <f>IF('Data Import-Express'!D699="", "",'Data Import-Express'!D699 )</f>
        <v>L077991</v>
      </c>
      <c r="E705" s="54">
        <f ca="1">IF('Data Import-Express'!E699="", "",'Data Import-Express'!E699 )+(TODAY()-$A$1)</f>
        <v>45171</v>
      </c>
      <c r="F705" s="53">
        <f>IF('Data Import-Express'!F699="", "",'Data Import-Express'!F699 )</f>
        <v>2774.19</v>
      </c>
      <c r="G705" s="53">
        <f>IF('Data Import-Express'!G699="", "",'Data Import-Express'!G699 )</f>
        <v>2774.19</v>
      </c>
      <c r="H705" s="8"/>
      <c r="I705" s="81"/>
      <c r="J705" s="81"/>
      <c r="K705" s="82"/>
      <c r="L705" s="120"/>
      <c r="M705" s="93"/>
      <c r="N705" s="93"/>
      <c r="O705" s="36"/>
      <c r="P705" s="81"/>
      <c r="Q705" s="81"/>
      <c r="R705" s="82"/>
      <c r="S705" s="88"/>
      <c r="T705" s="92"/>
      <c r="U705" s="92"/>
      <c r="V705" s="2"/>
      <c r="W705" s="2"/>
    </row>
    <row r="706" spans="1:23" ht="15.95" customHeight="1" x14ac:dyDescent="0.25">
      <c r="A706" s="72"/>
      <c r="B706" s="53" t="str">
        <f>IF('Data Import-Express'!B700="", "",'Data Import-Express'!B700 )</f>
        <v>BDOPDO</v>
      </c>
      <c r="C706" s="53" t="str">
        <f>IF('Data Import-Express'!C700="", "",'Data Import-Express'!C700 )</f>
        <v>Company 58</v>
      </c>
      <c r="D706" s="97" t="str">
        <f>IF('Data Import-Express'!D700="", "",'Data Import-Express'!D700 )</f>
        <v>L078241</v>
      </c>
      <c r="E706" s="54">
        <f ca="1">IF('Data Import-Express'!E700="", "",'Data Import-Express'!E700 )+(TODAY()-$A$1)</f>
        <v>45171</v>
      </c>
      <c r="F706" s="53">
        <f>IF('Data Import-Express'!F700="", "",'Data Import-Express'!F700 )</f>
        <v>972.97</v>
      </c>
      <c r="G706" s="53">
        <f>IF('Data Import-Express'!G700="", "",'Data Import-Express'!G700 )</f>
        <v>972.97</v>
      </c>
      <c r="H706" s="8"/>
      <c r="I706" s="81"/>
      <c r="J706" s="81"/>
      <c r="K706" s="82"/>
      <c r="L706" s="120"/>
      <c r="M706" s="93"/>
      <c r="N706" s="93"/>
      <c r="O706" s="36"/>
      <c r="P706" s="81"/>
      <c r="Q706" s="81"/>
      <c r="R706" s="82"/>
      <c r="S706" s="88"/>
      <c r="T706" s="92"/>
      <c r="U706" s="92"/>
      <c r="V706" s="2"/>
      <c r="W706" s="2"/>
    </row>
    <row r="707" spans="1:23" ht="15.95" customHeight="1" x14ac:dyDescent="0.25">
      <c r="A707" s="72"/>
      <c r="B707" s="53" t="str">
        <f>IF('Data Import-Express'!B701="", "",'Data Import-Express'!B701 )</f>
        <v>BDOPDO</v>
      </c>
      <c r="C707" s="53" t="str">
        <f>IF('Data Import-Express'!C701="", "",'Data Import-Express'!C701 )</f>
        <v>Company 58</v>
      </c>
      <c r="D707" s="97" t="str">
        <f>IF('Data Import-Express'!D701="", "",'Data Import-Express'!D701 )</f>
        <v>L078932</v>
      </c>
      <c r="E707" s="54">
        <f ca="1">IF('Data Import-Express'!E701="", "",'Data Import-Express'!E701 )+(TODAY()-$A$1)</f>
        <v>45171</v>
      </c>
      <c r="F707" s="53">
        <f>IF('Data Import-Express'!F701="", "",'Data Import-Express'!F701 )</f>
        <v>1510.78</v>
      </c>
      <c r="G707" s="53">
        <f>IF('Data Import-Express'!G701="", "",'Data Import-Express'!G701 )</f>
        <v>1510.78</v>
      </c>
      <c r="H707" s="8"/>
      <c r="I707" s="81"/>
      <c r="J707" s="81"/>
      <c r="K707" s="82"/>
      <c r="L707" s="120"/>
      <c r="M707" s="93"/>
      <c r="N707" s="93"/>
      <c r="O707" s="36"/>
      <c r="P707" s="81"/>
      <c r="Q707" s="81"/>
      <c r="R707" s="82"/>
      <c r="S707" s="88"/>
      <c r="T707" s="92"/>
      <c r="U707" s="92"/>
      <c r="V707" s="2"/>
      <c r="W707" s="2"/>
    </row>
    <row r="708" spans="1:23" ht="15.95" customHeight="1" x14ac:dyDescent="0.25">
      <c r="A708" s="72"/>
      <c r="B708" s="53" t="str">
        <f>IF('Data Import-Express'!B702="", "",'Data Import-Express'!B702 )</f>
        <v>BDOPDO</v>
      </c>
      <c r="C708" s="53" t="str">
        <f>IF('Data Import-Express'!C702="", "",'Data Import-Express'!C702 )</f>
        <v>Company 58</v>
      </c>
      <c r="D708" s="97" t="str">
        <f>IF('Data Import-Express'!D702="", "",'Data Import-Express'!D702 )</f>
        <v>L078736</v>
      </c>
      <c r="E708" s="54">
        <f ca="1">IF('Data Import-Express'!E702="", "",'Data Import-Express'!E702 )+(TODAY()-$A$1)</f>
        <v>45172</v>
      </c>
      <c r="F708" s="53">
        <f>IF('Data Import-Express'!F702="", "",'Data Import-Express'!F702 )</f>
        <v>1699.65</v>
      </c>
      <c r="G708" s="53">
        <f>IF('Data Import-Express'!G702="", "",'Data Import-Express'!G702 )</f>
        <v>1699.65</v>
      </c>
      <c r="H708" s="8"/>
      <c r="I708" s="81"/>
      <c r="J708" s="81"/>
      <c r="K708" s="82"/>
      <c r="L708" s="120"/>
      <c r="M708" s="93"/>
      <c r="N708" s="93"/>
      <c r="O708" s="36"/>
      <c r="P708" s="81"/>
      <c r="Q708" s="81"/>
      <c r="R708" s="82"/>
      <c r="S708" s="88"/>
      <c r="T708" s="92"/>
      <c r="U708" s="92"/>
      <c r="V708" s="2"/>
      <c r="W708" s="2"/>
    </row>
    <row r="709" spans="1:23" ht="15.95" customHeight="1" x14ac:dyDescent="0.25">
      <c r="A709" s="72"/>
      <c r="B709" s="53" t="str">
        <f>IF('Data Import-Express'!B703="", "",'Data Import-Express'!B703 )</f>
        <v>BDOPDO</v>
      </c>
      <c r="C709" s="53" t="str">
        <f>IF('Data Import-Express'!C703="", "",'Data Import-Express'!C703 )</f>
        <v>Company 58</v>
      </c>
      <c r="D709" s="97" t="str">
        <f>IF('Data Import-Express'!D703="", "",'Data Import-Express'!D703 )</f>
        <v>L079329</v>
      </c>
      <c r="E709" s="54">
        <f ca="1">IF('Data Import-Express'!E703="", "",'Data Import-Express'!E703 )+(TODAY()-$A$1)</f>
        <v>45172</v>
      </c>
      <c r="F709" s="53">
        <f>IF('Data Import-Express'!F703="", "",'Data Import-Express'!F703 )</f>
        <v>485.13</v>
      </c>
      <c r="G709" s="53">
        <f>IF('Data Import-Express'!G703="", "",'Data Import-Express'!G703 )</f>
        <v>485.13</v>
      </c>
      <c r="H709" s="8"/>
      <c r="I709" s="81"/>
      <c r="J709" s="81"/>
      <c r="K709" s="82"/>
      <c r="L709" s="120"/>
      <c r="M709" s="93"/>
      <c r="N709" s="93"/>
      <c r="O709" s="36"/>
      <c r="P709" s="81"/>
      <c r="Q709" s="81"/>
      <c r="R709" s="82"/>
      <c r="S709" s="88"/>
      <c r="T709" s="92"/>
      <c r="U709" s="92"/>
      <c r="V709" s="2"/>
      <c r="W709" s="2"/>
    </row>
    <row r="710" spans="1:23" ht="15.95" customHeight="1" x14ac:dyDescent="0.25">
      <c r="A710" s="72"/>
      <c r="B710" s="53" t="str">
        <f>IF('Data Import-Express'!B704="", "",'Data Import-Express'!B704 )</f>
        <v>BDRTLE</v>
      </c>
      <c r="C710" s="53" t="str">
        <f>IF('Data Import-Express'!C704="", "",'Data Import-Express'!C704 )</f>
        <v>Company 59</v>
      </c>
      <c r="D710" s="97" t="str">
        <f>IF('Data Import-Express'!D704="", "",'Data Import-Express'!D704 )</f>
        <v>B076336</v>
      </c>
      <c r="E710" s="54">
        <f ca="1">IF('Data Import-Express'!E704="", "",'Data Import-Express'!E704 )+(TODAY()-$A$1)</f>
        <v>45113</v>
      </c>
      <c r="F710" s="53">
        <f>IF('Data Import-Express'!F704="", "",'Data Import-Express'!F704 )</f>
        <v>3100</v>
      </c>
      <c r="G710" s="53">
        <f>IF('Data Import-Express'!G704="", "",'Data Import-Express'!G704 )</f>
        <v>3100</v>
      </c>
      <c r="H710" s="8"/>
      <c r="I710" s="81"/>
      <c r="J710" s="81"/>
      <c r="K710" s="82"/>
      <c r="L710" s="120"/>
      <c r="M710" s="93"/>
      <c r="N710" s="93"/>
      <c r="O710" s="36"/>
      <c r="P710" s="81"/>
      <c r="Q710" s="81"/>
      <c r="R710" s="82"/>
      <c r="S710" s="88"/>
      <c r="T710" s="92"/>
      <c r="U710" s="92"/>
      <c r="V710" s="2"/>
      <c r="W710" s="2"/>
    </row>
    <row r="711" spans="1:23" ht="15.95" customHeight="1" x14ac:dyDescent="0.25">
      <c r="A711" s="72"/>
      <c r="B711" s="53" t="str">
        <f>IF('Data Import-Express'!B705="", "",'Data Import-Express'!B705 )</f>
        <v>BDYNOR</v>
      </c>
      <c r="C711" s="53" t="str">
        <f>IF('Data Import-Express'!C705="", "",'Data Import-Express'!C705 )</f>
        <v>Company 60</v>
      </c>
      <c r="D711" s="97" t="str">
        <f>IF('Data Import-Express'!D705="", "",'Data Import-Express'!D705 )</f>
        <v>L078331</v>
      </c>
      <c r="E711" s="54">
        <f ca="1">IF('Data Import-Express'!E705="", "",'Data Import-Express'!E705 )+(TODAY()-$A$1)</f>
        <v>45161</v>
      </c>
      <c r="F711" s="53">
        <f>IF('Data Import-Express'!F705="", "",'Data Import-Express'!F705 )</f>
        <v>1859</v>
      </c>
      <c r="G711" s="53">
        <f>IF('Data Import-Express'!G705="", "",'Data Import-Express'!G705 )</f>
        <v>1859</v>
      </c>
      <c r="H711" s="8"/>
      <c r="I711" s="81"/>
      <c r="J711" s="81"/>
      <c r="K711" s="82"/>
      <c r="L711" s="120"/>
      <c r="M711" s="93"/>
      <c r="N711" s="93"/>
      <c r="O711" s="36"/>
      <c r="P711" s="81"/>
      <c r="Q711" s="81"/>
      <c r="R711" s="82"/>
      <c r="S711" s="88"/>
      <c r="T711" s="92"/>
      <c r="U711" s="92"/>
      <c r="V711" s="2"/>
      <c r="W711" s="2"/>
    </row>
    <row r="712" spans="1:23" ht="15.95" customHeight="1" x14ac:dyDescent="0.25">
      <c r="A712" s="72"/>
      <c r="B712" s="53" t="str">
        <f>IF('Data Import-Express'!B706="", "",'Data Import-Express'!B706 )</f>
        <v>BDYNOR</v>
      </c>
      <c r="C712" s="53" t="str">
        <f>IF('Data Import-Express'!C706="", "",'Data Import-Express'!C706 )</f>
        <v>Company 60</v>
      </c>
      <c r="D712" s="97" t="str">
        <f>IF('Data Import-Express'!D706="", "",'Data Import-Express'!D706 )</f>
        <v>L073268</v>
      </c>
      <c r="E712" s="54">
        <f ca="1">IF('Data Import-Express'!E706="", "",'Data Import-Express'!E706 )+(TODAY()-$A$1)</f>
        <v>45162</v>
      </c>
      <c r="F712" s="53">
        <f>IF('Data Import-Express'!F706="", "",'Data Import-Express'!F706 )</f>
        <v>961.88</v>
      </c>
      <c r="G712" s="53">
        <f>IF('Data Import-Express'!G706="", "",'Data Import-Express'!G706 )</f>
        <v>961.88</v>
      </c>
      <c r="H712" s="8"/>
      <c r="I712" s="81"/>
      <c r="J712" s="81"/>
      <c r="K712" s="82"/>
      <c r="L712" s="120"/>
      <c r="M712" s="93"/>
      <c r="N712" s="93"/>
      <c r="O712" s="36"/>
      <c r="P712" s="81"/>
      <c r="Q712" s="81"/>
      <c r="R712" s="82"/>
      <c r="S712" s="88"/>
      <c r="T712" s="92"/>
      <c r="U712" s="92"/>
      <c r="V712" s="2"/>
      <c r="W712" s="2"/>
    </row>
    <row r="713" spans="1:23" ht="15.95" customHeight="1" x14ac:dyDescent="0.25">
      <c r="A713" s="72"/>
      <c r="B713" s="53" t="str">
        <f>IF('Data Import-Express'!B707="", "",'Data Import-Express'!B707 )</f>
        <v>BDYNWH</v>
      </c>
      <c r="C713" s="53" t="str">
        <f>IF('Data Import-Express'!C707="", "",'Data Import-Express'!C707 )</f>
        <v>Company 61</v>
      </c>
      <c r="D713" s="97" t="str">
        <f>IF('Data Import-Express'!D707="", "",'Data Import-Express'!D707 )</f>
        <v>L071968</v>
      </c>
      <c r="E713" s="54">
        <f ca="1">IF('Data Import-Express'!E707="", "",'Data Import-Express'!E707 )+(TODAY()-$A$1)</f>
        <v>45038</v>
      </c>
      <c r="F713" s="53">
        <f>IF('Data Import-Express'!F707="", "",'Data Import-Express'!F707 )</f>
        <v>1559.25</v>
      </c>
      <c r="G713" s="53">
        <f>IF('Data Import-Express'!G707="", "",'Data Import-Express'!G707 )</f>
        <v>1559.25</v>
      </c>
      <c r="H713" s="8"/>
      <c r="I713" s="81"/>
      <c r="J713" s="81"/>
      <c r="K713" s="82"/>
      <c r="L713" s="120"/>
      <c r="M713" s="93"/>
      <c r="N713" s="93"/>
      <c r="O713" s="36"/>
      <c r="P713" s="81"/>
      <c r="Q713" s="81"/>
      <c r="R713" s="82"/>
      <c r="S713" s="88"/>
      <c r="T713" s="92"/>
      <c r="U713" s="92"/>
      <c r="V713" s="2"/>
      <c r="W713" s="2"/>
    </row>
    <row r="714" spans="1:23" ht="15.95" customHeight="1" x14ac:dyDescent="0.25">
      <c r="A714" s="72"/>
      <c r="B714" s="53" t="str">
        <f>IF('Data Import-Express'!B708="", "",'Data Import-Express'!B708 )</f>
        <v>BDYNWH</v>
      </c>
      <c r="C714" s="53" t="str">
        <f>IF('Data Import-Express'!C708="", "",'Data Import-Express'!C708 )</f>
        <v>Company 61</v>
      </c>
      <c r="D714" s="97" t="str">
        <f>IF('Data Import-Express'!D708="", "",'Data Import-Express'!D708 )</f>
        <v>L077139</v>
      </c>
      <c r="E714" s="54">
        <f ca="1">IF('Data Import-Express'!E708="", "",'Data Import-Express'!E708 )+(TODAY()-$A$1)</f>
        <v>45133</v>
      </c>
      <c r="F714" s="53">
        <f>IF('Data Import-Express'!F708="", "",'Data Import-Express'!F708 )</f>
        <v>1153</v>
      </c>
      <c r="G714" s="53">
        <f>IF('Data Import-Express'!G708="", "",'Data Import-Express'!G708 )</f>
        <v>1153</v>
      </c>
      <c r="H714" s="8"/>
      <c r="I714" s="81"/>
      <c r="J714" s="81"/>
      <c r="K714" s="82"/>
      <c r="L714" s="120"/>
      <c r="M714" s="93"/>
      <c r="N714" s="93"/>
      <c r="O714" s="36"/>
      <c r="P714" s="81"/>
      <c r="Q714" s="81"/>
      <c r="R714" s="82"/>
      <c r="S714" s="88"/>
      <c r="T714" s="92"/>
      <c r="U714" s="92"/>
      <c r="V714" s="2"/>
      <c r="W714" s="2"/>
    </row>
    <row r="715" spans="1:23" ht="15.95" customHeight="1" x14ac:dyDescent="0.25">
      <c r="A715" s="72"/>
      <c r="B715" s="53" t="str">
        <f>IF('Data Import-Express'!B709="", "",'Data Import-Express'!B709 )</f>
        <v>BDYNWH</v>
      </c>
      <c r="C715" s="53" t="str">
        <f>IF('Data Import-Express'!C709="", "",'Data Import-Express'!C709 )</f>
        <v>Company 61</v>
      </c>
      <c r="D715" s="97" t="str">
        <f>IF('Data Import-Express'!D709="", "",'Data Import-Express'!D709 )</f>
        <v>L077624</v>
      </c>
      <c r="E715" s="54">
        <f ca="1">IF('Data Import-Express'!E709="", "",'Data Import-Express'!E709 )+(TODAY()-$A$1)</f>
        <v>45134</v>
      </c>
      <c r="F715" s="53">
        <f>IF('Data Import-Express'!F709="", "",'Data Import-Express'!F709 )</f>
        <v>592.33000000000004</v>
      </c>
      <c r="G715" s="53">
        <f>IF('Data Import-Express'!G709="", "",'Data Import-Express'!G709 )</f>
        <v>592.33000000000004</v>
      </c>
      <c r="H715" s="8"/>
      <c r="I715" s="81"/>
      <c r="J715" s="81"/>
      <c r="K715" s="82"/>
      <c r="L715" s="120"/>
      <c r="M715" s="93"/>
      <c r="N715" s="93"/>
      <c r="O715" s="36"/>
      <c r="P715" s="81"/>
      <c r="Q715" s="81"/>
      <c r="R715" s="82"/>
      <c r="S715" s="88"/>
      <c r="T715" s="92"/>
      <c r="U715" s="92"/>
      <c r="V715" s="2"/>
      <c r="W715" s="2"/>
    </row>
    <row r="716" spans="1:23" ht="15.95" customHeight="1" x14ac:dyDescent="0.25">
      <c r="A716" s="72"/>
      <c r="B716" s="53" t="str">
        <f>IF('Data Import-Express'!B710="", "",'Data Import-Express'!B710 )</f>
        <v>BDYNWH</v>
      </c>
      <c r="C716" s="53" t="str">
        <f>IF('Data Import-Express'!C710="", "",'Data Import-Express'!C710 )</f>
        <v>Company 61</v>
      </c>
      <c r="D716" s="97" t="str">
        <f>IF('Data Import-Express'!D710="", "",'Data Import-Express'!D710 )</f>
        <v>L077593</v>
      </c>
      <c r="E716" s="54">
        <f ca="1">IF('Data Import-Express'!E710="", "",'Data Import-Express'!E710 )+(TODAY()-$A$1)</f>
        <v>45141</v>
      </c>
      <c r="F716" s="53">
        <f>IF('Data Import-Express'!F710="", "",'Data Import-Express'!F710 )</f>
        <v>1255.5</v>
      </c>
      <c r="G716" s="53">
        <f>IF('Data Import-Express'!G710="", "",'Data Import-Express'!G710 )</f>
        <v>1255.5</v>
      </c>
      <c r="H716" s="8"/>
      <c r="I716" s="81"/>
      <c r="J716" s="81"/>
      <c r="K716" s="82"/>
      <c r="L716" s="120"/>
      <c r="M716" s="93"/>
      <c r="N716" s="93"/>
      <c r="O716" s="36"/>
      <c r="P716" s="81"/>
      <c r="Q716" s="81"/>
      <c r="R716" s="82"/>
      <c r="S716" s="88"/>
      <c r="T716" s="92"/>
      <c r="U716" s="92"/>
      <c r="V716" s="2"/>
      <c r="W716" s="2"/>
    </row>
    <row r="717" spans="1:23" ht="15.95" customHeight="1" x14ac:dyDescent="0.25">
      <c r="A717" s="72"/>
      <c r="B717" s="53" t="str">
        <f>IF('Data Import-Express'!B711="", "",'Data Import-Express'!B711 )</f>
        <v>BDYNWH</v>
      </c>
      <c r="C717" s="53" t="str">
        <f>IF('Data Import-Express'!C711="", "",'Data Import-Express'!C711 )</f>
        <v>Company 61</v>
      </c>
      <c r="D717" s="97" t="str">
        <f>IF('Data Import-Express'!D711="", "",'Data Import-Express'!D711 )</f>
        <v>L077929</v>
      </c>
      <c r="E717" s="54">
        <f ca="1">IF('Data Import-Express'!E711="", "",'Data Import-Express'!E711 )+(TODAY()-$A$1)</f>
        <v>45141</v>
      </c>
      <c r="F717" s="53">
        <f>IF('Data Import-Express'!F711="", "",'Data Import-Express'!F711 )</f>
        <v>289</v>
      </c>
      <c r="G717" s="53">
        <f>IF('Data Import-Express'!G711="", "",'Data Import-Express'!G711 )</f>
        <v>289</v>
      </c>
      <c r="H717" s="8"/>
      <c r="I717" s="81"/>
      <c r="J717" s="81"/>
      <c r="K717" s="82"/>
      <c r="L717" s="120"/>
      <c r="M717" s="93"/>
      <c r="N717" s="93"/>
      <c r="O717" s="36"/>
      <c r="P717" s="81"/>
      <c r="Q717" s="81"/>
      <c r="R717" s="82"/>
      <c r="S717" s="88"/>
      <c r="T717" s="92"/>
      <c r="U717" s="92"/>
      <c r="V717" s="2"/>
      <c r="W717" s="2"/>
    </row>
    <row r="718" spans="1:23" ht="15.95" customHeight="1" x14ac:dyDescent="0.25">
      <c r="A718" s="72"/>
      <c r="B718" s="53" t="str">
        <f>IF('Data Import-Express'!B712="", "",'Data Import-Express'!B712 )</f>
        <v>BDYNWH</v>
      </c>
      <c r="C718" s="53" t="str">
        <f>IF('Data Import-Express'!C712="", "",'Data Import-Express'!C712 )</f>
        <v>Company 61</v>
      </c>
      <c r="D718" s="97" t="str">
        <f>IF('Data Import-Express'!D712="", "",'Data Import-Express'!D712 )</f>
        <v>L078136</v>
      </c>
      <c r="E718" s="54">
        <f ca="1">IF('Data Import-Express'!E712="", "",'Data Import-Express'!E712 )+(TODAY()-$A$1)</f>
        <v>45148</v>
      </c>
      <c r="F718" s="53">
        <f>IF('Data Import-Express'!F712="", "",'Data Import-Express'!F712 )</f>
        <v>1156</v>
      </c>
      <c r="G718" s="53">
        <f>IF('Data Import-Express'!G712="", "",'Data Import-Express'!G712 )</f>
        <v>1040</v>
      </c>
      <c r="H718" s="8"/>
      <c r="I718" s="81"/>
      <c r="J718" s="81"/>
      <c r="K718" s="82"/>
      <c r="L718" s="120"/>
      <c r="M718" s="93"/>
      <c r="N718" s="93"/>
      <c r="O718" s="36"/>
      <c r="P718" s="81"/>
      <c r="Q718" s="81"/>
      <c r="R718" s="82"/>
      <c r="S718" s="88"/>
      <c r="T718" s="92"/>
      <c r="U718" s="92"/>
      <c r="V718" s="2"/>
      <c r="W718" s="2"/>
    </row>
    <row r="719" spans="1:23" ht="15.95" customHeight="1" x14ac:dyDescent="0.25">
      <c r="A719" s="72"/>
      <c r="B719" s="53" t="str">
        <f>IF('Data Import-Express'!B713="", "",'Data Import-Express'!B713 )</f>
        <v>BEAGFL</v>
      </c>
      <c r="C719" s="53" t="str">
        <f>IF('Data Import-Express'!C713="", "",'Data Import-Express'!C713 )</f>
        <v>Company 62</v>
      </c>
      <c r="D719" s="97" t="str">
        <f>IF('Data Import-Express'!D713="", "",'Data Import-Express'!D713 )</f>
        <v>B077659</v>
      </c>
      <c r="E719" s="54">
        <f ca="1">IF('Data Import-Express'!E713="", "",'Data Import-Express'!E713 )+(TODAY()-$A$1)</f>
        <v>45134</v>
      </c>
      <c r="F719" s="53">
        <f>IF('Data Import-Express'!F713="", "",'Data Import-Express'!F713 )</f>
        <v>1122.5899999999999</v>
      </c>
      <c r="G719" s="53">
        <f>IF('Data Import-Express'!G713="", "",'Data Import-Express'!G713 )</f>
        <v>1122.5899999999999</v>
      </c>
      <c r="H719" s="8"/>
      <c r="I719" s="81"/>
      <c r="J719" s="81"/>
      <c r="K719" s="82"/>
      <c r="L719" s="120"/>
      <c r="M719" s="93"/>
      <c r="N719" s="93"/>
      <c r="O719" s="36"/>
      <c r="P719" s="81"/>
      <c r="Q719" s="81"/>
      <c r="R719" s="82"/>
      <c r="S719" s="88"/>
      <c r="T719" s="92"/>
      <c r="U719" s="92"/>
      <c r="V719" s="2"/>
      <c r="W719" s="2"/>
    </row>
    <row r="720" spans="1:23" ht="15.95" customHeight="1" x14ac:dyDescent="0.25">
      <c r="A720" s="72"/>
      <c r="B720" s="53" t="str">
        <f>IF('Data Import-Express'!B714="", "",'Data Import-Express'!B714 )</f>
        <v>BEAGFL</v>
      </c>
      <c r="C720" s="53" t="str">
        <f>IF('Data Import-Express'!C714="", "",'Data Import-Express'!C714 )</f>
        <v>Company 62</v>
      </c>
      <c r="D720" s="97" t="str">
        <f>IF('Data Import-Express'!D714="", "",'Data Import-Express'!D714 )</f>
        <v>B078430</v>
      </c>
      <c r="E720" s="54">
        <f ca="1">IF('Data Import-Express'!E714="", "",'Data Import-Express'!E714 )+(TODAY()-$A$1)</f>
        <v>45148</v>
      </c>
      <c r="F720" s="53">
        <f>IF('Data Import-Express'!F714="", "",'Data Import-Express'!F714 )</f>
        <v>4150</v>
      </c>
      <c r="G720" s="53">
        <f>IF('Data Import-Express'!G714="", "",'Data Import-Express'!G714 )</f>
        <v>4150</v>
      </c>
      <c r="H720" s="8"/>
      <c r="I720" s="81"/>
      <c r="J720" s="81"/>
      <c r="K720" s="82"/>
      <c r="L720" s="120"/>
      <c r="M720" s="93"/>
      <c r="N720" s="93"/>
      <c r="O720" s="36"/>
      <c r="P720" s="81"/>
      <c r="Q720" s="81"/>
      <c r="R720" s="82"/>
      <c r="S720" s="88"/>
      <c r="T720" s="92"/>
      <c r="U720" s="92"/>
      <c r="V720" s="2"/>
      <c r="W720" s="2"/>
    </row>
    <row r="721" spans="1:23" ht="15.95" customHeight="1" x14ac:dyDescent="0.25">
      <c r="A721" s="72"/>
      <c r="B721" s="53" t="str">
        <f>IF('Data Import-Express'!B715="", "",'Data Import-Express'!B715 )</f>
        <v>BEAGFL</v>
      </c>
      <c r="C721" s="53" t="str">
        <f>IF('Data Import-Express'!C715="", "",'Data Import-Express'!C715 )</f>
        <v>Company 62</v>
      </c>
      <c r="D721" s="97" t="str">
        <f>IF('Data Import-Express'!D715="", "",'Data Import-Express'!D715 )</f>
        <v>B079386</v>
      </c>
      <c r="E721" s="54">
        <f ca="1">IF('Data Import-Express'!E715="", "",'Data Import-Express'!E715 )+(TODAY()-$A$1)</f>
        <v>45170</v>
      </c>
      <c r="F721" s="53">
        <f>IF('Data Import-Express'!F715="", "",'Data Import-Express'!F715 )</f>
        <v>1224.1199999999999</v>
      </c>
      <c r="G721" s="53">
        <f>IF('Data Import-Express'!G715="", "",'Data Import-Express'!G715 )</f>
        <v>1224.1199999999999</v>
      </c>
      <c r="H721" s="8"/>
      <c r="I721" s="81"/>
      <c r="J721" s="81"/>
      <c r="K721" s="82"/>
      <c r="L721" s="120"/>
      <c r="M721" s="93"/>
      <c r="N721" s="93"/>
      <c r="O721" s="36"/>
      <c r="P721" s="81"/>
      <c r="Q721" s="81"/>
      <c r="R721" s="82"/>
      <c r="S721" s="88"/>
      <c r="T721" s="92"/>
      <c r="U721" s="92"/>
      <c r="V721" s="2"/>
      <c r="W721" s="2"/>
    </row>
    <row r="722" spans="1:23" ht="15.95" customHeight="1" x14ac:dyDescent="0.25">
      <c r="A722" s="72"/>
      <c r="B722" s="53" t="str">
        <f>IF('Data Import-Express'!B716="", "",'Data Import-Express'!B716 )</f>
        <v>BEASOH</v>
      </c>
      <c r="C722" s="53" t="str">
        <f>IF('Data Import-Express'!C716="", "",'Data Import-Express'!C716 )</f>
        <v>Company 63</v>
      </c>
      <c r="D722" s="97" t="str">
        <f>IF('Data Import-Express'!D716="", "",'Data Import-Express'!D716 )</f>
        <v>B075809</v>
      </c>
      <c r="E722" s="54">
        <f ca="1">IF('Data Import-Express'!E716="", "",'Data Import-Express'!E716 )+(TODAY()-$A$1)</f>
        <v>45106</v>
      </c>
      <c r="F722" s="53">
        <f>IF('Data Import-Express'!F716="", "",'Data Import-Express'!F716 )</f>
        <v>2000</v>
      </c>
      <c r="G722" s="53">
        <f>IF('Data Import-Express'!G716="", "",'Data Import-Express'!G716 )</f>
        <v>2000</v>
      </c>
      <c r="H722" s="8"/>
      <c r="I722" s="81"/>
      <c r="J722" s="81"/>
      <c r="K722" s="82"/>
      <c r="L722" s="120"/>
      <c r="M722" s="93"/>
      <c r="N722" s="93"/>
      <c r="O722" s="36"/>
      <c r="P722" s="81"/>
      <c r="Q722" s="81"/>
      <c r="R722" s="82"/>
      <c r="S722" s="88"/>
      <c r="T722" s="92"/>
      <c r="U722" s="92"/>
      <c r="V722" s="2"/>
      <c r="W722" s="2"/>
    </row>
    <row r="723" spans="1:23" ht="15.95" customHeight="1" x14ac:dyDescent="0.25">
      <c r="A723" s="72"/>
      <c r="B723" s="53" t="str">
        <f>IF('Data Import-Express'!B717="", "",'Data Import-Express'!B717 )</f>
        <v>BEASWH</v>
      </c>
      <c r="C723" s="53" t="str">
        <f>IF('Data Import-Express'!C717="", "",'Data Import-Express'!C717 )</f>
        <v>Company 64</v>
      </c>
      <c r="D723" s="97" t="str">
        <f>IF('Data Import-Express'!D717="", "",'Data Import-Express'!D717 )</f>
        <v>L078212</v>
      </c>
      <c r="E723" s="54">
        <f ca="1">IF('Data Import-Express'!E717="", "",'Data Import-Express'!E717 )+(TODAY()-$A$1)</f>
        <v>45148</v>
      </c>
      <c r="F723" s="53">
        <f>IF('Data Import-Express'!F717="", "",'Data Import-Express'!F717 )</f>
        <v>175</v>
      </c>
      <c r="G723" s="53">
        <f>IF('Data Import-Express'!G717="", "",'Data Import-Express'!G717 )</f>
        <v>175</v>
      </c>
      <c r="H723" s="8"/>
      <c r="I723" s="81"/>
      <c r="J723" s="81"/>
      <c r="K723" s="82"/>
      <c r="L723" s="120"/>
      <c r="M723" s="93"/>
      <c r="N723" s="93"/>
      <c r="O723" s="36"/>
      <c r="P723" s="81"/>
      <c r="Q723" s="81"/>
      <c r="R723" s="82"/>
      <c r="S723" s="88"/>
      <c r="T723" s="92"/>
      <c r="U723" s="92"/>
      <c r="V723" s="2"/>
      <c r="W723" s="2"/>
    </row>
    <row r="724" spans="1:23" ht="15.95" customHeight="1" x14ac:dyDescent="0.25">
      <c r="A724" s="72"/>
      <c r="B724" s="53" t="str">
        <f>IF('Data Import-Express'!B718="", "",'Data Import-Express'!B718 )</f>
        <v>BEASWH</v>
      </c>
      <c r="C724" s="53" t="str">
        <f>IF('Data Import-Express'!C718="", "",'Data Import-Express'!C718 )</f>
        <v>Company 64</v>
      </c>
      <c r="D724" s="97" t="str">
        <f>IF('Data Import-Express'!D718="", "",'Data Import-Express'!D718 )</f>
        <v>L078699</v>
      </c>
      <c r="E724" s="54">
        <f ca="1">IF('Data Import-Express'!E718="", "",'Data Import-Express'!E718 )+(TODAY()-$A$1)</f>
        <v>45157</v>
      </c>
      <c r="F724" s="53">
        <f>IF('Data Import-Express'!F718="", "",'Data Import-Express'!F718 )</f>
        <v>679.15</v>
      </c>
      <c r="G724" s="53">
        <f>IF('Data Import-Express'!G718="", "",'Data Import-Express'!G718 )</f>
        <v>679.15</v>
      </c>
      <c r="H724" s="8"/>
      <c r="I724" s="81"/>
      <c r="J724" s="81"/>
      <c r="K724" s="82"/>
      <c r="L724" s="120"/>
      <c r="M724" s="93"/>
      <c r="N724" s="93"/>
      <c r="O724" s="36"/>
      <c r="P724" s="81"/>
      <c r="Q724" s="81"/>
      <c r="R724" s="82"/>
      <c r="S724" s="88"/>
      <c r="T724" s="92"/>
      <c r="U724" s="92"/>
      <c r="V724" s="2"/>
      <c r="W724" s="2"/>
    </row>
    <row r="725" spans="1:23" ht="15.95" customHeight="1" x14ac:dyDescent="0.25">
      <c r="A725" s="72"/>
      <c r="B725" s="53" t="str">
        <f>IF('Data Import-Express'!B719="", "",'Data Import-Express'!B719 )</f>
        <v>BEASWH</v>
      </c>
      <c r="C725" s="53" t="str">
        <f>IF('Data Import-Express'!C719="", "",'Data Import-Express'!C719 )</f>
        <v>Company 64</v>
      </c>
      <c r="D725" s="97" t="str">
        <f>IF('Data Import-Express'!D719="", "",'Data Import-Express'!D719 )</f>
        <v>L079262</v>
      </c>
      <c r="E725" s="54">
        <f ca="1">IF('Data Import-Express'!E719="", "",'Data Import-Express'!E719 )+(TODAY()-$A$1)</f>
        <v>45168</v>
      </c>
      <c r="F725" s="53">
        <f>IF('Data Import-Express'!F719="", "",'Data Import-Express'!F719 )</f>
        <v>175</v>
      </c>
      <c r="G725" s="53">
        <f>IF('Data Import-Express'!G719="", "",'Data Import-Express'!G719 )</f>
        <v>175</v>
      </c>
      <c r="H725" s="8"/>
      <c r="I725" s="81"/>
      <c r="J725" s="81"/>
      <c r="K725" s="82"/>
      <c r="L725" s="120"/>
      <c r="M725" s="93"/>
      <c r="N725" s="93"/>
      <c r="O725" s="36"/>
      <c r="P725" s="81"/>
      <c r="Q725" s="81"/>
      <c r="R725" s="82"/>
      <c r="S725" s="88"/>
      <c r="T725" s="92"/>
      <c r="U725" s="92"/>
      <c r="V725" s="2"/>
      <c r="W725" s="2"/>
    </row>
    <row r="726" spans="1:23" ht="15.95" customHeight="1" x14ac:dyDescent="0.25">
      <c r="A726" s="72"/>
      <c r="B726" s="53" t="str">
        <f>IF('Data Import-Express'!B720="", "",'Data Import-Express'!B720 )</f>
        <v>BECHWC</v>
      </c>
      <c r="C726" s="53" t="str">
        <f>IF('Data Import-Express'!C720="", "",'Data Import-Express'!C720 )</f>
        <v>Company 65</v>
      </c>
      <c r="D726" s="97" t="str">
        <f>IF('Data Import-Express'!D720="", "",'Data Import-Express'!D720 )</f>
        <v>L050026</v>
      </c>
      <c r="E726" s="54">
        <f ca="1">IF('Data Import-Express'!E720="", "",'Data Import-Express'!E720 )+(TODAY()-$A$1)</f>
        <v>44633</v>
      </c>
      <c r="F726" s="53">
        <f>IF('Data Import-Express'!F720="", "",'Data Import-Express'!F720 )</f>
        <v>150</v>
      </c>
      <c r="G726" s="53">
        <f>IF('Data Import-Express'!G720="", "",'Data Import-Express'!G720 )</f>
        <v>150</v>
      </c>
      <c r="H726" s="8"/>
      <c r="I726" s="81"/>
      <c r="J726" s="81"/>
      <c r="K726" s="82"/>
      <c r="L726" s="120"/>
      <c r="M726" s="93"/>
      <c r="N726" s="93"/>
      <c r="O726" s="36"/>
      <c r="P726" s="81"/>
      <c r="Q726" s="81"/>
      <c r="R726" s="82"/>
      <c r="S726" s="88"/>
      <c r="T726" s="92"/>
      <c r="U726" s="92"/>
      <c r="V726" s="2"/>
      <c r="W726" s="2"/>
    </row>
    <row r="727" spans="1:23" ht="15.95" customHeight="1" x14ac:dyDescent="0.25">
      <c r="A727" s="72"/>
      <c r="B727" s="53" t="str">
        <f>IF('Data Import-Express'!B721="", "",'Data Import-Express'!B721 )</f>
        <v>BECHWC</v>
      </c>
      <c r="C727" s="53" t="str">
        <f>IF('Data Import-Express'!C721="", "",'Data Import-Express'!C721 )</f>
        <v>Company 65</v>
      </c>
      <c r="D727" s="97" t="str">
        <f>IF('Data Import-Express'!D721="", "",'Data Import-Express'!D721 )</f>
        <v>L051389</v>
      </c>
      <c r="E727" s="54">
        <f ca="1">IF('Data Import-Express'!E721="", "",'Data Import-Express'!E721 )+(TODAY()-$A$1)</f>
        <v>44639</v>
      </c>
      <c r="F727" s="53">
        <f>IF('Data Import-Express'!F721="", "",'Data Import-Express'!F721 )</f>
        <v>2200</v>
      </c>
      <c r="G727" s="53">
        <f>IF('Data Import-Express'!G721="", "",'Data Import-Express'!G721 )</f>
        <v>2200</v>
      </c>
      <c r="H727" s="8"/>
      <c r="I727" s="81"/>
      <c r="J727" s="81"/>
      <c r="K727" s="82"/>
      <c r="L727" s="120"/>
      <c r="M727" s="93"/>
      <c r="N727" s="93"/>
      <c r="O727" s="36"/>
      <c r="P727" s="81"/>
      <c r="Q727" s="81"/>
      <c r="R727" s="82"/>
      <c r="S727" s="88"/>
      <c r="T727" s="92"/>
      <c r="U727" s="92"/>
      <c r="V727" s="2"/>
      <c r="W727" s="2"/>
    </row>
    <row r="728" spans="1:23" ht="15.95" customHeight="1" x14ac:dyDescent="0.25">
      <c r="A728" s="72"/>
      <c r="B728" s="53" t="str">
        <f>IF('Data Import-Express'!B722="", "",'Data Import-Express'!B722 )</f>
        <v>BECHWC</v>
      </c>
      <c r="C728" s="53" t="str">
        <f>IF('Data Import-Express'!C722="", "",'Data Import-Express'!C722 )</f>
        <v>Company 65</v>
      </c>
      <c r="D728" s="97" t="str">
        <f>IF('Data Import-Express'!D722="", "",'Data Import-Express'!D722 )</f>
        <v>L054782</v>
      </c>
      <c r="E728" s="54">
        <f ca="1">IF('Data Import-Express'!E722="", "",'Data Import-Express'!E722 )+(TODAY()-$A$1)</f>
        <v>44737</v>
      </c>
      <c r="F728" s="53">
        <f>IF('Data Import-Express'!F722="", "",'Data Import-Express'!F722 )</f>
        <v>1550</v>
      </c>
      <c r="G728" s="53">
        <f>IF('Data Import-Express'!G722="", "",'Data Import-Express'!G722 )</f>
        <v>1550</v>
      </c>
      <c r="H728" s="8"/>
      <c r="I728" s="81"/>
      <c r="J728" s="81"/>
      <c r="K728" s="82"/>
      <c r="L728" s="120"/>
      <c r="M728" s="93"/>
      <c r="N728" s="93"/>
      <c r="O728" s="36"/>
      <c r="P728" s="81"/>
      <c r="Q728" s="81"/>
      <c r="R728" s="82"/>
      <c r="S728" s="88"/>
      <c r="T728" s="92"/>
      <c r="U728" s="92"/>
      <c r="V728" s="2"/>
      <c r="W728" s="2"/>
    </row>
    <row r="729" spans="1:23" ht="15.95" customHeight="1" x14ac:dyDescent="0.25">
      <c r="A729" s="72"/>
      <c r="B729" s="53" t="str">
        <f>IF('Data Import-Express'!B723="", "",'Data Import-Express'!B723 )</f>
        <v>BECHWC</v>
      </c>
      <c r="C729" s="53" t="str">
        <f>IF('Data Import-Express'!C723="", "",'Data Import-Express'!C723 )</f>
        <v>Company 65</v>
      </c>
      <c r="D729" s="97" t="str">
        <f>IF('Data Import-Express'!D723="", "",'Data Import-Express'!D723 )</f>
        <v>L055466</v>
      </c>
      <c r="E729" s="54">
        <f ca="1">IF('Data Import-Express'!E723="", "",'Data Import-Express'!E723 )+(TODAY()-$A$1)</f>
        <v>44758</v>
      </c>
      <c r="F729" s="53">
        <f>IF('Data Import-Express'!F723="", "",'Data Import-Express'!F723 )</f>
        <v>150</v>
      </c>
      <c r="G729" s="53">
        <f>IF('Data Import-Express'!G723="", "",'Data Import-Express'!G723 )</f>
        <v>150</v>
      </c>
      <c r="H729" s="8"/>
      <c r="I729" s="81"/>
      <c r="J729" s="81"/>
      <c r="K729" s="82"/>
      <c r="L729" s="120"/>
      <c r="M729" s="93"/>
      <c r="N729" s="93"/>
      <c r="O729" s="36"/>
      <c r="P729" s="81"/>
      <c r="Q729" s="81"/>
      <c r="R729" s="82"/>
      <c r="S729" s="88"/>
      <c r="T729" s="92"/>
      <c r="U729" s="92"/>
      <c r="V729" s="2"/>
      <c r="W729" s="2"/>
    </row>
    <row r="730" spans="1:23" ht="15.95" customHeight="1" x14ac:dyDescent="0.25">
      <c r="A730" s="72"/>
      <c r="B730" s="53" t="str">
        <f>IF('Data Import-Express'!B724="", "",'Data Import-Express'!B724 )</f>
        <v>BECHWC</v>
      </c>
      <c r="C730" s="53" t="str">
        <f>IF('Data Import-Express'!C724="", "",'Data Import-Express'!C724 )</f>
        <v>Company 65</v>
      </c>
      <c r="D730" s="97" t="str">
        <f>IF('Data Import-Express'!D724="", "",'Data Import-Express'!D724 )</f>
        <v>L058567</v>
      </c>
      <c r="E730" s="54">
        <f ca="1">IF('Data Import-Express'!E724="", "",'Data Import-Express'!E724 )+(TODAY()-$A$1)</f>
        <v>44818</v>
      </c>
      <c r="F730" s="53">
        <f>IF('Data Import-Express'!F724="", "",'Data Import-Express'!F724 )</f>
        <v>1350.5</v>
      </c>
      <c r="G730" s="53">
        <f>IF('Data Import-Express'!G724="", "",'Data Import-Express'!G724 )</f>
        <v>150</v>
      </c>
      <c r="H730" s="8"/>
      <c r="I730" s="81"/>
      <c r="J730" s="81"/>
      <c r="K730" s="82"/>
      <c r="L730" s="120"/>
      <c r="M730" s="93"/>
      <c r="N730" s="93"/>
      <c r="O730" s="36"/>
      <c r="P730" s="81"/>
      <c r="Q730" s="81"/>
      <c r="R730" s="82"/>
      <c r="S730" s="88"/>
      <c r="T730" s="92"/>
      <c r="U730" s="92"/>
      <c r="V730" s="2"/>
      <c r="W730" s="2"/>
    </row>
    <row r="731" spans="1:23" ht="15.95" customHeight="1" x14ac:dyDescent="0.25">
      <c r="A731" s="72"/>
      <c r="B731" s="53" t="str">
        <f>IF('Data Import-Express'!B725="", "",'Data Import-Express'!B725 )</f>
        <v>BECHWC</v>
      </c>
      <c r="C731" s="53" t="str">
        <f>IF('Data Import-Express'!C725="", "",'Data Import-Express'!C725 )</f>
        <v>Company 65</v>
      </c>
      <c r="D731" s="97" t="str">
        <f>IF('Data Import-Express'!D725="", "",'Data Import-Express'!D725 )</f>
        <v>L065196</v>
      </c>
      <c r="E731" s="54">
        <f ca="1">IF('Data Import-Express'!E725="", "",'Data Import-Express'!E725 )+(TODAY()-$A$1)</f>
        <v>44906</v>
      </c>
      <c r="F731" s="53">
        <f>IF('Data Import-Express'!F725="", "",'Data Import-Express'!F725 )</f>
        <v>629.38</v>
      </c>
      <c r="G731" s="53">
        <f>IF('Data Import-Express'!G725="", "",'Data Import-Express'!G725 )</f>
        <v>100</v>
      </c>
      <c r="H731" s="8"/>
      <c r="I731" s="81"/>
      <c r="J731" s="81"/>
      <c r="K731" s="82"/>
      <c r="L731" s="120"/>
      <c r="M731" s="93"/>
      <c r="N731" s="93"/>
      <c r="O731" s="36"/>
      <c r="P731" s="81"/>
      <c r="Q731" s="81"/>
      <c r="R731" s="82"/>
      <c r="S731" s="88"/>
      <c r="T731" s="92"/>
      <c r="U731" s="92"/>
      <c r="V731" s="2"/>
      <c r="W731" s="2"/>
    </row>
    <row r="732" spans="1:23" ht="15.95" customHeight="1" x14ac:dyDescent="0.25">
      <c r="A732" s="72"/>
      <c r="B732" s="53" t="str">
        <f>IF('Data Import-Express'!B726="", "",'Data Import-Express'!B726 )</f>
        <v>BECHWC</v>
      </c>
      <c r="C732" s="53" t="str">
        <f>IF('Data Import-Express'!C726="", "",'Data Import-Express'!C726 )</f>
        <v>Company 65</v>
      </c>
      <c r="D732" s="97" t="str">
        <f>IF('Data Import-Express'!D726="", "",'Data Import-Express'!D726 )</f>
        <v>L068971R</v>
      </c>
      <c r="E732" s="54">
        <f ca="1">IF('Data Import-Express'!E726="", "",'Data Import-Express'!E726 )+(TODAY()-$A$1)</f>
        <v>44996</v>
      </c>
      <c r="F732" s="53">
        <f>IF('Data Import-Express'!F726="", "",'Data Import-Express'!F726 )</f>
        <v>1697.5</v>
      </c>
      <c r="G732" s="53">
        <f>IF('Data Import-Express'!G726="", "",'Data Import-Express'!G726 )</f>
        <v>1622.5</v>
      </c>
      <c r="H732" s="8"/>
      <c r="I732" s="81"/>
      <c r="J732" s="81"/>
      <c r="K732" s="82"/>
      <c r="L732" s="120"/>
      <c r="M732" s="93"/>
      <c r="N732" s="93"/>
      <c r="O732" s="36"/>
      <c r="P732" s="81"/>
      <c r="Q732" s="81"/>
      <c r="R732" s="82"/>
      <c r="S732" s="88"/>
      <c r="T732" s="92"/>
      <c r="U732" s="92"/>
      <c r="V732" s="2"/>
      <c r="W732" s="2"/>
    </row>
    <row r="733" spans="1:23" ht="15.95" customHeight="1" x14ac:dyDescent="0.25">
      <c r="A733" s="72"/>
      <c r="B733" s="53" t="str">
        <f>IF('Data Import-Express'!B727="", "",'Data Import-Express'!B727 )</f>
        <v>BECHWC</v>
      </c>
      <c r="C733" s="53" t="str">
        <f>IF('Data Import-Express'!C727="", "",'Data Import-Express'!C727 )</f>
        <v>Company 65</v>
      </c>
      <c r="D733" s="97" t="str">
        <f>IF('Data Import-Express'!D727="", "",'Data Import-Express'!D727 )</f>
        <v>L068971CR</v>
      </c>
      <c r="E733" s="54">
        <f ca="1">IF('Data Import-Express'!E727="", "",'Data Import-Express'!E727 )+(TODAY()-$A$1)</f>
        <v>44996</v>
      </c>
      <c r="F733" s="53">
        <f>IF('Data Import-Express'!F727="", "",'Data Import-Express'!F727 )</f>
        <v>1622.5</v>
      </c>
      <c r="G733" s="53">
        <f>IF('Data Import-Express'!G727="", "",'Data Import-Express'!G727 )</f>
        <v>1622.5</v>
      </c>
      <c r="H733" s="8"/>
      <c r="I733" s="81"/>
      <c r="J733" s="81"/>
      <c r="K733" s="82"/>
      <c r="L733" s="120"/>
      <c r="M733" s="93"/>
      <c r="N733" s="93"/>
      <c r="O733" s="36"/>
      <c r="P733" s="81"/>
      <c r="Q733" s="81"/>
      <c r="R733" s="82"/>
      <c r="S733" s="88"/>
      <c r="T733" s="92"/>
      <c r="U733" s="92"/>
      <c r="V733" s="2"/>
      <c r="W733" s="2"/>
    </row>
    <row r="734" spans="1:23" ht="15.95" customHeight="1" x14ac:dyDescent="0.25">
      <c r="A734" s="72"/>
      <c r="B734" s="53" t="str">
        <f>IF('Data Import-Express'!B728="", "",'Data Import-Express'!B728 )</f>
        <v>BECHWC</v>
      </c>
      <c r="C734" s="53" t="str">
        <f>IF('Data Import-Express'!C728="", "",'Data Import-Express'!C728 )</f>
        <v>Company 65</v>
      </c>
      <c r="D734" s="97" t="str">
        <f>IF('Data Import-Express'!D728="", "",'Data Import-Express'!D728 )</f>
        <v>L070519</v>
      </c>
      <c r="E734" s="54">
        <f ca="1">IF('Data Import-Express'!E728="", "",'Data Import-Express'!E728 )+(TODAY()-$A$1)</f>
        <v>45014</v>
      </c>
      <c r="F734" s="53">
        <f>IF('Data Import-Express'!F728="", "",'Data Import-Express'!F728 )</f>
        <v>697.95</v>
      </c>
      <c r="G734" s="53">
        <f>IF('Data Import-Express'!G728="", "",'Data Import-Express'!G728 )</f>
        <v>697.95</v>
      </c>
      <c r="H734" s="8"/>
      <c r="I734" s="81"/>
      <c r="J734" s="81"/>
      <c r="K734" s="82"/>
      <c r="L734" s="120"/>
      <c r="M734" s="93"/>
      <c r="N734" s="93"/>
      <c r="O734" s="36"/>
      <c r="P734" s="81"/>
      <c r="Q734" s="81"/>
      <c r="R734" s="82"/>
      <c r="S734" s="88"/>
      <c r="T734" s="92"/>
      <c r="U734" s="92"/>
      <c r="V734" s="2"/>
      <c r="W734" s="2"/>
    </row>
    <row r="735" spans="1:23" ht="15.95" customHeight="1" x14ac:dyDescent="0.25">
      <c r="A735" s="72"/>
      <c r="B735" s="53" t="str">
        <f>IF('Data Import-Express'!B729="", "",'Data Import-Express'!B729 )</f>
        <v>BECHWC</v>
      </c>
      <c r="C735" s="53" t="str">
        <f>IF('Data Import-Express'!C729="", "",'Data Import-Express'!C729 )</f>
        <v>Company 65</v>
      </c>
      <c r="D735" s="97" t="str">
        <f>IF('Data Import-Express'!D729="", "",'Data Import-Express'!D729 )</f>
        <v>L067442</v>
      </c>
      <c r="E735" s="54">
        <f ca="1">IF('Data Import-Express'!E729="", "",'Data Import-Express'!E729 )+(TODAY()-$A$1)</f>
        <v>45057</v>
      </c>
      <c r="F735" s="53">
        <f>IF('Data Import-Express'!F729="", "",'Data Import-Express'!F729 )</f>
        <v>855</v>
      </c>
      <c r="G735" s="53">
        <f>IF('Data Import-Express'!G729="", "",'Data Import-Express'!G729 )</f>
        <v>0.25</v>
      </c>
      <c r="H735" s="8"/>
      <c r="I735" s="81"/>
      <c r="J735" s="81"/>
      <c r="K735" s="82"/>
      <c r="L735" s="120"/>
      <c r="M735" s="93"/>
      <c r="N735" s="93"/>
      <c r="O735" s="36"/>
      <c r="P735" s="81"/>
      <c r="Q735" s="81"/>
      <c r="R735" s="82"/>
      <c r="S735" s="88"/>
      <c r="T735" s="92"/>
      <c r="U735" s="92"/>
      <c r="V735" s="2"/>
      <c r="W735" s="2"/>
    </row>
    <row r="736" spans="1:23" ht="15.95" customHeight="1" x14ac:dyDescent="0.25">
      <c r="A736" s="72"/>
      <c r="B736" s="53" t="str">
        <f>IF('Data Import-Express'!B730="", "",'Data Import-Express'!B730 )</f>
        <v>BECHWC</v>
      </c>
      <c r="C736" s="53" t="str">
        <f>IF('Data Import-Express'!C730="", "",'Data Import-Express'!C730 )</f>
        <v>Company 65</v>
      </c>
      <c r="D736" s="97" t="str">
        <f>IF('Data Import-Express'!D730="", "",'Data Import-Express'!D730 )</f>
        <v>L073183</v>
      </c>
      <c r="E736" s="54">
        <f ca="1">IF('Data Import-Express'!E730="", "",'Data Import-Express'!E730 )+(TODAY()-$A$1)</f>
        <v>45063</v>
      </c>
      <c r="F736" s="53">
        <f>IF('Data Import-Express'!F730="", "",'Data Import-Express'!F730 )</f>
        <v>1282.5</v>
      </c>
      <c r="G736" s="53">
        <f>IF('Data Import-Express'!G730="", "",'Data Import-Express'!G730 )</f>
        <v>1282.5</v>
      </c>
      <c r="H736" s="8"/>
      <c r="I736" s="81"/>
      <c r="J736" s="81"/>
      <c r="K736" s="82"/>
      <c r="L736" s="120"/>
      <c r="M736" s="93"/>
      <c r="N736" s="93"/>
      <c r="O736" s="36"/>
      <c r="P736" s="81"/>
      <c r="Q736" s="81"/>
      <c r="R736" s="82"/>
      <c r="S736" s="88"/>
      <c r="T736" s="92"/>
      <c r="U736" s="92"/>
      <c r="V736" s="2"/>
      <c r="W736" s="2"/>
    </row>
    <row r="737" spans="1:23" ht="15.95" customHeight="1" x14ac:dyDescent="0.25">
      <c r="A737" s="72"/>
      <c r="B737" s="53" t="str">
        <f>IF('Data Import-Express'!B731="", "",'Data Import-Express'!B731 )</f>
        <v>BECHWC</v>
      </c>
      <c r="C737" s="53" t="str">
        <f>IF('Data Import-Express'!C731="", "",'Data Import-Express'!C731 )</f>
        <v>Company 65</v>
      </c>
      <c r="D737" s="97" t="str">
        <f>IF('Data Import-Express'!D731="", "",'Data Import-Express'!D731 )</f>
        <v>L074427</v>
      </c>
      <c r="E737" s="54">
        <f ca="1">IF('Data Import-Express'!E731="", "",'Data Import-Express'!E731 )+(TODAY()-$A$1)</f>
        <v>45085</v>
      </c>
      <c r="F737" s="53">
        <f>IF('Data Import-Express'!F731="", "",'Data Import-Express'!F731 )</f>
        <v>843</v>
      </c>
      <c r="G737" s="53">
        <f>IF('Data Import-Express'!G731="", "",'Data Import-Express'!G731 )</f>
        <v>843</v>
      </c>
      <c r="H737" s="8"/>
      <c r="I737" s="81"/>
      <c r="J737" s="81"/>
      <c r="K737" s="82"/>
      <c r="L737" s="120"/>
      <c r="M737" s="93"/>
      <c r="N737" s="93"/>
      <c r="O737" s="36"/>
      <c r="P737" s="81"/>
      <c r="Q737" s="81"/>
      <c r="R737" s="82"/>
      <c r="S737" s="88"/>
      <c r="T737" s="92"/>
      <c r="U737" s="92"/>
      <c r="V737" s="2"/>
      <c r="W737" s="2"/>
    </row>
    <row r="738" spans="1:23" ht="15.95" customHeight="1" x14ac:dyDescent="0.25">
      <c r="A738" s="72"/>
      <c r="B738" s="53" t="str">
        <f>IF('Data Import-Express'!B732="", "",'Data Import-Express'!B732 )</f>
        <v>BECHWC</v>
      </c>
      <c r="C738" s="53" t="str">
        <f>IF('Data Import-Express'!C732="", "",'Data Import-Express'!C732 )</f>
        <v>Company 65</v>
      </c>
      <c r="D738" s="97" t="str">
        <f>IF('Data Import-Express'!D732="", "",'Data Import-Express'!D732 )</f>
        <v>L074572</v>
      </c>
      <c r="E738" s="54">
        <f ca="1">IF('Data Import-Express'!E732="", "",'Data Import-Express'!E732 )+(TODAY()-$A$1)</f>
        <v>45085</v>
      </c>
      <c r="F738" s="53">
        <f>IF('Data Import-Express'!F732="", "",'Data Import-Express'!F732 )</f>
        <v>632.25</v>
      </c>
      <c r="G738" s="53">
        <f>IF('Data Import-Express'!G732="", "",'Data Import-Express'!G732 )</f>
        <v>50</v>
      </c>
      <c r="H738" s="8"/>
      <c r="I738" s="81"/>
      <c r="J738" s="81"/>
      <c r="K738" s="82"/>
      <c r="L738" s="120"/>
      <c r="M738" s="93"/>
      <c r="N738" s="93"/>
      <c r="O738" s="36"/>
      <c r="P738" s="81"/>
      <c r="Q738" s="81"/>
      <c r="R738" s="82"/>
      <c r="S738" s="88"/>
      <c r="T738" s="92"/>
      <c r="U738" s="92"/>
      <c r="V738" s="2"/>
      <c r="W738" s="2"/>
    </row>
    <row r="739" spans="1:23" ht="15.95" customHeight="1" x14ac:dyDescent="0.25">
      <c r="A739" s="72"/>
      <c r="B739" s="53" t="str">
        <f>IF('Data Import-Express'!B733="", "",'Data Import-Express'!B733 )</f>
        <v>BECHWC</v>
      </c>
      <c r="C739" s="53" t="str">
        <f>IF('Data Import-Express'!C733="", "",'Data Import-Express'!C733 )</f>
        <v>Company 65</v>
      </c>
      <c r="D739" s="97" t="str">
        <f>IF('Data Import-Express'!D733="", "",'Data Import-Express'!D733 )</f>
        <v>L074427CR</v>
      </c>
      <c r="E739" s="54">
        <f ca="1">IF('Data Import-Express'!E733="", "",'Data Import-Express'!E733 )+(TODAY()-$A$1)</f>
        <v>45095</v>
      </c>
      <c r="F739" s="53">
        <f>IF('Data Import-Express'!F733="", "",'Data Import-Express'!F733 )</f>
        <v>843</v>
      </c>
      <c r="G739" s="53">
        <f>IF('Data Import-Express'!G733="", "",'Data Import-Express'!G733 )</f>
        <v>843</v>
      </c>
      <c r="H739" s="8"/>
      <c r="I739" s="81"/>
      <c r="J739" s="81"/>
      <c r="K739" s="82"/>
      <c r="L739" s="120"/>
      <c r="M739" s="93"/>
      <c r="N739" s="93"/>
      <c r="O739" s="36"/>
      <c r="P739" s="81"/>
      <c r="Q739" s="81"/>
      <c r="R739" s="82"/>
      <c r="S739" s="88"/>
      <c r="T739" s="92"/>
      <c r="U739" s="92"/>
      <c r="V739" s="2"/>
      <c r="W739" s="2"/>
    </row>
    <row r="740" spans="1:23" ht="15.95" customHeight="1" x14ac:dyDescent="0.25">
      <c r="A740" s="72"/>
      <c r="B740" s="53" t="str">
        <f>IF('Data Import-Express'!B734="", "",'Data Import-Express'!B734 )</f>
        <v>BECHWC</v>
      </c>
      <c r="C740" s="53" t="str">
        <f>IF('Data Import-Express'!C734="", "",'Data Import-Express'!C734 )</f>
        <v>Company 65</v>
      </c>
      <c r="D740" s="97" t="str">
        <f>IF('Data Import-Express'!D734="", "",'Data Import-Express'!D734 )</f>
        <v>L073502</v>
      </c>
      <c r="E740" s="54">
        <f ca="1">IF('Data Import-Express'!E734="", "",'Data Import-Express'!E734 )+(TODAY()-$A$1)</f>
        <v>45110</v>
      </c>
      <c r="F740" s="53">
        <f>IF('Data Import-Express'!F734="", "",'Data Import-Express'!F734 )</f>
        <v>2715</v>
      </c>
      <c r="G740" s="53">
        <f>IF('Data Import-Express'!G734="", "",'Data Import-Express'!G734 )</f>
        <v>2538</v>
      </c>
      <c r="H740" s="8"/>
      <c r="I740" s="81"/>
      <c r="J740" s="81"/>
      <c r="K740" s="82"/>
      <c r="L740" s="120"/>
      <c r="M740" s="93"/>
      <c r="N740" s="93"/>
      <c r="O740" s="36"/>
      <c r="P740" s="81"/>
      <c r="Q740" s="81"/>
      <c r="R740" s="82"/>
      <c r="S740" s="88"/>
      <c r="T740" s="92"/>
      <c r="U740" s="92"/>
      <c r="V740" s="2"/>
      <c r="W740" s="2"/>
    </row>
    <row r="741" spans="1:23" ht="15.95" customHeight="1" x14ac:dyDescent="0.25">
      <c r="A741" s="72"/>
      <c r="B741" s="53" t="str">
        <f>IF('Data Import-Express'!B735="", "",'Data Import-Express'!B735 )</f>
        <v>BECHWC</v>
      </c>
      <c r="C741" s="53" t="str">
        <f>IF('Data Import-Express'!C735="", "",'Data Import-Express'!C735 )</f>
        <v>Company 65</v>
      </c>
      <c r="D741" s="97" t="str">
        <f>IF('Data Import-Express'!D735="", "",'Data Import-Express'!D735 )</f>
        <v>L074386</v>
      </c>
      <c r="E741" s="54">
        <f ca="1">IF('Data Import-Express'!E735="", "",'Data Import-Express'!E735 )+(TODAY()-$A$1)</f>
        <v>45113</v>
      </c>
      <c r="F741" s="53">
        <f>IF('Data Import-Express'!F735="", "",'Data Import-Express'!F735 )</f>
        <v>1224</v>
      </c>
      <c r="G741" s="53">
        <f>IF('Data Import-Express'!G735="", "",'Data Import-Express'!G735 )</f>
        <v>1224</v>
      </c>
      <c r="H741" s="8"/>
      <c r="I741" s="81"/>
      <c r="J741" s="81"/>
      <c r="K741" s="82"/>
      <c r="L741" s="120"/>
      <c r="M741" s="93"/>
      <c r="N741" s="93"/>
      <c r="O741" s="36"/>
      <c r="P741" s="81"/>
      <c r="Q741" s="81"/>
      <c r="R741" s="82"/>
      <c r="S741" s="88"/>
      <c r="T741" s="92"/>
      <c r="U741" s="92"/>
      <c r="V741" s="2"/>
      <c r="W741" s="2"/>
    </row>
    <row r="742" spans="1:23" ht="15.95" customHeight="1" x14ac:dyDescent="0.25">
      <c r="A742" s="72"/>
      <c r="B742" s="53" t="str">
        <f>IF('Data Import-Express'!B736="", "",'Data Import-Express'!B736 )</f>
        <v>BECHWC</v>
      </c>
      <c r="C742" s="53" t="str">
        <f>IF('Data Import-Express'!C736="", "",'Data Import-Express'!C736 )</f>
        <v>Company 65</v>
      </c>
      <c r="D742" s="97" t="str">
        <f>IF('Data Import-Express'!D736="", "",'Data Import-Express'!D736 )</f>
        <v>L073474</v>
      </c>
      <c r="E742" s="54">
        <f ca="1">IF('Data Import-Express'!E736="", "",'Data Import-Express'!E736 )+(TODAY()-$A$1)</f>
        <v>45118</v>
      </c>
      <c r="F742" s="53">
        <f>IF('Data Import-Express'!F736="", "",'Data Import-Express'!F736 )</f>
        <v>926.25</v>
      </c>
      <c r="G742" s="53">
        <f>IF('Data Import-Express'!G736="", "",'Data Import-Express'!G736 )</f>
        <v>926.25</v>
      </c>
      <c r="H742" s="8"/>
      <c r="I742" s="81"/>
      <c r="J742" s="81"/>
      <c r="K742" s="82"/>
      <c r="L742" s="120"/>
      <c r="M742" s="93"/>
      <c r="N742" s="93"/>
      <c r="O742" s="36"/>
      <c r="P742" s="81"/>
      <c r="Q742" s="81"/>
      <c r="R742" s="82"/>
      <c r="S742" s="88"/>
      <c r="T742" s="92"/>
      <c r="U742" s="92"/>
      <c r="V742" s="2"/>
      <c r="W742" s="2"/>
    </row>
    <row r="743" spans="1:23" ht="15.95" customHeight="1" x14ac:dyDescent="0.25">
      <c r="A743" s="72"/>
      <c r="B743" s="53" t="str">
        <f>IF('Data Import-Express'!B737="", "",'Data Import-Express'!B737 )</f>
        <v>BECHWC</v>
      </c>
      <c r="C743" s="53" t="str">
        <f>IF('Data Import-Express'!C737="", "",'Data Import-Express'!C737 )</f>
        <v>Company 65</v>
      </c>
      <c r="D743" s="97" t="str">
        <f>IF('Data Import-Express'!D737="", "",'Data Import-Express'!D737 )</f>
        <v>L077109</v>
      </c>
      <c r="E743" s="54">
        <f ca="1">IF('Data Import-Express'!E737="", "",'Data Import-Express'!E737 )+(TODAY()-$A$1)</f>
        <v>45134</v>
      </c>
      <c r="F743" s="53">
        <f>IF('Data Import-Express'!F737="", "",'Data Import-Express'!F737 )</f>
        <v>1046.25</v>
      </c>
      <c r="G743" s="53">
        <f>IF('Data Import-Express'!G737="", "",'Data Import-Express'!G737 )</f>
        <v>1046.25</v>
      </c>
      <c r="H743" s="8"/>
      <c r="I743" s="81"/>
      <c r="J743" s="81"/>
      <c r="K743" s="82"/>
      <c r="L743" s="120"/>
      <c r="M743" s="93"/>
      <c r="N743" s="93"/>
      <c r="O743" s="36"/>
      <c r="P743" s="81"/>
      <c r="Q743" s="81"/>
      <c r="R743" s="82"/>
      <c r="S743" s="88"/>
      <c r="T743" s="92"/>
      <c r="U743" s="92"/>
      <c r="V743" s="2"/>
      <c r="W743" s="2"/>
    </row>
    <row r="744" spans="1:23" ht="15.95" customHeight="1" x14ac:dyDescent="0.25">
      <c r="A744" s="72"/>
      <c r="B744" s="53" t="str">
        <f>IF('Data Import-Express'!B738="", "",'Data Import-Express'!B738 )</f>
        <v>BECHWC</v>
      </c>
      <c r="C744" s="53" t="str">
        <f>IF('Data Import-Express'!C738="", "",'Data Import-Express'!C738 )</f>
        <v>Company 65</v>
      </c>
      <c r="D744" s="97" t="str">
        <f>IF('Data Import-Express'!D738="", "",'Data Import-Express'!D738 )</f>
        <v>L077694</v>
      </c>
      <c r="E744" s="54">
        <f ca="1">IF('Data Import-Express'!E738="", "",'Data Import-Express'!E738 )+(TODAY()-$A$1)</f>
        <v>45137</v>
      </c>
      <c r="F744" s="53">
        <f>IF('Data Import-Express'!F738="", "",'Data Import-Express'!F738 )</f>
        <v>950</v>
      </c>
      <c r="G744" s="53">
        <f>IF('Data Import-Express'!G738="", "",'Data Import-Express'!G738 )</f>
        <v>950</v>
      </c>
      <c r="H744" s="8"/>
      <c r="I744" s="81"/>
      <c r="J744" s="81"/>
      <c r="K744" s="82"/>
      <c r="L744" s="120"/>
      <c r="M744" s="93"/>
      <c r="N744" s="93"/>
      <c r="O744" s="36"/>
      <c r="P744" s="81"/>
      <c r="Q744" s="81"/>
      <c r="R744" s="82"/>
      <c r="S744" s="88"/>
      <c r="T744" s="92"/>
      <c r="U744" s="92"/>
      <c r="V744" s="2"/>
      <c r="W744" s="2"/>
    </row>
    <row r="745" spans="1:23" ht="15.95" customHeight="1" x14ac:dyDescent="0.25">
      <c r="A745" s="72"/>
      <c r="B745" s="53" t="str">
        <f>IF('Data Import-Express'!B739="", "",'Data Import-Express'!B739 )</f>
        <v>BECHWC</v>
      </c>
      <c r="C745" s="53" t="str">
        <f>IF('Data Import-Express'!C739="", "",'Data Import-Express'!C739 )</f>
        <v>Company 65</v>
      </c>
      <c r="D745" s="97" t="str">
        <f>IF('Data Import-Express'!D739="", "",'Data Import-Express'!D739 )</f>
        <v>L077521</v>
      </c>
      <c r="E745" s="54">
        <f ca="1">IF('Data Import-Express'!E739="", "",'Data Import-Express'!E739 )+(TODAY()-$A$1)</f>
        <v>45141</v>
      </c>
      <c r="F745" s="53">
        <f>IF('Data Import-Express'!F739="", "",'Data Import-Express'!F739 )</f>
        <v>714.95</v>
      </c>
      <c r="G745" s="53">
        <f>IF('Data Import-Express'!G739="", "",'Data Import-Express'!G739 )</f>
        <v>714.95</v>
      </c>
      <c r="H745" s="8"/>
      <c r="I745" s="81"/>
      <c r="J745" s="81"/>
      <c r="K745" s="82"/>
      <c r="L745" s="120"/>
      <c r="M745" s="93"/>
      <c r="N745" s="93"/>
      <c r="O745" s="36"/>
      <c r="P745" s="81"/>
      <c r="Q745" s="81"/>
      <c r="R745" s="82"/>
      <c r="S745" s="88"/>
      <c r="T745" s="92"/>
      <c r="U745" s="92"/>
      <c r="V745" s="2"/>
      <c r="W745" s="2"/>
    </row>
    <row r="746" spans="1:23" ht="15.95" customHeight="1" x14ac:dyDescent="0.25">
      <c r="A746" s="72"/>
      <c r="B746" s="53" t="str">
        <f>IF('Data Import-Express'!B740="", "",'Data Import-Express'!B740 )</f>
        <v>BECHWC</v>
      </c>
      <c r="C746" s="53" t="str">
        <f>IF('Data Import-Express'!C740="", "",'Data Import-Express'!C740 )</f>
        <v>Company 65</v>
      </c>
      <c r="D746" s="97" t="str">
        <f>IF('Data Import-Express'!D740="", "",'Data Import-Express'!D740 )</f>
        <v>L077694</v>
      </c>
      <c r="E746" s="54">
        <f ca="1">IF('Data Import-Express'!E740="", "",'Data Import-Express'!E740 )+(TODAY()-$A$1)</f>
        <v>45155</v>
      </c>
      <c r="F746" s="53">
        <f>IF('Data Import-Express'!F740="", "",'Data Import-Express'!F740 )</f>
        <v>950</v>
      </c>
      <c r="G746" s="53">
        <f>IF('Data Import-Express'!G740="", "",'Data Import-Express'!G740 )</f>
        <v>950</v>
      </c>
      <c r="H746" s="8"/>
      <c r="I746" s="81"/>
      <c r="J746" s="81"/>
      <c r="K746" s="82"/>
      <c r="L746" s="120"/>
      <c r="M746" s="93"/>
      <c r="N746" s="93"/>
      <c r="O746" s="36"/>
      <c r="P746" s="81"/>
      <c r="Q746" s="81"/>
      <c r="R746" s="82"/>
      <c r="S746" s="88"/>
      <c r="T746" s="92"/>
      <c r="U746" s="92"/>
      <c r="V746" s="2"/>
      <c r="W746" s="2"/>
    </row>
    <row r="747" spans="1:23" ht="15.95" customHeight="1" x14ac:dyDescent="0.25">
      <c r="A747" s="72"/>
      <c r="B747" s="53" t="str">
        <f>IF('Data Import-Express'!B741="", "",'Data Import-Express'!B741 )</f>
        <v>BECHWC</v>
      </c>
      <c r="C747" s="53" t="str">
        <f>IF('Data Import-Express'!C741="", "",'Data Import-Express'!C741 )</f>
        <v>Company 65</v>
      </c>
      <c r="D747" s="97" t="str">
        <f>IF('Data Import-Express'!D741="", "",'Data Import-Express'!D741 )</f>
        <v>L079011</v>
      </c>
      <c r="E747" s="54">
        <f ca="1">IF('Data Import-Express'!E741="", "",'Data Import-Express'!E741 )+(TODAY()-$A$1)</f>
        <v>45162</v>
      </c>
      <c r="F747" s="53">
        <f>IF('Data Import-Express'!F741="", "",'Data Import-Express'!F741 )</f>
        <v>650</v>
      </c>
      <c r="G747" s="53">
        <f>IF('Data Import-Express'!G741="", "",'Data Import-Express'!G741 )</f>
        <v>650</v>
      </c>
      <c r="H747" s="8"/>
      <c r="I747" s="81"/>
      <c r="J747" s="81"/>
      <c r="K747" s="82"/>
      <c r="L747" s="120"/>
      <c r="M747" s="93"/>
      <c r="N747" s="93"/>
      <c r="O747" s="36"/>
      <c r="P747" s="81"/>
      <c r="Q747" s="81"/>
      <c r="R747" s="82"/>
      <c r="S747" s="88"/>
      <c r="T747" s="92"/>
      <c r="U747" s="92"/>
      <c r="V747" s="2"/>
      <c r="W747" s="2"/>
    </row>
    <row r="748" spans="1:23" ht="15.95" customHeight="1" x14ac:dyDescent="0.25">
      <c r="A748" s="72"/>
      <c r="B748" s="53" t="str">
        <f>IF('Data Import-Express'!B742="", "",'Data Import-Express'!B742 )</f>
        <v>BECHWC</v>
      </c>
      <c r="C748" s="53" t="str">
        <f>IF('Data Import-Express'!C742="", "",'Data Import-Express'!C742 )</f>
        <v>Company 65</v>
      </c>
      <c r="D748" s="97" t="str">
        <f>IF('Data Import-Express'!D742="", "",'Data Import-Express'!D742 )</f>
        <v>L076740</v>
      </c>
      <c r="E748" s="54">
        <f ca="1">IF('Data Import-Express'!E742="", "",'Data Import-Express'!E742 )+(TODAY()-$A$1)</f>
        <v>45163</v>
      </c>
      <c r="F748" s="53">
        <f>IF('Data Import-Express'!F742="", "",'Data Import-Express'!F742 )</f>
        <v>906.75</v>
      </c>
      <c r="G748" s="53">
        <f>IF('Data Import-Express'!G742="", "",'Data Import-Express'!G742 )</f>
        <v>906.75</v>
      </c>
      <c r="H748" s="8"/>
      <c r="I748" s="81"/>
      <c r="J748" s="81"/>
      <c r="K748" s="82"/>
      <c r="L748" s="120"/>
      <c r="M748" s="93"/>
      <c r="N748" s="93"/>
      <c r="O748" s="36"/>
      <c r="P748" s="81"/>
      <c r="Q748" s="81"/>
      <c r="R748" s="82"/>
      <c r="S748" s="88"/>
      <c r="T748" s="92"/>
      <c r="U748" s="92"/>
      <c r="V748" s="2"/>
      <c r="W748" s="2"/>
    </row>
    <row r="749" spans="1:23" ht="15.95" customHeight="1" x14ac:dyDescent="0.25">
      <c r="A749" s="72"/>
      <c r="B749" s="53" t="str">
        <f>IF('Data Import-Express'!B743="", "",'Data Import-Express'!B743 )</f>
        <v>BECHWC</v>
      </c>
      <c r="C749" s="53" t="str">
        <f>IF('Data Import-Express'!C743="", "",'Data Import-Express'!C743 )</f>
        <v>Company 65</v>
      </c>
      <c r="D749" s="97" t="str">
        <f>IF('Data Import-Express'!D743="", "",'Data Import-Express'!D743 )</f>
        <v>L076769</v>
      </c>
      <c r="E749" s="54">
        <f ca="1">IF('Data Import-Express'!E743="", "",'Data Import-Express'!E743 )+(TODAY()-$A$1)</f>
        <v>45163</v>
      </c>
      <c r="F749" s="53">
        <f>IF('Data Import-Express'!F743="", "",'Data Import-Express'!F743 )</f>
        <v>595</v>
      </c>
      <c r="G749" s="53">
        <f>IF('Data Import-Express'!G743="", "",'Data Import-Express'!G743 )</f>
        <v>595</v>
      </c>
      <c r="H749" s="8"/>
      <c r="I749" s="81"/>
      <c r="J749" s="81"/>
      <c r="K749" s="82"/>
      <c r="L749" s="120"/>
      <c r="M749" s="93"/>
      <c r="N749" s="93"/>
      <c r="O749" s="36"/>
      <c r="P749" s="81"/>
      <c r="Q749" s="81"/>
      <c r="R749" s="82"/>
      <c r="S749" s="88"/>
      <c r="T749" s="92"/>
      <c r="U749" s="92"/>
      <c r="V749" s="2"/>
      <c r="W749" s="2"/>
    </row>
    <row r="750" spans="1:23" ht="15.95" customHeight="1" x14ac:dyDescent="0.25">
      <c r="A750" s="72"/>
      <c r="B750" s="53" t="str">
        <f>IF('Data Import-Express'!B744="", "",'Data Import-Express'!B744 )</f>
        <v>BECHWC</v>
      </c>
      <c r="C750" s="53" t="str">
        <f>IF('Data Import-Express'!C744="", "",'Data Import-Express'!C744 )</f>
        <v>Company 65</v>
      </c>
      <c r="D750" s="97" t="str">
        <f>IF('Data Import-Express'!D744="", "",'Data Import-Express'!D744 )</f>
        <v>L079226</v>
      </c>
      <c r="E750" s="54">
        <f ca="1">IF('Data Import-Express'!E744="", "",'Data Import-Express'!E744 )+(TODAY()-$A$1)</f>
        <v>45163</v>
      </c>
      <c r="F750" s="53">
        <f>IF('Data Import-Express'!F744="", "",'Data Import-Express'!F744 )</f>
        <v>484.05</v>
      </c>
      <c r="G750" s="53">
        <f>IF('Data Import-Express'!G744="", "",'Data Import-Express'!G744 )</f>
        <v>484.05</v>
      </c>
      <c r="H750" s="8"/>
      <c r="I750" s="81"/>
      <c r="J750" s="81"/>
      <c r="K750" s="82"/>
      <c r="L750" s="120"/>
      <c r="M750" s="93"/>
      <c r="N750" s="93"/>
      <c r="O750" s="36"/>
      <c r="P750" s="81"/>
      <c r="Q750" s="81"/>
      <c r="R750" s="82"/>
      <c r="S750" s="88"/>
      <c r="T750" s="92"/>
      <c r="U750" s="92"/>
      <c r="V750" s="2"/>
      <c r="W750" s="2"/>
    </row>
    <row r="751" spans="1:23" ht="15.95" customHeight="1" x14ac:dyDescent="0.25">
      <c r="A751" s="72"/>
      <c r="B751" s="53" t="str">
        <f>IF('Data Import-Express'!B745="", "",'Data Import-Express'!B745 )</f>
        <v>BECHWC</v>
      </c>
      <c r="C751" s="53" t="str">
        <f>IF('Data Import-Express'!C745="", "",'Data Import-Express'!C745 )</f>
        <v>Company 65</v>
      </c>
      <c r="D751" s="97" t="str">
        <f>IF('Data Import-Express'!D745="", "",'Data Import-Express'!D745 )</f>
        <v>L078172</v>
      </c>
      <c r="E751" s="54">
        <f ca="1">IF('Data Import-Express'!E745="", "",'Data Import-Express'!E745 )+(TODAY()-$A$1)</f>
        <v>45168</v>
      </c>
      <c r="F751" s="53">
        <f>IF('Data Import-Express'!F745="", "",'Data Import-Express'!F745 )</f>
        <v>2600</v>
      </c>
      <c r="G751" s="53">
        <f>IF('Data Import-Express'!G745="", "",'Data Import-Express'!G745 )</f>
        <v>2600</v>
      </c>
      <c r="H751" s="8"/>
      <c r="I751" s="81"/>
      <c r="J751" s="81"/>
      <c r="K751" s="82"/>
      <c r="L751" s="120"/>
      <c r="M751" s="93"/>
      <c r="N751" s="93"/>
      <c r="O751" s="36"/>
      <c r="P751" s="81"/>
      <c r="Q751" s="81"/>
      <c r="R751" s="82"/>
      <c r="S751" s="88"/>
      <c r="T751" s="92"/>
      <c r="U751" s="92"/>
      <c r="V751" s="2"/>
      <c r="W751" s="2"/>
    </row>
    <row r="752" spans="1:23" ht="15.95" customHeight="1" x14ac:dyDescent="0.25">
      <c r="A752" s="72"/>
      <c r="B752" s="53" t="str">
        <f>IF('Data Import-Express'!B746="", "",'Data Import-Express'!B746 )</f>
        <v>BECHWC</v>
      </c>
      <c r="C752" s="53" t="str">
        <f>IF('Data Import-Express'!C746="", "",'Data Import-Express'!C746 )</f>
        <v>Company 65</v>
      </c>
      <c r="D752" s="97" t="str">
        <f>IF('Data Import-Express'!D746="", "",'Data Import-Express'!D746 )</f>
        <v>L079028</v>
      </c>
      <c r="E752" s="54">
        <f ca="1">IF('Data Import-Express'!E746="", "",'Data Import-Express'!E746 )+(TODAY()-$A$1)</f>
        <v>45168</v>
      </c>
      <c r="F752" s="53">
        <f>IF('Data Import-Express'!F746="", "",'Data Import-Express'!F746 )</f>
        <v>1517.25</v>
      </c>
      <c r="G752" s="53">
        <f>IF('Data Import-Express'!G746="", "",'Data Import-Express'!G746 )</f>
        <v>1517.25</v>
      </c>
      <c r="H752" s="8"/>
      <c r="I752" s="81"/>
      <c r="J752" s="81"/>
      <c r="K752" s="82"/>
      <c r="L752" s="120"/>
      <c r="M752" s="93"/>
      <c r="N752" s="93"/>
      <c r="O752" s="36"/>
      <c r="P752" s="81"/>
      <c r="Q752" s="81"/>
      <c r="R752" s="82"/>
      <c r="S752" s="88"/>
      <c r="T752" s="92"/>
      <c r="U752" s="92"/>
      <c r="V752" s="2"/>
      <c r="W752" s="2"/>
    </row>
    <row r="753" spans="1:23" ht="15.95" customHeight="1" x14ac:dyDescent="0.25">
      <c r="A753" s="72"/>
      <c r="B753" s="53" t="str">
        <f>IF('Data Import-Express'!B747="", "",'Data Import-Express'!B747 )</f>
        <v>BECHWC</v>
      </c>
      <c r="C753" s="53" t="str">
        <f>IF('Data Import-Express'!C747="", "",'Data Import-Express'!C747 )</f>
        <v>Company 65</v>
      </c>
      <c r="D753" s="97" t="str">
        <f>IF('Data Import-Express'!D747="", "",'Data Import-Express'!D747 )</f>
        <v>L079056</v>
      </c>
      <c r="E753" s="54">
        <f ca="1">IF('Data Import-Express'!E747="", "",'Data Import-Express'!E747 )+(TODAY()-$A$1)</f>
        <v>45168</v>
      </c>
      <c r="F753" s="53">
        <f>IF('Data Import-Express'!F747="", "",'Data Import-Express'!F747 )</f>
        <v>686.38</v>
      </c>
      <c r="G753" s="53">
        <f>IF('Data Import-Express'!G747="", "",'Data Import-Express'!G747 )</f>
        <v>686.38</v>
      </c>
      <c r="H753" s="8"/>
      <c r="I753" s="81"/>
      <c r="J753" s="81"/>
      <c r="K753" s="82"/>
      <c r="L753" s="120"/>
      <c r="M753" s="93"/>
      <c r="N753" s="93"/>
      <c r="O753" s="36"/>
      <c r="P753" s="81"/>
      <c r="Q753" s="81"/>
      <c r="R753" s="82"/>
      <c r="S753" s="88"/>
      <c r="T753" s="92"/>
      <c r="U753" s="92"/>
      <c r="V753" s="2"/>
      <c r="W753" s="2"/>
    </row>
    <row r="754" spans="1:23" ht="15.95" customHeight="1" x14ac:dyDescent="0.25">
      <c r="A754" s="72"/>
      <c r="B754" s="53" t="str">
        <f>IF('Data Import-Express'!B748="", "",'Data Import-Express'!B748 )</f>
        <v>BECHWC</v>
      </c>
      <c r="C754" s="53" t="str">
        <f>IF('Data Import-Express'!C748="", "",'Data Import-Express'!C748 )</f>
        <v>Company 65</v>
      </c>
      <c r="D754" s="97" t="str">
        <f>IF('Data Import-Express'!D748="", "",'Data Import-Express'!D748 )</f>
        <v>L077978</v>
      </c>
      <c r="E754" s="54">
        <f ca="1">IF('Data Import-Express'!E748="", "",'Data Import-Express'!E748 )+(TODAY()-$A$1)</f>
        <v>45169</v>
      </c>
      <c r="F754" s="53">
        <f>IF('Data Import-Express'!F748="", "",'Data Import-Express'!F748 )</f>
        <v>1372.75</v>
      </c>
      <c r="G754" s="53">
        <f>IF('Data Import-Express'!G748="", "",'Data Import-Express'!G748 )</f>
        <v>1372.75</v>
      </c>
      <c r="H754" s="8"/>
      <c r="I754" s="81"/>
      <c r="J754" s="81"/>
      <c r="K754" s="82"/>
      <c r="L754" s="120"/>
      <c r="M754" s="93"/>
      <c r="N754" s="93"/>
      <c r="O754" s="36"/>
      <c r="P754" s="81"/>
      <c r="Q754" s="81"/>
      <c r="R754" s="82"/>
      <c r="S754" s="88"/>
      <c r="T754" s="92"/>
      <c r="U754" s="92"/>
      <c r="V754" s="2"/>
      <c r="W754" s="2"/>
    </row>
    <row r="755" spans="1:23" ht="15.95" customHeight="1" x14ac:dyDescent="0.25">
      <c r="A755" s="72"/>
      <c r="B755" s="53" t="str">
        <f>IF('Data Import-Express'!B749="", "",'Data Import-Express'!B749 )</f>
        <v>BECHWC</v>
      </c>
      <c r="C755" s="53" t="str">
        <f>IF('Data Import-Express'!C749="", "",'Data Import-Express'!C749 )</f>
        <v>Company 65</v>
      </c>
      <c r="D755" s="97" t="str">
        <f>IF('Data Import-Express'!D749="", "",'Data Import-Express'!D749 )</f>
        <v>L078243</v>
      </c>
      <c r="E755" s="54">
        <f ca="1">IF('Data Import-Express'!E749="", "",'Data Import-Express'!E749 )+(TODAY()-$A$1)</f>
        <v>45169</v>
      </c>
      <c r="F755" s="53">
        <f>IF('Data Import-Express'!F749="", "",'Data Import-Express'!F749 )</f>
        <v>1040.4000000000001</v>
      </c>
      <c r="G755" s="53">
        <f>IF('Data Import-Express'!G749="", "",'Data Import-Express'!G749 )</f>
        <v>1040.4000000000001</v>
      </c>
      <c r="H755" s="8"/>
      <c r="I755" s="81"/>
      <c r="J755" s="81"/>
      <c r="K755" s="82"/>
      <c r="L755" s="120"/>
      <c r="M755" s="93"/>
      <c r="N755" s="93"/>
      <c r="O755" s="36"/>
      <c r="P755" s="81"/>
      <c r="Q755" s="81"/>
      <c r="R755" s="82"/>
      <c r="S755" s="88"/>
      <c r="T755" s="92"/>
      <c r="U755" s="92"/>
      <c r="V755" s="2"/>
      <c r="W755" s="2"/>
    </row>
    <row r="756" spans="1:23" ht="15.95" customHeight="1" x14ac:dyDescent="0.25">
      <c r="A756" s="72"/>
      <c r="B756" s="53" t="str">
        <f>IF('Data Import-Express'!B750="", "",'Data Import-Express'!B750 )</f>
        <v>BECHWC</v>
      </c>
      <c r="C756" s="53" t="str">
        <f>IF('Data Import-Express'!C750="", "",'Data Import-Express'!C750 )</f>
        <v>Company 65</v>
      </c>
      <c r="D756" s="97" t="str">
        <f>IF('Data Import-Express'!D750="", "",'Data Import-Express'!D750 )</f>
        <v>L078988</v>
      </c>
      <c r="E756" s="54">
        <f ca="1">IF('Data Import-Express'!E750="", "",'Data Import-Express'!E750 )+(TODAY()-$A$1)</f>
        <v>45169</v>
      </c>
      <c r="F756" s="53">
        <f>IF('Data Import-Express'!F750="", "",'Data Import-Express'!F750 )</f>
        <v>1336.63</v>
      </c>
      <c r="G756" s="53">
        <f>IF('Data Import-Express'!G750="", "",'Data Import-Express'!G750 )</f>
        <v>1336.63</v>
      </c>
      <c r="H756" s="8"/>
      <c r="I756" s="81"/>
      <c r="J756" s="81"/>
      <c r="K756" s="82"/>
      <c r="L756" s="120"/>
      <c r="M756" s="93"/>
      <c r="N756" s="93"/>
      <c r="O756" s="36"/>
      <c r="P756" s="81"/>
      <c r="Q756" s="81"/>
      <c r="R756" s="82"/>
      <c r="S756" s="88"/>
      <c r="T756" s="92"/>
      <c r="U756" s="92"/>
      <c r="V756" s="2"/>
      <c r="W756" s="2"/>
    </row>
    <row r="757" spans="1:23" ht="15.95" customHeight="1" x14ac:dyDescent="0.25">
      <c r="A757" s="72"/>
      <c r="B757" s="53" t="str">
        <f>IF('Data Import-Express'!B751="", "",'Data Import-Express'!B751 )</f>
        <v>BECHWC</v>
      </c>
      <c r="C757" s="53" t="str">
        <f>IF('Data Import-Express'!C751="", "",'Data Import-Express'!C751 )</f>
        <v>Company 65</v>
      </c>
      <c r="D757" s="97" t="str">
        <f>IF('Data Import-Express'!D751="", "",'Data Import-Express'!D751 )</f>
        <v>L079225</v>
      </c>
      <c r="E757" s="54">
        <f ca="1">IF('Data Import-Express'!E751="", "",'Data Import-Express'!E751 )+(TODAY()-$A$1)</f>
        <v>45169</v>
      </c>
      <c r="F757" s="53">
        <f>IF('Data Import-Express'!F751="", "",'Data Import-Express'!F751 )</f>
        <v>867</v>
      </c>
      <c r="G757" s="53">
        <f>IF('Data Import-Express'!G751="", "",'Data Import-Express'!G751 )</f>
        <v>867</v>
      </c>
      <c r="H757" s="8"/>
      <c r="I757" s="81"/>
      <c r="J757" s="81"/>
      <c r="K757" s="82"/>
      <c r="L757" s="120"/>
      <c r="M757" s="93"/>
      <c r="N757" s="93"/>
      <c r="O757" s="36"/>
      <c r="P757" s="81"/>
      <c r="Q757" s="81"/>
      <c r="R757" s="82"/>
      <c r="S757" s="88"/>
      <c r="T757" s="92"/>
      <c r="U757" s="92"/>
      <c r="V757" s="2"/>
      <c r="W757" s="2"/>
    </row>
    <row r="758" spans="1:23" ht="15.95" customHeight="1" x14ac:dyDescent="0.25">
      <c r="A758" s="72"/>
      <c r="B758" s="53" t="str">
        <f>IF('Data Import-Express'!B752="", "",'Data Import-Express'!B752 )</f>
        <v>BECHWC</v>
      </c>
      <c r="C758" s="53" t="str">
        <f>IF('Data Import-Express'!C752="", "",'Data Import-Express'!C752 )</f>
        <v>Company 65</v>
      </c>
      <c r="D758" s="97" t="str">
        <f>IF('Data Import-Express'!D752="", "",'Data Import-Express'!D752 )</f>
        <v>L078957</v>
      </c>
      <c r="E758" s="54">
        <f ca="1">IF('Data Import-Express'!E752="", "",'Data Import-Express'!E752 )+(TODAY()-$A$1)</f>
        <v>45170</v>
      </c>
      <c r="F758" s="53">
        <f>IF('Data Import-Express'!F752="", "",'Data Import-Express'!F752 )</f>
        <v>686.38</v>
      </c>
      <c r="G758" s="53">
        <f>IF('Data Import-Express'!G752="", "",'Data Import-Express'!G752 )</f>
        <v>686.38</v>
      </c>
      <c r="H758" s="8"/>
      <c r="I758" s="81"/>
      <c r="J758" s="81"/>
      <c r="K758" s="82"/>
      <c r="L758" s="120"/>
      <c r="M758" s="93"/>
      <c r="N758" s="93"/>
      <c r="O758" s="36"/>
      <c r="P758" s="81"/>
      <c r="Q758" s="81"/>
      <c r="R758" s="82"/>
      <c r="S758" s="88"/>
      <c r="T758" s="92"/>
      <c r="U758" s="92"/>
      <c r="V758" s="2"/>
      <c r="W758" s="2"/>
    </row>
    <row r="759" spans="1:23" ht="15.95" customHeight="1" x14ac:dyDescent="0.25">
      <c r="A759" s="72"/>
      <c r="B759" s="53" t="str">
        <f>IF('Data Import-Express'!B753="", "",'Data Import-Express'!B753 )</f>
        <v>BECHWC</v>
      </c>
      <c r="C759" s="53" t="str">
        <f>IF('Data Import-Express'!C753="", "",'Data Import-Express'!C753 )</f>
        <v>Company 65</v>
      </c>
      <c r="D759" s="97" t="str">
        <f>IF('Data Import-Express'!D753="", "",'Data Import-Express'!D753 )</f>
        <v>L079058</v>
      </c>
      <c r="E759" s="54">
        <f ca="1">IF('Data Import-Express'!E753="", "",'Data Import-Express'!E753 )+(TODAY()-$A$1)</f>
        <v>45170</v>
      </c>
      <c r="F759" s="53">
        <f>IF('Data Import-Express'!F753="", "",'Data Import-Express'!F753 )</f>
        <v>1228.25</v>
      </c>
      <c r="G759" s="53">
        <f>IF('Data Import-Express'!G753="", "",'Data Import-Express'!G753 )</f>
        <v>1228.25</v>
      </c>
      <c r="H759" s="8"/>
      <c r="I759" s="81"/>
      <c r="J759" s="81"/>
      <c r="K759" s="82"/>
      <c r="L759" s="120"/>
      <c r="M759" s="93"/>
      <c r="N759" s="93"/>
      <c r="O759" s="36"/>
      <c r="P759" s="81"/>
      <c r="Q759" s="81"/>
      <c r="R759" s="82"/>
      <c r="S759" s="88"/>
      <c r="T759" s="92"/>
      <c r="U759" s="92"/>
      <c r="V759" s="2"/>
      <c r="W759" s="2"/>
    </row>
    <row r="760" spans="1:23" ht="15.95" customHeight="1" x14ac:dyDescent="0.25">
      <c r="A760" s="72"/>
      <c r="B760" s="53" t="str">
        <f>IF('Data Import-Express'!B754="", "",'Data Import-Express'!B754 )</f>
        <v>BECHWC</v>
      </c>
      <c r="C760" s="53" t="str">
        <f>IF('Data Import-Express'!C754="", "",'Data Import-Express'!C754 )</f>
        <v>Company 65</v>
      </c>
      <c r="D760" s="97" t="str">
        <f>IF('Data Import-Express'!D754="", "",'Data Import-Express'!D754 )</f>
        <v>L079081</v>
      </c>
      <c r="E760" s="54">
        <f ca="1">IF('Data Import-Express'!E754="", "",'Data Import-Express'!E754 )+(TODAY()-$A$1)</f>
        <v>45170</v>
      </c>
      <c r="F760" s="53">
        <f>IF('Data Import-Express'!F754="", "",'Data Import-Express'!F754 )</f>
        <v>722.5</v>
      </c>
      <c r="G760" s="53">
        <f>IF('Data Import-Express'!G754="", "",'Data Import-Express'!G754 )</f>
        <v>722.5</v>
      </c>
      <c r="H760" s="8"/>
      <c r="I760" s="81"/>
      <c r="J760" s="81"/>
      <c r="K760" s="82"/>
      <c r="L760" s="120"/>
      <c r="M760" s="93"/>
      <c r="N760" s="93"/>
      <c r="O760" s="36"/>
      <c r="P760" s="81"/>
      <c r="Q760" s="81"/>
      <c r="R760" s="82"/>
      <c r="S760" s="88"/>
      <c r="T760" s="92"/>
      <c r="U760" s="92"/>
      <c r="V760" s="2"/>
      <c r="W760" s="2"/>
    </row>
    <row r="761" spans="1:23" ht="15.95" customHeight="1" x14ac:dyDescent="0.25">
      <c r="A761" s="72"/>
      <c r="B761" s="53" t="str">
        <f>IF('Data Import-Express'!B755="", "",'Data Import-Express'!B755 )</f>
        <v>BECHWC</v>
      </c>
      <c r="C761" s="53" t="str">
        <f>IF('Data Import-Express'!C755="", "",'Data Import-Express'!C755 )</f>
        <v>Company 65</v>
      </c>
      <c r="D761" s="97" t="str">
        <f>IF('Data Import-Express'!D755="", "",'Data Import-Express'!D755 )</f>
        <v>L078850</v>
      </c>
      <c r="E761" s="54">
        <f ca="1">IF('Data Import-Express'!E755="", "",'Data Import-Express'!E755 )+(TODAY()-$A$1)</f>
        <v>45172</v>
      </c>
      <c r="F761" s="53">
        <f>IF('Data Import-Express'!F755="", "",'Data Import-Express'!F755 )</f>
        <v>2025</v>
      </c>
      <c r="G761" s="53">
        <f>IF('Data Import-Express'!G755="", "",'Data Import-Express'!G755 )</f>
        <v>2025</v>
      </c>
      <c r="H761" s="8"/>
      <c r="I761" s="81"/>
      <c r="J761" s="81"/>
      <c r="K761" s="82"/>
      <c r="L761" s="120"/>
      <c r="M761" s="93"/>
      <c r="N761" s="93"/>
      <c r="O761" s="36"/>
      <c r="P761" s="81"/>
      <c r="Q761" s="81"/>
      <c r="R761" s="82"/>
      <c r="S761" s="88"/>
      <c r="T761" s="92"/>
      <c r="U761" s="92"/>
      <c r="V761" s="2"/>
      <c r="W761" s="2"/>
    </row>
    <row r="762" spans="1:23" ht="15.95" customHeight="1" x14ac:dyDescent="0.25">
      <c r="A762" s="72"/>
      <c r="B762" s="53" t="str">
        <f>IF('Data Import-Express'!B756="", "",'Data Import-Express'!B756 )</f>
        <v>BECHWC</v>
      </c>
      <c r="C762" s="53" t="str">
        <f>IF('Data Import-Express'!C756="", "",'Data Import-Express'!C756 )</f>
        <v>Company 65</v>
      </c>
      <c r="D762" s="97" t="str">
        <f>IF('Data Import-Express'!D756="", "",'Data Import-Express'!D756 )</f>
        <v>L079279</v>
      </c>
      <c r="E762" s="54">
        <f ca="1">IF('Data Import-Express'!E756="", "",'Data Import-Express'!E756 )+(TODAY()-$A$1)</f>
        <v>45172</v>
      </c>
      <c r="F762" s="53">
        <f>IF('Data Import-Express'!F756="", "",'Data Import-Express'!F756 )</f>
        <v>1734</v>
      </c>
      <c r="G762" s="53">
        <f>IF('Data Import-Express'!G756="", "",'Data Import-Express'!G756 )</f>
        <v>1734</v>
      </c>
      <c r="H762" s="8"/>
      <c r="I762" s="81"/>
      <c r="J762" s="81"/>
      <c r="K762" s="82"/>
      <c r="L762" s="120"/>
      <c r="M762" s="93"/>
      <c r="N762" s="93"/>
      <c r="O762" s="36"/>
      <c r="P762" s="81"/>
      <c r="Q762" s="81"/>
      <c r="R762" s="82"/>
      <c r="S762" s="88"/>
      <c r="T762" s="92"/>
      <c r="U762" s="92"/>
      <c r="V762" s="2"/>
      <c r="W762" s="2"/>
    </row>
    <row r="763" spans="1:23" ht="15.95" customHeight="1" x14ac:dyDescent="0.25">
      <c r="A763" s="72"/>
      <c r="B763" s="53" t="str">
        <f>IF('Data Import-Express'!B757="", "",'Data Import-Express'!B757 )</f>
        <v>BEFFWI</v>
      </c>
      <c r="C763" s="53" t="str">
        <f>IF('Data Import-Express'!C757="", "",'Data Import-Express'!C757 )</f>
        <v>Company 66</v>
      </c>
      <c r="D763" s="97" t="str">
        <f>IF('Data Import-Express'!D757="", "",'Data Import-Express'!D757 )</f>
        <v>L054826CR</v>
      </c>
      <c r="E763" s="54">
        <f ca="1">IF('Data Import-Express'!E757="", "",'Data Import-Express'!E757 )+(TODAY()-$A$1)</f>
        <v>44954</v>
      </c>
      <c r="F763" s="53">
        <f>IF('Data Import-Express'!F757="", "",'Data Import-Express'!F757 )</f>
        <v>812.5</v>
      </c>
      <c r="G763" s="53">
        <f>IF('Data Import-Express'!G757="", "",'Data Import-Express'!G757 )</f>
        <v>812.5</v>
      </c>
      <c r="H763" s="8"/>
      <c r="I763" s="81"/>
      <c r="J763" s="81"/>
      <c r="K763" s="82"/>
      <c r="L763" s="120"/>
      <c r="M763" s="93"/>
      <c r="N763" s="93"/>
      <c r="O763" s="36"/>
      <c r="P763" s="81"/>
      <c r="Q763" s="81"/>
      <c r="R763" s="82"/>
      <c r="S763" s="88"/>
      <c r="T763" s="92"/>
      <c r="U763" s="92"/>
      <c r="V763" s="2"/>
      <c r="W763" s="2"/>
    </row>
    <row r="764" spans="1:23" ht="15.95" customHeight="1" x14ac:dyDescent="0.25">
      <c r="A764" s="72"/>
      <c r="B764" s="53" t="str">
        <f>IF('Data Import-Express'!B758="", "",'Data Import-Express'!B758 )</f>
        <v>BEFFWI</v>
      </c>
      <c r="C764" s="53" t="str">
        <f>IF('Data Import-Express'!C758="", "",'Data Import-Express'!C758 )</f>
        <v>Company 66</v>
      </c>
      <c r="D764" s="97" t="str">
        <f>IF('Data Import-Express'!D758="", "",'Data Import-Express'!D758 )</f>
        <v>L071115</v>
      </c>
      <c r="E764" s="54">
        <f ca="1">IF('Data Import-Express'!E758="", "",'Data Import-Express'!E758 )+(TODAY()-$A$1)</f>
        <v>45017</v>
      </c>
      <c r="F764" s="53">
        <f>IF('Data Import-Express'!F758="", "",'Data Import-Express'!F758 )</f>
        <v>408.38</v>
      </c>
      <c r="G764" s="53">
        <f>IF('Data Import-Express'!G758="", "",'Data Import-Express'!G758 )</f>
        <v>408.38</v>
      </c>
      <c r="H764" s="8"/>
      <c r="I764" s="81"/>
      <c r="J764" s="81"/>
      <c r="K764" s="82"/>
      <c r="L764" s="120"/>
      <c r="M764" s="93"/>
      <c r="N764" s="93"/>
      <c r="O764" s="36"/>
      <c r="P764" s="81"/>
      <c r="Q764" s="81"/>
      <c r="R764" s="82"/>
      <c r="S764" s="88"/>
      <c r="T764" s="92"/>
      <c r="U764" s="92"/>
      <c r="V764" s="2"/>
      <c r="W764" s="2"/>
    </row>
    <row r="765" spans="1:23" ht="15.95" customHeight="1" x14ac:dyDescent="0.25">
      <c r="A765" s="72"/>
      <c r="B765" s="53" t="str">
        <f>IF('Data Import-Express'!B759="", "",'Data Import-Express'!B759 )</f>
        <v>BEFFWI</v>
      </c>
      <c r="C765" s="53" t="str">
        <f>IF('Data Import-Express'!C759="", "",'Data Import-Express'!C759 )</f>
        <v>Company 66</v>
      </c>
      <c r="D765" s="97" t="str">
        <f>IF('Data Import-Express'!D759="", "",'Data Import-Express'!D759 )</f>
        <v>L071116</v>
      </c>
      <c r="E765" s="54">
        <f ca="1">IF('Data Import-Express'!E759="", "",'Data Import-Express'!E759 )+(TODAY()-$A$1)</f>
        <v>45017</v>
      </c>
      <c r="F765" s="53">
        <f>IF('Data Import-Express'!F759="", "",'Data Import-Express'!F759 )</f>
        <v>606.88</v>
      </c>
      <c r="G765" s="53">
        <f>IF('Data Import-Express'!G759="", "",'Data Import-Express'!G759 )</f>
        <v>606.88</v>
      </c>
      <c r="H765" s="8"/>
      <c r="I765" s="81"/>
      <c r="J765" s="81"/>
      <c r="K765" s="82"/>
      <c r="L765" s="120"/>
      <c r="M765" s="93"/>
      <c r="N765" s="93"/>
      <c r="O765" s="36"/>
      <c r="P765" s="81"/>
      <c r="Q765" s="81"/>
      <c r="R765" s="82"/>
      <c r="S765" s="88"/>
      <c r="T765" s="92"/>
      <c r="U765" s="92"/>
      <c r="V765" s="2"/>
      <c r="W765" s="2"/>
    </row>
    <row r="766" spans="1:23" ht="15.95" customHeight="1" x14ac:dyDescent="0.25">
      <c r="A766" s="72"/>
      <c r="B766" s="53" t="str">
        <f>IF('Data Import-Express'!B760="", "",'Data Import-Express'!B760 )</f>
        <v>BEFFWI</v>
      </c>
      <c r="C766" s="53" t="str">
        <f>IF('Data Import-Express'!C760="", "",'Data Import-Express'!C760 )</f>
        <v>Company 66</v>
      </c>
      <c r="D766" s="97" t="str">
        <f>IF('Data Import-Express'!D760="", "",'Data Import-Express'!D760 )</f>
        <v>L076974</v>
      </c>
      <c r="E766" s="54">
        <f ca="1">IF('Data Import-Express'!E760="", "",'Data Import-Express'!E760 )+(TODAY()-$A$1)</f>
        <v>45130</v>
      </c>
      <c r="F766" s="53">
        <f>IF('Data Import-Express'!F760="", "",'Data Import-Express'!F760 )</f>
        <v>861</v>
      </c>
      <c r="G766" s="53">
        <f>IF('Data Import-Express'!G760="", "",'Data Import-Express'!G760 )</f>
        <v>861</v>
      </c>
      <c r="H766" s="8"/>
      <c r="I766" s="81"/>
      <c r="J766" s="81"/>
      <c r="K766" s="82"/>
      <c r="L766" s="120"/>
      <c r="M766" s="93"/>
      <c r="N766" s="93"/>
      <c r="O766" s="36"/>
      <c r="P766" s="81"/>
      <c r="Q766" s="81"/>
      <c r="R766" s="82"/>
      <c r="S766" s="88"/>
      <c r="T766" s="92"/>
      <c r="U766" s="92"/>
      <c r="V766" s="2"/>
      <c r="W766" s="2"/>
    </row>
    <row r="767" spans="1:23" ht="15.95" customHeight="1" x14ac:dyDescent="0.25">
      <c r="A767" s="72"/>
      <c r="B767" s="53" t="str">
        <f>IF('Data Import-Express'!B761="", "",'Data Import-Express'!B761 )</f>
        <v>BEFFWI</v>
      </c>
      <c r="C767" s="53" t="str">
        <f>IF('Data Import-Express'!C761="", "",'Data Import-Express'!C761 )</f>
        <v>Company 66</v>
      </c>
      <c r="D767" s="97" t="str">
        <f>IF('Data Import-Express'!D761="", "",'Data Import-Express'!D761 )</f>
        <v>L076975</v>
      </c>
      <c r="E767" s="54">
        <f ca="1">IF('Data Import-Express'!E761="", "",'Data Import-Express'!E761 )+(TODAY()-$A$1)</f>
        <v>45130</v>
      </c>
      <c r="F767" s="53">
        <f>IF('Data Import-Express'!F761="", "",'Data Import-Express'!F761 )</f>
        <v>861</v>
      </c>
      <c r="G767" s="53">
        <f>IF('Data Import-Express'!G761="", "",'Data Import-Express'!G761 )</f>
        <v>861</v>
      </c>
      <c r="H767" s="8"/>
      <c r="I767" s="81"/>
      <c r="J767" s="81"/>
      <c r="K767" s="82"/>
      <c r="L767" s="120"/>
      <c r="M767" s="93"/>
      <c r="N767" s="93"/>
      <c r="O767" s="36"/>
      <c r="P767" s="81"/>
      <c r="Q767" s="81"/>
      <c r="R767" s="82"/>
      <c r="S767" s="88"/>
      <c r="T767" s="92"/>
      <c r="U767" s="92"/>
      <c r="V767" s="2"/>
      <c r="W767" s="2"/>
    </row>
    <row r="768" spans="1:23" ht="15.95" customHeight="1" x14ac:dyDescent="0.25">
      <c r="A768" s="72"/>
      <c r="B768" s="53" t="str">
        <f>IF('Data Import-Express'!B762="", "",'Data Import-Express'!B762 )</f>
        <v>BEFFWI</v>
      </c>
      <c r="C768" s="53" t="str">
        <f>IF('Data Import-Express'!C762="", "",'Data Import-Express'!C762 )</f>
        <v>Company 66</v>
      </c>
      <c r="D768" s="97" t="str">
        <f>IF('Data Import-Express'!D762="", "",'Data Import-Express'!D762 )</f>
        <v>L077364</v>
      </c>
      <c r="E768" s="54">
        <f ca="1">IF('Data Import-Express'!E762="", "",'Data Import-Express'!E762 )+(TODAY()-$A$1)</f>
        <v>45130</v>
      </c>
      <c r="F768" s="53">
        <f>IF('Data Import-Express'!F762="", "",'Data Import-Express'!F762 )</f>
        <v>505.75</v>
      </c>
      <c r="G768" s="53">
        <f>IF('Data Import-Express'!G762="", "",'Data Import-Express'!G762 )</f>
        <v>505.75</v>
      </c>
      <c r="H768" s="8"/>
      <c r="I768" s="81"/>
      <c r="J768" s="81"/>
      <c r="K768" s="82"/>
      <c r="L768" s="120"/>
      <c r="M768" s="93"/>
      <c r="N768" s="93"/>
      <c r="O768" s="36"/>
      <c r="P768" s="81"/>
      <c r="Q768" s="81"/>
      <c r="R768" s="82"/>
      <c r="S768" s="88"/>
      <c r="T768" s="92"/>
      <c r="U768" s="92"/>
      <c r="V768" s="2"/>
      <c r="W768" s="2"/>
    </row>
    <row r="769" spans="1:23" ht="15.95" customHeight="1" x14ac:dyDescent="0.25">
      <c r="A769" s="72"/>
      <c r="B769" s="53" t="str">
        <f>IF('Data Import-Express'!B763="", "",'Data Import-Express'!B763 )</f>
        <v>BEFFWI</v>
      </c>
      <c r="C769" s="53" t="str">
        <f>IF('Data Import-Express'!C763="", "",'Data Import-Express'!C763 )</f>
        <v>Company 66</v>
      </c>
      <c r="D769" s="97" t="str">
        <f>IF('Data Import-Express'!D763="", "",'Data Import-Express'!D763 )</f>
        <v>L076604</v>
      </c>
      <c r="E769" s="54">
        <f ca="1">IF('Data Import-Express'!E763="", "",'Data Import-Express'!E763 )+(TODAY()-$A$1)</f>
        <v>45133</v>
      </c>
      <c r="F769" s="53">
        <f>IF('Data Import-Express'!F763="", "",'Data Import-Express'!F763 )</f>
        <v>802.13</v>
      </c>
      <c r="G769" s="53">
        <f>IF('Data Import-Express'!G763="", "",'Data Import-Express'!G763 )</f>
        <v>802.13</v>
      </c>
      <c r="H769" s="8"/>
      <c r="I769" s="81"/>
      <c r="J769" s="81"/>
      <c r="K769" s="82"/>
      <c r="L769" s="120"/>
      <c r="M769" s="93"/>
      <c r="N769" s="93"/>
      <c r="O769" s="36"/>
      <c r="P769" s="81"/>
      <c r="Q769" s="81"/>
      <c r="R769" s="82"/>
      <c r="S769" s="88"/>
      <c r="T769" s="92"/>
      <c r="U769" s="92"/>
      <c r="V769" s="2"/>
      <c r="W769" s="2"/>
    </row>
    <row r="770" spans="1:23" ht="15.95" customHeight="1" x14ac:dyDescent="0.25">
      <c r="A770" s="72"/>
      <c r="B770" s="53" t="str">
        <f>IF('Data Import-Express'!B764="", "",'Data Import-Express'!B764 )</f>
        <v>BEFFWI</v>
      </c>
      <c r="C770" s="53" t="str">
        <f>IF('Data Import-Express'!C764="", "",'Data Import-Express'!C764 )</f>
        <v>Company 66</v>
      </c>
      <c r="D770" s="97" t="str">
        <f>IF('Data Import-Express'!D764="", "",'Data Import-Express'!D764 )</f>
        <v>L076606</v>
      </c>
      <c r="E770" s="54">
        <f ca="1">IF('Data Import-Express'!E764="", "",'Data Import-Express'!E764 )+(TODAY()-$A$1)</f>
        <v>45133</v>
      </c>
      <c r="F770" s="53">
        <f>IF('Data Import-Express'!F764="", "",'Data Import-Express'!F764 )</f>
        <v>732.38</v>
      </c>
      <c r="G770" s="53">
        <f>IF('Data Import-Express'!G764="", "",'Data Import-Express'!G764 )</f>
        <v>732.38</v>
      </c>
      <c r="H770" s="8"/>
      <c r="I770" s="81"/>
      <c r="J770" s="81"/>
      <c r="K770" s="82"/>
      <c r="L770" s="120"/>
      <c r="M770" s="93"/>
      <c r="N770" s="93"/>
      <c r="O770" s="36"/>
      <c r="P770" s="81"/>
      <c r="Q770" s="81"/>
      <c r="R770" s="82"/>
      <c r="S770" s="88"/>
      <c r="T770" s="92"/>
      <c r="U770" s="92"/>
      <c r="V770" s="2"/>
      <c r="W770" s="2"/>
    </row>
    <row r="771" spans="1:23" ht="15.95" customHeight="1" x14ac:dyDescent="0.25">
      <c r="A771" s="72"/>
      <c r="B771" s="53" t="str">
        <f>IF('Data Import-Express'!B765="", "",'Data Import-Express'!B765 )</f>
        <v>BEFFWI</v>
      </c>
      <c r="C771" s="53" t="str">
        <f>IF('Data Import-Express'!C765="", "",'Data Import-Express'!C765 )</f>
        <v>Company 66</v>
      </c>
      <c r="D771" s="97" t="str">
        <f>IF('Data Import-Express'!D765="", "",'Data Import-Express'!D765 )</f>
        <v>L076971</v>
      </c>
      <c r="E771" s="54">
        <f ca="1">IF('Data Import-Express'!E765="", "",'Data Import-Express'!E765 )+(TODAY()-$A$1)</f>
        <v>45134</v>
      </c>
      <c r="F771" s="53">
        <f>IF('Data Import-Express'!F765="", "",'Data Import-Express'!F765 )</f>
        <v>1076.25</v>
      </c>
      <c r="G771" s="53">
        <f>IF('Data Import-Express'!G765="", "",'Data Import-Express'!G765 )</f>
        <v>1076.25</v>
      </c>
      <c r="H771" s="8"/>
      <c r="I771" s="81"/>
      <c r="J771" s="81"/>
      <c r="K771" s="82"/>
      <c r="L771" s="120"/>
      <c r="M771" s="93"/>
      <c r="N771" s="93"/>
      <c r="O771" s="36"/>
      <c r="P771" s="81"/>
      <c r="Q771" s="81"/>
      <c r="R771" s="82"/>
      <c r="S771" s="88"/>
      <c r="T771" s="92"/>
      <c r="U771" s="92"/>
      <c r="V771" s="2"/>
      <c r="W771" s="2"/>
    </row>
    <row r="772" spans="1:23" ht="15.95" customHeight="1" x14ac:dyDescent="0.25">
      <c r="A772" s="72"/>
      <c r="B772" s="53" t="str">
        <f>IF('Data Import-Express'!B766="", "",'Data Import-Express'!B766 )</f>
        <v>BEFFWI</v>
      </c>
      <c r="C772" s="53" t="str">
        <f>IF('Data Import-Express'!C766="", "",'Data Import-Express'!C766 )</f>
        <v>Company 66</v>
      </c>
      <c r="D772" s="97" t="str">
        <f>IF('Data Import-Express'!D766="", "",'Data Import-Express'!D766 )</f>
        <v>L077363</v>
      </c>
      <c r="E772" s="54">
        <f ca="1">IF('Data Import-Express'!E766="", "",'Data Import-Express'!E766 )+(TODAY()-$A$1)</f>
        <v>45134</v>
      </c>
      <c r="F772" s="53">
        <f>IF('Data Import-Express'!F766="", "",'Data Import-Express'!F766 )</f>
        <v>578</v>
      </c>
      <c r="G772" s="53">
        <f>IF('Data Import-Express'!G766="", "",'Data Import-Express'!G766 )</f>
        <v>578</v>
      </c>
      <c r="H772" s="8"/>
      <c r="I772" s="81"/>
      <c r="J772" s="81"/>
      <c r="K772" s="82"/>
      <c r="L772" s="120"/>
      <c r="M772" s="93"/>
      <c r="N772" s="93"/>
      <c r="O772" s="36"/>
      <c r="P772" s="81"/>
      <c r="Q772" s="81"/>
      <c r="R772" s="82"/>
      <c r="S772" s="88"/>
      <c r="T772" s="92"/>
      <c r="U772" s="92"/>
      <c r="V772" s="2"/>
      <c r="W772" s="2"/>
    </row>
    <row r="773" spans="1:23" ht="15.95" customHeight="1" x14ac:dyDescent="0.25">
      <c r="A773" s="72"/>
      <c r="B773" s="53" t="str">
        <f>IF('Data Import-Express'!B767="", "",'Data Import-Express'!B767 )</f>
        <v>BEFFWI</v>
      </c>
      <c r="C773" s="53" t="str">
        <f>IF('Data Import-Express'!C767="", "",'Data Import-Express'!C767 )</f>
        <v>Company 66</v>
      </c>
      <c r="D773" s="97" t="str">
        <f>IF('Data Import-Express'!D767="", "",'Data Import-Express'!D767 )</f>
        <v>L076972</v>
      </c>
      <c r="E773" s="54">
        <f ca="1">IF('Data Import-Express'!E767="", "",'Data Import-Express'!E767 )+(TODAY()-$A$1)</f>
        <v>45140</v>
      </c>
      <c r="F773" s="53">
        <f>IF('Data Import-Express'!F767="", "",'Data Import-Express'!F767 )</f>
        <v>825.13</v>
      </c>
      <c r="G773" s="53">
        <f>IF('Data Import-Express'!G767="", "",'Data Import-Express'!G767 )</f>
        <v>825.13</v>
      </c>
      <c r="H773" s="8"/>
      <c r="I773" s="81"/>
      <c r="J773" s="81"/>
      <c r="K773" s="82"/>
      <c r="L773" s="120"/>
      <c r="M773" s="93"/>
      <c r="N773" s="93"/>
      <c r="O773" s="36"/>
      <c r="P773" s="81"/>
      <c r="Q773" s="81"/>
      <c r="R773" s="82"/>
      <c r="S773" s="88"/>
      <c r="T773" s="92"/>
      <c r="U773" s="92"/>
      <c r="V773" s="2"/>
      <c r="W773" s="2"/>
    </row>
    <row r="774" spans="1:23" ht="15.95" customHeight="1" x14ac:dyDescent="0.25">
      <c r="A774" s="72"/>
      <c r="B774" s="53" t="str">
        <f>IF('Data Import-Express'!B768="", "",'Data Import-Express'!B768 )</f>
        <v>BEFFWI</v>
      </c>
      <c r="C774" s="53" t="str">
        <f>IF('Data Import-Express'!C768="", "",'Data Import-Express'!C768 )</f>
        <v>Company 66</v>
      </c>
      <c r="D774" s="97" t="str">
        <f>IF('Data Import-Express'!D768="", "",'Data Import-Express'!D768 )</f>
        <v>L076973</v>
      </c>
      <c r="E774" s="54">
        <f ca="1">IF('Data Import-Express'!E768="", "",'Data Import-Express'!E768 )+(TODAY()-$A$1)</f>
        <v>45142</v>
      </c>
      <c r="F774" s="53">
        <f>IF('Data Import-Express'!F768="", "",'Data Import-Express'!F768 )</f>
        <v>789.25</v>
      </c>
      <c r="G774" s="53">
        <f>IF('Data Import-Express'!G768="", "",'Data Import-Express'!G768 )</f>
        <v>789.25</v>
      </c>
      <c r="H774" s="8"/>
      <c r="I774" s="81"/>
      <c r="J774" s="81"/>
      <c r="K774" s="82"/>
      <c r="L774" s="120"/>
      <c r="M774" s="93"/>
      <c r="N774" s="93"/>
      <c r="O774" s="36"/>
      <c r="P774" s="81"/>
      <c r="Q774" s="81"/>
      <c r="R774" s="82"/>
      <c r="S774" s="88"/>
      <c r="T774" s="92"/>
      <c r="U774" s="92"/>
      <c r="V774" s="2"/>
      <c r="W774" s="2"/>
    </row>
    <row r="775" spans="1:23" ht="15.95" customHeight="1" x14ac:dyDescent="0.25">
      <c r="A775" s="72"/>
      <c r="B775" s="53" t="str">
        <f>IF('Data Import-Express'!B769="", "",'Data Import-Express'!B769 )</f>
        <v>BEFFWI</v>
      </c>
      <c r="C775" s="53" t="str">
        <f>IF('Data Import-Express'!C769="", "",'Data Import-Express'!C769 )</f>
        <v>Company 66</v>
      </c>
      <c r="D775" s="97" t="str">
        <f>IF('Data Import-Express'!D769="", "",'Data Import-Express'!D769 )</f>
        <v>L075724</v>
      </c>
      <c r="E775" s="54">
        <f ca="1">IF('Data Import-Express'!E769="", "",'Data Import-Express'!E769 )+(TODAY()-$A$1)</f>
        <v>45148</v>
      </c>
      <c r="F775" s="53">
        <f>IF('Data Import-Express'!F769="", "",'Data Import-Express'!F769 )</f>
        <v>1195.68</v>
      </c>
      <c r="G775" s="53">
        <f>IF('Data Import-Express'!G769="", "",'Data Import-Express'!G769 )</f>
        <v>1195.68</v>
      </c>
      <c r="H775" s="8"/>
      <c r="I775" s="81"/>
      <c r="J775" s="81"/>
      <c r="K775" s="82"/>
      <c r="L775" s="120"/>
      <c r="M775" s="93"/>
      <c r="N775" s="93"/>
      <c r="O775" s="36"/>
      <c r="P775" s="81"/>
      <c r="Q775" s="81"/>
      <c r="R775" s="82"/>
      <c r="S775" s="88"/>
      <c r="T775" s="92"/>
      <c r="U775" s="92"/>
      <c r="V775" s="2"/>
      <c r="W775" s="2"/>
    </row>
    <row r="776" spans="1:23" ht="15.95" customHeight="1" x14ac:dyDescent="0.25">
      <c r="A776" s="72"/>
      <c r="B776" s="53" t="str">
        <f>IF('Data Import-Express'!B770="", "",'Data Import-Express'!B770 )</f>
        <v>BEFFWI</v>
      </c>
      <c r="C776" s="53" t="str">
        <f>IF('Data Import-Express'!C770="", "",'Data Import-Express'!C770 )</f>
        <v>Company 66</v>
      </c>
      <c r="D776" s="97" t="str">
        <f>IF('Data Import-Express'!D770="", "",'Data Import-Express'!D770 )</f>
        <v>L077770</v>
      </c>
      <c r="E776" s="54">
        <f ca="1">IF('Data Import-Express'!E770="", "",'Data Import-Express'!E770 )+(TODAY()-$A$1)</f>
        <v>45148</v>
      </c>
      <c r="F776" s="53">
        <f>IF('Data Import-Express'!F770="", "",'Data Import-Express'!F770 )</f>
        <v>722.5</v>
      </c>
      <c r="G776" s="53">
        <f>IF('Data Import-Express'!G770="", "",'Data Import-Express'!G770 )</f>
        <v>722.5</v>
      </c>
      <c r="H776" s="8"/>
      <c r="I776" s="81"/>
      <c r="J776" s="81"/>
      <c r="K776" s="82"/>
      <c r="L776" s="120"/>
      <c r="M776" s="93"/>
      <c r="N776" s="93"/>
      <c r="O776" s="36"/>
      <c r="P776" s="81"/>
      <c r="Q776" s="81"/>
      <c r="R776" s="82"/>
      <c r="S776" s="88"/>
      <c r="T776" s="92"/>
      <c r="U776" s="92"/>
      <c r="V776" s="2"/>
      <c r="W776" s="2"/>
    </row>
    <row r="777" spans="1:23" ht="15.95" customHeight="1" x14ac:dyDescent="0.25">
      <c r="A777" s="72"/>
      <c r="B777" s="53" t="str">
        <f>IF('Data Import-Express'!B771="", "",'Data Import-Express'!B771 )</f>
        <v>BEFFWI</v>
      </c>
      <c r="C777" s="53" t="str">
        <f>IF('Data Import-Express'!C771="", "",'Data Import-Express'!C771 )</f>
        <v>Company 66</v>
      </c>
      <c r="D777" s="97" t="str">
        <f>IF('Data Import-Express'!D771="", "",'Data Import-Express'!D771 )</f>
        <v>L077772</v>
      </c>
      <c r="E777" s="54">
        <f ca="1">IF('Data Import-Express'!E771="", "",'Data Import-Express'!E771 )+(TODAY()-$A$1)</f>
        <v>45148</v>
      </c>
      <c r="F777" s="53">
        <f>IF('Data Import-Express'!F771="", "",'Data Import-Express'!F771 )</f>
        <v>830.88</v>
      </c>
      <c r="G777" s="53">
        <f>IF('Data Import-Express'!G771="", "",'Data Import-Express'!G771 )</f>
        <v>830.88</v>
      </c>
      <c r="H777" s="8"/>
      <c r="I777" s="81"/>
      <c r="J777" s="81"/>
      <c r="K777" s="82"/>
      <c r="L777" s="120"/>
      <c r="M777" s="93"/>
      <c r="N777" s="93"/>
      <c r="O777" s="36"/>
      <c r="P777" s="81"/>
      <c r="Q777" s="81"/>
      <c r="R777" s="82"/>
      <c r="S777" s="88"/>
      <c r="T777" s="92"/>
      <c r="U777" s="92"/>
      <c r="V777" s="2"/>
      <c r="W777" s="2"/>
    </row>
    <row r="778" spans="1:23" ht="15.95" customHeight="1" x14ac:dyDescent="0.25">
      <c r="A778" s="72"/>
      <c r="B778" s="53" t="str">
        <f>IF('Data Import-Express'!B772="", "",'Data Import-Express'!B772 )</f>
        <v>BEFFWI</v>
      </c>
      <c r="C778" s="53" t="str">
        <f>IF('Data Import-Express'!C772="", "",'Data Import-Express'!C772 )</f>
        <v>Company 66</v>
      </c>
      <c r="D778" s="97" t="str">
        <f>IF('Data Import-Express'!D772="", "",'Data Import-Express'!D772 )</f>
        <v>L077773</v>
      </c>
      <c r="E778" s="54">
        <f ca="1">IF('Data Import-Express'!E772="", "",'Data Import-Express'!E772 )+(TODAY()-$A$1)</f>
        <v>45148</v>
      </c>
      <c r="F778" s="53">
        <f>IF('Data Import-Express'!F772="", "",'Data Import-Express'!F772 )</f>
        <v>1184.9000000000001</v>
      </c>
      <c r="G778" s="53">
        <f>IF('Data Import-Express'!G772="", "",'Data Import-Express'!G772 )</f>
        <v>1184.9000000000001</v>
      </c>
      <c r="H778" s="8"/>
      <c r="I778" s="81"/>
      <c r="J778" s="81"/>
      <c r="K778" s="82"/>
      <c r="L778" s="120"/>
      <c r="M778" s="93"/>
      <c r="N778" s="93"/>
      <c r="O778" s="36"/>
      <c r="P778" s="81"/>
      <c r="Q778" s="81"/>
      <c r="R778" s="82"/>
      <c r="S778" s="88"/>
      <c r="T778" s="92"/>
      <c r="U778" s="92"/>
      <c r="V778" s="2"/>
      <c r="W778" s="2"/>
    </row>
    <row r="779" spans="1:23" ht="15.95" customHeight="1" x14ac:dyDescent="0.25">
      <c r="A779" s="72"/>
      <c r="B779" s="53" t="str">
        <f>IF('Data Import-Express'!B773="", "",'Data Import-Express'!B773 )</f>
        <v>BEFFWI</v>
      </c>
      <c r="C779" s="53" t="str">
        <f>IF('Data Import-Express'!C773="", "",'Data Import-Express'!C773 )</f>
        <v>Company 66</v>
      </c>
      <c r="D779" s="97" t="str">
        <f>IF('Data Import-Express'!D773="", "",'Data Import-Express'!D773 )</f>
        <v>L077775</v>
      </c>
      <c r="E779" s="54">
        <f ca="1">IF('Data Import-Express'!E773="", "",'Data Import-Express'!E773 )+(TODAY()-$A$1)</f>
        <v>45148</v>
      </c>
      <c r="F779" s="53">
        <f>IF('Data Import-Express'!F773="", "",'Data Import-Express'!F773 )</f>
        <v>867</v>
      </c>
      <c r="G779" s="53">
        <f>IF('Data Import-Express'!G773="", "",'Data Import-Express'!G773 )</f>
        <v>867</v>
      </c>
      <c r="H779" s="8"/>
      <c r="I779" s="81"/>
      <c r="J779" s="81"/>
      <c r="K779" s="82"/>
      <c r="L779" s="120"/>
      <c r="M779" s="93"/>
      <c r="N779" s="93"/>
      <c r="O779" s="36"/>
      <c r="P779" s="81"/>
      <c r="Q779" s="81"/>
      <c r="R779" s="82"/>
      <c r="S779" s="88"/>
      <c r="T779" s="92"/>
      <c r="U779" s="92"/>
      <c r="V779" s="2"/>
      <c r="W779" s="2"/>
    </row>
    <row r="780" spans="1:23" ht="15.95" customHeight="1" x14ac:dyDescent="0.25">
      <c r="A780" s="72"/>
      <c r="B780" s="53" t="str">
        <f>IF('Data Import-Express'!B774="", "",'Data Import-Express'!B774 )</f>
        <v>BEFFWI</v>
      </c>
      <c r="C780" s="53" t="str">
        <f>IF('Data Import-Express'!C774="", "",'Data Import-Express'!C774 )</f>
        <v>Company 66</v>
      </c>
      <c r="D780" s="97" t="str">
        <f>IF('Data Import-Express'!D774="", "",'Data Import-Express'!D774 )</f>
        <v>L078165</v>
      </c>
      <c r="E780" s="54">
        <f ca="1">IF('Data Import-Express'!E774="", "",'Data Import-Express'!E774 )+(TODAY()-$A$1)</f>
        <v>45148</v>
      </c>
      <c r="F780" s="53">
        <f>IF('Data Import-Express'!F774="", "",'Data Import-Express'!F774 )</f>
        <v>541.88</v>
      </c>
      <c r="G780" s="53">
        <f>IF('Data Import-Express'!G774="", "",'Data Import-Express'!G774 )</f>
        <v>541.88</v>
      </c>
      <c r="H780" s="8"/>
      <c r="I780" s="81"/>
      <c r="J780" s="81"/>
      <c r="K780" s="82"/>
      <c r="L780" s="120"/>
      <c r="M780" s="93"/>
      <c r="N780" s="93"/>
      <c r="O780" s="36"/>
      <c r="P780" s="81"/>
      <c r="Q780" s="81"/>
      <c r="R780" s="82"/>
      <c r="S780" s="88"/>
      <c r="T780" s="92"/>
      <c r="U780" s="92"/>
      <c r="V780" s="2"/>
      <c r="W780" s="2"/>
    </row>
    <row r="781" spans="1:23" ht="15.95" customHeight="1" x14ac:dyDescent="0.25">
      <c r="A781" s="72"/>
      <c r="B781" s="53" t="str">
        <f>IF('Data Import-Express'!B775="", "",'Data Import-Express'!B775 )</f>
        <v>BEFFWI</v>
      </c>
      <c r="C781" s="53" t="str">
        <f>IF('Data Import-Express'!C775="", "",'Data Import-Express'!C775 )</f>
        <v>Company 66</v>
      </c>
      <c r="D781" s="97" t="str">
        <f>IF('Data Import-Express'!D775="", "",'Data Import-Express'!D775 )</f>
        <v>L078168</v>
      </c>
      <c r="E781" s="54">
        <f ca="1">IF('Data Import-Express'!E775="", "",'Data Import-Express'!E775 )+(TODAY()-$A$1)</f>
        <v>45148</v>
      </c>
      <c r="F781" s="53">
        <f>IF('Data Import-Express'!F775="", "",'Data Import-Express'!F775 )</f>
        <v>686.38</v>
      </c>
      <c r="G781" s="53">
        <f>IF('Data Import-Express'!G775="", "",'Data Import-Express'!G775 )</f>
        <v>686.38</v>
      </c>
      <c r="H781" s="8"/>
      <c r="I781" s="81"/>
      <c r="J781" s="81"/>
      <c r="K781" s="82"/>
      <c r="L781" s="120"/>
      <c r="M781" s="93"/>
      <c r="N781" s="93"/>
      <c r="O781" s="36"/>
      <c r="P781" s="81"/>
      <c r="Q781" s="81"/>
      <c r="R781" s="82"/>
      <c r="S781" s="88"/>
      <c r="T781" s="92"/>
      <c r="U781" s="92"/>
      <c r="V781" s="2"/>
      <c r="W781" s="2"/>
    </row>
    <row r="782" spans="1:23" ht="15.95" customHeight="1" x14ac:dyDescent="0.25">
      <c r="A782" s="72"/>
      <c r="B782" s="53" t="str">
        <f>IF('Data Import-Express'!B776="", "",'Data Import-Express'!B776 )</f>
        <v>BEFFWI</v>
      </c>
      <c r="C782" s="53" t="str">
        <f>IF('Data Import-Express'!C776="", "",'Data Import-Express'!C776 )</f>
        <v>Company 66</v>
      </c>
      <c r="D782" s="97" t="str">
        <f>IF('Data Import-Express'!D776="", "",'Data Import-Express'!D776 )</f>
        <v>L075725</v>
      </c>
      <c r="E782" s="54">
        <f ca="1">IF('Data Import-Express'!E776="", "",'Data Import-Express'!E776 )+(TODAY()-$A$1)</f>
        <v>45151</v>
      </c>
      <c r="F782" s="53">
        <f>IF('Data Import-Express'!F776="", "",'Data Import-Express'!F776 )</f>
        <v>1839.5</v>
      </c>
      <c r="G782" s="53">
        <f>IF('Data Import-Express'!G776="", "",'Data Import-Express'!G776 )</f>
        <v>1839.5</v>
      </c>
      <c r="H782" s="8"/>
      <c r="I782" s="81"/>
      <c r="J782" s="81"/>
      <c r="K782" s="82"/>
      <c r="L782" s="120"/>
      <c r="M782" s="93"/>
      <c r="N782" s="93"/>
      <c r="O782" s="36"/>
      <c r="P782" s="81"/>
      <c r="Q782" s="81"/>
      <c r="R782" s="82"/>
      <c r="S782" s="88"/>
      <c r="T782" s="92"/>
      <c r="U782" s="92"/>
      <c r="V782" s="2"/>
      <c r="W782" s="2"/>
    </row>
    <row r="783" spans="1:23" ht="15.95" customHeight="1" x14ac:dyDescent="0.25">
      <c r="A783" s="72"/>
      <c r="B783" s="53" t="str">
        <f>IF('Data Import-Express'!B777="", "",'Data Import-Express'!B777 )</f>
        <v>BEFFWI</v>
      </c>
      <c r="C783" s="53" t="str">
        <f>IF('Data Import-Express'!C777="", "",'Data Import-Express'!C777 )</f>
        <v>Company 66</v>
      </c>
      <c r="D783" s="97" t="str">
        <f>IF('Data Import-Express'!D777="", "",'Data Import-Express'!D777 )</f>
        <v>L078555</v>
      </c>
      <c r="E783" s="54">
        <f ca="1">IF('Data Import-Express'!E777="", "",'Data Import-Express'!E777 )+(TODAY()-$A$1)</f>
        <v>45154</v>
      </c>
      <c r="F783" s="53">
        <f>IF('Data Import-Express'!F777="", "",'Data Import-Express'!F777 )</f>
        <v>325.13</v>
      </c>
      <c r="G783" s="53">
        <f>IF('Data Import-Express'!G777="", "",'Data Import-Express'!G777 )</f>
        <v>325.13</v>
      </c>
      <c r="H783" s="8"/>
      <c r="I783" s="81"/>
      <c r="J783" s="81"/>
      <c r="K783" s="82"/>
      <c r="L783" s="120"/>
      <c r="M783" s="93"/>
      <c r="N783" s="93"/>
      <c r="O783" s="36"/>
      <c r="P783" s="81"/>
      <c r="Q783" s="81"/>
      <c r="R783" s="82"/>
      <c r="S783" s="88"/>
      <c r="T783" s="92"/>
      <c r="U783" s="92"/>
      <c r="V783" s="2"/>
      <c r="W783" s="2"/>
    </row>
    <row r="784" spans="1:23" ht="15.95" customHeight="1" x14ac:dyDescent="0.25">
      <c r="A784" s="72"/>
      <c r="B784" s="53" t="str">
        <f>IF('Data Import-Express'!B778="", "",'Data Import-Express'!B778 )</f>
        <v>BEFFWI</v>
      </c>
      <c r="C784" s="53" t="str">
        <f>IF('Data Import-Express'!C778="", "",'Data Import-Express'!C778 )</f>
        <v>Company 66</v>
      </c>
      <c r="D784" s="97" t="str">
        <f>IF('Data Import-Express'!D778="", "",'Data Import-Express'!D778 )</f>
        <v>L078559</v>
      </c>
      <c r="E784" s="54">
        <f ca="1">IF('Data Import-Express'!E778="", "",'Data Import-Express'!E778 )+(TODAY()-$A$1)</f>
        <v>45156</v>
      </c>
      <c r="F784" s="53">
        <f>IF('Data Import-Express'!F778="", "",'Data Import-Express'!F778 )</f>
        <v>867</v>
      </c>
      <c r="G784" s="53">
        <f>IF('Data Import-Express'!G778="", "",'Data Import-Express'!G778 )</f>
        <v>867</v>
      </c>
      <c r="H784" s="8"/>
      <c r="I784" s="81"/>
      <c r="J784" s="81"/>
      <c r="K784" s="82"/>
      <c r="L784" s="120"/>
      <c r="M784" s="93"/>
      <c r="N784" s="93"/>
      <c r="O784" s="36"/>
      <c r="P784" s="81"/>
      <c r="Q784" s="81"/>
      <c r="R784" s="82"/>
      <c r="S784" s="88"/>
      <c r="T784" s="92"/>
      <c r="U784" s="92"/>
      <c r="V784" s="2"/>
      <c r="W784" s="2"/>
    </row>
    <row r="785" spans="1:23" ht="15.95" customHeight="1" x14ac:dyDescent="0.25">
      <c r="A785" s="72"/>
      <c r="B785" s="53" t="str">
        <f>IF('Data Import-Express'!B779="", "",'Data Import-Express'!B779 )</f>
        <v>BEFFWI</v>
      </c>
      <c r="C785" s="53" t="str">
        <f>IF('Data Import-Express'!C779="", "",'Data Import-Express'!C779 )</f>
        <v>Company 66</v>
      </c>
      <c r="D785" s="97" t="str">
        <f>IF('Data Import-Express'!D779="", "",'Data Import-Express'!D779 )</f>
        <v>L078558</v>
      </c>
      <c r="E785" s="54">
        <f ca="1">IF('Data Import-Express'!E779="", "",'Data Import-Express'!E779 )+(TODAY()-$A$1)</f>
        <v>45157</v>
      </c>
      <c r="F785" s="53">
        <f>IF('Data Import-Express'!F779="", "",'Data Import-Express'!F779 )</f>
        <v>1950.75</v>
      </c>
      <c r="G785" s="53">
        <f>IF('Data Import-Express'!G779="", "",'Data Import-Express'!G779 )</f>
        <v>1950.75</v>
      </c>
      <c r="H785" s="8"/>
      <c r="I785" s="81"/>
      <c r="J785" s="81"/>
      <c r="K785" s="82"/>
      <c r="L785" s="120"/>
      <c r="M785" s="93"/>
      <c r="N785" s="93"/>
      <c r="O785" s="36"/>
      <c r="P785" s="81"/>
      <c r="Q785" s="81"/>
      <c r="R785" s="82"/>
      <c r="S785" s="88"/>
      <c r="T785" s="92"/>
      <c r="U785" s="92"/>
      <c r="V785" s="2"/>
      <c r="W785" s="2"/>
    </row>
    <row r="786" spans="1:23" ht="15.95" customHeight="1" x14ac:dyDescent="0.25">
      <c r="A786" s="72"/>
      <c r="B786" s="53" t="str">
        <f>IF('Data Import-Express'!B780="", "",'Data Import-Express'!B780 )</f>
        <v>BEFFWI</v>
      </c>
      <c r="C786" s="53" t="str">
        <f>IF('Data Import-Express'!C780="", "",'Data Import-Express'!C780 )</f>
        <v>Company 66</v>
      </c>
      <c r="D786" s="97" t="str">
        <f>IF('Data Import-Express'!D780="", "",'Data Import-Express'!D780 )</f>
        <v>L079006</v>
      </c>
      <c r="E786" s="54">
        <f ca="1">IF('Data Import-Express'!E780="", "",'Data Import-Express'!E780 )+(TODAY()-$A$1)</f>
        <v>45158</v>
      </c>
      <c r="F786" s="53">
        <f>IF('Data Import-Express'!F780="", "",'Data Import-Express'!F780 )</f>
        <v>591.88</v>
      </c>
      <c r="G786" s="53">
        <f>IF('Data Import-Express'!G780="", "",'Data Import-Express'!G780 )</f>
        <v>591.88</v>
      </c>
      <c r="H786" s="8"/>
      <c r="I786" s="81"/>
      <c r="J786" s="81"/>
      <c r="K786" s="82"/>
      <c r="L786" s="120"/>
      <c r="M786" s="93"/>
      <c r="N786" s="93"/>
      <c r="O786" s="36"/>
      <c r="P786" s="81"/>
      <c r="Q786" s="81"/>
      <c r="R786" s="82"/>
      <c r="S786" s="88"/>
      <c r="T786" s="92"/>
      <c r="U786" s="92"/>
      <c r="V786" s="2"/>
      <c r="W786" s="2"/>
    </row>
    <row r="787" spans="1:23" ht="15.95" customHeight="1" x14ac:dyDescent="0.25">
      <c r="A787" s="72"/>
      <c r="B787" s="53" t="str">
        <f>IF('Data Import-Express'!B781="", "",'Data Import-Express'!B781 )</f>
        <v>BEFFWI</v>
      </c>
      <c r="C787" s="53" t="str">
        <f>IF('Data Import-Express'!C781="", "",'Data Import-Express'!C781 )</f>
        <v>Company 66</v>
      </c>
      <c r="D787" s="97" t="str">
        <f>IF('Data Import-Express'!D781="", "",'Data Import-Express'!D781 )</f>
        <v>L078556</v>
      </c>
      <c r="E787" s="54">
        <f ca="1">IF('Data Import-Express'!E781="", "",'Data Import-Express'!E781 )+(TODAY()-$A$1)</f>
        <v>45162</v>
      </c>
      <c r="F787" s="53">
        <f>IF('Data Import-Express'!F781="", "",'Data Import-Express'!F781 )</f>
        <v>867</v>
      </c>
      <c r="G787" s="53">
        <f>IF('Data Import-Express'!G781="", "",'Data Import-Express'!G781 )</f>
        <v>867</v>
      </c>
      <c r="H787" s="8"/>
      <c r="I787" s="81"/>
      <c r="J787" s="81"/>
      <c r="K787" s="82"/>
      <c r="L787" s="120"/>
      <c r="M787" s="93"/>
      <c r="N787" s="93"/>
      <c r="O787" s="36"/>
      <c r="P787" s="81"/>
      <c r="Q787" s="81"/>
      <c r="R787" s="82"/>
      <c r="S787" s="88"/>
      <c r="T787" s="92"/>
      <c r="U787" s="92"/>
      <c r="V787" s="2"/>
      <c r="W787" s="2"/>
    </row>
    <row r="788" spans="1:23" ht="15.95" customHeight="1" x14ac:dyDescent="0.25">
      <c r="A788" s="72"/>
      <c r="B788" s="53" t="str">
        <f>IF('Data Import-Express'!B782="", "",'Data Import-Express'!B782 )</f>
        <v>BEFFWI</v>
      </c>
      <c r="C788" s="53" t="str">
        <f>IF('Data Import-Express'!C782="", "",'Data Import-Express'!C782 )</f>
        <v>Company 66</v>
      </c>
      <c r="D788" s="97" t="str">
        <f>IF('Data Import-Express'!D782="", "",'Data Import-Express'!D782 )</f>
        <v>L078557</v>
      </c>
      <c r="E788" s="54">
        <f ca="1">IF('Data Import-Express'!E782="", "",'Data Import-Express'!E782 )+(TODAY()-$A$1)</f>
        <v>45162</v>
      </c>
      <c r="F788" s="53">
        <f>IF('Data Import-Express'!F782="", "",'Data Import-Express'!F782 )</f>
        <v>1372.75</v>
      </c>
      <c r="G788" s="53">
        <f>IF('Data Import-Express'!G782="", "",'Data Import-Express'!G782 )</f>
        <v>1372.75</v>
      </c>
      <c r="H788" s="8"/>
      <c r="I788" s="81"/>
      <c r="J788" s="81"/>
      <c r="K788" s="82"/>
      <c r="L788" s="120"/>
      <c r="M788" s="93"/>
      <c r="N788" s="93"/>
      <c r="O788" s="36"/>
      <c r="P788" s="81"/>
      <c r="Q788" s="81"/>
      <c r="R788" s="82"/>
      <c r="S788" s="88"/>
      <c r="T788" s="92"/>
      <c r="U788" s="92"/>
      <c r="V788" s="2"/>
      <c r="W788" s="2"/>
    </row>
    <row r="789" spans="1:23" ht="15.95" customHeight="1" x14ac:dyDescent="0.25">
      <c r="A789" s="72"/>
      <c r="B789" s="53" t="str">
        <f>IF('Data Import-Express'!B783="", "",'Data Import-Express'!B783 )</f>
        <v>BEFFWI</v>
      </c>
      <c r="C789" s="53" t="str">
        <f>IF('Data Import-Express'!C783="", "",'Data Import-Express'!C783 )</f>
        <v>Company 66</v>
      </c>
      <c r="D789" s="97" t="str">
        <f>IF('Data Import-Express'!D783="", "",'Data Import-Express'!D783 )</f>
        <v>L079527</v>
      </c>
      <c r="E789" s="54">
        <f ca="1">IF('Data Import-Express'!E783="", "",'Data Import-Express'!E783 )+(TODAY()-$A$1)</f>
        <v>45172</v>
      </c>
      <c r="F789" s="53">
        <f>IF('Data Import-Express'!F783="", "",'Data Import-Express'!F783 )</f>
        <v>548.75</v>
      </c>
      <c r="G789" s="53">
        <f>IF('Data Import-Express'!G783="", "",'Data Import-Express'!G783 )</f>
        <v>548.75</v>
      </c>
      <c r="H789" s="8"/>
      <c r="I789" s="81"/>
      <c r="J789" s="81"/>
      <c r="K789" s="82"/>
      <c r="L789" s="120"/>
      <c r="M789" s="93"/>
      <c r="N789" s="93"/>
      <c r="O789" s="36"/>
      <c r="P789" s="81"/>
      <c r="Q789" s="81"/>
      <c r="R789" s="82"/>
      <c r="S789" s="88"/>
      <c r="T789" s="92"/>
      <c r="U789" s="92"/>
      <c r="V789" s="2"/>
      <c r="W789" s="2"/>
    </row>
    <row r="790" spans="1:23" ht="15.95" customHeight="1" x14ac:dyDescent="0.25">
      <c r="A790" s="72"/>
      <c r="B790" s="53" t="str">
        <f>IF('Data Import-Express'!B784="", "",'Data Import-Express'!B784 )</f>
        <v>BEFFWI</v>
      </c>
      <c r="C790" s="53" t="str">
        <f>IF('Data Import-Express'!C784="", "",'Data Import-Express'!C784 )</f>
        <v>Company 66</v>
      </c>
      <c r="D790" s="97" t="str">
        <f>IF('Data Import-Express'!D784="", "",'Data Import-Express'!D784 )</f>
        <v>L079528</v>
      </c>
      <c r="E790" s="54">
        <f ca="1">IF('Data Import-Express'!E784="", "",'Data Import-Express'!E784 )+(TODAY()-$A$1)</f>
        <v>45172</v>
      </c>
      <c r="F790" s="53">
        <f>IF('Data Import-Express'!F784="", "",'Data Import-Express'!F784 )</f>
        <v>332.75</v>
      </c>
      <c r="G790" s="53">
        <f>IF('Data Import-Express'!G784="", "",'Data Import-Express'!G784 )</f>
        <v>332.75</v>
      </c>
      <c r="H790" s="8"/>
      <c r="I790" s="81"/>
      <c r="J790" s="81"/>
      <c r="K790" s="82"/>
      <c r="L790" s="120"/>
      <c r="M790" s="93"/>
      <c r="N790" s="93"/>
      <c r="O790" s="36"/>
      <c r="P790" s="81"/>
      <c r="Q790" s="81"/>
      <c r="R790" s="82"/>
      <c r="S790" s="88"/>
      <c r="T790" s="92"/>
      <c r="U790" s="92"/>
      <c r="V790" s="2"/>
      <c r="W790" s="2"/>
    </row>
    <row r="791" spans="1:23" ht="15.95" customHeight="1" x14ac:dyDescent="0.25">
      <c r="A791" s="72"/>
      <c r="B791" s="53" t="str">
        <f>IF('Data Import-Express'!B785="", "",'Data Import-Express'!B785 )</f>
        <v>BEFFWI</v>
      </c>
      <c r="C791" s="53" t="str">
        <f>IF('Data Import-Express'!C785="", "",'Data Import-Express'!C785 )</f>
        <v>Company 66</v>
      </c>
      <c r="D791" s="97" t="str">
        <f>IF('Data Import-Express'!D785="", "",'Data Import-Express'!D785 )</f>
        <v>L079530</v>
      </c>
      <c r="E791" s="54">
        <f ca="1">IF('Data Import-Express'!E785="", "",'Data Import-Express'!E785 )+(TODAY()-$A$1)</f>
        <v>45172</v>
      </c>
      <c r="F791" s="53">
        <f>IF('Data Import-Express'!F785="", "",'Data Import-Express'!F785 )</f>
        <v>463.13</v>
      </c>
      <c r="G791" s="53">
        <f>IF('Data Import-Express'!G785="", "",'Data Import-Express'!G785 )</f>
        <v>463.13</v>
      </c>
      <c r="H791" s="8"/>
      <c r="I791" s="81"/>
      <c r="J791" s="81"/>
      <c r="K791" s="82"/>
      <c r="L791" s="120"/>
      <c r="M791" s="93"/>
      <c r="N791" s="93"/>
      <c r="O791" s="36"/>
      <c r="P791" s="81"/>
      <c r="Q791" s="81"/>
      <c r="R791" s="82"/>
      <c r="S791" s="88"/>
      <c r="T791" s="92"/>
      <c r="U791" s="92"/>
      <c r="V791" s="2"/>
      <c r="W791" s="2"/>
    </row>
    <row r="792" spans="1:23" ht="15.95" customHeight="1" x14ac:dyDescent="0.25">
      <c r="A792" s="72"/>
      <c r="B792" s="53" t="str">
        <f>IF('Data Import-Express'!B786="", "",'Data Import-Express'!B786 )</f>
        <v>BEGYIL</v>
      </c>
      <c r="C792" s="53" t="str">
        <f>IF('Data Import-Express'!C786="", "",'Data Import-Express'!C786 )</f>
        <v>Company 67</v>
      </c>
      <c r="D792" s="97" t="str">
        <f>IF('Data Import-Express'!D786="", "",'Data Import-Express'!D786 )</f>
        <v>L066328R</v>
      </c>
      <c r="E792" s="54">
        <f ca="1">IF('Data Import-Express'!E786="", "",'Data Import-Express'!E786 )+(TODAY()-$A$1)</f>
        <v>44933</v>
      </c>
      <c r="F792" s="53">
        <f>IF('Data Import-Express'!F786="", "",'Data Import-Express'!F786 )</f>
        <v>2550</v>
      </c>
      <c r="G792" s="53">
        <f>IF('Data Import-Express'!G786="", "",'Data Import-Express'!G786 )</f>
        <v>2550</v>
      </c>
      <c r="H792" s="8"/>
      <c r="I792" s="81"/>
      <c r="J792" s="81"/>
      <c r="K792" s="82"/>
      <c r="L792" s="120"/>
      <c r="M792" s="93"/>
      <c r="N792" s="93"/>
      <c r="O792" s="36"/>
      <c r="P792" s="81"/>
      <c r="Q792" s="81"/>
      <c r="R792" s="82"/>
      <c r="S792" s="88"/>
      <c r="T792" s="92"/>
      <c r="U792" s="92"/>
      <c r="V792" s="2"/>
      <c r="W792" s="2"/>
    </row>
    <row r="793" spans="1:23" ht="15.95" customHeight="1" x14ac:dyDescent="0.25">
      <c r="A793" s="72"/>
      <c r="B793" s="53" t="str">
        <f>IF('Data Import-Express'!B787="", "",'Data Import-Express'!B787 )</f>
        <v>BEGYIL</v>
      </c>
      <c r="C793" s="53" t="str">
        <f>IF('Data Import-Express'!C787="", "",'Data Import-Express'!C787 )</f>
        <v>Company 67</v>
      </c>
      <c r="D793" s="97" t="str">
        <f>IF('Data Import-Express'!D787="", "",'Data Import-Express'!D787 )</f>
        <v>L069840</v>
      </c>
      <c r="E793" s="54">
        <f ca="1">IF('Data Import-Express'!E787="", "",'Data Import-Express'!E787 )+(TODAY()-$A$1)</f>
        <v>44995</v>
      </c>
      <c r="F793" s="53">
        <f>IF('Data Import-Express'!F787="", "",'Data Import-Express'!F787 )</f>
        <v>650</v>
      </c>
      <c r="G793" s="53">
        <f>IF('Data Import-Express'!G787="", "",'Data Import-Express'!G787 )</f>
        <v>650</v>
      </c>
      <c r="H793" s="8"/>
      <c r="I793" s="81"/>
      <c r="J793" s="81"/>
      <c r="K793" s="82"/>
      <c r="L793" s="120"/>
      <c r="M793" s="93"/>
      <c r="N793" s="93"/>
      <c r="O793" s="36"/>
      <c r="P793" s="81"/>
      <c r="Q793" s="81"/>
      <c r="R793" s="82"/>
      <c r="S793" s="88"/>
      <c r="T793" s="92"/>
      <c r="U793" s="92"/>
      <c r="V793" s="2"/>
      <c r="W793" s="2"/>
    </row>
    <row r="794" spans="1:23" ht="15.95" customHeight="1" x14ac:dyDescent="0.25">
      <c r="A794" s="72"/>
      <c r="B794" s="53" t="str">
        <f>IF('Data Import-Express'!B788="", "",'Data Import-Express'!B788 )</f>
        <v>BEGYIL</v>
      </c>
      <c r="C794" s="53" t="str">
        <f>IF('Data Import-Express'!C788="", "",'Data Import-Express'!C788 )</f>
        <v>Company 67</v>
      </c>
      <c r="D794" s="97" t="str">
        <f>IF('Data Import-Express'!D788="", "",'Data Import-Express'!D788 )</f>
        <v>B077384</v>
      </c>
      <c r="E794" s="54">
        <f ca="1">IF('Data Import-Express'!E788="", "",'Data Import-Express'!E788 )+(TODAY()-$A$1)</f>
        <v>45129</v>
      </c>
      <c r="F794" s="53">
        <f>IF('Data Import-Express'!F788="", "",'Data Import-Express'!F788 )</f>
        <v>2000</v>
      </c>
      <c r="G794" s="53">
        <f>IF('Data Import-Express'!G788="", "",'Data Import-Express'!G788 )</f>
        <v>2000</v>
      </c>
      <c r="H794" s="8"/>
      <c r="I794" s="81"/>
      <c r="J794" s="81"/>
      <c r="K794" s="82"/>
      <c r="L794" s="120"/>
      <c r="M794" s="93"/>
      <c r="N794" s="93"/>
      <c r="O794" s="36"/>
      <c r="P794" s="81"/>
      <c r="Q794" s="81"/>
      <c r="R794" s="82"/>
      <c r="S794" s="88"/>
      <c r="T794" s="92"/>
      <c r="U794" s="92"/>
      <c r="V794" s="2"/>
      <c r="W794" s="2"/>
    </row>
    <row r="795" spans="1:23" ht="15.95" customHeight="1" x14ac:dyDescent="0.25">
      <c r="A795" s="72"/>
      <c r="B795" s="53" t="str">
        <f>IF('Data Import-Express'!B789="", "",'Data Import-Express'!B789 )</f>
        <v>BEGYIL</v>
      </c>
      <c r="C795" s="53" t="str">
        <f>IF('Data Import-Express'!C789="", "",'Data Import-Express'!C789 )</f>
        <v>Company 67</v>
      </c>
      <c r="D795" s="97" t="str">
        <f>IF('Data Import-Express'!D789="", "",'Data Import-Express'!D789 )</f>
        <v>B079158</v>
      </c>
      <c r="E795" s="54">
        <f ca="1">IF('Data Import-Express'!E789="", "",'Data Import-Express'!E789 )+(TODAY()-$A$1)</f>
        <v>45162</v>
      </c>
      <c r="F795" s="53">
        <f>IF('Data Import-Express'!F789="", "",'Data Import-Express'!F789 )</f>
        <v>2300</v>
      </c>
      <c r="G795" s="53">
        <f>IF('Data Import-Express'!G789="", "",'Data Import-Express'!G789 )</f>
        <v>2300</v>
      </c>
      <c r="H795" s="8"/>
      <c r="I795" s="81"/>
      <c r="J795" s="81"/>
      <c r="K795" s="82"/>
      <c r="L795" s="120"/>
      <c r="M795" s="93"/>
      <c r="N795" s="93"/>
      <c r="O795" s="36"/>
      <c r="P795" s="81"/>
      <c r="Q795" s="81"/>
      <c r="R795" s="82"/>
      <c r="S795" s="88"/>
      <c r="T795" s="92"/>
      <c r="U795" s="92"/>
      <c r="V795" s="2"/>
      <c r="W795" s="2"/>
    </row>
    <row r="796" spans="1:23" ht="15.95" customHeight="1" x14ac:dyDescent="0.25">
      <c r="A796" s="72"/>
      <c r="B796" s="53" t="str">
        <f>IF('Data Import-Express'!B790="", "",'Data Import-Express'!B790 )</f>
        <v>BEGYIL</v>
      </c>
      <c r="C796" s="53" t="str">
        <f>IF('Data Import-Express'!C790="", "",'Data Import-Express'!C790 )</f>
        <v>Company 67</v>
      </c>
      <c r="D796" s="97" t="str">
        <f>IF('Data Import-Express'!D790="", "",'Data Import-Express'!D790 )</f>
        <v>L073294</v>
      </c>
      <c r="E796" s="54">
        <f ca="1">IF('Data Import-Express'!E790="", "",'Data Import-Express'!E790 )+(TODAY()-$A$1)</f>
        <v>45163</v>
      </c>
      <c r="F796" s="53">
        <f>IF('Data Import-Express'!F790="", "",'Data Import-Express'!F790 )</f>
        <v>2900</v>
      </c>
      <c r="G796" s="53">
        <f>IF('Data Import-Express'!G790="", "",'Data Import-Express'!G790 )</f>
        <v>2900</v>
      </c>
      <c r="H796" s="8"/>
      <c r="I796" s="81"/>
      <c r="J796" s="81"/>
      <c r="K796" s="82"/>
      <c r="L796" s="120"/>
      <c r="M796" s="93"/>
      <c r="N796" s="93"/>
      <c r="O796" s="36"/>
      <c r="P796" s="81"/>
      <c r="Q796" s="81"/>
      <c r="R796" s="82"/>
      <c r="S796" s="88"/>
      <c r="T796" s="92"/>
      <c r="U796" s="92"/>
      <c r="V796" s="2"/>
      <c r="W796" s="2"/>
    </row>
    <row r="797" spans="1:23" ht="15.95" customHeight="1" x14ac:dyDescent="0.25">
      <c r="A797" s="72"/>
      <c r="B797" s="53" t="str">
        <f>IF('Data Import-Express'!B791="", "",'Data Import-Express'!B791 )</f>
        <v>BELINY</v>
      </c>
      <c r="C797" s="53" t="str">
        <f>IF('Data Import-Express'!C791="", "",'Data Import-Express'!C791 )</f>
        <v>Company 68</v>
      </c>
      <c r="D797" s="97" t="str">
        <f>IF('Data Import-Express'!D791="", "",'Data Import-Express'!D791 )</f>
        <v>L068954</v>
      </c>
      <c r="E797" s="54">
        <f ca="1">IF('Data Import-Express'!E791="", "",'Data Import-Express'!E791 )+(TODAY()-$A$1)</f>
        <v>44981</v>
      </c>
      <c r="F797" s="53">
        <f>IF('Data Import-Express'!F791="", "",'Data Import-Express'!F791 )</f>
        <v>663.75</v>
      </c>
      <c r="G797" s="53">
        <f>IF('Data Import-Express'!G791="", "",'Data Import-Express'!G791 )</f>
        <v>663.75</v>
      </c>
      <c r="H797" s="8"/>
      <c r="I797" s="81"/>
      <c r="J797" s="81"/>
      <c r="K797" s="82"/>
      <c r="L797" s="120"/>
      <c r="M797" s="93"/>
      <c r="N797" s="93"/>
      <c r="O797" s="36"/>
      <c r="P797" s="81"/>
      <c r="Q797" s="81"/>
      <c r="R797" s="82"/>
      <c r="S797" s="88"/>
      <c r="T797" s="92"/>
      <c r="U797" s="92"/>
      <c r="V797" s="2"/>
      <c r="W797" s="2"/>
    </row>
    <row r="798" spans="1:23" ht="15.95" customHeight="1" x14ac:dyDescent="0.25">
      <c r="A798" s="72"/>
      <c r="B798" s="53" t="str">
        <f>IF('Data Import-Express'!B792="", "",'Data Import-Express'!B792 )</f>
        <v>BELINY</v>
      </c>
      <c r="C798" s="53" t="str">
        <f>IF('Data Import-Express'!C792="", "",'Data Import-Express'!C792 )</f>
        <v>Company 68</v>
      </c>
      <c r="D798" s="97" t="str">
        <f>IF('Data Import-Express'!D792="", "",'Data Import-Express'!D792 )</f>
        <v>L072490</v>
      </c>
      <c r="E798" s="54">
        <f ca="1">IF('Data Import-Express'!E792="", "",'Data Import-Express'!E792 )+(TODAY()-$A$1)</f>
        <v>45048</v>
      </c>
      <c r="F798" s="53">
        <f>IF('Data Import-Express'!F792="", "",'Data Import-Express'!F792 )</f>
        <v>1891.5</v>
      </c>
      <c r="G798" s="53">
        <f>IF('Data Import-Express'!G792="", "",'Data Import-Express'!G792 )</f>
        <v>1891.5</v>
      </c>
      <c r="H798" s="8"/>
      <c r="I798" s="81"/>
      <c r="J798" s="81"/>
      <c r="K798" s="82"/>
      <c r="L798" s="120"/>
      <c r="M798" s="93"/>
      <c r="N798" s="93"/>
      <c r="O798" s="36"/>
      <c r="P798" s="81"/>
      <c r="Q798" s="81"/>
      <c r="R798" s="82"/>
      <c r="S798" s="88"/>
      <c r="T798" s="92"/>
      <c r="U798" s="92"/>
      <c r="V798" s="2"/>
      <c r="W798" s="2"/>
    </row>
    <row r="799" spans="1:23" ht="15.95" customHeight="1" x14ac:dyDescent="0.25">
      <c r="A799" s="72"/>
      <c r="B799" s="53" t="str">
        <f>IF('Data Import-Express'!B793="", "",'Data Import-Express'!B793 )</f>
        <v>BELINY</v>
      </c>
      <c r="C799" s="53" t="str">
        <f>IF('Data Import-Express'!C793="", "",'Data Import-Express'!C793 )</f>
        <v>Company 68</v>
      </c>
      <c r="D799" s="97" t="str">
        <f>IF('Data Import-Express'!D793="", "",'Data Import-Express'!D793 )</f>
        <v>L072751</v>
      </c>
      <c r="E799" s="54">
        <f ca="1">IF('Data Import-Express'!E793="", "",'Data Import-Express'!E793 )+(TODAY()-$A$1)</f>
        <v>45056</v>
      </c>
      <c r="F799" s="53">
        <f>IF('Data Import-Express'!F793="", "",'Data Import-Express'!F793 )</f>
        <v>1044</v>
      </c>
      <c r="G799" s="53">
        <f>IF('Data Import-Express'!G793="", "",'Data Import-Express'!G793 )</f>
        <v>1044</v>
      </c>
      <c r="H799" s="8"/>
      <c r="I799" s="81"/>
      <c r="J799" s="81"/>
      <c r="K799" s="82"/>
      <c r="L799" s="120"/>
      <c r="M799" s="93"/>
      <c r="N799" s="93"/>
      <c r="O799" s="36"/>
      <c r="P799" s="81"/>
      <c r="Q799" s="81"/>
      <c r="R799" s="82"/>
      <c r="S799" s="88"/>
      <c r="T799" s="92"/>
      <c r="U799" s="92"/>
      <c r="V799" s="2"/>
      <c r="W799" s="2"/>
    </row>
    <row r="800" spans="1:23" ht="15.95" customHeight="1" x14ac:dyDescent="0.25">
      <c r="A800" s="72"/>
      <c r="B800" s="53" t="str">
        <f>IF('Data Import-Express'!B794="", "",'Data Import-Express'!B794 )</f>
        <v>BELINY</v>
      </c>
      <c r="C800" s="53" t="str">
        <f>IF('Data Import-Express'!C794="", "",'Data Import-Express'!C794 )</f>
        <v>Company 68</v>
      </c>
      <c r="D800" s="97" t="str">
        <f>IF('Data Import-Express'!D794="", "",'Data Import-Express'!D794 )</f>
        <v>L073252</v>
      </c>
      <c r="E800" s="54">
        <f ca="1">IF('Data Import-Express'!E794="", "",'Data Import-Express'!E794 )+(TODAY()-$A$1)</f>
        <v>45057</v>
      </c>
      <c r="F800" s="53">
        <f>IF('Data Import-Express'!F794="", "",'Data Import-Express'!F794 )</f>
        <v>342</v>
      </c>
      <c r="G800" s="53">
        <f>IF('Data Import-Express'!G794="", "",'Data Import-Express'!G794 )</f>
        <v>342</v>
      </c>
      <c r="H800" s="8"/>
      <c r="I800" s="81"/>
      <c r="J800" s="81"/>
      <c r="K800" s="82"/>
      <c r="L800" s="120"/>
      <c r="M800" s="93"/>
      <c r="N800" s="93"/>
      <c r="O800" s="36"/>
      <c r="P800" s="81"/>
      <c r="Q800" s="81"/>
      <c r="R800" s="82"/>
      <c r="S800" s="88"/>
      <c r="T800" s="92"/>
      <c r="U800" s="92"/>
      <c r="V800" s="2"/>
      <c r="W800" s="2"/>
    </row>
    <row r="801" spans="1:23" ht="15.95" customHeight="1" x14ac:dyDescent="0.25">
      <c r="A801" s="72"/>
      <c r="B801" s="53" t="str">
        <f>IF('Data Import-Express'!B795="", "",'Data Import-Express'!B795 )</f>
        <v>BELINY</v>
      </c>
      <c r="C801" s="53" t="str">
        <f>IF('Data Import-Express'!C795="", "",'Data Import-Express'!C795 )</f>
        <v>Company 68</v>
      </c>
      <c r="D801" s="97" t="str">
        <f>IF('Data Import-Express'!D795="", "",'Data Import-Express'!D795 )</f>
        <v>L072177</v>
      </c>
      <c r="E801" s="54">
        <f ca="1">IF('Data Import-Express'!E795="", "",'Data Import-Express'!E795 )+(TODAY()-$A$1)</f>
        <v>45058</v>
      </c>
      <c r="F801" s="53">
        <f>IF('Data Import-Express'!F795="", "",'Data Import-Express'!F795 )</f>
        <v>1065.75</v>
      </c>
      <c r="G801" s="53">
        <f>IF('Data Import-Express'!G795="", "",'Data Import-Express'!G795 )</f>
        <v>1065.75</v>
      </c>
      <c r="H801" s="8"/>
      <c r="I801" s="81"/>
      <c r="J801" s="81"/>
      <c r="K801" s="82"/>
      <c r="L801" s="120"/>
      <c r="M801" s="93"/>
      <c r="N801" s="93"/>
      <c r="O801" s="36"/>
      <c r="P801" s="81"/>
      <c r="Q801" s="81"/>
      <c r="R801" s="82"/>
      <c r="S801" s="88"/>
      <c r="T801" s="92"/>
      <c r="U801" s="92"/>
      <c r="V801" s="2"/>
      <c r="W801" s="2"/>
    </row>
    <row r="802" spans="1:23" ht="15.95" customHeight="1" x14ac:dyDescent="0.25">
      <c r="A802" s="72"/>
      <c r="B802" s="53" t="str">
        <f>IF('Data Import-Express'!B796="", "",'Data Import-Express'!B796 )</f>
        <v>BELINY</v>
      </c>
      <c r="C802" s="53" t="str">
        <f>IF('Data Import-Express'!C796="", "",'Data Import-Express'!C796 )</f>
        <v>Company 68</v>
      </c>
      <c r="D802" s="97" t="str">
        <f>IF('Data Import-Express'!D796="", "",'Data Import-Express'!D796 )</f>
        <v>L072870</v>
      </c>
      <c r="E802" s="54">
        <f ca="1">IF('Data Import-Express'!E796="", "",'Data Import-Express'!E796 )+(TODAY()-$A$1)</f>
        <v>45064</v>
      </c>
      <c r="F802" s="53">
        <f>IF('Data Import-Express'!F796="", "",'Data Import-Express'!F796 )</f>
        <v>700</v>
      </c>
      <c r="G802" s="53">
        <f>IF('Data Import-Express'!G796="", "",'Data Import-Express'!G796 )</f>
        <v>700</v>
      </c>
      <c r="H802" s="8"/>
      <c r="I802" s="81"/>
      <c r="J802" s="81"/>
      <c r="K802" s="82"/>
      <c r="L802" s="120"/>
      <c r="M802" s="93"/>
      <c r="N802" s="93"/>
      <c r="O802" s="36"/>
      <c r="P802" s="81"/>
      <c r="Q802" s="81"/>
      <c r="R802" s="82"/>
      <c r="S802" s="88"/>
      <c r="T802" s="92"/>
      <c r="U802" s="92"/>
      <c r="V802" s="2"/>
      <c r="W802" s="2"/>
    </row>
    <row r="803" spans="1:23" ht="15.95" customHeight="1" x14ac:dyDescent="0.25">
      <c r="A803" s="72"/>
      <c r="B803" s="53" t="str">
        <f>IF('Data Import-Express'!B797="", "",'Data Import-Express'!B797 )</f>
        <v>BELINY</v>
      </c>
      <c r="C803" s="53" t="str">
        <f>IF('Data Import-Express'!C797="", "",'Data Import-Express'!C797 )</f>
        <v>Company 68</v>
      </c>
      <c r="D803" s="97" t="str">
        <f>IF('Data Import-Express'!D797="", "",'Data Import-Express'!D797 )</f>
        <v>L073627</v>
      </c>
      <c r="E803" s="54">
        <f ca="1">IF('Data Import-Express'!E797="", "",'Data Import-Express'!E797 )+(TODAY()-$A$1)</f>
        <v>45070</v>
      </c>
      <c r="F803" s="53">
        <f>IF('Data Import-Express'!F797="", "",'Data Import-Express'!F797 )</f>
        <v>951.75</v>
      </c>
      <c r="G803" s="53">
        <f>IF('Data Import-Express'!G797="", "",'Data Import-Express'!G797 )</f>
        <v>951.75</v>
      </c>
      <c r="H803" s="8"/>
      <c r="I803" s="81"/>
      <c r="J803" s="81"/>
      <c r="K803" s="82"/>
      <c r="L803" s="120"/>
      <c r="M803" s="93"/>
      <c r="N803" s="93"/>
      <c r="O803" s="36"/>
      <c r="P803" s="81"/>
      <c r="Q803" s="81"/>
      <c r="R803" s="82"/>
      <c r="S803" s="88"/>
      <c r="T803" s="92"/>
      <c r="U803" s="92"/>
      <c r="V803" s="2"/>
      <c r="W803" s="2"/>
    </row>
    <row r="804" spans="1:23" ht="15.95" customHeight="1" x14ac:dyDescent="0.25">
      <c r="A804" s="72"/>
      <c r="B804" s="53" t="str">
        <f>IF('Data Import-Express'!B798="", "",'Data Import-Express'!B798 )</f>
        <v>BELINY</v>
      </c>
      <c r="C804" s="53" t="str">
        <f>IF('Data Import-Express'!C798="", "",'Data Import-Express'!C798 )</f>
        <v>Company 68</v>
      </c>
      <c r="D804" s="97" t="str">
        <f>IF('Data Import-Express'!D798="", "",'Data Import-Express'!D798 )</f>
        <v>L073720</v>
      </c>
      <c r="E804" s="54">
        <f ca="1">IF('Data Import-Express'!E798="", "",'Data Import-Express'!E798 )+(TODAY()-$A$1)</f>
        <v>45070</v>
      </c>
      <c r="F804" s="53">
        <f>IF('Data Import-Express'!F798="", "",'Data Import-Express'!F798 )</f>
        <v>2333.5500000000002</v>
      </c>
      <c r="G804" s="53">
        <f>IF('Data Import-Express'!G798="", "",'Data Import-Express'!G798 )</f>
        <v>2333.5500000000002</v>
      </c>
      <c r="H804" s="8"/>
      <c r="I804" s="81"/>
      <c r="J804" s="81"/>
      <c r="K804" s="82"/>
      <c r="L804" s="120"/>
      <c r="M804" s="93"/>
      <c r="N804" s="93"/>
      <c r="O804" s="36"/>
      <c r="P804" s="81"/>
      <c r="Q804" s="81"/>
      <c r="R804" s="82"/>
      <c r="S804" s="88"/>
      <c r="T804" s="92"/>
      <c r="U804" s="92"/>
      <c r="V804" s="2"/>
      <c r="W804" s="2"/>
    </row>
    <row r="805" spans="1:23" ht="15.95" customHeight="1" x14ac:dyDescent="0.25">
      <c r="A805" s="72"/>
      <c r="B805" s="53" t="str">
        <f>IF('Data Import-Express'!B799="", "",'Data Import-Express'!B799 )</f>
        <v>BELINY</v>
      </c>
      <c r="C805" s="53" t="str">
        <f>IF('Data Import-Express'!C799="", "",'Data Import-Express'!C799 )</f>
        <v>Company 68</v>
      </c>
      <c r="D805" s="97" t="str">
        <f>IF('Data Import-Express'!D799="", "",'Data Import-Express'!D799 )</f>
        <v>L073518</v>
      </c>
      <c r="E805" s="54">
        <f ca="1">IF('Data Import-Express'!E799="", "",'Data Import-Express'!E799 )+(TODAY()-$A$1)</f>
        <v>45073</v>
      </c>
      <c r="F805" s="53">
        <f>IF('Data Import-Express'!F799="", "",'Data Import-Express'!F799 )</f>
        <v>980</v>
      </c>
      <c r="G805" s="53">
        <f>IF('Data Import-Express'!G799="", "",'Data Import-Express'!G799 )</f>
        <v>980</v>
      </c>
      <c r="H805" s="8"/>
      <c r="I805" s="81"/>
      <c r="J805" s="81"/>
      <c r="K805" s="82"/>
      <c r="L805" s="120"/>
      <c r="M805" s="93"/>
      <c r="N805" s="93"/>
      <c r="O805" s="36"/>
      <c r="P805" s="81"/>
      <c r="Q805" s="81"/>
      <c r="R805" s="82"/>
      <c r="S805" s="88"/>
      <c r="T805" s="92"/>
      <c r="U805" s="92"/>
      <c r="V805" s="2"/>
      <c r="W805" s="2"/>
    </row>
    <row r="806" spans="1:23" ht="15.95" customHeight="1" x14ac:dyDescent="0.25">
      <c r="A806" s="72"/>
      <c r="B806" s="53" t="str">
        <f>IF('Data Import-Express'!B800="", "",'Data Import-Express'!B800 )</f>
        <v>BELINY</v>
      </c>
      <c r="C806" s="53" t="str">
        <f>IF('Data Import-Express'!C800="", "",'Data Import-Express'!C800 )</f>
        <v>Company 68</v>
      </c>
      <c r="D806" s="97" t="str">
        <f>IF('Data Import-Express'!D800="", "",'Data Import-Express'!D800 )</f>
        <v>L074301</v>
      </c>
      <c r="E806" s="54">
        <f ca="1">IF('Data Import-Express'!E800="", "",'Data Import-Express'!E800 )+(TODAY()-$A$1)</f>
        <v>45073</v>
      </c>
      <c r="F806" s="53">
        <f>IF('Data Import-Express'!F800="", "",'Data Import-Express'!F800 )</f>
        <v>245.88</v>
      </c>
      <c r="G806" s="53">
        <f>IF('Data Import-Express'!G800="", "",'Data Import-Express'!G800 )</f>
        <v>245.88</v>
      </c>
      <c r="H806" s="8"/>
      <c r="I806" s="81"/>
      <c r="J806" s="81"/>
      <c r="K806" s="82"/>
      <c r="L806" s="120"/>
      <c r="M806" s="93"/>
      <c r="N806" s="93"/>
      <c r="O806" s="36"/>
      <c r="P806" s="81"/>
      <c r="Q806" s="81"/>
      <c r="R806" s="82"/>
      <c r="S806" s="88"/>
      <c r="T806" s="92"/>
      <c r="U806" s="92"/>
      <c r="V806" s="2"/>
      <c r="W806" s="2"/>
    </row>
    <row r="807" spans="1:23" ht="15.95" customHeight="1" x14ac:dyDescent="0.25">
      <c r="A807" s="72"/>
      <c r="B807" s="53" t="str">
        <f>IF('Data Import-Express'!B801="", "",'Data Import-Express'!B801 )</f>
        <v>BELINY</v>
      </c>
      <c r="C807" s="53" t="str">
        <f>IF('Data Import-Express'!C801="", "",'Data Import-Express'!C801 )</f>
        <v>Company 68</v>
      </c>
      <c r="D807" s="97" t="str">
        <f>IF('Data Import-Express'!D801="", "",'Data Import-Express'!D801 )</f>
        <v>L073400</v>
      </c>
      <c r="E807" s="54">
        <f ca="1">IF('Data Import-Express'!E801="", "",'Data Import-Express'!E801 )+(TODAY()-$A$1)</f>
        <v>45074</v>
      </c>
      <c r="F807" s="53">
        <f>IF('Data Import-Express'!F801="", "",'Data Import-Express'!F801 )</f>
        <v>391.88</v>
      </c>
      <c r="G807" s="53">
        <f>IF('Data Import-Express'!G801="", "",'Data Import-Express'!G801 )</f>
        <v>391.88</v>
      </c>
      <c r="H807" s="8"/>
      <c r="I807" s="81"/>
      <c r="J807" s="81"/>
      <c r="K807" s="82"/>
      <c r="L807" s="120"/>
      <c r="M807" s="93"/>
      <c r="N807" s="93"/>
      <c r="O807" s="36"/>
      <c r="P807" s="81"/>
      <c r="Q807" s="81"/>
      <c r="R807" s="82"/>
      <c r="S807" s="88"/>
      <c r="T807" s="92"/>
      <c r="U807" s="92"/>
      <c r="V807" s="2"/>
      <c r="W807" s="2"/>
    </row>
    <row r="808" spans="1:23" ht="15.95" customHeight="1" x14ac:dyDescent="0.25">
      <c r="A808" s="72"/>
      <c r="B808" s="53" t="str">
        <f>IF('Data Import-Express'!B802="", "",'Data Import-Express'!B802 )</f>
        <v>BELINY</v>
      </c>
      <c r="C808" s="53" t="str">
        <f>IF('Data Import-Express'!C802="", "",'Data Import-Express'!C802 )</f>
        <v>Company 68</v>
      </c>
      <c r="D808" s="97" t="str">
        <f>IF('Data Import-Express'!D802="", "",'Data Import-Express'!D802 )</f>
        <v>L073403</v>
      </c>
      <c r="E808" s="54">
        <f ca="1">IF('Data Import-Express'!E802="", "",'Data Import-Express'!E802 )+(TODAY()-$A$1)</f>
        <v>45077</v>
      </c>
      <c r="F808" s="53">
        <f>IF('Data Import-Express'!F802="", "",'Data Import-Express'!F802 )</f>
        <v>926.25</v>
      </c>
      <c r="G808" s="53">
        <f>IF('Data Import-Express'!G802="", "",'Data Import-Express'!G802 )</f>
        <v>926.25</v>
      </c>
      <c r="H808" s="8"/>
      <c r="I808" s="81"/>
      <c r="J808" s="81"/>
      <c r="K808" s="82"/>
      <c r="L808" s="120"/>
      <c r="M808" s="93"/>
      <c r="N808" s="93"/>
      <c r="O808" s="36"/>
      <c r="P808" s="81"/>
      <c r="Q808" s="81"/>
      <c r="R808" s="82"/>
      <c r="S808" s="88"/>
      <c r="T808" s="92"/>
      <c r="U808" s="92"/>
      <c r="V808" s="2"/>
      <c r="W808" s="2"/>
    </row>
    <row r="809" spans="1:23" ht="15.95" customHeight="1" x14ac:dyDescent="0.25">
      <c r="A809" s="72"/>
      <c r="B809" s="53" t="str">
        <f>IF('Data Import-Express'!B803="", "",'Data Import-Express'!B803 )</f>
        <v>BELINY</v>
      </c>
      <c r="C809" s="53" t="str">
        <f>IF('Data Import-Express'!C803="", "",'Data Import-Express'!C803 )</f>
        <v>Company 68</v>
      </c>
      <c r="D809" s="97" t="str">
        <f>IF('Data Import-Express'!D803="", "",'Data Import-Express'!D803 )</f>
        <v>L073715</v>
      </c>
      <c r="E809" s="54">
        <f ca="1">IF('Data Import-Express'!E803="", "",'Data Import-Express'!E803 )+(TODAY()-$A$1)</f>
        <v>45077</v>
      </c>
      <c r="F809" s="53">
        <f>IF('Data Import-Express'!F803="", "",'Data Import-Express'!F803 )</f>
        <v>1198.5</v>
      </c>
      <c r="G809" s="53">
        <f>IF('Data Import-Express'!G803="", "",'Data Import-Express'!G803 )</f>
        <v>1198.5</v>
      </c>
      <c r="H809" s="8"/>
      <c r="I809" s="81"/>
      <c r="J809" s="81"/>
      <c r="K809" s="82"/>
      <c r="L809" s="120"/>
      <c r="M809" s="93"/>
      <c r="N809" s="93"/>
      <c r="O809" s="36"/>
      <c r="P809" s="81"/>
      <c r="Q809" s="81"/>
      <c r="R809" s="82"/>
      <c r="S809" s="88"/>
      <c r="T809" s="92"/>
      <c r="U809" s="92"/>
      <c r="V809" s="2"/>
      <c r="W809" s="2"/>
    </row>
    <row r="810" spans="1:23" ht="15.95" customHeight="1" x14ac:dyDescent="0.25">
      <c r="A810" s="72"/>
      <c r="B810" s="53" t="str">
        <f>IF('Data Import-Express'!B804="", "",'Data Import-Express'!B804 )</f>
        <v>BELINY</v>
      </c>
      <c r="C810" s="53" t="str">
        <f>IF('Data Import-Express'!C804="", "",'Data Import-Express'!C804 )</f>
        <v>Company 68</v>
      </c>
      <c r="D810" s="97" t="str">
        <f>IF('Data Import-Express'!D804="", "",'Data Import-Express'!D804 )</f>
        <v>L073903</v>
      </c>
      <c r="E810" s="54">
        <f ca="1">IF('Data Import-Express'!E804="", "",'Data Import-Express'!E804 )+(TODAY()-$A$1)</f>
        <v>45077</v>
      </c>
      <c r="F810" s="53">
        <f>IF('Data Import-Express'!F804="", "",'Data Import-Express'!F804 )</f>
        <v>1198.5</v>
      </c>
      <c r="G810" s="53">
        <f>IF('Data Import-Express'!G804="", "",'Data Import-Express'!G804 )</f>
        <v>1198.5</v>
      </c>
      <c r="H810" s="8"/>
      <c r="I810" s="81"/>
      <c r="J810" s="81"/>
      <c r="K810" s="82"/>
      <c r="L810" s="120"/>
      <c r="M810" s="93"/>
      <c r="N810" s="93"/>
      <c r="O810" s="36"/>
      <c r="P810" s="81"/>
      <c r="Q810" s="81"/>
      <c r="R810" s="82"/>
      <c r="S810" s="88"/>
      <c r="T810" s="92"/>
      <c r="U810" s="92"/>
      <c r="V810" s="2"/>
      <c r="W810" s="2"/>
    </row>
    <row r="811" spans="1:23" ht="15.95" customHeight="1" x14ac:dyDescent="0.25">
      <c r="A811" s="72"/>
      <c r="B811" s="53" t="str">
        <f>IF('Data Import-Express'!B805="", "",'Data Import-Express'!B805 )</f>
        <v>BELINY</v>
      </c>
      <c r="C811" s="53" t="str">
        <f>IF('Data Import-Express'!C805="", "",'Data Import-Express'!C805 )</f>
        <v>Company 68</v>
      </c>
      <c r="D811" s="97" t="str">
        <f>IF('Data Import-Express'!D805="", "",'Data Import-Express'!D805 )</f>
        <v>L072180</v>
      </c>
      <c r="E811" s="54">
        <f ca="1">IF('Data Import-Express'!E805="", "",'Data Import-Express'!E805 )+(TODAY()-$A$1)</f>
        <v>45078</v>
      </c>
      <c r="F811" s="53">
        <f>IF('Data Import-Express'!F805="", "",'Data Import-Express'!F805 )</f>
        <v>514.5</v>
      </c>
      <c r="G811" s="53">
        <f>IF('Data Import-Express'!G805="", "",'Data Import-Express'!G805 )</f>
        <v>514.5</v>
      </c>
      <c r="H811" s="8"/>
      <c r="I811" s="81"/>
      <c r="J811" s="81"/>
      <c r="K811" s="82"/>
      <c r="L811" s="120"/>
      <c r="M811" s="93"/>
      <c r="N811" s="93"/>
      <c r="O811" s="36"/>
      <c r="P811" s="81"/>
      <c r="Q811" s="81"/>
      <c r="R811" s="82"/>
      <c r="S811" s="88"/>
      <c r="T811" s="92"/>
      <c r="U811" s="92"/>
      <c r="V811" s="2"/>
      <c r="W811" s="2"/>
    </row>
    <row r="812" spans="1:23" ht="15.95" customHeight="1" x14ac:dyDescent="0.25">
      <c r="A812" s="72"/>
      <c r="B812" s="53" t="str">
        <f>IF('Data Import-Express'!B806="", "",'Data Import-Express'!B806 )</f>
        <v>BELINY</v>
      </c>
      <c r="C812" s="53" t="str">
        <f>IF('Data Import-Express'!C806="", "",'Data Import-Express'!C806 )</f>
        <v>Company 68</v>
      </c>
      <c r="D812" s="97" t="str">
        <f>IF('Data Import-Express'!D806="", "",'Data Import-Express'!D806 )</f>
        <v>L074300</v>
      </c>
      <c r="E812" s="54">
        <f ca="1">IF('Data Import-Express'!E806="", "",'Data Import-Express'!E806 )+(TODAY()-$A$1)</f>
        <v>45079</v>
      </c>
      <c r="F812" s="53">
        <f>IF('Data Import-Express'!F806="", "",'Data Import-Express'!F806 )</f>
        <v>500</v>
      </c>
      <c r="G812" s="53">
        <f>IF('Data Import-Express'!G806="", "",'Data Import-Express'!G806 )</f>
        <v>500</v>
      </c>
      <c r="H812" s="8"/>
      <c r="I812" s="81"/>
      <c r="J812" s="81"/>
      <c r="K812" s="82"/>
      <c r="L812" s="120"/>
      <c r="M812" s="93"/>
      <c r="N812" s="93"/>
      <c r="O812" s="36"/>
      <c r="P812" s="81"/>
      <c r="Q812" s="81"/>
      <c r="R812" s="82"/>
      <c r="S812" s="88"/>
      <c r="T812" s="92"/>
      <c r="U812" s="92"/>
      <c r="V812" s="2"/>
      <c r="W812" s="2"/>
    </row>
    <row r="813" spans="1:23" ht="15.95" customHeight="1" x14ac:dyDescent="0.25">
      <c r="A813" s="72"/>
      <c r="B813" s="53" t="str">
        <f>IF('Data Import-Express'!B807="", "",'Data Import-Express'!B807 )</f>
        <v>BELINY</v>
      </c>
      <c r="C813" s="53" t="str">
        <f>IF('Data Import-Express'!C807="", "",'Data Import-Express'!C807 )</f>
        <v>Company 68</v>
      </c>
      <c r="D813" s="97" t="str">
        <f>IF('Data Import-Express'!D807="", "",'Data Import-Express'!D807 )</f>
        <v>L073852</v>
      </c>
      <c r="E813" s="54">
        <f ca="1">IF('Data Import-Express'!E807="", "",'Data Import-Express'!E807 )+(TODAY()-$A$1)</f>
        <v>45081</v>
      </c>
      <c r="F813" s="53">
        <f>IF('Data Import-Express'!F807="", "",'Data Import-Express'!F807 )</f>
        <v>883.9</v>
      </c>
      <c r="G813" s="53">
        <f>IF('Data Import-Express'!G807="", "",'Data Import-Express'!G807 )</f>
        <v>883.9</v>
      </c>
      <c r="H813" s="8"/>
      <c r="I813" s="81"/>
      <c r="J813" s="81"/>
      <c r="K813" s="82"/>
      <c r="L813" s="120"/>
      <c r="M813" s="93"/>
      <c r="N813" s="93"/>
      <c r="O813" s="36"/>
      <c r="P813" s="81"/>
      <c r="Q813" s="81"/>
      <c r="R813" s="82"/>
      <c r="S813" s="88"/>
      <c r="T813" s="92"/>
      <c r="U813" s="92"/>
      <c r="V813" s="2"/>
      <c r="W813" s="2"/>
    </row>
    <row r="814" spans="1:23" ht="15.95" customHeight="1" x14ac:dyDescent="0.25">
      <c r="A814" s="72"/>
      <c r="B814" s="53" t="str">
        <f>IF('Data Import-Express'!B808="", "",'Data Import-Express'!B808 )</f>
        <v>BELINY</v>
      </c>
      <c r="C814" s="53" t="str">
        <f>IF('Data Import-Express'!C808="", "",'Data Import-Express'!C808 )</f>
        <v>Company 68</v>
      </c>
      <c r="D814" s="97" t="str">
        <f>IF('Data Import-Express'!D808="", "",'Data Import-Express'!D808 )</f>
        <v>L074594</v>
      </c>
      <c r="E814" s="54">
        <f ca="1">IF('Data Import-Express'!E808="", "",'Data Import-Express'!E808 )+(TODAY()-$A$1)</f>
        <v>45091</v>
      </c>
      <c r="F814" s="53">
        <f>IF('Data Import-Express'!F808="", "",'Data Import-Express'!F808 )</f>
        <v>737.63</v>
      </c>
      <c r="G814" s="53">
        <f>IF('Data Import-Express'!G808="", "",'Data Import-Express'!G808 )</f>
        <v>737.63</v>
      </c>
      <c r="H814" s="8"/>
      <c r="I814" s="81"/>
      <c r="J814" s="81"/>
      <c r="K814" s="82"/>
      <c r="L814" s="120"/>
      <c r="M814" s="93"/>
      <c r="N814" s="93"/>
      <c r="O814" s="36"/>
      <c r="P814" s="81"/>
      <c r="Q814" s="81"/>
      <c r="R814" s="82"/>
      <c r="S814" s="88"/>
      <c r="T814" s="92"/>
      <c r="U814" s="92"/>
      <c r="V814" s="2"/>
      <c r="W814" s="2"/>
    </row>
    <row r="815" spans="1:23" ht="15.95" customHeight="1" x14ac:dyDescent="0.25">
      <c r="A815" s="72"/>
      <c r="B815" s="53" t="str">
        <f>IF('Data Import-Express'!B809="", "",'Data Import-Express'!B809 )</f>
        <v>BELINY</v>
      </c>
      <c r="C815" s="53" t="str">
        <f>IF('Data Import-Express'!C809="", "",'Data Import-Express'!C809 )</f>
        <v>Company 68</v>
      </c>
      <c r="D815" s="97" t="str">
        <f>IF('Data Import-Express'!D809="", "",'Data Import-Express'!D809 )</f>
        <v>L074960</v>
      </c>
      <c r="E815" s="54">
        <f ca="1">IF('Data Import-Express'!E809="", "",'Data Import-Express'!E809 )+(TODAY()-$A$1)</f>
        <v>45091</v>
      </c>
      <c r="F815" s="53">
        <f>IF('Data Import-Express'!F809="", "",'Data Import-Express'!F809 )</f>
        <v>427.5</v>
      </c>
      <c r="G815" s="53">
        <f>IF('Data Import-Express'!G809="", "",'Data Import-Express'!G809 )</f>
        <v>427.5</v>
      </c>
      <c r="H815" s="8"/>
      <c r="I815" s="81"/>
      <c r="J815" s="81"/>
      <c r="K815" s="82"/>
      <c r="L815" s="120"/>
      <c r="M815" s="93"/>
      <c r="N815" s="93"/>
      <c r="O815" s="36"/>
      <c r="P815" s="81"/>
      <c r="Q815" s="81"/>
      <c r="R815" s="82"/>
      <c r="S815" s="88"/>
      <c r="T815" s="92"/>
      <c r="U815" s="92"/>
      <c r="V815" s="2"/>
      <c r="W815" s="2"/>
    </row>
    <row r="816" spans="1:23" ht="15.95" customHeight="1" x14ac:dyDescent="0.25">
      <c r="A816" s="72"/>
      <c r="B816" s="53" t="str">
        <f>IF('Data Import-Express'!B810="", "",'Data Import-Express'!B810 )</f>
        <v>BELINY</v>
      </c>
      <c r="C816" s="53" t="str">
        <f>IF('Data Import-Express'!C810="", "",'Data Import-Express'!C810 )</f>
        <v>Company 68</v>
      </c>
      <c r="D816" s="97" t="str">
        <f>IF('Data Import-Express'!D810="", "",'Data Import-Express'!D810 )</f>
        <v>L075167</v>
      </c>
      <c r="E816" s="54">
        <f ca="1">IF('Data Import-Express'!E810="", "",'Data Import-Express'!E810 )+(TODAY()-$A$1)</f>
        <v>45092</v>
      </c>
      <c r="F816" s="53">
        <f>IF('Data Import-Express'!F810="", "",'Data Import-Express'!F810 )</f>
        <v>391.88</v>
      </c>
      <c r="G816" s="53">
        <f>IF('Data Import-Express'!G810="", "",'Data Import-Express'!G810 )</f>
        <v>391.88</v>
      </c>
      <c r="H816" s="8"/>
      <c r="I816" s="81"/>
      <c r="J816" s="81"/>
      <c r="K816" s="82"/>
      <c r="L816" s="120"/>
      <c r="M816" s="93"/>
      <c r="N816" s="93"/>
      <c r="O816" s="36"/>
      <c r="P816" s="81"/>
      <c r="Q816" s="81"/>
      <c r="R816" s="82"/>
      <c r="S816" s="88"/>
      <c r="T816" s="92"/>
      <c r="U816" s="92"/>
      <c r="V816" s="2"/>
      <c r="W816" s="2"/>
    </row>
    <row r="817" spans="1:23" ht="15.95" customHeight="1" x14ac:dyDescent="0.25">
      <c r="A817" s="72"/>
      <c r="B817" s="53" t="str">
        <f>IF('Data Import-Express'!B811="", "",'Data Import-Express'!B811 )</f>
        <v>BELINY</v>
      </c>
      <c r="C817" s="53" t="str">
        <f>IF('Data Import-Express'!C811="", "",'Data Import-Express'!C811 )</f>
        <v>Company 68</v>
      </c>
      <c r="D817" s="97" t="str">
        <f>IF('Data Import-Express'!D811="", "",'Data Import-Express'!D811 )</f>
        <v>L075517</v>
      </c>
      <c r="E817" s="54">
        <f ca="1">IF('Data Import-Express'!E811="", "",'Data Import-Express'!E811 )+(TODAY()-$A$1)</f>
        <v>45095</v>
      </c>
      <c r="F817" s="53">
        <f>IF('Data Import-Express'!F811="", "",'Data Import-Express'!F811 )</f>
        <v>459.88</v>
      </c>
      <c r="G817" s="53">
        <f>IF('Data Import-Express'!G811="", "",'Data Import-Express'!G811 )</f>
        <v>459.88</v>
      </c>
      <c r="H817" s="8"/>
      <c r="I817" s="81"/>
      <c r="J817" s="81"/>
      <c r="K817" s="82"/>
      <c r="L817" s="120"/>
      <c r="M817" s="93"/>
      <c r="N817" s="93"/>
      <c r="O817" s="36"/>
      <c r="P817" s="81"/>
      <c r="Q817" s="81"/>
      <c r="R817" s="82"/>
      <c r="S817" s="88"/>
      <c r="T817" s="92"/>
      <c r="U817" s="92"/>
      <c r="V817" s="2"/>
      <c r="W817" s="2"/>
    </row>
    <row r="818" spans="1:23" ht="15.95" customHeight="1" x14ac:dyDescent="0.25">
      <c r="A818" s="72"/>
      <c r="B818" s="53" t="str">
        <f>IF('Data Import-Express'!B812="", "",'Data Import-Express'!B812 )</f>
        <v>BELINY</v>
      </c>
      <c r="C818" s="53" t="str">
        <f>IF('Data Import-Express'!C812="", "",'Data Import-Express'!C812 )</f>
        <v>Company 68</v>
      </c>
      <c r="D818" s="97" t="str">
        <f>IF('Data Import-Express'!D812="", "",'Data Import-Express'!D812 )</f>
        <v>L075722</v>
      </c>
      <c r="E818" s="54">
        <f ca="1">IF('Data Import-Express'!E812="", "",'Data Import-Express'!E812 )+(TODAY()-$A$1)</f>
        <v>45113</v>
      </c>
      <c r="F818" s="53">
        <f>IF('Data Import-Express'!F812="", "",'Data Import-Express'!F812 )</f>
        <v>1826.5</v>
      </c>
      <c r="G818" s="53">
        <f>IF('Data Import-Express'!G812="", "",'Data Import-Express'!G812 )</f>
        <v>1826.5</v>
      </c>
      <c r="H818" s="8"/>
      <c r="I818" s="81"/>
      <c r="J818" s="81"/>
      <c r="K818" s="82"/>
      <c r="L818" s="120"/>
      <c r="M818" s="93"/>
      <c r="N818" s="93"/>
      <c r="O818" s="36"/>
      <c r="P818" s="81"/>
      <c r="Q818" s="81"/>
      <c r="R818" s="82"/>
      <c r="S818" s="88"/>
      <c r="T818" s="92"/>
      <c r="U818" s="92"/>
      <c r="V818" s="2"/>
      <c r="W818" s="2"/>
    </row>
    <row r="819" spans="1:23" ht="15.95" customHeight="1" x14ac:dyDescent="0.25">
      <c r="A819" s="72"/>
      <c r="B819" s="53" t="str">
        <f>IF('Data Import-Express'!B813="", "",'Data Import-Express'!B813 )</f>
        <v>BELINY</v>
      </c>
      <c r="C819" s="53" t="str">
        <f>IF('Data Import-Express'!C813="", "",'Data Import-Express'!C813 )</f>
        <v>Company 68</v>
      </c>
      <c r="D819" s="97" t="str">
        <f>IF('Data Import-Express'!D813="", "",'Data Import-Express'!D813 )</f>
        <v>L076182</v>
      </c>
      <c r="E819" s="54">
        <f ca="1">IF('Data Import-Express'!E813="", "",'Data Import-Express'!E813 )+(TODAY()-$A$1)</f>
        <v>45113</v>
      </c>
      <c r="F819" s="53">
        <f>IF('Data Import-Express'!F813="", "",'Data Import-Express'!F813 )</f>
        <v>700</v>
      </c>
      <c r="G819" s="53">
        <f>IF('Data Import-Express'!G813="", "",'Data Import-Express'!G813 )</f>
        <v>700</v>
      </c>
      <c r="H819" s="8"/>
      <c r="I819" s="81"/>
      <c r="J819" s="81"/>
      <c r="K819" s="82"/>
      <c r="L819" s="120"/>
      <c r="M819" s="93"/>
      <c r="N819" s="93"/>
      <c r="O819" s="36"/>
      <c r="P819" s="81"/>
      <c r="Q819" s="81"/>
      <c r="R819" s="82"/>
      <c r="S819" s="88"/>
      <c r="T819" s="92"/>
      <c r="U819" s="92"/>
      <c r="V819" s="2"/>
      <c r="W819" s="2"/>
    </row>
    <row r="820" spans="1:23" ht="15.95" customHeight="1" x14ac:dyDescent="0.25">
      <c r="A820" s="72"/>
      <c r="B820" s="53" t="str">
        <f>IF('Data Import-Express'!B814="", "",'Data Import-Express'!B814 )</f>
        <v>BELINY</v>
      </c>
      <c r="C820" s="53" t="str">
        <f>IF('Data Import-Express'!C814="", "",'Data Import-Express'!C814 )</f>
        <v>Company 68</v>
      </c>
      <c r="D820" s="97" t="str">
        <f>IF('Data Import-Express'!D814="", "",'Data Import-Express'!D814 )</f>
        <v>L076185</v>
      </c>
      <c r="E820" s="54">
        <f ca="1">IF('Data Import-Express'!E814="", "",'Data Import-Express'!E814 )+(TODAY()-$A$1)</f>
        <v>45113</v>
      </c>
      <c r="F820" s="53">
        <f>IF('Data Import-Express'!F814="", "",'Data Import-Express'!F814 )</f>
        <v>599.25</v>
      </c>
      <c r="G820" s="53">
        <f>IF('Data Import-Express'!G814="", "",'Data Import-Express'!G814 )</f>
        <v>599.25</v>
      </c>
      <c r="H820" s="8"/>
      <c r="I820" s="81"/>
      <c r="J820" s="81"/>
      <c r="K820" s="82"/>
      <c r="L820" s="120"/>
      <c r="M820" s="93"/>
      <c r="N820" s="93"/>
      <c r="O820" s="36"/>
      <c r="P820" s="81"/>
      <c r="Q820" s="81"/>
      <c r="R820" s="82"/>
      <c r="S820" s="88"/>
      <c r="T820" s="92"/>
      <c r="U820" s="92"/>
      <c r="V820" s="2"/>
      <c r="W820" s="2"/>
    </row>
    <row r="821" spans="1:23" ht="15.95" customHeight="1" x14ac:dyDescent="0.25">
      <c r="A821" s="72"/>
      <c r="B821" s="53" t="str">
        <f>IF('Data Import-Express'!B815="", "",'Data Import-Express'!B815 )</f>
        <v>BELINY</v>
      </c>
      <c r="C821" s="53" t="str">
        <f>IF('Data Import-Express'!C815="", "",'Data Import-Express'!C815 )</f>
        <v>Company 68</v>
      </c>
      <c r="D821" s="97" t="str">
        <f>IF('Data Import-Express'!D815="", "",'Data Import-Express'!D815 )</f>
        <v>L076626</v>
      </c>
      <c r="E821" s="54">
        <f ca="1">IF('Data Import-Express'!E815="", "",'Data Import-Express'!E815 )+(TODAY()-$A$1)</f>
        <v>45116</v>
      </c>
      <c r="F821" s="53">
        <f>IF('Data Import-Express'!F815="", "",'Data Import-Express'!F815 )</f>
        <v>630</v>
      </c>
      <c r="G821" s="53">
        <f>IF('Data Import-Express'!G815="", "",'Data Import-Express'!G815 )</f>
        <v>630</v>
      </c>
      <c r="H821" s="8"/>
      <c r="I821" s="81"/>
      <c r="J821" s="81"/>
      <c r="K821" s="82"/>
      <c r="L821" s="120"/>
      <c r="M821" s="93"/>
      <c r="N821" s="93"/>
      <c r="O821" s="36"/>
      <c r="P821" s="81"/>
      <c r="Q821" s="81"/>
      <c r="R821" s="82"/>
      <c r="S821" s="88"/>
      <c r="T821" s="92"/>
      <c r="U821" s="92"/>
      <c r="V821" s="2"/>
      <c r="W821" s="2"/>
    </row>
    <row r="822" spans="1:23" ht="15.95" customHeight="1" x14ac:dyDescent="0.25">
      <c r="A822" s="72"/>
      <c r="B822" s="53" t="str">
        <f>IF('Data Import-Express'!B816="", "",'Data Import-Express'!B816 )</f>
        <v>BELINY</v>
      </c>
      <c r="C822" s="53" t="str">
        <f>IF('Data Import-Express'!C816="", "",'Data Import-Express'!C816 )</f>
        <v>Company 68</v>
      </c>
      <c r="D822" s="97" t="str">
        <f>IF('Data Import-Express'!D816="", "",'Data Import-Express'!D816 )</f>
        <v>L076788</v>
      </c>
      <c r="E822" s="54">
        <f ca="1">IF('Data Import-Express'!E816="", "",'Data Import-Express'!E816 )+(TODAY()-$A$1)</f>
        <v>45116</v>
      </c>
      <c r="F822" s="53">
        <f>IF('Data Import-Express'!F816="", "",'Data Import-Express'!F816 )</f>
        <v>420</v>
      </c>
      <c r="G822" s="53">
        <f>IF('Data Import-Express'!G816="", "",'Data Import-Express'!G816 )</f>
        <v>420</v>
      </c>
      <c r="H822" s="8"/>
      <c r="I822" s="81"/>
      <c r="J822" s="81"/>
      <c r="K822" s="82"/>
      <c r="L822" s="120"/>
      <c r="M822" s="93"/>
      <c r="N822" s="93"/>
      <c r="O822" s="36"/>
      <c r="P822" s="81"/>
      <c r="Q822" s="81"/>
      <c r="R822" s="82"/>
      <c r="S822" s="88"/>
      <c r="T822" s="92"/>
      <c r="U822" s="92"/>
      <c r="V822" s="2"/>
      <c r="W822" s="2"/>
    </row>
    <row r="823" spans="1:23" ht="15.95" customHeight="1" x14ac:dyDescent="0.25">
      <c r="A823" s="72"/>
      <c r="B823" s="53" t="str">
        <f>IF('Data Import-Express'!B817="", "",'Data Import-Express'!B817 )</f>
        <v>BELINY</v>
      </c>
      <c r="C823" s="53" t="str">
        <f>IF('Data Import-Express'!C817="", "",'Data Import-Express'!C817 )</f>
        <v>Company 68</v>
      </c>
      <c r="D823" s="97" t="str">
        <f>IF('Data Import-Express'!D817="", "",'Data Import-Express'!D817 )</f>
        <v>L076295</v>
      </c>
      <c r="E823" s="54">
        <f ca="1">IF('Data Import-Express'!E817="", "",'Data Import-Express'!E817 )+(TODAY()-$A$1)</f>
        <v>45120</v>
      </c>
      <c r="F823" s="53">
        <f>IF('Data Import-Express'!F817="", "",'Data Import-Express'!F817 )</f>
        <v>987</v>
      </c>
      <c r="G823" s="53">
        <f>IF('Data Import-Express'!G817="", "",'Data Import-Express'!G817 )</f>
        <v>987</v>
      </c>
      <c r="H823" s="8"/>
      <c r="I823" s="81"/>
      <c r="J823" s="81"/>
      <c r="K823" s="82"/>
      <c r="L823" s="120"/>
      <c r="M823" s="93"/>
      <c r="N823" s="93"/>
      <c r="O823" s="36"/>
      <c r="P823" s="81"/>
      <c r="Q823" s="81"/>
      <c r="R823" s="82"/>
      <c r="S823" s="88"/>
      <c r="T823" s="92"/>
      <c r="U823" s="92"/>
      <c r="V823" s="2"/>
      <c r="W823" s="2"/>
    </row>
    <row r="824" spans="1:23" ht="15.95" customHeight="1" x14ac:dyDescent="0.25">
      <c r="A824" s="72"/>
      <c r="B824" s="53" t="str">
        <f>IF('Data Import-Express'!B818="", "",'Data Import-Express'!B818 )</f>
        <v>BELINY</v>
      </c>
      <c r="C824" s="53" t="str">
        <f>IF('Data Import-Express'!C818="", "",'Data Import-Express'!C818 )</f>
        <v>Company 68</v>
      </c>
      <c r="D824" s="97" t="str">
        <f>IF('Data Import-Express'!D818="", "",'Data Import-Express'!D818 )</f>
        <v>L076541</v>
      </c>
      <c r="E824" s="54">
        <f ca="1">IF('Data Import-Express'!E818="", "",'Data Import-Express'!E818 )+(TODAY()-$A$1)</f>
        <v>45120</v>
      </c>
      <c r="F824" s="53">
        <f>IF('Data Import-Express'!F818="", "",'Data Import-Express'!F818 )</f>
        <v>490</v>
      </c>
      <c r="G824" s="53">
        <f>IF('Data Import-Express'!G818="", "",'Data Import-Express'!G818 )</f>
        <v>490</v>
      </c>
      <c r="H824" s="8"/>
      <c r="I824" s="81"/>
      <c r="J824" s="81"/>
      <c r="K824" s="82"/>
      <c r="L824" s="120"/>
      <c r="M824" s="93"/>
      <c r="N824" s="93"/>
      <c r="O824" s="36"/>
      <c r="P824" s="81"/>
      <c r="Q824" s="81"/>
      <c r="R824" s="82"/>
      <c r="S824" s="88"/>
      <c r="T824" s="92"/>
      <c r="U824" s="92"/>
      <c r="V824" s="2"/>
      <c r="W824" s="2"/>
    </row>
    <row r="825" spans="1:23" ht="15.95" customHeight="1" x14ac:dyDescent="0.25">
      <c r="A825" s="72"/>
      <c r="B825" s="53" t="str">
        <f>IF('Data Import-Express'!B819="", "",'Data Import-Express'!B819 )</f>
        <v>BELINY</v>
      </c>
      <c r="C825" s="53" t="str">
        <f>IF('Data Import-Express'!C819="", "",'Data Import-Express'!C819 )</f>
        <v>Company 68</v>
      </c>
      <c r="D825" s="97" t="str">
        <f>IF('Data Import-Express'!D819="", "",'Data Import-Express'!D819 )</f>
        <v>L076813</v>
      </c>
      <c r="E825" s="54">
        <f ca="1">IF('Data Import-Express'!E819="", "",'Data Import-Express'!E819 )+(TODAY()-$A$1)</f>
        <v>45127</v>
      </c>
      <c r="F825" s="53">
        <f>IF('Data Import-Express'!F819="", "",'Data Import-Express'!F819 )</f>
        <v>1255.5</v>
      </c>
      <c r="G825" s="53">
        <f>IF('Data Import-Express'!G819="", "",'Data Import-Express'!G819 )</f>
        <v>1255.5</v>
      </c>
      <c r="H825" s="8"/>
      <c r="I825" s="81"/>
      <c r="J825" s="81"/>
      <c r="K825" s="82"/>
      <c r="L825" s="120"/>
      <c r="M825" s="93"/>
      <c r="N825" s="93"/>
      <c r="O825" s="36"/>
      <c r="P825" s="81"/>
      <c r="Q825" s="81"/>
      <c r="R825" s="82"/>
      <c r="S825" s="88"/>
      <c r="T825" s="92"/>
      <c r="U825" s="92"/>
      <c r="V825" s="2"/>
      <c r="W825" s="2"/>
    </row>
    <row r="826" spans="1:23" ht="15.95" customHeight="1" x14ac:dyDescent="0.25">
      <c r="A826" s="72"/>
      <c r="B826" s="53" t="str">
        <f>IF('Data Import-Express'!B820="", "",'Data Import-Express'!B820 )</f>
        <v>BELINY</v>
      </c>
      <c r="C826" s="53" t="str">
        <f>IF('Data Import-Express'!C820="", "",'Data Import-Express'!C820 )</f>
        <v>Company 68</v>
      </c>
      <c r="D826" s="97" t="str">
        <f>IF('Data Import-Express'!D820="", "",'Data Import-Express'!D820 )</f>
        <v>T077075</v>
      </c>
      <c r="E826" s="54">
        <f ca="1">IF('Data Import-Express'!E820="", "",'Data Import-Express'!E820 )+(TODAY()-$A$1)</f>
        <v>45127</v>
      </c>
      <c r="F826" s="53">
        <f>IF('Data Import-Express'!F820="", "",'Data Import-Express'!F820 )</f>
        <v>871.88</v>
      </c>
      <c r="G826" s="53">
        <f>IF('Data Import-Express'!G820="", "",'Data Import-Express'!G820 )</f>
        <v>871.88</v>
      </c>
      <c r="H826" s="8"/>
      <c r="I826" s="81"/>
      <c r="J826" s="81"/>
      <c r="K826" s="82"/>
      <c r="L826" s="120"/>
      <c r="M826" s="93"/>
      <c r="N826" s="93"/>
      <c r="O826" s="36"/>
      <c r="P826" s="81"/>
      <c r="Q826" s="81"/>
      <c r="R826" s="82"/>
      <c r="S826" s="88"/>
      <c r="T826" s="92"/>
      <c r="U826" s="92"/>
      <c r="V826" s="2"/>
      <c r="W826" s="2"/>
    </row>
    <row r="827" spans="1:23" ht="15.95" customHeight="1" x14ac:dyDescent="0.25">
      <c r="A827" s="72"/>
      <c r="B827" s="53" t="str">
        <f>IF('Data Import-Express'!B821="", "",'Data Import-Express'!B821 )</f>
        <v>BELINY</v>
      </c>
      <c r="C827" s="53" t="str">
        <f>IF('Data Import-Express'!C821="", "",'Data Import-Express'!C821 )</f>
        <v>Company 68</v>
      </c>
      <c r="D827" s="97" t="str">
        <f>IF('Data Import-Express'!D821="", "",'Data Import-Express'!D821 )</f>
        <v>L076998</v>
      </c>
      <c r="E827" s="54">
        <f ca="1">IF('Data Import-Express'!E821="", "",'Data Import-Express'!E821 )+(TODAY()-$A$1)</f>
        <v>45129</v>
      </c>
      <c r="F827" s="53">
        <f>IF('Data Import-Express'!F821="", "",'Data Import-Express'!F821 )</f>
        <v>1023.95</v>
      </c>
      <c r="G827" s="53">
        <f>IF('Data Import-Express'!G821="", "",'Data Import-Express'!G821 )</f>
        <v>1023.95</v>
      </c>
      <c r="H827" s="8"/>
      <c r="I827" s="81"/>
      <c r="J827" s="81"/>
      <c r="K827" s="82"/>
      <c r="L827" s="120"/>
      <c r="M827" s="93"/>
      <c r="N827" s="93"/>
      <c r="O827" s="36"/>
      <c r="P827" s="81"/>
      <c r="Q827" s="81"/>
      <c r="R827" s="82"/>
      <c r="S827" s="88"/>
      <c r="T827" s="92"/>
      <c r="U827" s="92"/>
      <c r="V827" s="2"/>
      <c r="W827" s="2"/>
    </row>
    <row r="828" spans="1:23" ht="15.95" customHeight="1" x14ac:dyDescent="0.25">
      <c r="A828" s="72"/>
      <c r="B828" s="53" t="str">
        <f>IF('Data Import-Express'!B822="", "",'Data Import-Express'!B822 )</f>
        <v>BELINY</v>
      </c>
      <c r="C828" s="53" t="str">
        <f>IF('Data Import-Express'!C822="", "",'Data Import-Express'!C822 )</f>
        <v>Company 68</v>
      </c>
      <c r="D828" s="97" t="str">
        <f>IF('Data Import-Express'!D822="", "",'Data Import-Express'!D822 )</f>
        <v>L077344</v>
      </c>
      <c r="E828" s="54">
        <f ca="1">IF('Data Import-Express'!E822="", "",'Data Import-Express'!E822 )+(TODAY()-$A$1)</f>
        <v>45129</v>
      </c>
      <c r="F828" s="53">
        <f>IF('Data Import-Express'!F822="", "",'Data Import-Express'!F822 )</f>
        <v>525</v>
      </c>
      <c r="G828" s="53">
        <f>IF('Data Import-Express'!G822="", "",'Data Import-Express'!G822 )</f>
        <v>525</v>
      </c>
      <c r="H828" s="8"/>
      <c r="I828" s="81"/>
      <c r="J828" s="81"/>
      <c r="K828" s="82"/>
      <c r="L828" s="120"/>
      <c r="M828" s="93"/>
      <c r="N828" s="93"/>
      <c r="O828" s="36"/>
      <c r="P828" s="81"/>
      <c r="Q828" s="81"/>
      <c r="R828" s="82"/>
      <c r="S828" s="88"/>
      <c r="T828" s="92"/>
      <c r="U828" s="92"/>
      <c r="V828" s="2"/>
      <c r="W828" s="2"/>
    </row>
    <row r="829" spans="1:23" ht="15.95" customHeight="1" x14ac:dyDescent="0.25">
      <c r="A829" s="72"/>
      <c r="B829" s="53" t="str">
        <f>IF('Data Import-Express'!B823="", "",'Data Import-Express'!B823 )</f>
        <v>BELINY</v>
      </c>
      <c r="C829" s="53" t="str">
        <f>IF('Data Import-Express'!C823="", "",'Data Import-Express'!C823 )</f>
        <v>Company 68</v>
      </c>
      <c r="D829" s="97" t="str">
        <f>IF('Data Import-Express'!D823="", "",'Data Import-Express'!D823 )</f>
        <v>L076994</v>
      </c>
      <c r="E829" s="54">
        <f ca="1">IF('Data Import-Express'!E823="", "",'Data Import-Express'!E823 )+(TODAY()-$A$1)</f>
        <v>45130</v>
      </c>
      <c r="F829" s="53">
        <f>IF('Data Import-Express'!F823="", "",'Data Import-Express'!F823 )</f>
        <v>587.20000000000005</v>
      </c>
      <c r="G829" s="53">
        <f>IF('Data Import-Express'!G823="", "",'Data Import-Express'!G823 )</f>
        <v>587.20000000000005</v>
      </c>
      <c r="H829" s="8"/>
      <c r="I829" s="81"/>
      <c r="J829" s="81"/>
      <c r="K829" s="82"/>
      <c r="L829" s="120"/>
      <c r="M829" s="93"/>
      <c r="N829" s="93"/>
      <c r="O829" s="36"/>
      <c r="P829" s="81"/>
      <c r="Q829" s="81"/>
      <c r="R829" s="82"/>
      <c r="S829" s="88"/>
      <c r="T829" s="92"/>
      <c r="U829" s="92"/>
      <c r="V829" s="2"/>
      <c r="W829" s="2"/>
    </row>
    <row r="830" spans="1:23" ht="15.95" customHeight="1" x14ac:dyDescent="0.25">
      <c r="A830" s="72"/>
      <c r="B830" s="53" t="str">
        <f>IF('Data Import-Express'!B824="", "",'Data Import-Express'!B824 )</f>
        <v>BELINY</v>
      </c>
      <c r="C830" s="53" t="str">
        <f>IF('Data Import-Express'!C824="", "",'Data Import-Express'!C824 )</f>
        <v>Company 68</v>
      </c>
      <c r="D830" s="97" t="str">
        <f>IF('Data Import-Express'!D824="", "",'Data Import-Express'!D824 )</f>
        <v>L077499</v>
      </c>
      <c r="E830" s="54">
        <f ca="1">IF('Data Import-Express'!E824="", "",'Data Import-Express'!E824 )+(TODAY()-$A$1)</f>
        <v>45130</v>
      </c>
      <c r="F830" s="53">
        <f>IF('Data Import-Express'!F824="", "",'Data Import-Express'!F824 )</f>
        <v>500</v>
      </c>
      <c r="G830" s="53">
        <f>IF('Data Import-Express'!G824="", "",'Data Import-Express'!G824 )</f>
        <v>500</v>
      </c>
      <c r="H830" s="8"/>
      <c r="I830" s="81"/>
      <c r="J830" s="81"/>
      <c r="K830" s="82"/>
      <c r="L830" s="120"/>
      <c r="M830" s="93"/>
      <c r="N830" s="93"/>
      <c r="O830" s="36"/>
      <c r="P830" s="81"/>
      <c r="Q830" s="81"/>
      <c r="R830" s="82"/>
      <c r="S830" s="88"/>
      <c r="T830" s="92"/>
      <c r="U830" s="92"/>
      <c r="V830" s="2"/>
      <c r="W830" s="2"/>
    </row>
    <row r="831" spans="1:23" ht="15.95" customHeight="1" x14ac:dyDescent="0.25">
      <c r="A831" s="72"/>
      <c r="B831" s="53" t="str">
        <f>IF('Data Import-Express'!B825="", "",'Data Import-Express'!B825 )</f>
        <v>BELINY</v>
      </c>
      <c r="C831" s="53" t="str">
        <f>IF('Data Import-Express'!C825="", "",'Data Import-Express'!C825 )</f>
        <v>Company 68</v>
      </c>
      <c r="D831" s="97" t="str">
        <f>IF('Data Import-Express'!D825="", "",'Data Import-Express'!D825 )</f>
        <v>L076873</v>
      </c>
      <c r="E831" s="54">
        <f ca="1">IF('Data Import-Express'!E825="", "",'Data Import-Express'!E825 )+(TODAY()-$A$1)</f>
        <v>45133</v>
      </c>
      <c r="F831" s="53">
        <f>IF('Data Import-Express'!F825="", "",'Data Import-Express'!F825 )</f>
        <v>535.08000000000004</v>
      </c>
      <c r="G831" s="53">
        <f>IF('Data Import-Express'!G825="", "",'Data Import-Express'!G825 )</f>
        <v>535.08000000000004</v>
      </c>
      <c r="H831" s="8"/>
      <c r="I831" s="81"/>
      <c r="J831" s="81"/>
      <c r="K831" s="82"/>
      <c r="L831" s="120"/>
      <c r="M831" s="93"/>
      <c r="N831" s="93"/>
      <c r="O831" s="36"/>
      <c r="P831" s="81"/>
      <c r="Q831" s="81"/>
      <c r="R831" s="82"/>
      <c r="S831" s="88"/>
      <c r="T831" s="92"/>
      <c r="U831" s="92"/>
      <c r="V831" s="2"/>
      <c r="W831" s="2"/>
    </row>
    <row r="832" spans="1:23" ht="15.95" customHeight="1" x14ac:dyDescent="0.25">
      <c r="A832" s="72"/>
      <c r="B832" s="53" t="str">
        <f>IF('Data Import-Express'!B826="", "",'Data Import-Express'!B826 )</f>
        <v>BELINY</v>
      </c>
      <c r="C832" s="53" t="str">
        <f>IF('Data Import-Express'!C826="", "",'Data Import-Express'!C826 )</f>
        <v>Company 68</v>
      </c>
      <c r="D832" s="97" t="str">
        <f>IF('Data Import-Express'!D826="", "",'Data Import-Express'!D826 )</f>
        <v>L076940</v>
      </c>
      <c r="E832" s="54">
        <f ca="1">IF('Data Import-Express'!E826="", "",'Data Import-Express'!E826 )+(TODAY()-$A$1)</f>
        <v>45133</v>
      </c>
      <c r="F832" s="53">
        <f>IF('Data Import-Express'!F826="", "",'Data Import-Express'!F826 )</f>
        <v>833.45</v>
      </c>
      <c r="G832" s="53">
        <f>IF('Data Import-Express'!G826="", "",'Data Import-Express'!G826 )</f>
        <v>833.45</v>
      </c>
      <c r="H832" s="8"/>
      <c r="I832" s="81"/>
      <c r="J832" s="81"/>
      <c r="K832" s="82"/>
      <c r="L832" s="120"/>
      <c r="M832" s="93"/>
      <c r="N832" s="93"/>
      <c r="O832" s="36"/>
      <c r="P832" s="81"/>
      <c r="Q832" s="81"/>
      <c r="R832" s="82"/>
      <c r="S832" s="88"/>
      <c r="T832" s="92"/>
      <c r="U832" s="92"/>
      <c r="V832" s="2"/>
      <c r="W832" s="2"/>
    </row>
    <row r="833" spans="1:23" ht="15.95" customHeight="1" x14ac:dyDescent="0.25">
      <c r="A833" s="72"/>
      <c r="B833" s="53" t="str">
        <f>IF('Data Import-Express'!B827="", "",'Data Import-Express'!B827 )</f>
        <v>BELINY</v>
      </c>
      <c r="C833" s="53" t="str">
        <f>IF('Data Import-Express'!C827="", "",'Data Import-Express'!C827 )</f>
        <v>Company 68</v>
      </c>
      <c r="D833" s="97" t="str">
        <f>IF('Data Import-Express'!D827="", "",'Data Import-Express'!D827 )</f>
        <v>L076939</v>
      </c>
      <c r="E833" s="54">
        <f ca="1">IF('Data Import-Express'!E827="", "",'Data Import-Express'!E827 )+(TODAY()-$A$1)</f>
        <v>45137</v>
      </c>
      <c r="F833" s="53">
        <f>IF('Data Import-Express'!F827="", "",'Data Import-Express'!F827 )</f>
        <v>941.63</v>
      </c>
      <c r="G833" s="53">
        <f>IF('Data Import-Express'!G827="", "",'Data Import-Express'!G827 )</f>
        <v>941.63</v>
      </c>
      <c r="H833" s="8"/>
      <c r="I833" s="81"/>
      <c r="J833" s="81"/>
      <c r="K833" s="82"/>
      <c r="L833" s="120"/>
      <c r="M833" s="93"/>
      <c r="N833" s="93"/>
      <c r="O833" s="36"/>
      <c r="P833" s="81"/>
      <c r="Q833" s="81"/>
      <c r="R833" s="82"/>
      <c r="S833" s="88"/>
      <c r="T833" s="92"/>
      <c r="U833" s="92"/>
      <c r="V833" s="2"/>
      <c r="W833" s="2"/>
    </row>
    <row r="834" spans="1:23" ht="15.95" customHeight="1" x14ac:dyDescent="0.25">
      <c r="A834" s="72"/>
      <c r="B834" s="53" t="str">
        <f>IF('Data Import-Express'!B828="", "",'Data Import-Express'!B828 )</f>
        <v>BELINY</v>
      </c>
      <c r="C834" s="53" t="str">
        <f>IF('Data Import-Express'!C828="", "",'Data Import-Express'!C828 )</f>
        <v>Company 68</v>
      </c>
      <c r="D834" s="97" t="str">
        <f>IF('Data Import-Express'!D828="", "",'Data Import-Express'!D828 )</f>
        <v>L076567</v>
      </c>
      <c r="E834" s="54">
        <f ca="1">IF('Data Import-Express'!E828="", "",'Data Import-Express'!E828 )+(TODAY()-$A$1)</f>
        <v>45140</v>
      </c>
      <c r="F834" s="53">
        <f>IF('Data Import-Express'!F828="", "",'Data Import-Express'!F828 )</f>
        <v>840</v>
      </c>
      <c r="G834" s="53">
        <f>IF('Data Import-Express'!G828="", "",'Data Import-Express'!G828 )</f>
        <v>840</v>
      </c>
      <c r="H834" s="8"/>
      <c r="I834" s="81"/>
      <c r="J834" s="81"/>
      <c r="K834" s="82"/>
      <c r="L834" s="120"/>
      <c r="M834" s="93"/>
      <c r="N834" s="93"/>
      <c r="O834" s="36"/>
      <c r="P834" s="81"/>
      <c r="Q834" s="81"/>
      <c r="R834" s="82"/>
      <c r="S834" s="88"/>
      <c r="T834" s="92"/>
      <c r="U834" s="92"/>
      <c r="V834" s="2"/>
      <c r="W834" s="2"/>
    </row>
    <row r="835" spans="1:23" ht="15.95" customHeight="1" x14ac:dyDescent="0.25">
      <c r="A835" s="72"/>
      <c r="B835" s="53" t="str">
        <f>IF('Data Import-Express'!B829="", "",'Data Import-Express'!B829 )</f>
        <v>BELINY</v>
      </c>
      <c r="C835" s="53" t="str">
        <f>IF('Data Import-Express'!C829="", "",'Data Import-Express'!C829 )</f>
        <v>Company 68</v>
      </c>
      <c r="D835" s="97" t="str">
        <f>IF('Data Import-Express'!D829="", "",'Data Import-Express'!D829 )</f>
        <v>L077495</v>
      </c>
      <c r="E835" s="54">
        <f ca="1">IF('Data Import-Express'!E829="", "",'Data Import-Express'!E829 )+(TODAY()-$A$1)</f>
        <v>45141</v>
      </c>
      <c r="F835" s="53">
        <f>IF('Data Import-Express'!F829="", "",'Data Import-Express'!F829 )</f>
        <v>1200</v>
      </c>
      <c r="G835" s="53">
        <f>IF('Data Import-Express'!G829="", "",'Data Import-Express'!G829 )</f>
        <v>1200</v>
      </c>
      <c r="H835" s="8"/>
      <c r="I835" s="81"/>
      <c r="J835" s="81"/>
      <c r="K835" s="82"/>
      <c r="L835" s="120"/>
      <c r="M835" s="93"/>
      <c r="N835" s="93"/>
      <c r="O835" s="36"/>
      <c r="P835" s="81"/>
      <c r="Q835" s="81"/>
      <c r="R835" s="82"/>
      <c r="S835" s="88"/>
      <c r="T835" s="92"/>
      <c r="U835" s="92"/>
      <c r="V835" s="2"/>
      <c r="W835" s="2"/>
    </row>
    <row r="836" spans="1:23" ht="15.95" customHeight="1" x14ac:dyDescent="0.25">
      <c r="A836" s="72"/>
      <c r="B836" s="53" t="str">
        <f>IF('Data Import-Express'!B830="", "",'Data Import-Express'!B830 )</f>
        <v>BELINY</v>
      </c>
      <c r="C836" s="53" t="str">
        <f>IF('Data Import-Express'!C830="", "",'Data Import-Express'!C830 )</f>
        <v>Company 68</v>
      </c>
      <c r="D836" s="97" t="str">
        <f>IF('Data Import-Express'!D830="", "",'Data Import-Express'!D830 )</f>
        <v>L077570</v>
      </c>
      <c r="E836" s="54">
        <f ca="1">IF('Data Import-Express'!E830="", "",'Data Import-Express'!E830 )+(TODAY()-$A$1)</f>
        <v>45141</v>
      </c>
      <c r="F836" s="53">
        <f>IF('Data Import-Express'!F830="", "",'Data Import-Express'!F830 )</f>
        <v>693.6</v>
      </c>
      <c r="G836" s="53">
        <f>IF('Data Import-Express'!G830="", "",'Data Import-Express'!G830 )</f>
        <v>693.6</v>
      </c>
      <c r="H836" s="8"/>
      <c r="I836" s="81"/>
      <c r="J836" s="81"/>
      <c r="K836" s="82"/>
      <c r="L836" s="120"/>
      <c r="M836" s="93"/>
      <c r="N836" s="93"/>
      <c r="O836" s="36"/>
      <c r="P836" s="81"/>
      <c r="Q836" s="81"/>
      <c r="R836" s="82"/>
      <c r="S836" s="88"/>
      <c r="T836" s="92"/>
      <c r="U836" s="92"/>
      <c r="V836" s="2"/>
      <c r="W836" s="2"/>
    </row>
    <row r="837" spans="1:23" ht="15.95" customHeight="1" x14ac:dyDescent="0.25">
      <c r="A837" s="72"/>
      <c r="B837" s="53" t="str">
        <f>IF('Data Import-Express'!B831="", "",'Data Import-Express'!B831 )</f>
        <v>BELINY</v>
      </c>
      <c r="C837" s="53" t="str">
        <f>IF('Data Import-Express'!C831="", "",'Data Import-Express'!C831 )</f>
        <v>Company 68</v>
      </c>
      <c r="D837" s="97" t="str">
        <f>IF('Data Import-Express'!D831="", "",'Data Import-Express'!D831 )</f>
        <v>L077618</v>
      </c>
      <c r="E837" s="54">
        <f ca="1">IF('Data Import-Express'!E831="", "",'Data Import-Express'!E831 )+(TODAY()-$A$1)</f>
        <v>45141</v>
      </c>
      <c r="F837" s="53">
        <f>IF('Data Import-Express'!F831="", "",'Data Import-Express'!F831 )</f>
        <v>1031.9100000000001</v>
      </c>
      <c r="G837" s="53">
        <f>IF('Data Import-Express'!G831="", "",'Data Import-Express'!G831 )</f>
        <v>1031.9100000000001</v>
      </c>
      <c r="H837" s="8"/>
      <c r="I837" s="81"/>
      <c r="J837" s="81"/>
      <c r="K837" s="82"/>
      <c r="L837" s="120"/>
      <c r="M837" s="93"/>
      <c r="N837" s="93"/>
      <c r="O837" s="36"/>
      <c r="P837" s="81"/>
      <c r="Q837" s="81"/>
      <c r="R837" s="82"/>
      <c r="S837" s="88"/>
      <c r="T837" s="92"/>
      <c r="U837" s="92"/>
      <c r="V837" s="2"/>
      <c r="W837" s="2"/>
    </row>
    <row r="838" spans="1:23" ht="15.95" customHeight="1" x14ac:dyDescent="0.25">
      <c r="A838" s="72"/>
      <c r="B838" s="53" t="str">
        <f>IF('Data Import-Express'!B832="", "",'Data Import-Express'!B832 )</f>
        <v>BELINY</v>
      </c>
      <c r="C838" s="53" t="str">
        <f>IF('Data Import-Express'!C832="", "",'Data Import-Express'!C832 )</f>
        <v>Company 68</v>
      </c>
      <c r="D838" s="97" t="str">
        <f>IF('Data Import-Express'!D832="", "",'Data Import-Express'!D832 )</f>
        <v>L077656</v>
      </c>
      <c r="E838" s="54">
        <f ca="1">IF('Data Import-Express'!E832="", "",'Data Import-Express'!E832 )+(TODAY()-$A$1)</f>
        <v>45141</v>
      </c>
      <c r="F838" s="53">
        <f>IF('Data Import-Express'!F832="", "",'Data Import-Express'!F832 )</f>
        <v>1395</v>
      </c>
      <c r="G838" s="53">
        <f>IF('Data Import-Express'!G832="", "",'Data Import-Express'!G832 )</f>
        <v>1395</v>
      </c>
      <c r="H838" s="8"/>
      <c r="I838" s="81"/>
      <c r="J838" s="81"/>
      <c r="K838" s="82"/>
      <c r="L838" s="120"/>
      <c r="M838" s="93"/>
      <c r="N838" s="93"/>
      <c r="O838" s="36"/>
      <c r="P838" s="81"/>
      <c r="Q838" s="81"/>
      <c r="R838" s="82"/>
      <c r="S838" s="88"/>
      <c r="T838" s="92"/>
      <c r="U838" s="92"/>
      <c r="V838" s="2"/>
      <c r="W838" s="2"/>
    </row>
    <row r="839" spans="1:23" ht="15.95" customHeight="1" x14ac:dyDescent="0.25">
      <c r="A839" s="72"/>
      <c r="B839" s="53" t="str">
        <f>IF('Data Import-Express'!B833="", "",'Data Import-Express'!B833 )</f>
        <v>BELINY</v>
      </c>
      <c r="C839" s="53" t="str">
        <f>IF('Data Import-Express'!C833="", "",'Data Import-Express'!C833 )</f>
        <v>Company 68</v>
      </c>
      <c r="D839" s="97" t="str">
        <f>IF('Data Import-Express'!D833="", "",'Data Import-Express'!D833 )</f>
        <v>L077576</v>
      </c>
      <c r="E839" s="54">
        <f ca="1">IF('Data Import-Express'!E833="", "",'Data Import-Express'!E833 )+(TODAY()-$A$1)</f>
        <v>45142</v>
      </c>
      <c r="F839" s="53">
        <f>IF('Data Import-Express'!F833="", "",'Data Import-Express'!F833 )</f>
        <v>1264.3800000000001</v>
      </c>
      <c r="G839" s="53">
        <f>IF('Data Import-Express'!G833="", "",'Data Import-Express'!G833 )</f>
        <v>1264.3800000000001</v>
      </c>
      <c r="H839" s="8"/>
      <c r="I839" s="81"/>
      <c r="J839" s="81"/>
      <c r="K839" s="82"/>
      <c r="L839" s="120"/>
      <c r="M839" s="93"/>
      <c r="N839" s="93"/>
      <c r="O839" s="36"/>
      <c r="P839" s="81"/>
      <c r="Q839" s="81"/>
      <c r="R839" s="82"/>
      <c r="S839" s="88"/>
      <c r="T839" s="92"/>
      <c r="U839" s="92"/>
      <c r="V839" s="2"/>
      <c r="W839" s="2"/>
    </row>
    <row r="840" spans="1:23" ht="15.95" customHeight="1" x14ac:dyDescent="0.25">
      <c r="A840" s="72"/>
      <c r="B840" s="53" t="str">
        <f>IF('Data Import-Express'!B834="", "",'Data Import-Express'!B834 )</f>
        <v>BELINY</v>
      </c>
      <c r="C840" s="53" t="str">
        <f>IF('Data Import-Express'!C834="", "",'Data Import-Express'!C834 )</f>
        <v>Company 68</v>
      </c>
      <c r="D840" s="97" t="str">
        <f>IF('Data Import-Express'!D834="", "",'Data Import-Express'!D834 )</f>
        <v>L078159</v>
      </c>
      <c r="E840" s="54">
        <f ca="1">IF('Data Import-Express'!E834="", "",'Data Import-Express'!E834 )+(TODAY()-$A$1)</f>
        <v>45154</v>
      </c>
      <c r="F840" s="53">
        <f>IF('Data Import-Express'!F834="", "",'Data Import-Express'!F834 )</f>
        <v>712.95</v>
      </c>
      <c r="G840" s="53">
        <f>IF('Data Import-Express'!G834="", "",'Data Import-Express'!G834 )</f>
        <v>712.95</v>
      </c>
      <c r="H840" s="8"/>
      <c r="I840" s="81"/>
      <c r="J840" s="81"/>
      <c r="K840" s="82"/>
      <c r="L840" s="120"/>
      <c r="M840" s="93"/>
      <c r="N840" s="93"/>
      <c r="O840" s="36"/>
      <c r="P840" s="81"/>
      <c r="Q840" s="81"/>
      <c r="R840" s="82"/>
      <c r="S840" s="88"/>
      <c r="T840" s="92"/>
      <c r="U840" s="92"/>
      <c r="V840" s="2"/>
      <c r="W840" s="2"/>
    </row>
    <row r="841" spans="1:23" ht="15.95" customHeight="1" x14ac:dyDescent="0.25">
      <c r="A841" s="72"/>
      <c r="B841" s="53" t="str">
        <f>IF('Data Import-Express'!B835="", "",'Data Import-Express'!B835 )</f>
        <v>BELINY</v>
      </c>
      <c r="C841" s="53" t="str">
        <f>IF('Data Import-Express'!C835="", "",'Data Import-Express'!C835 )</f>
        <v>Company 68</v>
      </c>
      <c r="D841" s="97" t="str">
        <f>IF('Data Import-Express'!D835="", "",'Data Import-Express'!D835 )</f>
        <v>T078609</v>
      </c>
      <c r="E841" s="54">
        <f ca="1">IF('Data Import-Express'!E835="", "",'Data Import-Express'!E835 )+(TODAY()-$A$1)</f>
        <v>45154</v>
      </c>
      <c r="F841" s="53">
        <f>IF('Data Import-Express'!F835="", "",'Data Import-Express'!F835 )</f>
        <v>700</v>
      </c>
      <c r="G841" s="53">
        <f>IF('Data Import-Express'!G835="", "",'Data Import-Express'!G835 )</f>
        <v>700</v>
      </c>
      <c r="H841" s="8"/>
      <c r="I841" s="81"/>
      <c r="J841" s="81"/>
      <c r="K841" s="82"/>
      <c r="L841" s="120"/>
      <c r="M841" s="93"/>
      <c r="N841" s="93"/>
      <c r="O841" s="36"/>
      <c r="P841" s="81"/>
      <c r="Q841" s="81"/>
      <c r="R841" s="82"/>
      <c r="S841" s="88"/>
      <c r="T841" s="92"/>
      <c r="U841" s="92"/>
      <c r="V841" s="2"/>
      <c r="W841" s="2"/>
    </row>
    <row r="842" spans="1:23" ht="15.95" customHeight="1" x14ac:dyDescent="0.25">
      <c r="A842" s="72"/>
      <c r="B842" s="53" t="str">
        <f>IF('Data Import-Express'!B836="", "",'Data Import-Express'!B836 )</f>
        <v>BELINY</v>
      </c>
      <c r="C842" s="53" t="str">
        <f>IF('Data Import-Express'!C836="", "",'Data Import-Express'!C836 )</f>
        <v>Company 68</v>
      </c>
      <c r="D842" s="97" t="str">
        <f>IF('Data Import-Express'!D836="", "",'Data Import-Express'!D836 )</f>
        <v>L077623</v>
      </c>
      <c r="E842" s="54">
        <f ca="1">IF('Data Import-Express'!E836="", "",'Data Import-Express'!E836 )+(TODAY()-$A$1)</f>
        <v>45157</v>
      </c>
      <c r="F842" s="53">
        <f>IF('Data Import-Express'!F836="", "",'Data Import-Express'!F836 )</f>
        <v>1148</v>
      </c>
      <c r="G842" s="53">
        <f>IF('Data Import-Express'!G836="", "",'Data Import-Express'!G836 )</f>
        <v>1148</v>
      </c>
      <c r="H842" s="8"/>
      <c r="I842" s="81"/>
      <c r="J842" s="81"/>
      <c r="K842" s="82"/>
      <c r="L842" s="120"/>
      <c r="M842" s="93"/>
      <c r="N842" s="93"/>
      <c r="O842" s="36"/>
      <c r="P842" s="81"/>
      <c r="Q842" s="81"/>
      <c r="R842" s="82"/>
      <c r="S842" s="88"/>
      <c r="T842" s="92"/>
      <c r="U842" s="92"/>
      <c r="V842" s="2"/>
      <c r="W842" s="2"/>
    </row>
    <row r="843" spans="1:23" ht="15.95" customHeight="1" x14ac:dyDescent="0.25">
      <c r="A843" s="72"/>
      <c r="B843" s="53" t="str">
        <f>IF('Data Import-Express'!B837="", "",'Data Import-Express'!B837 )</f>
        <v>BELINY</v>
      </c>
      <c r="C843" s="53" t="str">
        <f>IF('Data Import-Express'!C837="", "",'Data Import-Express'!C837 )</f>
        <v>Company 68</v>
      </c>
      <c r="D843" s="97" t="str">
        <f>IF('Data Import-Express'!D837="", "",'Data Import-Express'!D837 )</f>
        <v>L078889</v>
      </c>
      <c r="E843" s="54">
        <f ca="1">IF('Data Import-Express'!E837="", "",'Data Import-Express'!E837 )+(TODAY()-$A$1)</f>
        <v>45157</v>
      </c>
      <c r="F843" s="53">
        <f>IF('Data Import-Express'!F837="", "",'Data Import-Express'!F837 )</f>
        <v>686.38</v>
      </c>
      <c r="G843" s="53">
        <f>IF('Data Import-Express'!G837="", "",'Data Import-Express'!G837 )</f>
        <v>686.38</v>
      </c>
      <c r="H843" s="8"/>
      <c r="I843" s="81"/>
      <c r="J843" s="81"/>
      <c r="K843" s="82"/>
      <c r="L843" s="120"/>
      <c r="M843" s="93"/>
      <c r="N843" s="93"/>
      <c r="O843" s="36"/>
      <c r="P843" s="81"/>
      <c r="Q843" s="81"/>
      <c r="R843" s="82"/>
      <c r="S843" s="88"/>
      <c r="T843" s="92"/>
      <c r="U843" s="92"/>
      <c r="V843" s="2"/>
      <c r="W843" s="2"/>
    </row>
    <row r="844" spans="1:23" ht="15.95" customHeight="1" x14ac:dyDescent="0.25">
      <c r="A844" s="72"/>
      <c r="B844" s="53" t="str">
        <f>IF('Data Import-Express'!B838="", "",'Data Import-Express'!B838 )</f>
        <v>BELINY</v>
      </c>
      <c r="C844" s="53" t="str">
        <f>IF('Data Import-Express'!C838="", "",'Data Import-Express'!C838 )</f>
        <v>Company 68</v>
      </c>
      <c r="D844" s="97" t="str">
        <f>IF('Data Import-Express'!D838="", "",'Data Import-Express'!D838 )</f>
        <v>L078909</v>
      </c>
      <c r="E844" s="54">
        <f ca="1">IF('Data Import-Express'!E838="", "",'Data Import-Express'!E838 )+(TODAY()-$A$1)</f>
        <v>45157</v>
      </c>
      <c r="F844" s="53">
        <f>IF('Data Import-Express'!F838="", "",'Data Import-Express'!F838 )</f>
        <v>556.33000000000004</v>
      </c>
      <c r="G844" s="53">
        <f>IF('Data Import-Express'!G838="", "",'Data Import-Express'!G838 )</f>
        <v>556.33000000000004</v>
      </c>
      <c r="H844" s="8"/>
      <c r="I844" s="81"/>
      <c r="J844" s="81"/>
      <c r="K844" s="82"/>
      <c r="L844" s="120"/>
      <c r="M844" s="93"/>
      <c r="N844" s="93"/>
      <c r="O844" s="36"/>
      <c r="P844" s="81"/>
      <c r="Q844" s="81"/>
      <c r="R844" s="82"/>
      <c r="S844" s="88"/>
      <c r="T844" s="92"/>
      <c r="U844" s="92"/>
      <c r="V844" s="2"/>
      <c r="W844" s="2"/>
    </row>
    <row r="845" spans="1:23" ht="15.95" customHeight="1" x14ac:dyDescent="0.25">
      <c r="A845" s="72"/>
      <c r="B845" s="53" t="str">
        <f>IF('Data Import-Express'!B839="", "",'Data Import-Express'!B839 )</f>
        <v>BELINY</v>
      </c>
      <c r="C845" s="53" t="str">
        <f>IF('Data Import-Express'!C839="", "",'Data Import-Express'!C839 )</f>
        <v>Company 68</v>
      </c>
      <c r="D845" s="97" t="str">
        <f>IF('Data Import-Express'!D839="", "",'Data Import-Express'!D839 )</f>
        <v>L079142</v>
      </c>
      <c r="E845" s="54">
        <f ca="1">IF('Data Import-Express'!E839="", "",'Data Import-Express'!E839 )+(TODAY()-$A$1)</f>
        <v>45168</v>
      </c>
      <c r="F845" s="53">
        <f>IF('Data Import-Express'!F839="", "",'Data Import-Express'!F839 )</f>
        <v>397.38</v>
      </c>
      <c r="G845" s="53">
        <f>IF('Data Import-Express'!G839="", "",'Data Import-Express'!G839 )</f>
        <v>397.38</v>
      </c>
      <c r="H845" s="8"/>
      <c r="I845" s="81"/>
      <c r="J845" s="81"/>
      <c r="K845" s="82"/>
      <c r="L845" s="120"/>
      <c r="M845" s="93"/>
      <c r="N845" s="93"/>
      <c r="O845" s="36"/>
      <c r="P845" s="81"/>
      <c r="Q845" s="81"/>
      <c r="R845" s="82"/>
      <c r="S845" s="88"/>
      <c r="T845" s="92"/>
      <c r="U845" s="92"/>
      <c r="V845" s="2"/>
      <c r="W845" s="2"/>
    </row>
    <row r="846" spans="1:23" ht="15.95" customHeight="1" x14ac:dyDescent="0.25">
      <c r="A846" s="72"/>
      <c r="B846" s="53" t="str">
        <f>IF('Data Import-Express'!B840="", "",'Data Import-Express'!B840 )</f>
        <v>BELINY</v>
      </c>
      <c r="C846" s="53" t="str">
        <f>IF('Data Import-Express'!C840="", "",'Data Import-Express'!C840 )</f>
        <v>Company 68</v>
      </c>
      <c r="D846" s="97" t="str">
        <f>IF('Data Import-Express'!D840="", "",'Data Import-Express'!D840 )</f>
        <v>L079469</v>
      </c>
      <c r="E846" s="54">
        <f ca="1">IF('Data Import-Express'!E840="", "",'Data Import-Express'!E840 )+(TODAY()-$A$1)</f>
        <v>45170</v>
      </c>
      <c r="F846" s="53">
        <f>IF('Data Import-Express'!F840="", "",'Data Import-Express'!F840 )</f>
        <v>675</v>
      </c>
      <c r="G846" s="53">
        <f>IF('Data Import-Express'!G840="", "",'Data Import-Express'!G840 )</f>
        <v>675</v>
      </c>
      <c r="H846" s="8"/>
      <c r="I846" s="81"/>
      <c r="J846" s="81"/>
      <c r="K846" s="82"/>
      <c r="L846" s="120"/>
      <c r="M846" s="93"/>
      <c r="N846" s="93"/>
      <c r="O846" s="36"/>
      <c r="P846" s="81"/>
      <c r="Q846" s="81"/>
      <c r="R846" s="82"/>
      <c r="S846" s="88"/>
      <c r="T846" s="92"/>
      <c r="U846" s="92"/>
      <c r="V846" s="2"/>
      <c r="W846" s="2"/>
    </row>
    <row r="847" spans="1:23" ht="15.95" customHeight="1" x14ac:dyDescent="0.25">
      <c r="A847" s="72"/>
      <c r="B847" s="53" t="str">
        <f>IF('Data Import-Express'!B841="", "",'Data Import-Express'!B841 )</f>
        <v>BFERPA</v>
      </c>
      <c r="C847" s="53" t="str">
        <f>IF('Data Import-Express'!C841="", "",'Data Import-Express'!C841 )</f>
        <v>Company 71</v>
      </c>
      <c r="D847" s="97" t="str">
        <f>IF('Data Import-Express'!D841="", "",'Data Import-Express'!D841 )</f>
        <v>L076431</v>
      </c>
      <c r="E847" s="54">
        <f ca="1">IF('Data Import-Express'!E841="", "",'Data Import-Express'!E841 )+(TODAY()-$A$1)</f>
        <v>45116</v>
      </c>
      <c r="F847" s="53">
        <f>IF('Data Import-Express'!F841="", "",'Data Import-Express'!F841 )</f>
        <v>885</v>
      </c>
      <c r="G847" s="53">
        <f>IF('Data Import-Express'!G841="", "",'Data Import-Express'!G841 )</f>
        <v>885</v>
      </c>
      <c r="H847" s="8"/>
      <c r="I847" s="81"/>
      <c r="J847" s="81"/>
      <c r="K847" s="82"/>
      <c r="L847" s="120"/>
      <c r="M847" s="93"/>
      <c r="N847" s="93"/>
      <c r="O847" s="36"/>
      <c r="P847" s="81"/>
      <c r="Q847" s="81"/>
      <c r="R847" s="82"/>
      <c r="S847" s="88"/>
      <c r="T847" s="92"/>
      <c r="U847" s="92"/>
      <c r="V847" s="2"/>
      <c r="W847" s="2"/>
    </row>
    <row r="848" spans="1:23" ht="15.95" customHeight="1" x14ac:dyDescent="0.25">
      <c r="A848" s="72"/>
      <c r="B848" s="53" t="str">
        <f>IF('Data Import-Express'!B842="", "",'Data Import-Express'!B842 )</f>
        <v>BFILAL</v>
      </c>
      <c r="C848" s="53" t="str">
        <f>IF('Data Import-Express'!C842="", "",'Data Import-Express'!C842 )</f>
        <v>Company 72</v>
      </c>
      <c r="D848" s="97" t="str">
        <f>IF('Data Import-Express'!D842="", "",'Data Import-Express'!D842 )</f>
        <v>L073410</v>
      </c>
      <c r="E848" s="54">
        <f ca="1">IF('Data Import-Express'!E842="", "",'Data Import-Express'!E842 )+(TODAY()-$A$1)</f>
        <v>45056</v>
      </c>
      <c r="F848" s="53">
        <f>IF('Data Import-Express'!F842="", "",'Data Import-Express'!F842 )</f>
        <v>125</v>
      </c>
      <c r="G848" s="53">
        <f>IF('Data Import-Express'!G842="", "",'Data Import-Express'!G842 )</f>
        <v>125</v>
      </c>
      <c r="H848" s="8"/>
      <c r="I848" s="81"/>
      <c r="J848" s="81"/>
      <c r="K848" s="82"/>
      <c r="L848" s="120"/>
      <c r="M848" s="93"/>
      <c r="N848" s="93"/>
      <c r="O848" s="36"/>
      <c r="P848" s="81"/>
      <c r="Q848" s="81"/>
      <c r="R848" s="82"/>
      <c r="S848" s="88"/>
      <c r="T848" s="92"/>
      <c r="U848" s="92"/>
      <c r="V848" s="2"/>
      <c r="W848" s="2"/>
    </row>
    <row r="849" spans="1:23" ht="15.95" customHeight="1" x14ac:dyDescent="0.25">
      <c r="A849" s="72"/>
      <c r="B849" s="53" t="str">
        <f>IF('Data Import-Express'!B843="", "",'Data Import-Express'!B843 )</f>
        <v>BFILAL</v>
      </c>
      <c r="C849" s="53" t="str">
        <f>IF('Data Import-Express'!C843="", "",'Data Import-Express'!C843 )</f>
        <v>Company 72</v>
      </c>
      <c r="D849" s="97" t="str">
        <f>IF('Data Import-Express'!D843="", "",'Data Import-Express'!D843 )</f>
        <v>L073346</v>
      </c>
      <c r="E849" s="54">
        <f ca="1">IF('Data Import-Express'!E843="", "",'Data Import-Express'!E843 )+(TODAY()-$A$1)</f>
        <v>45059</v>
      </c>
      <c r="F849" s="53">
        <f>IF('Data Import-Express'!F843="", "",'Data Import-Express'!F843 )</f>
        <v>641.25</v>
      </c>
      <c r="G849" s="53">
        <f>IF('Data Import-Express'!G843="", "",'Data Import-Express'!G843 )</f>
        <v>641.25</v>
      </c>
      <c r="H849" s="8"/>
      <c r="I849" s="81"/>
      <c r="J849" s="81"/>
      <c r="K849" s="82"/>
      <c r="L849" s="120"/>
      <c r="M849" s="93"/>
      <c r="N849" s="93"/>
      <c r="O849" s="36"/>
      <c r="P849" s="81"/>
      <c r="Q849" s="81"/>
      <c r="R849" s="82"/>
      <c r="S849" s="88"/>
      <c r="T849" s="92"/>
      <c r="U849" s="92"/>
      <c r="V849" s="2"/>
      <c r="W849" s="2"/>
    </row>
    <row r="850" spans="1:23" ht="15.95" customHeight="1" x14ac:dyDescent="0.25">
      <c r="A850" s="72"/>
      <c r="B850" s="53" t="str">
        <f>IF('Data Import-Express'!B844="", "",'Data Import-Express'!B844 )</f>
        <v>BFILAL</v>
      </c>
      <c r="C850" s="53" t="str">
        <f>IF('Data Import-Express'!C844="", "",'Data Import-Express'!C844 )</f>
        <v>Company 72</v>
      </c>
      <c r="D850" s="97" t="str">
        <f>IF('Data Import-Express'!D844="", "",'Data Import-Express'!D844 )</f>
        <v>L076697</v>
      </c>
      <c r="E850" s="54">
        <f ca="1">IF('Data Import-Express'!E844="", "",'Data Import-Express'!E844 )+(TODAY()-$A$1)</f>
        <v>45119</v>
      </c>
      <c r="F850" s="53">
        <f>IF('Data Import-Express'!F844="", "",'Data Import-Express'!F844 )</f>
        <v>2790</v>
      </c>
      <c r="G850" s="53">
        <f>IF('Data Import-Express'!G844="", "",'Data Import-Express'!G844 )</f>
        <v>2790</v>
      </c>
      <c r="H850" s="8"/>
      <c r="I850" s="81"/>
      <c r="J850" s="81"/>
      <c r="K850" s="82"/>
      <c r="L850" s="120"/>
      <c r="M850" s="93"/>
      <c r="N850" s="93"/>
      <c r="O850" s="36"/>
      <c r="P850" s="81"/>
      <c r="Q850" s="81"/>
      <c r="R850" s="82"/>
      <c r="S850" s="88"/>
      <c r="T850" s="92"/>
      <c r="U850" s="92"/>
      <c r="V850" s="2"/>
      <c r="W850" s="2"/>
    </row>
    <row r="851" spans="1:23" ht="15.95" customHeight="1" x14ac:dyDescent="0.25">
      <c r="A851" s="72"/>
      <c r="B851" s="53" t="str">
        <f>IF('Data Import-Express'!B845="", "",'Data Import-Express'!B845 )</f>
        <v>BFILAL</v>
      </c>
      <c r="C851" s="53" t="str">
        <f>IF('Data Import-Express'!C845="", "",'Data Import-Express'!C845 )</f>
        <v>Company 72</v>
      </c>
      <c r="D851" s="97" t="str">
        <f>IF('Data Import-Express'!D845="", "",'Data Import-Express'!D845 )</f>
        <v>L076315</v>
      </c>
      <c r="E851" s="54">
        <f ca="1">IF('Data Import-Express'!E845="", "",'Data Import-Express'!E845 )+(TODAY()-$A$1)</f>
        <v>45120</v>
      </c>
      <c r="F851" s="53">
        <f>IF('Data Import-Express'!F845="", "",'Data Import-Express'!F845 )</f>
        <v>525</v>
      </c>
      <c r="G851" s="53">
        <f>IF('Data Import-Express'!G845="", "",'Data Import-Express'!G845 )</f>
        <v>525</v>
      </c>
      <c r="H851" s="8"/>
      <c r="I851" s="81"/>
      <c r="J851" s="81"/>
      <c r="K851" s="82"/>
      <c r="L851" s="120"/>
      <c r="M851" s="93"/>
      <c r="N851" s="93"/>
      <c r="O851" s="36"/>
      <c r="P851" s="81"/>
      <c r="Q851" s="81"/>
      <c r="R851" s="82"/>
      <c r="S851" s="88"/>
      <c r="T851" s="92"/>
      <c r="U851" s="92"/>
      <c r="V851" s="2"/>
      <c r="W851" s="2"/>
    </row>
    <row r="852" spans="1:23" ht="15.95" customHeight="1" x14ac:dyDescent="0.25">
      <c r="A852" s="72"/>
      <c r="B852" s="53" t="str">
        <f>IF('Data Import-Express'!B846="", "",'Data Import-Express'!B846 )</f>
        <v>BFILAL</v>
      </c>
      <c r="C852" s="53" t="str">
        <f>IF('Data Import-Express'!C846="", "",'Data Import-Express'!C846 )</f>
        <v>Company 72</v>
      </c>
      <c r="D852" s="97" t="str">
        <f>IF('Data Import-Express'!D846="", "",'Data Import-Express'!D846 )</f>
        <v>L077563</v>
      </c>
      <c r="E852" s="54">
        <f ca="1">IF('Data Import-Express'!E846="", "",'Data Import-Express'!E846 )+(TODAY()-$A$1)</f>
        <v>45141</v>
      </c>
      <c r="F852" s="53">
        <f>IF('Data Import-Express'!F846="", "",'Data Import-Express'!F846 )</f>
        <v>1011.5</v>
      </c>
      <c r="G852" s="53">
        <f>IF('Data Import-Express'!G846="", "",'Data Import-Express'!G846 )</f>
        <v>1011.5</v>
      </c>
      <c r="H852" s="8"/>
      <c r="I852" s="81"/>
      <c r="J852" s="81"/>
      <c r="K852" s="82"/>
      <c r="L852" s="120"/>
      <c r="M852" s="93"/>
      <c r="N852" s="93"/>
      <c r="O852" s="36"/>
      <c r="P852" s="81"/>
      <c r="Q852" s="81"/>
      <c r="R852" s="82"/>
      <c r="S852" s="88"/>
      <c r="T852" s="92"/>
      <c r="U852" s="92"/>
      <c r="V852" s="2"/>
      <c r="W852" s="2"/>
    </row>
    <row r="853" spans="1:23" ht="15.95" customHeight="1" x14ac:dyDescent="0.25">
      <c r="A853" s="72"/>
      <c r="B853" s="53" t="str">
        <f>IF('Data Import-Express'!B847="", "",'Data Import-Express'!B847 )</f>
        <v>BFILAL</v>
      </c>
      <c r="C853" s="53" t="str">
        <f>IF('Data Import-Express'!C847="", "",'Data Import-Express'!C847 )</f>
        <v>Company 72</v>
      </c>
      <c r="D853" s="97" t="str">
        <f>IF('Data Import-Express'!D847="", "",'Data Import-Express'!D847 )</f>
        <v>L078167</v>
      </c>
      <c r="E853" s="54">
        <f ca="1">IF('Data Import-Express'!E847="", "",'Data Import-Express'!E847 )+(TODAY()-$A$1)</f>
        <v>45168</v>
      </c>
      <c r="F853" s="53">
        <f>IF('Data Import-Express'!F847="", "",'Data Import-Express'!F847 )</f>
        <v>2312</v>
      </c>
      <c r="G853" s="53">
        <f>IF('Data Import-Express'!G847="", "",'Data Import-Express'!G847 )</f>
        <v>2312</v>
      </c>
      <c r="H853" s="8"/>
      <c r="I853" s="81"/>
      <c r="J853" s="81"/>
      <c r="K853" s="82"/>
      <c r="L853" s="120"/>
      <c r="M853" s="93"/>
      <c r="N853" s="93"/>
      <c r="O853" s="36"/>
      <c r="P853" s="81"/>
      <c r="Q853" s="81"/>
      <c r="R853" s="82"/>
      <c r="S853" s="88"/>
      <c r="T853" s="92"/>
      <c r="U853" s="92"/>
      <c r="V853" s="2"/>
      <c r="W853" s="2"/>
    </row>
    <row r="854" spans="1:23" ht="15.95" customHeight="1" x14ac:dyDescent="0.25">
      <c r="A854" s="72"/>
      <c r="B854" s="53" t="str">
        <f>IF('Data Import-Express'!B848="", "",'Data Import-Express'!B848 )</f>
        <v>BFILAL</v>
      </c>
      <c r="C854" s="53" t="str">
        <f>IF('Data Import-Express'!C848="", "",'Data Import-Express'!C848 )</f>
        <v>Company 72</v>
      </c>
      <c r="D854" s="97" t="str">
        <f>IF('Data Import-Express'!D848="", "",'Data Import-Express'!D848 )</f>
        <v>L078839</v>
      </c>
      <c r="E854" s="54">
        <f ca="1">IF('Data Import-Express'!E848="", "",'Data Import-Express'!E848 )+(TODAY()-$A$1)</f>
        <v>45170</v>
      </c>
      <c r="F854" s="53">
        <f>IF('Data Import-Express'!F848="", "",'Data Import-Express'!F848 )</f>
        <v>1011.5</v>
      </c>
      <c r="G854" s="53">
        <f>IF('Data Import-Express'!G848="", "",'Data Import-Express'!G848 )</f>
        <v>1011.5</v>
      </c>
      <c r="H854" s="8"/>
      <c r="I854" s="81"/>
      <c r="J854" s="81"/>
      <c r="K854" s="82"/>
      <c r="L854" s="120"/>
      <c r="M854" s="93"/>
      <c r="N854" s="93"/>
      <c r="O854" s="36"/>
      <c r="P854" s="81"/>
      <c r="Q854" s="81"/>
      <c r="R854" s="82"/>
      <c r="S854" s="88"/>
      <c r="T854" s="92"/>
      <c r="U854" s="92"/>
      <c r="V854" s="2"/>
      <c r="W854" s="2"/>
    </row>
    <row r="855" spans="1:23" ht="15.95" customHeight="1" x14ac:dyDescent="0.25">
      <c r="A855" s="72"/>
      <c r="B855" s="53" t="str">
        <f>IF('Data Import-Express'!B849="", "",'Data Import-Express'!B849 )</f>
        <v>BFILAL</v>
      </c>
      <c r="C855" s="53" t="str">
        <f>IF('Data Import-Express'!C849="", "",'Data Import-Express'!C849 )</f>
        <v>Company 72</v>
      </c>
      <c r="D855" s="97" t="str">
        <f>IF('Data Import-Express'!D849="", "",'Data Import-Express'!D849 )</f>
        <v>L079359</v>
      </c>
      <c r="E855" s="54">
        <f ca="1">IF('Data Import-Express'!E849="", "",'Data Import-Express'!E849 )+(TODAY()-$A$1)</f>
        <v>45170</v>
      </c>
      <c r="F855" s="53">
        <f>IF('Data Import-Express'!F849="", "",'Data Import-Express'!F849 )</f>
        <v>1517.25</v>
      </c>
      <c r="G855" s="53">
        <f>IF('Data Import-Express'!G849="", "",'Data Import-Express'!G849 )</f>
        <v>1517.25</v>
      </c>
      <c r="H855" s="8"/>
      <c r="I855" s="81"/>
      <c r="J855" s="81"/>
      <c r="K855" s="82"/>
      <c r="L855" s="120"/>
      <c r="M855" s="93"/>
      <c r="N855" s="93"/>
      <c r="O855" s="36"/>
      <c r="P855" s="81"/>
      <c r="Q855" s="81"/>
      <c r="R855" s="82"/>
      <c r="S855" s="88"/>
      <c r="T855" s="92"/>
      <c r="U855" s="92"/>
      <c r="V855" s="2"/>
      <c r="W855" s="2"/>
    </row>
    <row r="856" spans="1:23" ht="15.95" customHeight="1" x14ac:dyDescent="0.25">
      <c r="A856" s="72"/>
      <c r="B856" s="53" t="str">
        <f>IF('Data Import-Express'!B850="", "",'Data Import-Express'!B850 )</f>
        <v>BFITII</v>
      </c>
      <c r="C856" s="53" t="str">
        <f>IF('Data Import-Express'!C850="", "",'Data Import-Express'!C850 )</f>
        <v>Company 73</v>
      </c>
      <c r="D856" s="97" t="str">
        <f>IF('Data Import-Express'!D850="", "",'Data Import-Express'!D850 )</f>
        <v>B077187</v>
      </c>
      <c r="E856" s="54">
        <f ca="1">IF('Data Import-Express'!E850="", "",'Data Import-Express'!E850 )+(TODAY()-$A$1)</f>
        <v>45129</v>
      </c>
      <c r="F856" s="53">
        <f>IF('Data Import-Express'!F850="", "",'Data Import-Express'!F850 )</f>
        <v>1510</v>
      </c>
      <c r="G856" s="53">
        <f>IF('Data Import-Express'!G850="", "",'Data Import-Express'!G850 )</f>
        <v>1510</v>
      </c>
      <c r="H856" s="8"/>
      <c r="I856" s="81"/>
      <c r="J856" s="81"/>
      <c r="K856" s="82"/>
      <c r="L856" s="120"/>
      <c r="M856" s="93"/>
      <c r="N856" s="93"/>
      <c r="O856" s="36"/>
      <c r="P856" s="81"/>
      <c r="Q856" s="81"/>
      <c r="R856" s="82"/>
      <c r="S856" s="88"/>
      <c r="T856" s="92"/>
      <c r="U856" s="92"/>
      <c r="V856" s="2"/>
      <c r="W856" s="2"/>
    </row>
    <row r="857" spans="1:23" ht="15.95" customHeight="1" x14ac:dyDescent="0.25">
      <c r="A857" s="72"/>
      <c r="B857" s="53" t="str">
        <f>IF('Data Import-Express'!B851="", "",'Data Import-Express'!B851 )</f>
        <v>BFITII</v>
      </c>
      <c r="C857" s="53" t="str">
        <f>IF('Data Import-Express'!C851="", "",'Data Import-Express'!C851 )</f>
        <v>Company 73</v>
      </c>
      <c r="D857" s="97" t="str">
        <f>IF('Data Import-Express'!D851="", "",'Data Import-Express'!D851 )</f>
        <v>B077370</v>
      </c>
      <c r="E857" s="54">
        <f ca="1">IF('Data Import-Express'!E851="", "",'Data Import-Express'!E851 )+(TODAY()-$A$1)</f>
        <v>45130</v>
      </c>
      <c r="F857" s="53">
        <f>IF('Data Import-Express'!F851="", "",'Data Import-Express'!F851 )</f>
        <v>1150</v>
      </c>
      <c r="G857" s="53">
        <f>IF('Data Import-Express'!G851="", "",'Data Import-Express'!G851 )</f>
        <v>1150</v>
      </c>
      <c r="H857" s="8"/>
      <c r="I857" s="81"/>
      <c r="J857" s="81"/>
      <c r="K857" s="82"/>
      <c r="L857" s="120"/>
      <c r="M857" s="93"/>
      <c r="N857" s="93"/>
      <c r="O857" s="36"/>
      <c r="P857" s="81"/>
      <c r="Q857" s="81"/>
      <c r="R857" s="82"/>
      <c r="S857" s="88"/>
      <c r="T857" s="92"/>
      <c r="U857" s="92"/>
      <c r="V857" s="2"/>
      <c r="W857" s="2"/>
    </row>
    <row r="858" spans="1:23" ht="15.95" customHeight="1" x14ac:dyDescent="0.25">
      <c r="A858" s="72"/>
      <c r="B858" s="53" t="str">
        <f>IF('Data Import-Express'!B852="", "",'Data Import-Express'!B852 )</f>
        <v>BFLEPH</v>
      </c>
      <c r="C858" s="53" t="str">
        <f>IF('Data Import-Express'!C852="", "",'Data Import-Express'!C852 )</f>
        <v>Company 74</v>
      </c>
      <c r="D858" s="97" t="str">
        <f>IF('Data Import-Express'!D852="", "",'Data Import-Express'!D852 )</f>
        <v>L068844</v>
      </c>
      <c r="E858" s="54">
        <f ca="1">IF('Data Import-Express'!E852="", "",'Data Import-Express'!E852 )+(TODAY()-$A$1)</f>
        <v>44987</v>
      </c>
      <c r="F858" s="53">
        <f>IF('Data Import-Express'!F852="", "",'Data Import-Express'!F852 )</f>
        <v>553.13</v>
      </c>
      <c r="G858" s="53">
        <f>IF('Data Import-Express'!G852="", "",'Data Import-Express'!G852 )</f>
        <v>553.13</v>
      </c>
      <c r="H858" s="8"/>
      <c r="I858" s="81"/>
      <c r="J858" s="81"/>
      <c r="K858" s="82"/>
      <c r="L858" s="120"/>
      <c r="M858" s="93"/>
      <c r="N858" s="93"/>
      <c r="O858" s="36"/>
      <c r="P858" s="81"/>
      <c r="Q858" s="81"/>
      <c r="R858" s="82"/>
      <c r="S858" s="88"/>
      <c r="T858" s="92"/>
      <c r="U858" s="92"/>
      <c r="V858" s="2"/>
      <c r="W858" s="2"/>
    </row>
    <row r="859" spans="1:23" ht="15.95" customHeight="1" x14ac:dyDescent="0.25">
      <c r="A859" s="72"/>
      <c r="B859" s="53" t="str">
        <f>IF('Data Import-Express'!B853="", "",'Data Import-Express'!B853 )</f>
        <v>BFLEPH</v>
      </c>
      <c r="C859" s="53" t="str">
        <f>IF('Data Import-Express'!C853="", "",'Data Import-Express'!C853 )</f>
        <v>Company 74</v>
      </c>
      <c r="D859" s="97" t="str">
        <f>IF('Data Import-Express'!D853="", "",'Data Import-Express'!D853 )</f>
        <v>L078668</v>
      </c>
      <c r="E859" s="54">
        <f ca="1">IF('Data Import-Express'!E853="", "",'Data Import-Express'!E853 )+(TODAY()-$A$1)</f>
        <v>45154</v>
      </c>
      <c r="F859" s="53">
        <f>IF('Data Import-Express'!F853="", "",'Data Import-Express'!F853 )</f>
        <v>469.63</v>
      </c>
      <c r="G859" s="53">
        <f>IF('Data Import-Express'!G853="", "",'Data Import-Express'!G853 )</f>
        <v>469.63</v>
      </c>
      <c r="H859" s="8"/>
      <c r="I859" s="81"/>
      <c r="J859" s="81"/>
      <c r="K859" s="82"/>
      <c r="L859" s="120"/>
      <c r="M859" s="93"/>
      <c r="N859" s="93"/>
      <c r="O859" s="36"/>
      <c r="P859" s="81"/>
      <c r="Q859" s="81"/>
      <c r="R859" s="82"/>
      <c r="S859" s="88"/>
      <c r="T859" s="92"/>
      <c r="U859" s="92"/>
      <c r="V859" s="2"/>
      <c r="W859" s="2"/>
    </row>
    <row r="860" spans="1:23" ht="15.95" customHeight="1" x14ac:dyDescent="0.25">
      <c r="A860" s="72"/>
      <c r="B860" s="53" t="str">
        <f>IF('Data Import-Express'!B854="", "",'Data Import-Express'!B854 )</f>
        <v>BFOR91</v>
      </c>
      <c r="C860" s="53" t="str">
        <f>IF('Data Import-Express'!C854="", "",'Data Import-Express'!C854 )</f>
        <v>Company 75</v>
      </c>
      <c r="D860" s="97" t="str">
        <f>IF('Data Import-Express'!D854="", "",'Data Import-Express'!D854 )</f>
        <v>L078308</v>
      </c>
      <c r="E860" s="54">
        <f ca="1">IF('Data Import-Express'!E854="", "",'Data Import-Express'!E854 )+(TODAY()-$A$1)</f>
        <v>45154</v>
      </c>
      <c r="F860" s="53">
        <f>IF('Data Import-Express'!F854="", "",'Data Import-Express'!F854 )</f>
        <v>2579.33</v>
      </c>
      <c r="G860" s="53">
        <f>IF('Data Import-Express'!G854="", "",'Data Import-Express'!G854 )</f>
        <v>2579.33</v>
      </c>
      <c r="H860" s="8"/>
      <c r="I860" s="81"/>
      <c r="J860" s="81"/>
      <c r="K860" s="82"/>
      <c r="L860" s="120"/>
      <c r="M860" s="93"/>
      <c r="N860" s="93"/>
      <c r="O860" s="36"/>
      <c r="P860" s="81"/>
      <c r="Q860" s="81"/>
      <c r="R860" s="82"/>
      <c r="S860" s="88"/>
      <c r="T860" s="92"/>
      <c r="U860" s="92"/>
      <c r="V860" s="2"/>
      <c r="W860" s="2"/>
    </row>
    <row r="861" spans="1:23" ht="15.95" customHeight="1" x14ac:dyDescent="0.25">
      <c r="A861" s="72"/>
      <c r="B861" s="53" t="str">
        <f>IF('Data Import-Express'!B855="", "",'Data Import-Express'!B855 )</f>
        <v>BFOX34</v>
      </c>
      <c r="C861" s="53" t="str">
        <f>IF('Data Import-Express'!C855="", "",'Data Import-Express'!C855 )</f>
        <v>Company 76</v>
      </c>
      <c r="D861" s="97" t="str">
        <f>IF('Data Import-Express'!D855="", "",'Data Import-Express'!D855 )</f>
        <v>L077627</v>
      </c>
      <c r="E861" s="54">
        <f ca="1">IF('Data Import-Express'!E855="", "",'Data Import-Express'!E855 )+(TODAY()-$A$1)</f>
        <v>45142</v>
      </c>
      <c r="F861" s="53">
        <f>IF('Data Import-Express'!F855="", "",'Data Import-Express'!F855 )</f>
        <v>1004.5</v>
      </c>
      <c r="G861" s="53">
        <f>IF('Data Import-Express'!G855="", "",'Data Import-Express'!G855 )</f>
        <v>1004.5</v>
      </c>
      <c r="H861" s="8"/>
      <c r="I861" s="81"/>
      <c r="J861" s="81"/>
      <c r="K861" s="82"/>
      <c r="L861" s="120"/>
      <c r="M861" s="93"/>
      <c r="N861" s="93"/>
      <c r="O861" s="36"/>
      <c r="P861" s="81"/>
      <c r="Q861" s="81"/>
      <c r="R861" s="82"/>
      <c r="S861" s="88"/>
      <c r="T861" s="92"/>
      <c r="U861" s="92"/>
      <c r="V861" s="2"/>
      <c r="W861" s="2"/>
    </row>
    <row r="862" spans="1:23" ht="15.95" customHeight="1" x14ac:dyDescent="0.25">
      <c r="A862" s="72"/>
      <c r="B862" s="53" t="str">
        <f>IF('Data Import-Express'!B856="", "",'Data Import-Express'!B856 )</f>
        <v>BFOX34</v>
      </c>
      <c r="C862" s="53" t="str">
        <f>IF('Data Import-Express'!C856="", "",'Data Import-Express'!C856 )</f>
        <v>Company 76</v>
      </c>
      <c r="D862" s="97" t="str">
        <f>IF('Data Import-Express'!D856="", "",'Data Import-Express'!D856 )</f>
        <v>L078266</v>
      </c>
      <c r="E862" s="54">
        <f ca="1">IF('Data Import-Express'!E856="", "",'Data Import-Express'!E856 )+(TODAY()-$A$1)</f>
        <v>45151</v>
      </c>
      <c r="F862" s="53">
        <f>IF('Data Import-Express'!F856="", "",'Data Import-Express'!F856 )</f>
        <v>722.5</v>
      </c>
      <c r="G862" s="53">
        <f>IF('Data Import-Express'!G856="", "",'Data Import-Express'!G856 )</f>
        <v>722.5</v>
      </c>
      <c r="H862" s="8"/>
      <c r="I862" s="81"/>
      <c r="J862" s="81"/>
      <c r="K862" s="82"/>
      <c r="L862" s="120"/>
      <c r="M862" s="93"/>
      <c r="N862" s="93"/>
      <c r="O862" s="36"/>
      <c r="P862" s="81"/>
      <c r="Q862" s="81"/>
      <c r="R862" s="82"/>
      <c r="S862" s="88"/>
      <c r="T862" s="92"/>
      <c r="U862" s="92"/>
      <c r="V862" s="2"/>
      <c r="W862" s="2"/>
    </row>
    <row r="863" spans="1:23" ht="15.95" customHeight="1" x14ac:dyDescent="0.25">
      <c r="A863" s="72"/>
      <c r="B863" s="53" t="str">
        <f>IF('Data Import-Express'!B857="", "",'Data Import-Express'!B857 )</f>
        <v>BFOX34</v>
      </c>
      <c r="C863" s="53" t="str">
        <f>IF('Data Import-Express'!C857="", "",'Data Import-Express'!C857 )</f>
        <v>Company 76</v>
      </c>
      <c r="D863" s="97" t="str">
        <f>IF('Data Import-Express'!D857="", "",'Data Import-Express'!D857 )</f>
        <v>L078269</v>
      </c>
      <c r="E863" s="54">
        <f ca="1">IF('Data Import-Express'!E857="", "",'Data Import-Express'!E857 )+(TODAY()-$A$1)</f>
        <v>45151</v>
      </c>
      <c r="F863" s="53">
        <f>IF('Data Import-Express'!F857="", "",'Data Import-Express'!F857 )</f>
        <v>722.5</v>
      </c>
      <c r="G863" s="53">
        <f>IF('Data Import-Express'!G857="", "",'Data Import-Express'!G857 )</f>
        <v>722.5</v>
      </c>
      <c r="H863" s="8"/>
      <c r="I863" s="81"/>
      <c r="J863" s="81"/>
      <c r="K863" s="82"/>
      <c r="L863" s="120"/>
      <c r="M863" s="93"/>
      <c r="N863" s="93"/>
      <c r="O863" s="36"/>
      <c r="P863" s="81"/>
      <c r="Q863" s="81"/>
      <c r="R863" s="82"/>
      <c r="S863" s="88"/>
      <c r="T863" s="92"/>
      <c r="U863" s="92"/>
      <c r="V863" s="2"/>
      <c r="W863" s="2"/>
    </row>
    <row r="864" spans="1:23" ht="15.95" customHeight="1" x14ac:dyDescent="0.25">
      <c r="A864" s="72"/>
      <c r="B864" s="53" t="str">
        <f>IF('Data Import-Express'!B858="", "",'Data Import-Express'!B858 )</f>
        <v>BFOX34</v>
      </c>
      <c r="C864" s="53" t="str">
        <f>IF('Data Import-Express'!C858="", "",'Data Import-Express'!C858 )</f>
        <v>Company 76</v>
      </c>
      <c r="D864" s="97" t="str">
        <f>IF('Data Import-Express'!D858="", "",'Data Import-Express'!D858 )</f>
        <v>L078482</v>
      </c>
      <c r="E864" s="54">
        <f ca="1">IF('Data Import-Express'!E858="", "",'Data Import-Express'!E858 )+(TODAY()-$A$1)</f>
        <v>45154</v>
      </c>
      <c r="F864" s="53">
        <f>IF('Data Import-Express'!F858="", "",'Data Import-Express'!F858 )</f>
        <v>794.75</v>
      </c>
      <c r="G864" s="53">
        <f>IF('Data Import-Express'!G858="", "",'Data Import-Express'!G858 )</f>
        <v>794.75</v>
      </c>
      <c r="H864" s="8"/>
      <c r="I864" s="81"/>
      <c r="J864" s="81"/>
      <c r="K864" s="82"/>
      <c r="L864" s="120"/>
      <c r="M864" s="93"/>
      <c r="N864" s="93"/>
      <c r="O864" s="36"/>
      <c r="P864" s="81"/>
      <c r="Q864" s="81"/>
      <c r="R864" s="82"/>
      <c r="S864" s="88"/>
      <c r="T864" s="92"/>
      <c r="U864" s="92"/>
      <c r="V864" s="2"/>
      <c r="W864" s="2"/>
    </row>
    <row r="865" spans="1:23" ht="15.95" customHeight="1" x14ac:dyDescent="0.25">
      <c r="A865" s="72"/>
      <c r="B865" s="53" t="str">
        <f>IF('Data Import-Express'!B859="", "",'Data Import-Express'!B859 )</f>
        <v>BGAMPA</v>
      </c>
      <c r="C865" s="53" t="str">
        <f>IF('Data Import-Express'!C859="", "",'Data Import-Express'!C859 )</f>
        <v>Company 77</v>
      </c>
      <c r="D865" s="97" t="str">
        <f>IF('Data Import-Express'!D859="", "",'Data Import-Express'!D859 )</f>
        <v>L062858</v>
      </c>
      <c r="E865" s="54">
        <f ca="1">IF('Data Import-Express'!E859="", "",'Data Import-Express'!E859 )+(TODAY()-$A$1)</f>
        <v>44868</v>
      </c>
      <c r="F865" s="53">
        <f>IF('Data Import-Express'!F859="", "",'Data Import-Express'!F859 )</f>
        <v>896</v>
      </c>
      <c r="G865" s="53">
        <f>IF('Data Import-Express'!G859="", "",'Data Import-Express'!G859 )</f>
        <v>896</v>
      </c>
      <c r="H865" s="8"/>
      <c r="I865" s="81"/>
      <c r="J865" s="81"/>
      <c r="K865" s="82"/>
      <c r="L865" s="120"/>
      <c r="M865" s="93"/>
      <c r="N865" s="93"/>
      <c r="O865" s="36"/>
      <c r="P865" s="81"/>
      <c r="Q865" s="81"/>
      <c r="R865" s="82"/>
      <c r="S865" s="88"/>
      <c r="T865" s="92"/>
      <c r="U865" s="92"/>
      <c r="V865" s="2"/>
      <c r="W865" s="2"/>
    </row>
    <row r="866" spans="1:23" ht="15.95" customHeight="1" x14ac:dyDescent="0.25">
      <c r="A866" s="72"/>
      <c r="B866" s="53" t="str">
        <f>IF('Data Import-Express'!B860="", "",'Data Import-Express'!B860 )</f>
        <v>BGAMPA</v>
      </c>
      <c r="C866" s="53" t="str">
        <f>IF('Data Import-Express'!C860="", "",'Data Import-Express'!C860 )</f>
        <v>Company 77</v>
      </c>
      <c r="D866" s="97" t="str">
        <f>IF('Data Import-Express'!D860="", "",'Data Import-Express'!D860 )</f>
        <v>L078717</v>
      </c>
      <c r="E866" s="54">
        <f ca="1">IF('Data Import-Express'!E860="", "",'Data Import-Express'!E860 )+(TODAY()-$A$1)</f>
        <v>45169</v>
      </c>
      <c r="F866" s="53">
        <f>IF('Data Import-Express'!F860="", "",'Data Import-Express'!F860 )</f>
        <v>1033.18</v>
      </c>
      <c r="G866" s="53">
        <f>IF('Data Import-Express'!G860="", "",'Data Import-Express'!G860 )</f>
        <v>1033.18</v>
      </c>
      <c r="H866" s="8"/>
      <c r="I866" s="81"/>
      <c r="J866" s="81"/>
      <c r="K866" s="82"/>
      <c r="L866" s="120"/>
      <c r="M866" s="93"/>
      <c r="N866" s="93"/>
      <c r="O866" s="36"/>
      <c r="P866" s="81"/>
      <c r="Q866" s="81"/>
      <c r="R866" s="82"/>
      <c r="S866" s="88"/>
      <c r="T866" s="92"/>
      <c r="U866" s="92"/>
      <c r="V866" s="2"/>
      <c r="W866" s="2"/>
    </row>
    <row r="867" spans="1:23" ht="15.95" customHeight="1" x14ac:dyDescent="0.25">
      <c r="A867" s="72"/>
      <c r="B867" s="53" t="str">
        <f>IF('Data Import-Express'!B861="", "",'Data Import-Express'!B861 )</f>
        <v>BGAMPA</v>
      </c>
      <c r="C867" s="53" t="str">
        <f>IF('Data Import-Express'!C861="", "",'Data Import-Express'!C861 )</f>
        <v>Company 77</v>
      </c>
      <c r="D867" s="97" t="str">
        <f>IF('Data Import-Express'!D861="", "",'Data Import-Express'!D861 )</f>
        <v>L078689</v>
      </c>
      <c r="E867" s="54">
        <f ca="1">IF('Data Import-Express'!E861="", "",'Data Import-Express'!E861 )+(TODAY()-$A$1)</f>
        <v>45170</v>
      </c>
      <c r="F867" s="53">
        <f>IF('Data Import-Express'!F861="", "",'Data Import-Express'!F861 )</f>
        <v>1351.08</v>
      </c>
      <c r="G867" s="53">
        <f>IF('Data Import-Express'!G861="", "",'Data Import-Express'!G861 )</f>
        <v>1351.08</v>
      </c>
      <c r="H867" s="8"/>
      <c r="I867" s="81"/>
      <c r="J867" s="81"/>
      <c r="K867" s="82"/>
      <c r="L867" s="120"/>
      <c r="M867" s="93"/>
      <c r="N867" s="93"/>
      <c r="O867" s="36"/>
      <c r="P867" s="81"/>
      <c r="Q867" s="81"/>
      <c r="R867" s="82"/>
      <c r="S867" s="88"/>
      <c r="T867" s="92"/>
      <c r="U867" s="92"/>
      <c r="V867" s="2"/>
      <c r="W867" s="2"/>
    </row>
    <row r="868" spans="1:23" ht="15.95" customHeight="1" x14ac:dyDescent="0.25">
      <c r="A868" s="72"/>
      <c r="B868" s="53" t="str">
        <f>IF('Data Import-Express'!B862="", "",'Data Import-Express'!B862 )</f>
        <v>BGATPE</v>
      </c>
      <c r="C868" s="53" t="str">
        <f>IF('Data Import-Express'!C862="", "",'Data Import-Express'!C862 )</f>
        <v>Company 78</v>
      </c>
      <c r="D868" s="97" t="str">
        <f>IF('Data Import-Express'!D862="", "",'Data Import-Express'!D862 )</f>
        <v>L055392R</v>
      </c>
      <c r="E868" s="54">
        <f ca="1">IF('Data Import-Express'!E862="", "",'Data Import-Express'!E862 )+(TODAY()-$A$1)</f>
        <v>44735</v>
      </c>
      <c r="F868" s="53">
        <f>IF('Data Import-Express'!F862="", "",'Data Import-Express'!F862 )</f>
        <v>723.45</v>
      </c>
      <c r="G868" s="53">
        <f>IF('Data Import-Express'!G862="", "",'Data Import-Express'!G862 )</f>
        <v>50.95</v>
      </c>
      <c r="H868" s="8"/>
      <c r="I868" s="81"/>
      <c r="J868" s="81"/>
      <c r="K868" s="82"/>
      <c r="L868" s="120"/>
      <c r="M868" s="93"/>
      <c r="N868" s="93"/>
      <c r="O868" s="36"/>
      <c r="P868" s="81"/>
      <c r="Q868" s="81"/>
      <c r="R868" s="82"/>
      <c r="S868" s="88"/>
      <c r="T868" s="92"/>
      <c r="U868" s="92"/>
      <c r="V868" s="2"/>
      <c r="W868" s="2"/>
    </row>
    <row r="869" spans="1:23" ht="15.95" customHeight="1" x14ac:dyDescent="0.25">
      <c r="A869" s="72"/>
      <c r="B869" s="53" t="str">
        <f>IF('Data Import-Express'!B863="", "",'Data Import-Express'!B863 )</f>
        <v>BGATPE</v>
      </c>
      <c r="C869" s="53" t="str">
        <f>IF('Data Import-Express'!C863="", "",'Data Import-Express'!C863 )</f>
        <v>Company 78</v>
      </c>
      <c r="D869" s="97" t="str">
        <f>IF('Data Import-Express'!D863="", "",'Data Import-Express'!D863 )</f>
        <v>L057871R</v>
      </c>
      <c r="E869" s="54">
        <f ca="1">IF('Data Import-Express'!E863="", "",'Data Import-Express'!E863 )+(TODAY()-$A$1)</f>
        <v>44765</v>
      </c>
      <c r="F869" s="53">
        <f>IF('Data Import-Express'!F863="", "",'Data Import-Express'!F863 )</f>
        <v>964</v>
      </c>
      <c r="G869" s="53">
        <f>IF('Data Import-Express'!G863="", "",'Data Import-Express'!G863 )</f>
        <v>75</v>
      </c>
      <c r="H869" s="8"/>
      <c r="I869" s="81"/>
      <c r="J869" s="81"/>
      <c r="K869" s="82"/>
      <c r="L869" s="120"/>
      <c r="M869" s="93"/>
      <c r="N869" s="93"/>
      <c r="O869" s="36"/>
      <c r="P869" s="81"/>
      <c r="Q869" s="81"/>
      <c r="R869" s="82"/>
      <c r="S869" s="88"/>
      <c r="T869" s="92"/>
      <c r="U869" s="92"/>
      <c r="V869" s="2"/>
      <c r="W869" s="2"/>
    </row>
    <row r="870" spans="1:23" ht="15.95" customHeight="1" x14ac:dyDescent="0.25">
      <c r="A870" s="72"/>
      <c r="B870" s="53" t="str">
        <f>IF('Data Import-Express'!B864="", "",'Data Import-Express'!B864 )</f>
        <v>BGATPE</v>
      </c>
      <c r="C870" s="53" t="str">
        <f>IF('Data Import-Express'!C864="", "",'Data Import-Express'!C864 )</f>
        <v>Company 78</v>
      </c>
      <c r="D870" s="97" t="str">
        <f>IF('Data Import-Express'!D864="", "",'Data Import-Express'!D864 )</f>
        <v>L072634</v>
      </c>
      <c r="E870" s="54">
        <f ca="1">IF('Data Import-Express'!E864="", "",'Data Import-Express'!E864 )+(TODAY()-$A$1)</f>
        <v>45079</v>
      </c>
      <c r="F870" s="53">
        <f>IF('Data Import-Express'!F864="", "",'Data Import-Express'!F864 )</f>
        <v>1020.33</v>
      </c>
      <c r="G870" s="53">
        <f>IF('Data Import-Express'!G864="", "",'Data Import-Express'!G864 )</f>
        <v>110.95</v>
      </c>
      <c r="H870" s="8"/>
      <c r="I870" s="81"/>
      <c r="J870" s="81"/>
      <c r="K870" s="82"/>
      <c r="L870" s="120"/>
      <c r="M870" s="93"/>
      <c r="N870" s="93"/>
      <c r="O870" s="36"/>
      <c r="P870" s="81"/>
      <c r="Q870" s="81"/>
      <c r="R870" s="82"/>
      <c r="S870" s="88"/>
      <c r="T870" s="92"/>
      <c r="U870" s="92"/>
      <c r="V870" s="2"/>
      <c r="W870" s="2"/>
    </row>
    <row r="871" spans="1:23" ht="15.95" customHeight="1" x14ac:dyDescent="0.25">
      <c r="A871" s="72"/>
      <c r="B871" s="53" t="str">
        <f>IF('Data Import-Express'!B865="", "",'Data Import-Express'!B865 )</f>
        <v>BGATPE</v>
      </c>
      <c r="C871" s="53" t="str">
        <f>IF('Data Import-Express'!C865="", "",'Data Import-Express'!C865 )</f>
        <v>Company 78</v>
      </c>
      <c r="D871" s="97" t="str">
        <f>IF('Data Import-Express'!D865="", "",'Data Import-Express'!D865 )</f>
        <v>L077069</v>
      </c>
      <c r="E871" s="54">
        <f ca="1">IF('Data Import-Express'!E865="", "",'Data Import-Express'!E865 )+(TODAY()-$A$1)</f>
        <v>45137</v>
      </c>
      <c r="F871" s="53">
        <f>IF('Data Import-Express'!F865="", "",'Data Import-Express'!F865 )</f>
        <v>649.25</v>
      </c>
      <c r="G871" s="53">
        <f>IF('Data Import-Express'!G865="", "",'Data Import-Express'!G865 )</f>
        <v>649.25</v>
      </c>
      <c r="H871" s="8"/>
      <c r="I871" s="81"/>
      <c r="J871" s="81"/>
      <c r="K871" s="82"/>
      <c r="L871" s="120"/>
      <c r="M871" s="93"/>
      <c r="N871" s="93"/>
      <c r="O871" s="36"/>
      <c r="P871" s="81"/>
      <c r="Q871" s="81"/>
      <c r="R871" s="82"/>
      <c r="S871" s="88"/>
      <c r="T871" s="92"/>
      <c r="U871" s="92"/>
      <c r="V871" s="2"/>
      <c r="W871" s="2"/>
    </row>
    <row r="872" spans="1:23" ht="15.95" customHeight="1" x14ac:dyDescent="0.25">
      <c r="A872" s="72"/>
      <c r="B872" s="53" t="str">
        <f>IF('Data Import-Express'!B866="", "",'Data Import-Express'!B866 )</f>
        <v>BGATPE</v>
      </c>
      <c r="C872" s="53" t="str">
        <f>IF('Data Import-Express'!C866="", "",'Data Import-Express'!C866 )</f>
        <v>Company 78</v>
      </c>
      <c r="D872" s="97" t="str">
        <f>IF('Data Import-Express'!D866="", "",'Data Import-Express'!D866 )</f>
        <v>L077177</v>
      </c>
      <c r="E872" s="54">
        <f ca="1">IF('Data Import-Express'!E866="", "",'Data Import-Express'!E866 )+(TODAY()-$A$1)</f>
        <v>45141</v>
      </c>
      <c r="F872" s="53">
        <f>IF('Data Import-Express'!F866="", "",'Data Import-Express'!F866 )</f>
        <v>1829.63</v>
      </c>
      <c r="G872" s="53">
        <f>IF('Data Import-Express'!G866="", "",'Data Import-Express'!G866 )</f>
        <v>1829.63</v>
      </c>
      <c r="H872" s="8"/>
      <c r="I872" s="81"/>
      <c r="J872" s="81"/>
      <c r="K872" s="82"/>
      <c r="L872" s="120"/>
      <c r="M872" s="93"/>
      <c r="N872" s="93"/>
      <c r="O872" s="36"/>
      <c r="P872" s="81"/>
      <c r="Q872" s="81"/>
      <c r="R872" s="82"/>
      <c r="S872" s="88"/>
      <c r="T872" s="92"/>
      <c r="U872" s="92"/>
      <c r="V872" s="2"/>
      <c r="W872" s="2"/>
    </row>
    <row r="873" spans="1:23" ht="15.95" customHeight="1" x14ac:dyDescent="0.25">
      <c r="A873" s="72"/>
      <c r="B873" s="53" t="str">
        <f>IF('Data Import-Express'!B867="", "",'Data Import-Express'!B867 )</f>
        <v>BGATPE</v>
      </c>
      <c r="C873" s="53" t="str">
        <f>IF('Data Import-Express'!C867="", "",'Data Import-Express'!C867 )</f>
        <v>Company 78</v>
      </c>
      <c r="D873" s="97" t="str">
        <f>IF('Data Import-Express'!D867="", "",'Data Import-Express'!D867 )</f>
        <v>L077255</v>
      </c>
      <c r="E873" s="54">
        <f ca="1">IF('Data Import-Express'!E867="", "",'Data Import-Express'!E867 )+(TODAY()-$A$1)</f>
        <v>45141</v>
      </c>
      <c r="F873" s="53">
        <f>IF('Data Import-Express'!F867="", "",'Data Import-Express'!F867 )</f>
        <v>1363.25</v>
      </c>
      <c r="G873" s="53">
        <f>IF('Data Import-Express'!G867="", "",'Data Import-Express'!G867 )</f>
        <v>1363.25</v>
      </c>
      <c r="H873" s="8"/>
      <c r="I873" s="81"/>
      <c r="J873" s="81"/>
      <c r="K873" s="82"/>
      <c r="L873" s="120"/>
      <c r="M873" s="93"/>
      <c r="N873" s="93"/>
      <c r="O873" s="36"/>
      <c r="P873" s="81"/>
      <c r="Q873" s="81"/>
      <c r="R873" s="82"/>
      <c r="S873" s="88"/>
      <c r="T873" s="92"/>
      <c r="U873" s="92"/>
      <c r="V873" s="2"/>
      <c r="W873" s="2"/>
    </row>
    <row r="874" spans="1:23" ht="15.95" customHeight="1" x14ac:dyDescent="0.25">
      <c r="A874" s="72"/>
      <c r="B874" s="53" t="str">
        <f>IF('Data Import-Express'!B868="", "",'Data Import-Express'!B868 )</f>
        <v>BGATPE</v>
      </c>
      <c r="C874" s="53" t="str">
        <f>IF('Data Import-Express'!C868="", "",'Data Import-Express'!C868 )</f>
        <v>Company 78</v>
      </c>
      <c r="D874" s="97" t="str">
        <f>IF('Data Import-Express'!D868="", "",'Data Import-Express'!D868 )</f>
        <v>L077645</v>
      </c>
      <c r="E874" s="54">
        <f ca="1">IF('Data Import-Express'!E868="", "",'Data Import-Express'!E868 )+(TODAY()-$A$1)</f>
        <v>45148</v>
      </c>
      <c r="F874" s="53">
        <f>IF('Data Import-Express'!F868="", "",'Data Import-Express'!F868 )</f>
        <v>917</v>
      </c>
      <c r="G874" s="53">
        <f>IF('Data Import-Express'!G868="", "",'Data Import-Express'!G868 )</f>
        <v>917</v>
      </c>
      <c r="H874" s="8"/>
      <c r="I874" s="81"/>
      <c r="J874" s="81"/>
      <c r="K874" s="82"/>
      <c r="L874" s="120"/>
      <c r="M874" s="93"/>
      <c r="N874" s="93"/>
      <c r="O874" s="36"/>
      <c r="P874" s="81"/>
      <c r="Q874" s="81"/>
      <c r="R874" s="82"/>
      <c r="S874" s="88"/>
      <c r="T874" s="92"/>
      <c r="U874" s="92"/>
      <c r="V874" s="2"/>
      <c r="W874" s="2"/>
    </row>
    <row r="875" spans="1:23" ht="15.95" customHeight="1" x14ac:dyDescent="0.25">
      <c r="A875" s="72"/>
      <c r="B875" s="53" t="str">
        <f>IF('Data Import-Express'!B869="", "",'Data Import-Express'!B869 )</f>
        <v>BGATPE</v>
      </c>
      <c r="C875" s="53" t="str">
        <f>IF('Data Import-Express'!C869="", "",'Data Import-Express'!C869 )</f>
        <v>Company 78</v>
      </c>
      <c r="D875" s="97" t="str">
        <f>IF('Data Import-Express'!D869="", "",'Data Import-Express'!D869 )</f>
        <v>L077727</v>
      </c>
      <c r="E875" s="54">
        <f ca="1">IF('Data Import-Express'!E869="", "",'Data Import-Express'!E869 )+(TODAY()-$A$1)</f>
        <v>45148</v>
      </c>
      <c r="F875" s="53">
        <f>IF('Data Import-Express'!F869="", "",'Data Import-Express'!F869 )</f>
        <v>483.5</v>
      </c>
      <c r="G875" s="53">
        <f>IF('Data Import-Express'!G869="", "",'Data Import-Express'!G869 )</f>
        <v>483.5</v>
      </c>
      <c r="H875" s="8"/>
      <c r="I875" s="81"/>
      <c r="J875" s="81"/>
      <c r="K875" s="82"/>
      <c r="L875" s="120"/>
      <c r="M875" s="93"/>
      <c r="N875" s="93"/>
      <c r="O875" s="36"/>
      <c r="P875" s="81"/>
      <c r="Q875" s="81"/>
      <c r="R875" s="82"/>
      <c r="S875" s="88"/>
      <c r="T875" s="92"/>
      <c r="U875" s="92"/>
      <c r="V875" s="2"/>
      <c r="W875" s="2"/>
    </row>
    <row r="876" spans="1:23" ht="15.95" customHeight="1" x14ac:dyDescent="0.25">
      <c r="A876" s="72"/>
      <c r="B876" s="53" t="str">
        <f>IF('Data Import-Express'!B870="", "",'Data Import-Express'!B870 )</f>
        <v>BGATPE</v>
      </c>
      <c r="C876" s="53" t="str">
        <f>IF('Data Import-Express'!C870="", "",'Data Import-Express'!C870 )</f>
        <v>Company 78</v>
      </c>
      <c r="D876" s="97" t="str">
        <f>IF('Data Import-Express'!D870="", "",'Data Import-Express'!D870 )</f>
        <v>L078451</v>
      </c>
      <c r="E876" s="54">
        <f ca="1">IF('Data Import-Express'!E870="", "",'Data Import-Express'!E870 )+(TODAY()-$A$1)</f>
        <v>45150</v>
      </c>
      <c r="F876" s="53">
        <f>IF('Data Import-Express'!F870="", "",'Data Import-Express'!F870 )</f>
        <v>614.13</v>
      </c>
      <c r="G876" s="53">
        <f>IF('Data Import-Express'!G870="", "",'Data Import-Express'!G870 )</f>
        <v>614.13</v>
      </c>
      <c r="H876" s="8"/>
      <c r="I876" s="81"/>
      <c r="J876" s="81"/>
      <c r="K876" s="82"/>
      <c r="L876" s="120"/>
      <c r="M876" s="93"/>
      <c r="N876" s="93"/>
      <c r="O876" s="36"/>
      <c r="P876" s="81"/>
      <c r="Q876" s="81"/>
      <c r="R876" s="82"/>
      <c r="S876" s="88"/>
      <c r="T876" s="92"/>
      <c r="U876" s="92"/>
      <c r="V876" s="2"/>
      <c r="W876" s="2"/>
    </row>
    <row r="877" spans="1:23" ht="15.95" customHeight="1" x14ac:dyDescent="0.25">
      <c r="A877" s="72"/>
      <c r="B877" s="53" t="str">
        <f>IF('Data Import-Express'!B871="", "",'Data Import-Express'!B871 )</f>
        <v>BGATPE</v>
      </c>
      <c r="C877" s="53" t="str">
        <f>IF('Data Import-Express'!C871="", "",'Data Import-Express'!C871 )</f>
        <v>Company 78</v>
      </c>
      <c r="D877" s="97" t="str">
        <f>IF('Data Import-Express'!D871="", "",'Data Import-Express'!D871 )</f>
        <v>L077726</v>
      </c>
      <c r="E877" s="54">
        <f ca="1">IF('Data Import-Express'!E871="", "",'Data Import-Express'!E871 )+(TODAY()-$A$1)</f>
        <v>45157</v>
      </c>
      <c r="F877" s="53">
        <f>IF('Data Import-Express'!F871="", "",'Data Import-Express'!F871 )</f>
        <v>433.5</v>
      </c>
      <c r="G877" s="53">
        <f>IF('Data Import-Express'!G871="", "",'Data Import-Express'!G871 )</f>
        <v>433.5</v>
      </c>
      <c r="H877" s="8"/>
      <c r="I877" s="81"/>
      <c r="J877" s="81"/>
      <c r="K877" s="82"/>
      <c r="L877" s="120"/>
      <c r="M877" s="93"/>
      <c r="N877" s="93"/>
      <c r="O877" s="36"/>
      <c r="P877" s="81"/>
      <c r="Q877" s="81"/>
      <c r="R877" s="82"/>
      <c r="S877" s="88"/>
      <c r="T877" s="92"/>
      <c r="U877" s="92"/>
      <c r="V877" s="2"/>
      <c r="W877" s="2"/>
    </row>
    <row r="878" spans="1:23" ht="15.95" customHeight="1" x14ac:dyDescent="0.25">
      <c r="A878" s="72"/>
      <c r="B878" s="53" t="str">
        <f>IF('Data Import-Express'!B872="", "",'Data Import-Express'!B872 )</f>
        <v>BGATPE</v>
      </c>
      <c r="C878" s="53" t="str">
        <f>IF('Data Import-Express'!C872="", "",'Data Import-Express'!C872 )</f>
        <v>Company 78</v>
      </c>
      <c r="D878" s="97" t="str">
        <f>IF('Data Import-Express'!D872="", "",'Data Import-Express'!D872 )</f>
        <v>L078956</v>
      </c>
      <c r="E878" s="54">
        <f ca="1">IF('Data Import-Express'!E872="", "",'Data Import-Express'!E872 )+(TODAY()-$A$1)</f>
        <v>45172</v>
      </c>
      <c r="F878" s="53">
        <f>IF('Data Import-Express'!F872="", "",'Data Import-Express'!F872 )</f>
        <v>1293.28</v>
      </c>
      <c r="G878" s="53">
        <f>IF('Data Import-Express'!G872="", "",'Data Import-Express'!G872 )</f>
        <v>1293.28</v>
      </c>
      <c r="H878" s="8"/>
      <c r="I878" s="81"/>
      <c r="J878" s="81"/>
      <c r="K878" s="82"/>
      <c r="L878" s="120"/>
      <c r="M878" s="93"/>
      <c r="N878" s="93"/>
      <c r="O878" s="36"/>
      <c r="P878" s="81"/>
      <c r="Q878" s="81"/>
      <c r="R878" s="82"/>
      <c r="S878" s="88"/>
      <c r="T878" s="92"/>
      <c r="U878" s="92"/>
      <c r="V878" s="2"/>
      <c r="W878" s="2"/>
    </row>
    <row r="879" spans="1:23" ht="15.95" customHeight="1" x14ac:dyDescent="0.25">
      <c r="A879" s="72"/>
      <c r="B879" s="53" t="str">
        <f>IF('Data Import-Express'!B873="", "",'Data Import-Express'!B873 )</f>
        <v>BGATPE</v>
      </c>
      <c r="C879" s="53" t="str">
        <f>IF('Data Import-Express'!C873="", "",'Data Import-Express'!C873 )</f>
        <v>Company 78</v>
      </c>
      <c r="D879" s="97" t="str">
        <f>IF('Data Import-Express'!D873="", "",'Data Import-Express'!D873 )</f>
        <v>L079335</v>
      </c>
      <c r="E879" s="54">
        <f ca="1">IF('Data Import-Express'!E873="", "",'Data Import-Express'!E873 )+(TODAY()-$A$1)</f>
        <v>45172</v>
      </c>
      <c r="F879" s="53">
        <f>IF('Data Import-Express'!F873="", "",'Data Import-Express'!F873 )</f>
        <v>1578.5</v>
      </c>
      <c r="G879" s="53">
        <f>IF('Data Import-Express'!G873="", "",'Data Import-Express'!G873 )</f>
        <v>1578.5</v>
      </c>
      <c r="H879" s="8"/>
      <c r="I879" s="81"/>
      <c r="J879" s="81"/>
      <c r="K879" s="82"/>
      <c r="L879" s="120"/>
      <c r="M879" s="93"/>
      <c r="N879" s="93"/>
      <c r="O879" s="36"/>
      <c r="P879" s="81"/>
      <c r="Q879" s="81"/>
      <c r="R879" s="82"/>
      <c r="S879" s="88"/>
      <c r="T879" s="92"/>
      <c r="U879" s="92"/>
      <c r="V879" s="2"/>
      <c r="W879" s="2"/>
    </row>
    <row r="880" spans="1:23" ht="15.95" customHeight="1" x14ac:dyDescent="0.25">
      <c r="A880" s="72"/>
      <c r="B880" s="53" t="str">
        <f>IF('Data Import-Express'!B874="", "",'Data Import-Express'!B874 )</f>
        <v>BGEMPA</v>
      </c>
      <c r="C880" s="53" t="str">
        <f>IF('Data Import-Express'!C874="", "",'Data Import-Express'!C874 )</f>
        <v>Company 79</v>
      </c>
      <c r="D880" s="97" t="str">
        <f>IF('Data Import-Express'!D874="", "",'Data Import-Express'!D874 )</f>
        <v>L069609</v>
      </c>
      <c r="E880" s="54">
        <f ca="1">IF('Data Import-Express'!E874="", "",'Data Import-Express'!E874 )+(TODAY()-$A$1)</f>
        <v>44987</v>
      </c>
      <c r="F880" s="53">
        <f>IF('Data Import-Express'!F874="", "",'Data Import-Express'!F874 )</f>
        <v>688</v>
      </c>
      <c r="G880" s="53">
        <f>IF('Data Import-Express'!G874="", "",'Data Import-Express'!G874 )</f>
        <v>688</v>
      </c>
      <c r="H880" s="8"/>
      <c r="I880" s="81"/>
      <c r="J880" s="81"/>
      <c r="K880" s="82"/>
      <c r="L880" s="120"/>
      <c r="M880" s="93"/>
      <c r="N880" s="93"/>
      <c r="O880" s="36"/>
      <c r="P880" s="81"/>
      <c r="Q880" s="81"/>
      <c r="R880" s="82"/>
      <c r="S880" s="88"/>
      <c r="T880" s="92"/>
      <c r="U880" s="92"/>
      <c r="V880" s="2"/>
      <c r="W880" s="2"/>
    </row>
    <row r="881" spans="1:23" ht="15.95" customHeight="1" x14ac:dyDescent="0.25">
      <c r="A881" s="72"/>
      <c r="B881" s="53" t="str">
        <f>IF('Data Import-Express'!B875="", "",'Data Import-Express'!B875 )</f>
        <v>BGEMPA</v>
      </c>
      <c r="C881" s="53" t="str">
        <f>IF('Data Import-Express'!C875="", "",'Data Import-Express'!C875 )</f>
        <v>Company 79</v>
      </c>
      <c r="D881" s="97" t="str">
        <f>IF('Data Import-Express'!D875="", "",'Data Import-Express'!D875 )</f>
        <v>L069610</v>
      </c>
      <c r="E881" s="54">
        <f ca="1">IF('Data Import-Express'!E875="", "",'Data Import-Express'!E875 )+(TODAY()-$A$1)</f>
        <v>44987</v>
      </c>
      <c r="F881" s="53">
        <f>IF('Data Import-Express'!F875="", "",'Data Import-Express'!F875 )</f>
        <v>651.25</v>
      </c>
      <c r="G881" s="53">
        <f>IF('Data Import-Express'!G875="", "",'Data Import-Express'!G875 )</f>
        <v>651.25</v>
      </c>
      <c r="H881" s="8"/>
      <c r="I881" s="81"/>
      <c r="J881" s="81"/>
      <c r="K881" s="82"/>
      <c r="L881" s="120"/>
      <c r="M881" s="93"/>
      <c r="N881" s="93"/>
      <c r="O881" s="36"/>
      <c r="P881" s="81"/>
      <c r="Q881" s="81"/>
      <c r="R881" s="82"/>
      <c r="S881" s="88"/>
      <c r="T881" s="92"/>
      <c r="U881" s="92"/>
      <c r="V881" s="2"/>
      <c r="W881" s="2"/>
    </row>
    <row r="882" spans="1:23" ht="15.95" customHeight="1" x14ac:dyDescent="0.25">
      <c r="A882" s="72"/>
      <c r="B882" s="53" t="str">
        <f>IF('Data Import-Express'!B876="", "",'Data Import-Express'!B876 )</f>
        <v>BGEMPA</v>
      </c>
      <c r="C882" s="53" t="str">
        <f>IF('Data Import-Express'!C876="", "",'Data Import-Express'!C876 )</f>
        <v>Company 79</v>
      </c>
      <c r="D882" s="97" t="str">
        <f>IF('Data Import-Express'!D876="", "",'Data Import-Express'!D876 )</f>
        <v>L070571</v>
      </c>
      <c r="E882" s="54">
        <f ca="1">IF('Data Import-Express'!E876="", "",'Data Import-Express'!E876 )+(TODAY()-$A$1)</f>
        <v>45014</v>
      </c>
      <c r="F882" s="53">
        <f>IF('Data Import-Express'!F876="", "",'Data Import-Express'!F876 )</f>
        <v>891</v>
      </c>
      <c r="G882" s="53">
        <f>IF('Data Import-Express'!G876="", "",'Data Import-Express'!G876 )</f>
        <v>891</v>
      </c>
      <c r="H882" s="8"/>
      <c r="I882" s="81"/>
      <c r="J882" s="81"/>
      <c r="K882" s="82"/>
      <c r="L882" s="120"/>
      <c r="M882" s="93"/>
      <c r="N882" s="93"/>
      <c r="O882" s="36"/>
      <c r="P882" s="81"/>
      <c r="Q882" s="81"/>
      <c r="R882" s="82"/>
      <c r="S882" s="88"/>
      <c r="T882" s="92"/>
      <c r="U882" s="92"/>
      <c r="V882" s="2"/>
      <c r="W882" s="2"/>
    </row>
    <row r="883" spans="1:23" ht="15.95" customHeight="1" x14ac:dyDescent="0.25">
      <c r="A883" s="72"/>
      <c r="B883" s="53" t="str">
        <f>IF('Data Import-Express'!B877="", "",'Data Import-Express'!B877 )</f>
        <v>BGEMPH</v>
      </c>
      <c r="C883" s="53" t="str">
        <f>IF('Data Import-Express'!C877="", "",'Data Import-Express'!C877 )</f>
        <v>Company 80</v>
      </c>
      <c r="D883" s="97" t="str">
        <f>IF('Data Import-Express'!D877="", "",'Data Import-Express'!D877 )</f>
        <v>L068388</v>
      </c>
      <c r="E883" s="54">
        <f ca="1">IF('Data Import-Express'!E877="", "",'Data Import-Express'!E877 )+(TODAY()-$A$1)</f>
        <v>44968</v>
      </c>
      <c r="F883" s="53">
        <f>IF('Data Import-Express'!F877="", "",'Data Import-Express'!F877 )</f>
        <v>439.5</v>
      </c>
      <c r="G883" s="53">
        <f>IF('Data Import-Express'!G877="", "",'Data Import-Express'!G877 )</f>
        <v>439.5</v>
      </c>
      <c r="H883" s="8"/>
      <c r="I883" s="81"/>
      <c r="J883" s="81"/>
      <c r="K883" s="82"/>
      <c r="L883" s="120"/>
      <c r="M883" s="93"/>
      <c r="N883" s="93"/>
      <c r="O883" s="36"/>
      <c r="P883" s="81"/>
      <c r="Q883" s="81"/>
      <c r="R883" s="82"/>
      <c r="S883" s="88"/>
      <c r="T883" s="92"/>
      <c r="U883" s="92"/>
      <c r="V883" s="2"/>
      <c r="W883" s="2"/>
    </row>
    <row r="884" spans="1:23" ht="15.95" customHeight="1" x14ac:dyDescent="0.25">
      <c r="A884" s="72"/>
      <c r="B884" s="53" t="str">
        <f>IF('Data Import-Express'!B878="", "",'Data Import-Express'!B878 )</f>
        <v>BGEMPH</v>
      </c>
      <c r="C884" s="53" t="str">
        <f>IF('Data Import-Express'!C878="", "",'Data Import-Express'!C878 )</f>
        <v>Company 80</v>
      </c>
      <c r="D884" s="97" t="str">
        <f>IF('Data Import-Express'!D878="", "",'Data Import-Express'!D878 )</f>
        <v>L069131</v>
      </c>
      <c r="E884" s="54">
        <f ca="1">IF('Data Import-Express'!E878="", "",'Data Import-Express'!E878 )+(TODAY()-$A$1)</f>
        <v>44987</v>
      </c>
      <c r="F884" s="53">
        <f>IF('Data Import-Express'!F878="", "",'Data Import-Express'!F878 )</f>
        <v>1100</v>
      </c>
      <c r="G884" s="53">
        <f>IF('Data Import-Express'!G878="", "",'Data Import-Express'!G878 )</f>
        <v>1100</v>
      </c>
      <c r="H884" s="8"/>
      <c r="I884" s="81"/>
      <c r="J884" s="81"/>
      <c r="K884" s="82"/>
      <c r="L884" s="120"/>
      <c r="M884" s="93"/>
      <c r="N884" s="93"/>
      <c r="O884" s="36"/>
      <c r="P884" s="81"/>
      <c r="Q884" s="81"/>
      <c r="R884" s="82"/>
      <c r="S884" s="88"/>
      <c r="T884" s="92"/>
      <c r="U884" s="92"/>
      <c r="V884" s="2"/>
      <c r="W884" s="2"/>
    </row>
    <row r="885" spans="1:23" ht="15.95" customHeight="1" x14ac:dyDescent="0.25">
      <c r="A885" s="72"/>
      <c r="B885" s="53" t="str">
        <f>IF('Data Import-Express'!B879="", "",'Data Import-Express'!B879 )</f>
        <v>BGEMPH</v>
      </c>
      <c r="C885" s="53" t="str">
        <f>IF('Data Import-Express'!C879="", "",'Data Import-Express'!C879 )</f>
        <v>Company 80</v>
      </c>
      <c r="D885" s="97" t="str">
        <f>IF('Data Import-Express'!D879="", "",'Data Import-Express'!D879 )</f>
        <v>L070331</v>
      </c>
      <c r="E885" s="54">
        <f ca="1">IF('Data Import-Express'!E879="", "",'Data Import-Express'!E879 )+(TODAY()-$A$1)</f>
        <v>45004</v>
      </c>
      <c r="F885" s="53">
        <f>IF('Data Import-Express'!F879="", "",'Data Import-Express'!F879 )</f>
        <v>819.75</v>
      </c>
      <c r="G885" s="53">
        <f>IF('Data Import-Express'!G879="", "",'Data Import-Express'!G879 )</f>
        <v>819.75</v>
      </c>
      <c r="H885" s="8"/>
      <c r="I885" s="81"/>
      <c r="J885" s="81"/>
      <c r="K885" s="82"/>
      <c r="L885" s="120"/>
      <c r="M885" s="93"/>
      <c r="N885" s="93"/>
      <c r="O885" s="36"/>
      <c r="P885" s="81"/>
      <c r="Q885" s="81"/>
      <c r="R885" s="82"/>
      <c r="S885" s="88"/>
      <c r="T885" s="92"/>
      <c r="U885" s="92"/>
      <c r="V885" s="2"/>
      <c r="W885" s="2"/>
    </row>
    <row r="886" spans="1:23" ht="15.95" customHeight="1" x14ac:dyDescent="0.25">
      <c r="A886" s="72"/>
      <c r="B886" s="53" t="str">
        <f>IF('Data Import-Express'!B880="", "",'Data Import-Express'!B880 )</f>
        <v>BGEMPH</v>
      </c>
      <c r="C886" s="53" t="str">
        <f>IF('Data Import-Express'!C880="", "",'Data Import-Express'!C880 )</f>
        <v>Company 80</v>
      </c>
      <c r="D886" s="97" t="str">
        <f>IF('Data Import-Express'!D880="", "",'Data Import-Express'!D880 )</f>
        <v>L077956</v>
      </c>
      <c r="E886" s="54">
        <f ca="1">IF('Data Import-Express'!E880="", "",'Data Import-Express'!E880 )+(TODAY()-$A$1)</f>
        <v>45144</v>
      </c>
      <c r="F886" s="53">
        <f>IF('Data Import-Express'!F880="", "",'Data Import-Express'!F880 )</f>
        <v>988.38</v>
      </c>
      <c r="G886" s="53">
        <f>IF('Data Import-Express'!G880="", "",'Data Import-Express'!G880 )</f>
        <v>988.38</v>
      </c>
      <c r="H886" s="8"/>
      <c r="I886" s="81"/>
      <c r="J886" s="81"/>
      <c r="K886" s="82"/>
      <c r="L886" s="120"/>
      <c r="M886" s="93"/>
      <c r="N886" s="93"/>
      <c r="O886" s="36"/>
      <c r="P886" s="81"/>
      <c r="Q886" s="81"/>
      <c r="R886" s="82"/>
      <c r="S886" s="88"/>
      <c r="T886" s="92"/>
      <c r="U886" s="92"/>
      <c r="V886" s="2"/>
      <c r="W886" s="2"/>
    </row>
    <row r="887" spans="1:23" ht="15.95" customHeight="1" x14ac:dyDescent="0.25">
      <c r="A887" s="72"/>
      <c r="B887" s="53" t="str">
        <f>IF('Data Import-Express'!B881="", "",'Data Import-Express'!B881 )</f>
        <v>BGLTMN2</v>
      </c>
      <c r="C887" s="53" t="str">
        <f>IF('Data Import-Express'!C881="", "",'Data Import-Express'!C881 )</f>
        <v>Company 82</v>
      </c>
      <c r="D887" s="97" t="str">
        <f>IF('Data Import-Express'!D881="", "",'Data Import-Express'!D881 )</f>
        <v>B078688</v>
      </c>
      <c r="E887" s="54">
        <f ca="1">IF('Data Import-Express'!E881="", "",'Data Import-Express'!E881 )+(TODAY()-$A$1)</f>
        <v>45154</v>
      </c>
      <c r="F887" s="53">
        <f>IF('Data Import-Express'!F881="", "",'Data Import-Express'!F881 )</f>
        <v>700</v>
      </c>
      <c r="G887" s="53">
        <f>IF('Data Import-Express'!G881="", "",'Data Import-Express'!G881 )</f>
        <v>700</v>
      </c>
      <c r="H887" s="8"/>
      <c r="I887" s="81"/>
      <c r="J887" s="81"/>
      <c r="K887" s="82"/>
      <c r="L887" s="120"/>
      <c r="M887" s="93"/>
      <c r="N887" s="93"/>
      <c r="O887" s="36"/>
      <c r="P887" s="81"/>
      <c r="Q887" s="81"/>
      <c r="R887" s="82"/>
      <c r="S887" s="88"/>
      <c r="T887" s="92"/>
      <c r="U887" s="92"/>
      <c r="V887" s="2"/>
      <c r="W887" s="2"/>
    </row>
    <row r="888" spans="1:23" ht="15.95" customHeight="1" x14ac:dyDescent="0.25">
      <c r="A888" s="72"/>
      <c r="B888" s="53" t="str">
        <f>IF('Data Import-Express'!B882="", "",'Data Import-Express'!B882 )</f>
        <v>BGOTIL</v>
      </c>
      <c r="C888" s="53" t="str">
        <f>IF('Data Import-Express'!C882="", "",'Data Import-Express'!C882 )</f>
        <v>Company 83</v>
      </c>
      <c r="D888" s="97" t="str">
        <f>IF('Data Import-Express'!D882="", "",'Data Import-Express'!D882 )</f>
        <v>L067793</v>
      </c>
      <c r="E888" s="54">
        <f ca="1">IF('Data Import-Express'!E882="", "",'Data Import-Express'!E882 )+(TODAY()-$A$1)</f>
        <v>45042</v>
      </c>
      <c r="F888" s="53">
        <f>IF('Data Import-Express'!F882="", "",'Data Import-Express'!F882 )</f>
        <v>50</v>
      </c>
      <c r="G888" s="53">
        <f>IF('Data Import-Express'!G882="", "",'Data Import-Express'!G882 )</f>
        <v>50</v>
      </c>
      <c r="H888" s="8"/>
      <c r="I888" s="81"/>
      <c r="J888" s="81"/>
      <c r="K888" s="82"/>
      <c r="L888" s="120"/>
      <c r="M888" s="93"/>
      <c r="N888" s="93"/>
      <c r="O888" s="36"/>
      <c r="P888" s="81"/>
      <c r="Q888" s="81"/>
      <c r="R888" s="82"/>
      <c r="S888" s="88"/>
      <c r="T888" s="92"/>
      <c r="U888" s="92"/>
      <c r="V888" s="2"/>
      <c r="W888" s="2"/>
    </row>
    <row r="889" spans="1:23" ht="15.95" customHeight="1" x14ac:dyDescent="0.25">
      <c r="A889" s="72"/>
      <c r="B889" s="53" t="str">
        <f>IF('Data Import-Express'!B883="", "",'Data Import-Express'!B883 )</f>
        <v>BGRASS</v>
      </c>
      <c r="C889" s="53" t="str">
        <f>IF('Data Import-Express'!C883="", "",'Data Import-Express'!C883 )</f>
        <v>Company 84</v>
      </c>
      <c r="D889" s="97" t="str">
        <f>IF('Data Import-Express'!D883="", "",'Data Import-Express'!D883 )</f>
        <v>L050259</v>
      </c>
      <c r="E889" s="54">
        <f ca="1">IF('Data Import-Express'!E883="", "",'Data Import-Express'!E883 )+(TODAY()-$A$1)</f>
        <v>44678</v>
      </c>
      <c r="F889" s="53">
        <f>IF('Data Import-Express'!F883="", "",'Data Import-Express'!F883 )</f>
        <v>741</v>
      </c>
      <c r="G889" s="53">
        <f>IF('Data Import-Express'!G883="", "",'Data Import-Express'!G883 )</f>
        <v>741</v>
      </c>
      <c r="H889" s="8"/>
      <c r="I889" s="81"/>
      <c r="J889" s="81"/>
      <c r="K889" s="82"/>
      <c r="L889" s="120"/>
      <c r="M889" s="93"/>
      <c r="N889" s="93"/>
      <c r="O889" s="36"/>
      <c r="P889" s="81"/>
      <c r="Q889" s="81"/>
      <c r="R889" s="82"/>
      <c r="S889" s="88"/>
      <c r="T889" s="92"/>
      <c r="U889" s="92"/>
      <c r="V889" s="2"/>
      <c r="W889" s="2"/>
    </row>
    <row r="890" spans="1:23" ht="15.95" customHeight="1" x14ac:dyDescent="0.25">
      <c r="A890" s="72"/>
      <c r="B890" s="53" t="str">
        <f>IF('Data Import-Express'!B884="", "",'Data Import-Express'!B884 )</f>
        <v>BGRASS</v>
      </c>
      <c r="C890" s="53" t="str">
        <f>IF('Data Import-Express'!C884="", "",'Data Import-Express'!C884 )</f>
        <v>Company 84</v>
      </c>
      <c r="D890" s="97" t="str">
        <f>IF('Data Import-Express'!D884="", "",'Data Import-Express'!D884 )</f>
        <v>L053729</v>
      </c>
      <c r="E890" s="54">
        <f ca="1">IF('Data Import-Express'!E884="", "",'Data Import-Express'!E884 )+(TODAY()-$A$1)</f>
        <v>44683</v>
      </c>
      <c r="F890" s="53">
        <f>IF('Data Import-Express'!F884="", "",'Data Import-Express'!F884 )</f>
        <v>305.02999999999997</v>
      </c>
      <c r="G890" s="53">
        <f>IF('Data Import-Express'!G884="", "",'Data Import-Express'!G884 )</f>
        <v>305.02999999999997</v>
      </c>
      <c r="H890" s="8"/>
      <c r="I890" s="81"/>
      <c r="J890" s="81"/>
      <c r="K890" s="82"/>
      <c r="L890" s="120"/>
      <c r="M890" s="93"/>
      <c r="N890" s="93"/>
      <c r="O890" s="36"/>
      <c r="P890" s="81"/>
      <c r="Q890" s="81"/>
      <c r="R890" s="82"/>
      <c r="S890" s="88"/>
      <c r="T890" s="92"/>
      <c r="U890" s="92"/>
      <c r="V890" s="2"/>
      <c r="W890" s="2"/>
    </row>
    <row r="891" spans="1:23" ht="15.95" customHeight="1" x14ac:dyDescent="0.25">
      <c r="A891" s="72"/>
      <c r="B891" s="53" t="str">
        <f>IF('Data Import-Express'!B885="", "",'Data Import-Express'!B885 )</f>
        <v>BGRASS</v>
      </c>
      <c r="C891" s="53" t="str">
        <f>IF('Data Import-Express'!C885="", "",'Data Import-Express'!C885 )</f>
        <v>Company 84</v>
      </c>
      <c r="D891" s="97" t="str">
        <f>IF('Data Import-Express'!D885="", "",'Data Import-Express'!D885 )</f>
        <v>L057468</v>
      </c>
      <c r="E891" s="54">
        <f ca="1">IF('Data Import-Express'!E885="", "",'Data Import-Express'!E885 )+(TODAY()-$A$1)</f>
        <v>44751</v>
      </c>
      <c r="F891" s="53">
        <f>IF('Data Import-Express'!F885="", "",'Data Import-Express'!F885 )</f>
        <v>308.7</v>
      </c>
      <c r="G891" s="53">
        <f>IF('Data Import-Express'!G885="", "",'Data Import-Express'!G885 )</f>
        <v>308.7</v>
      </c>
      <c r="H891" s="8"/>
      <c r="I891" s="81"/>
      <c r="J891" s="81"/>
      <c r="K891" s="82"/>
      <c r="L891" s="120"/>
      <c r="M891" s="93"/>
      <c r="N891" s="93"/>
      <c r="O891" s="36"/>
      <c r="P891" s="81"/>
      <c r="Q891" s="81"/>
      <c r="R891" s="82"/>
      <c r="S891" s="88"/>
      <c r="T891" s="92"/>
      <c r="U891" s="92"/>
      <c r="V891" s="2"/>
      <c r="W891" s="2"/>
    </row>
    <row r="892" spans="1:23" ht="15.95" customHeight="1" x14ac:dyDescent="0.25">
      <c r="A892" s="72"/>
      <c r="B892" s="53" t="str">
        <f>IF('Data Import-Express'!B886="", "",'Data Import-Express'!B886 )</f>
        <v>BGRASS</v>
      </c>
      <c r="C892" s="53" t="str">
        <f>IF('Data Import-Express'!C886="", "",'Data Import-Express'!C886 )</f>
        <v>Company 84</v>
      </c>
      <c r="D892" s="97" t="str">
        <f>IF('Data Import-Express'!D886="", "",'Data Import-Express'!D886 )</f>
        <v>L061767</v>
      </c>
      <c r="E892" s="54">
        <f ca="1">IF('Data Import-Express'!E886="", "",'Data Import-Express'!E886 )+(TODAY()-$A$1)</f>
        <v>44841</v>
      </c>
      <c r="F892" s="53">
        <f>IF('Data Import-Express'!F886="", "",'Data Import-Express'!F886 )</f>
        <v>637.5</v>
      </c>
      <c r="G892" s="53">
        <f>IF('Data Import-Express'!G886="", "",'Data Import-Express'!G886 )</f>
        <v>637.5</v>
      </c>
      <c r="H892" s="8"/>
      <c r="I892" s="81"/>
      <c r="J892" s="81"/>
      <c r="K892" s="82"/>
      <c r="L892" s="120"/>
      <c r="M892" s="93"/>
      <c r="N892" s="93"/>
      <c r="O892" s="36"/>
      <c r="P892" s="81"/>
      <c r="Q892" s="81"/>
      <c r="R892" s="82"/>
      <c r="S892" s="88"/>
      <c r="T892" s="92"/>
      <c r="U892" s="92"/>
      <c r="V892" s="2"/>
      <c r="W892" s="2"/>
    </row>
    <row r="893" spans="1:23" ht="15.95" customHeight="1" x14ac:dyDescent="0.25">
      <c r="A893" s="72"/>
      <c r="B893" s="53" t="str">
        <f>IF('Data Import-Express'!B887="", "",'Data Import-Express'!B887 )</f>
        <v>BGRASS</v>
      </c>
      <c r="C893" s="53" t="str">
        <f>IF('Data Import-Express'!C887="", "",'Data Import-Express'!C887 )</f>
        <v>Company 84</v>
      </c>
      <c r="D893" s="97" t="str">
        <f>IF('Data Import-Express'!D887="", "",'Data Import-Express'!D887 )</f>
        <v>L064731</v>
      </c>
      <c r="E893" s="54">
        <f ca="1">IF('Data Import-Express'!E887="", "",'Data Import-Express'!E887 )+(TODAY()-$A$1)</f>
        <v>45017</v>
      </c>
      <c r="F893" s="53">
        <f>IF('Data Import-Express'!F887="", "",'Data Import-Express'!F887 )</f>
        <v>323.39999999999998</v>
      </c>
      <c r="G893" s="53">
        <f>IF('Data Import-Express'!G887="", "",'Data Import-Express'!G887 )</f>
        <v>323.39999999999998</v>
      </c>
      <c r="H893" s="8"/>
      <c r="I893" s="81"/>
      <c r="J893" s="81"/>
      <c r="K893" s="82"/>
      <c r="L893" s="120"/>
      <c r="M893" s="93"/>
      <c r="N893" s="93"/>
      <c r="O893" s="36"/>
      <c r="P893" s="81"/>
      <c r="Q893" s="81"/>
      <c r="R893" s="82"/>
      <c r="S893" s="88"/>
      <c r="T893" s="92"/>
      <c r="U893" s="92"/>
      <c r="V893" s="2"/>
      <c r="W893" s="2"/>
    </row>
    <row r="894" spans="1:23" ht="15.95" customHeight="1" x14ac:dyDescent="0.25">
      <c r="A894" s="72"/>
      <c r="B894" s="53" t="str">
        <f>IF('Data Import-Express'!B888="", "",'Data Import-Express'!B888 )</f>
        <v>BGRASS</v>
      </c>
      <c r="C894" s="53" t="str">
        <f>IF('Data Import-Express'!C888="", "",'Data Import-Express'!C888 )</f>
        <v>Company 84</v>
      </c>
      <c r="D894" s="97" t="str">
        <f>IF('Data Import-Express'!D888="", "",'Data Import-Express'!D888 )</f>
        <v>L064762</v>
      </c>
      <c r="E894" s="54">
        <f ca="1">IF('Data Import-Express'!E888="", "",'Data Import-Express'!E888 )+(TODAY()-$A$1)</f>
        <v>45017</v>
      </c>
      <c r="F894" s="53">
        <f>IF('Data Import-Express'!F888="", "",'Data Import-Express'!F888 )</f>
        <v>323.39999999999998</v>
      </c>
      <c r="G894" s="53">
        <f>IF('Data Import-Express'!G888="", "",'Data Import-Express'!G888 )</f>
        <v>323.39999999999998</v>
      </c>
      <c r="H894" s="8"/>
      <c r="I894" s="81"/>
      <c r="J894" s="81"/>
      <c r="K894" s="82"/>
      <c r="L894" s="120"/>
      <c r="M894" s="93"/>
      <c r="N894" s="93"/>
      <c r="O894" s="36"/>
      <c r="P894" s="81"/>
      <c r="Q894" s="81"/>
      <c r="R894" s="82"/>
      <c r="S894" s="88"/>
      <c r="T894" s="92"/>
      <c r="U894" s="92"/>
      <c r="V894" s="2"/>
      <c r="W894" s="2"/>
    </row>
    <row r="895" spans="1:23" ht="15.95" customHeight="1" x14ac:dyDescent="0.25">
      <c r="A895" s="72"/>
      <c r="B895" s="53" t="str">
        <f>IF('Data Import-Express'!B889="", "",'Data Import-Express'!B889 )</f>
        <v>BGRASS</v>
      </c>
      <c r="C895" s="53" t="str">
        <f>IF('Data Import-Express'!C889="", "",'Data Import-Express'!C889 )</f>
        <v>Company 84</v>
      </c>
      <c r="D895" s="97" t="str">
        <f>IF('Data Import-Express'!D889="", "",'Data Import-Express'!D889 )</f>
        <v>L065055</v>
      </c>
      <c r="E895" s="54">
        <f ca="1">IF('Data Import-Express'!E889="", "",'Data Import-Express'!E889 )+(TODAY()-$A$1)</f>
        <v>45017</v>
      </c>
      <c r="F895" s="53">
        <f>IF('Data Import-Express'!F889="", "",'Data Import-Express'!F889 )</f>
        <v>662.5</v>
      </c>
      <c r="G895" s="53">
        <f>IF('Data Import-Express'!G889="", "",'Data Import-Express'!G889 )</f>
        <v>662.5</v>
      </c>
      <c r="H895" s="8"/>
      <c r="I895" s="81"/>
      <c r="J895" s="81"/>
      <c r="K895" s="82"/>
      <c r="L895" s="120"/>
      <c r="M895" s="93"/>
      <c r="N895" s="93"/>
      <c r="O895" s="36"/>
      <c r="P895" s="81"/>
      <c r="Q895" s="81"/>
      <c r="R895" s="82"/>
      <c r="S895" s="88"/>
      <c r="T895" s="92"/>
      <c r="U895" s="92"/>
      <c r="V895" s="2"/>
      <c r="W895" s="2"/>
    </row>
    <row r="896" spans="1:23" ht="15.95" customHeight="1" x14ac:dyDescent="0.25">
      <c r="A896" s="72"/>
      <c r="B896" s="53" t="str">
        <f>IF('Data Import-Express'!B890="", "",'Data Import-Express'!B890 )</f>
        <v>BGRASS</v>
      </c>
      <c r="C896" s="53" t="str">
        <f>IF('Data Import-Express'!C890="", "",'Data Import-Express'!C890 )</f>
        <v>Company 84</v>
      </c>
      <c r="D896" s="97" t="str">
        <f>IF('Data Import-Express'!D890="", "",'Data Import-Express'!D890 )</f>
        <v>L069920</v>
      </c>
      <c r="E896" s="54">
        <f ca="1">IF('Data Import-Express'!E890="", "",'Data Import-Express'!E890 )+(TODAY()-$A$1)</f>
        <v>45168</v>
      </c>
      <c r="F896" s="53">
        <f>IF('Data Import-Express'!F890="", "",'Data Import-Express'!F890 )</f>
        <v>477.5</v>
      </c>
      <c r="G896" s="53">
        <f>IF('Data Import-Express'!G890="", "",'Data Import-Express'!G890 )</f>
        <v>477.5</v>
      </c>
      <c r="H896" s="8"/>
      <c r="I896" s="81"/>
      <c r="J896" s="81"/>
      <c r="K896" s="82"/>
      <c r="L896" s="120"/>
      <c r="M896" s="93"/>
      <c r="N896" s="93"/>
      <c r="O896" s="36"/>
      <c r="P896" s="81"/>
      <c r="Q896" s="81"/>
      <c r="R896" s="82"/>
      <c r="S896" s="88"/>
      <c r="T896" s="92"/>
      <c r="U896" s="92"/>
      <c r="V896" s="2"/>
      <c r="W896" s="2"/>
    </row>
    <row r="897" spans="1:23" ht="15.95" customHeight="1" x14ac:dyDescent="0.25">
      <c r="A897" s="72"/>
      <c r="B897" s="53" t="str">
        <f>IF('Data Import-Express'!B891="", "",'Data Import-Express'!B891 )</f>
        <v>BHAN25</v>
      </c>
      <c r="C897" s="53" t="str">
        <f>IF('Data Import-Express'!C891="", "",'Data Import-Express'!C891 )</f>
        <v>Company 85</v>
      </c>
      <c r="D897" s="97" t="str">
        <f>IF('Data Import-Express'!D891="", "",'Data Import-Express'!D891 )</f>
        <v>L079230</v>
      </c>
      <c r="E897" s="54">
        <f ca="1">IF('Data Import-Express'!E891="", "",'Data Import-Express'!E891 )+(TODAY()-$A$1)</f>
        <v>45163</v>
      </c>
      <c r="F897" s="53">
        <f>IF('Data Import-Express'!F891="", "",'Data Import-Express'!F891 )</f>
        <v>1589.5</v>
      </c>
      <c r="G897" s="53">
        <f>IF('Data Import-Express'!G891="", "",'Data Import-Express'!G891 )</f>
        <v>1589.5</v>
      </c>
      <c r="H897" s="8"/>
      <c r="I897" s="81"/>
      <c r="J897" s="81"/>
      <c r="K897" s="82"/>
      <c r="L897" s="120"/>
      <c r="M897" s="93"/>
      <c r="N897" s="93"/>
      <c r="O897" s="36"/>
      <c r="P897" s="81"/>
      <c r="Q897" s="81"/>
      <c r="R897" s="82"/>
      <c r="S897" s="88"/>
      <c r="T897" s="92"/>
      <c r="U897" s="92"/>
      <c r="V897" s="2"/>
      <c r="W897" s="2"/>
    </row>
    <row r="898" spans="1:23" ht="15.95" customHeight="1" x14ac:dyDescent="0.25">
      <c r="A898" s="72"/>
      <c r="B898" s="53" t="str">
        <f>IF('Data Import-Express'!B892="", "",'Data Import-Express'!B892 )</f>
        <v>BHAN25</v>
      </c>
      <c r="C898" s="53" t="str">
        <f>IF('Data Import-Express'!C892="", "",'Data Import-Express'!C892 )</f>
        <v>Company 85</v>
      </c>
      <c r="D898" s="97" t="str">
        <f>IF('Data Import-Express'!D892="", "",'Data Import-Express'!D892 )</f>
        <v>T079333</v>
      </c>
      <c r="E898" s="54">
        <f ca="1">IF('Data Import-Express'!E892="", "",'Data Import-Express'!E892 )+(TODAY()-$A$1)</f>
        <v>45169</v>
      </c>
      <c r="F898" s="53">
        <f>IF('Data Import-Express'!F892="", "",'Data Import-Express'!F892 )</f>
        <v>1937.25</v>
      </c>
      <c r="G898" s="53">
        <f>IF('Data Import-Express'!G892="", "",'Data Import-Express'!G892 )</f>
        <v>1937.25</v>
      </c>
      <c r="H898" s="8"/>
      <c r="I898" s="81"/>
      <c r="J898" s="81"/>
      <c r="K898" s="82"/>
      <c r="L898" s="120"/>
      <c r="M898" s="93"/>
      <c r="N898" s="93"/>
      <c r="O898" s="36"/>
      <c r="P898" s="81"/>
      <c r="Q898" s="81"/>
      <c r="R898" s="82"/>
      <c r="S898" s="88"/>
      <c r="T898" s="92"/>
      <c r="U898" s="92"/>
      <c r="V898" s="2"/>
      <c r="W898" s="2"/>
    </row>
    <row r="899" spans="1:23" ht="15.95" customHeight="1" x14ac:dyDescent="0.25">
      <c r="A899" s="72"/>
      <c r="B899" s="53" t="str">
        <f>IF('Data Import-Express'!B893="", "",'Data Import-Express'!B893 )</f>
        <v>BHATME</v>
      </c>
      <c r="C899" s="53" t="str">
        <f>IF('Data Import-Express'!C893="", "",'Data Import-Express'!C893 )</f>
        <v>Company 86</v>
      </c>
      <c r="D899" s="97" t="str">
        <f>IF('Data Import-Express'!D893="", "",'Data Import-Express'!D893 )</f>
        <v>L066282</v>
      </c>
      <c r="E899" s="54">
        <f ca="1">IF('Data Import-Express'!E893="", "",'Data Import-Express'!E893 )+(TODAY()-$A$1)</f>
        <v>44928</v>
      </c>
      <c r="F899" s="53">
        <f>IF('Data Import-Express'!F893="", "",'Data Import-Express'!F893 )</f>
        <v>2300</v>
      </c>
      <c r="G899" s="53">
        <f>IF('Data Import-Express'!G893="", "",'Data Import-Express'!G893 )</f>
        <v>2300</v>
      </c>
      <c r="H899" s="8"/>
      <c r="I899" s="81"/>
      <c r="J899" s="81"/>
      <c r="K899" s="82"/>
      <c r="L899" s="120"/>
      <c r="M899" s="93"/>
      <c r="N899" s="93"/>
      <c r="O899" s="36"/>
      <c r="P899" s="81"/>
      <c r="Q899" s="81"/>
      <c r="R899" s="82"/>
      <c r="S899" s="88"/>
      <c r="T899" s="92"/>
      <c r="U899" s="92"/>
      <c r="V899" s="2"/>
      <c r="W899" s="2"/>
    </row>
    <row r="900" spans="1:23" ht="15.95" customHeight="1" x14ac:dyDescent="0.25">
      <c r="A900" s="72"/>
      <c r="B900" s="53" t="str">
        <f>IF('Data Import-Express'!B894="", "",'Data Import-Express'!B894 )</f>
        <v>BHATME</v>
      </c>
      <c r="C900" s="53" t="str">
        <f>IF('Data Import-Express'!C894="", "",'Data Import-Express'!C894 )</f>
        <v>Company 86</v>
      </c>
      <c r="D900" s="97" t="str">
        <f>IF('Data Import-Express'!D894="", "",'Data Import-Express'!D894 )</f>
        <v>L073721</v>
      </c>
      <c r="E900" s="54">
        <f ca="1">IF('Data Import-Express'!E894="", "",'Data Import-Express'!E894 )+(TODAY()-$A$1)</f>
        <v>45081</v>
      </c>
      <c r="F900" s="53">
        <f>IF('Data Import-Express'!F894="", "",'Data Import-Express'!F894 )</f>
        <v>2950</v>
      </c>
      <c r="G900" s="53">
        <f>IF('Data Import-Express'!G894="", "",'Data Import-Express'!G894 )</f>
        <v>2950</v>
      </c>
      <c r="H900" s="8"/>
      <c r="I900" s="81"/>
      <c r="J900" s="81"/>
      <c r="K900" s="82"/>
      <c r="L900" s="120"/>
      <c r="M900" s="93"/>
      <c r="N900" s="93"/>
      <c r="O900" s="36"/>
      <c r="P900" s="81"/>
      <c r="Q900" s="81"/>
      <c r="R900" s="82"/>
      <c r="S900" s="88"/>
      <c r="T900" s="92"/>
      <c r="U900" s="92"/>
      <c r="V900" s="2"/>
      <c r="W900" s="2"/>
    </row>
    <row r="901" spans="1:23" ht="15.95" customHeight="1" x14ac:dyDescent="0.25">
      <c r="A901" s="72"/>
      <c r="B901" s="53" t="str">
        <f>IF('Data Import-Express'!B895="", "",'Data Import-Express'!B895 )</f>
        <v>BHEA35</v>
      </c>
      <c r="C901" s="53" t="str">
        <f>IF('Data Import-Express'!C895="", "",'Data Import-Express'!C895 )</f>
        <v>Company 87</v>
      </c>
      <c r="D901" s="97" t="str">
        <f>IF('Data Import-Express'!D895="", "",'Data Import-Express'!D895 )</f>
        <v>B076783</v>
      </c>
      <c r="E901" s="54">
        <f ca="1">IF('Data Import-Express'!E895="", "",'Data Import-Express'!E895 )+(TODAY()-$A$1)</f>
        <v>45129</v>
      </c>
      <c r="F901" s="53">
        <f>IF('Data Import-Express'!F895="", "",'Data Import-Express'!F895 )</f>
        <v>1900</v>
      </c>
      <c r="G901" s="53">
        <f>IF('Data Import-Express'!G895="", "",'Data Import-Express'!G895 )</f>
        <v>1900</v>
      </c>
      <c r="H901" s="8"/>
      <c r="I901" s="81"/>
      <c r="J901" s="81"/>
      <c r="K901" s="82"/>
      <c r="L901" s="120"/>
      <c r="M901" s="93"/>
      <c r="N901" s="93"/>
      <c r="O901" s="36"/>
      <c r="P901" s="81"/>
      <c r="Q901" s="81"/>
      <c r="R901" s="82"/>
      <c r="S901" s="88"/>
      <c r="T901" s="92"/>
      <c r="U901" s="92"/>
      <c r="V901" s="2"/>
      <c r="W901" s="2"/>
    </row>
    <row r="902" spans="1:23" ht="15.95" customHeight="1" x14ac:dyDescent="0.25">
      <c r="A902" s="72"/>
      <c r="B902" s="53" t="str">
        <f>IF('Data Import-Express'!B896="", "",'Data Import-Express'!B896 )</f>
        <v>BHEA35</v>
      </c>
      <c r="C902" s="53" t="str">
        <f>IF('Data Import-Express'!C896="", "",'Data Import-Express'!C896 )</f>
        <v>Company 87</v>
      </c>
      <c r="D902" s="97" t="str">
        <f>IF('Data Import-Express'!D896="", "",'Data Import-Express'!D896 )</f>
        <v>B078659</v>
      </c>
      <c r="E902" s="54">
        <f ca="1">IF('Data Import-Express'!E896="", "",'Data Import-Express'!E896 )+(TODAY()-$A$1)</f>
        <v>45156</v>
      </c>
      <c r="F902" s="53">
        <f>IF('Data Import-Express'!F896="", "",'Data Import-Express'!F896 )</f>
        <v>1900</v>
      </c>
      <c r="G902" s="53">
        <f>IF('Data Import-Express'!G896="", "",'Data Import-Express'!G896 )</f>
        <v>1900</v>
      </c>
      <c r="H902" s="8"/>
      <c r="I902" s="81"/>
      <c r="J902" s="81"/>
      <c r="K902" s="82"/>
      <c r="L902" s="120"/>
      <c r="M902" s="93"/>
      <c r="N902" s="93"/>
      <c r="O902" s="36"/>
      <c r="P902" s="81"/>
      <c r="Q902" s="81"/>
      <c r="R902" s="82"/>
      <c r="S902" s="88"/>
      <c r="T902" s="92"/>
      <c r="U902" s="92"/>
      <c r="V902" s="2"/>
      <c r="W902" s="2"/>
    </row>
    <row r="903" spans="1:23" ht="15.95" customHeight="1" x14ac:dyDescent="0.25">
      <c r="A903" s="72"/>
      <c r="B903" s="53" t="str">
        <f>IF('Data Import-Express'!B897="", "",'Data Import-Express'!B897 )</f>
        <v>BHELCA</v>
      </c>
      <c r="C903" s="53" t="str">
        <f>IF('Data Import-Express'!C897="", "",'Data Import-Express'!C897 )</f>
        <v>Company 88</v>
      </c>
      <c r="D903" s="97" t="str">
        <f>IF('Data Import-Express'!D897="", "",'Data Import-Express'!D897 )</f>
        <v>L074432</v>
      </c>
      <c r="E903" s="54">
        <f ca="1">IF('Data Import-Express'!E897="", "",'Data Import-Express'!E897 )+(TODAY()-$A$1)</f>
        <v>45079</v>
      </c>
      <c r="F903" s="53">
        <f>IF('Data Import-Express'!F897="", "",'Data Import-Express'!F897 )</f>
        <v>1700</v>
      </c>
      <c r="G903" s="53">
        <f>IF('Data Import-Express'!G897="", "",'Data Import-Express'!G897 )</f>
        <v>1700</v>
      </c>
      <c r="H903" s="8"/>
      <c r="I903" s="81"/>
      <c r="J903" s="81"/>
      <c r="K903" s="82"/>
      <c r="L903" s="120"/>
      <c r="M903" s="93"/>
      <c r="N903" s="93"/>
      <c r="O903" s="36"/>
      <c r="P903" s="81"/>
      <c r="Q903" s="81"/>
      <c r="R903" s="82"/>
      <c r="S903" s="88"/>
      <c r="T903" s="92"/>
      <c r="U903" s="92"/>
      <c r="V903" s="2"/>
      <c r="W903" s="2"/>
    </row>
    <row r="904" spans="1:23" ht="15.95" customHeight="1" x14ac:dyDescent="0.25">
      <c r="A904" s="72"/>
      <c r="B904" s="53" t="str">
        <f>IF('Data Import-Express'!B898="", "",'Data Import-Express'!B898 )</f>
        <v>BHENPA</v>
      </c>
      <c r="C904" s="53" t="str">
        <f>IF('Data Import-Express'!C898="", "",'Data Import-Express'!C898 )</f>
        <v>Company 89</v>
      </c>
      <c r="D904" s="97" t="str">
        <f>IF('Data Import-Express'!D898="", "",'Data Import-Express'!D898 )</f>
        <v>L065383</v>
      </c>
      <c r="E904" s="54">
        <f ca="1">IF('Data Import-Express'!E898="", "",'Data Import-Express'!E898 )+(TODAY()-$A$1)</f>
        <v>44917</v>
      </c>
      <c r="F904" s="53">
        <f>IF('Data Import-Express'!F898="", "",'Data Import-Express'!F898 )</f>
        <v>1081.1300000000001</v>
      </c>
      <c r="G904" s="53">
        <f>IF('Data Import-Express'!G898="", "",'Data Import-Express'!G898 )</f>
        <v>1081.1300000000001</v>
      </c>
      <c r="H904" s="8"/>
      <c r="I904" s="81"/>
      <c r="J904" s="81"/>
      <c r="K904" s="82"/>
      <c r="L904" s="120"/>
      <c r="M904" s="93"/>
      <c r="N904" s="93"/>
      <c r="O904" s="36"/>
      <c r="P904" s="81"/>
      <c r="Q904" s="81"/>
      <c r="R904" s="82"/>
      <c r="S904" s="88"/>
      <c r="T904" s="92"/>
      <c r="U904" s="92"/>
      <c r="V904" s="2"/>
      <c r="W904" s="2"/>
    </row>
    <row r="905" spans="1:23" ht="15.95" customHeight="1" x14ac:dyDescent="0.25">
      <c r="A905" s="72"/>
      <c r="B905" s="53" t="str">
        <f>IF('Data Import-Express'!B899="", "",'Data Import-Express'!B899 )</f>
        <v>BHENPA</v>
      </c>
      <c r="C905" s="53" t="str">
        <f>IF('Data Import-Express'!C899="", "",'Data Import-Express'!C899 )</f>
        <v>Company 89</v>
      </c>
      <c r="D905" s="97" t="str">
        <f>IF('Data Import-Express'!D899="", "",'Data Import-Express'!D899 )</f>
        <v>L070812</v>
      </c>
      <c r="E905" s="54">
        <f ca="1">IF('Data Import-Express'!E899="", "",'Data Import-Express'!E899 )+(TODAY()-$A$1)</f>
        <v>45018</v>
      </c>
      <c r="F905" s="53">
        <f>IF('Data Import-Express'!F899="", "",'Data Import-Express'!F899 )</f>
        <v>668.25</v>
      </c>
      <c r="G905" s="53">
        <f>IF('Data Import-Express'!G899="", "",'Data Import-Express'!G899 )</f>
        <v>668.25</v>
      </c>
      <c r="H905" s="8"/>
      <c r="I905" s="81"/>
      <c r="J905" s="81"/>
      <c r="K905" s="82"/>
      <c r="L905" s="120"/>
      <c r="M905" s="93"/>
      <c r="N905" s="93"/>
      <c r="O905" s="36"/>
      <c r="P905" s="81"/>
      <c r="Q905" s="81"/>
      <c r="R905" s="82"/>
      <c r="S905" s="88"/>
      <c r="T905" s="92"/>
      <c r="U905" s="92"/>
      <c r="V905" s="2"/>
      <c r="W905" s="2"/>
    </row>
    <row r="906" spans="1:23" ht="15.95" customHeight="1" x14ac:dyDescent="0.25">
      <c r="A906" s="72"/>
      <c r="B906" s="53" t="str">
        <f>IF('Data Import-Express'!B900="", "",'Data Import-Express'!B900 )</f>
        <v>BHENPA</v>
      </c>
      <c r="C906" s="53" t="str">
        <f>IF('Data Import-Express'!C900="", "",'Data Import-Express'!C900 )</f>
        <v>Company 89</v>
      </c>
      <c r="D906" s="97" t="str">
        <f>IF('Data Import-Express'!D900="", "",'Data Import-Express'!D900 )</f>
        <v>L071604</v>
      </c>
      <c r="E906" s="54">
        <f ca="1">IF('Data Import-Express'!E900="", "",'Data Import-Express'!E900 )+(TODAY()-$A$1)</f>
        <v>45044</v>
      </c>
      <c r="F906" s="53">
        <f>IF('Data Import-Express'!F900="", "",'Data Import-Express'!F900 )</f>
        <v>928.13</v>
      </c>
      <c r="G906" s="53">
        <f>IF('Data Import-Express'!G900="", "",'Data Import-Express'!G900 )</f>
        <v>928.13</v>
      </c>
      <c r="H906" s="8"/>
      <c r="I906" s="81"/>
      <c r="J906" s="81"/>
      <c r="K906" s="82"/>
      <c r="L906" s="120"/>
      <c r="M906" s="93"/>
      <c r="N906" s="93"/>
      <c r="O906" s="36"/>
      <c r="P906" s="81"/>
      <c r="Q906" s="81"/>
      <c r="R906" s="82"/>
      <c r="S906" s="88"/>
      <c r="T906" s="92"/>
      <c r="U906" s="92"/>
      <c r="V906" s="2"/>
      <c r="W906" s="2"/>
    </row>
    <row r="907" spans="1:23" ht="15.95" customHeight="1" x14ac:dyDescent="0.25">
      <c r="A907" s="72"/>
      <c r="B907" s="53" t="str">
        <f>IF('Data Import-Express'!B901="", "",'Data Import-Express'!B901 )</f>
        <v>BHENPA</v>
      </c>
      <c r="C907" s="53" t="str">
        <f>IF('Data Import-Express'!C901="", "",'Data Import-Express'!C901 )</f>
        <v>Company 89</v>
      </c>
      <c r="D907" s="97" t="str">
        <f>IF('Data Import-Express'!D901="", "",'Data Import-Express'!D901 )</f>
        <v>L074667</v>
      </c>
      <c r="E907" s="54">
        <f ca="1">IF('Data Import-Express'!E901="", "",'Data Import-Express'!E901 )+(TODAY()-$A$1)</f>
        <v>45092</v>
      </c>
      <c r="F907" s="53">
        <f>IF('Data Import-Express'!F901="", "",'Data Import-Express'!F901 )</f>
        <v>1596</v>
      </c>
      <c r="G907" s="53">
        <f>IF('Data Import-Express'!G901="", "",'Data Import-Express'!G901 )</f>
        <v>1596</v>
      </c>
      <c r="H907" s="8"/>
      <c r="I907" s="81"/>
      <c r="J907" s="81"/>
      <c r="K907" s="82"/>
      <c r="L907" s="120"/>
      <c r="M907" s="93"/>
      <c r="N907" s="93"/>
      <c r="O907" s="36"/>
      <c r="P907" s="81"/>
      <c r="Q907" s="81"/>
      <c r="R907" s="82"/>
      <c r="S907" s="88"/>
      <c r="T907" s="92"/>
      <c r="U907" s="92"/>
      <c r="V907" s="2"/>
      <c r="W907" s="2"/>
    </row>
    <row r="908" spans="1:23" ht="15.95" customHeight="1" x14ac:dyDescent="0.25">
      <c r="A908" s="72"/>
      <c r="B908" s="53" t="str">
        <f>IF('Data Import-Express'!B902="", "",'Data Import-Express'!B902 )</f>
        <v>BHENPA</v>
      </c>
      <c r="C908" s="53" t="str">
        <f>IF('Data Import-Express'!C902="", "",'Data Import-Express'!C902 )</f>
        <v>Company 89</v>
      </c>
      <c r="D908" s="97" t="str">
        <f>IF('Data Import-Express'!D902="", "",'Data Import-Express'!D902 )</f>
        <v>L076947</v>
      </c>
      <c r="E908" s="54">
        <f ca="1">IF('Data Import-Express'!E902="", "",'Data Import-Express'!E902 )+(TODAY()-$A$1)</f>
        <v>45129</v>
      </c>
      <c r="F908" s="53">
        <f>IF('Data Import-Express'!F902="", "",'Data Import-Express'!F902 )</f>
        <v>578.92999999999995</v>
      </c>
      <c r="G908" s="53">
        <f>IF('Data Import-Express'!G902="", "",'Data Import-Express'!G902 )</f>
        <v>578.92999999999995</v>
      </c>
      <c r="H908" s="8"/>
      <c r="I908" s="81"/>
      <c r="J908" s="81"/>
      <c r="K908" s="82"/>
      <c r="L908" s="120"/>
      <c r="M908" s="93"/>
      <c r="N908" s="93"/>
      <c r="O908" s="36"/>
      <c r="P908" s="81"/>
      <c r="Q908" s="81"/>
      <c r="R908" s="82"/>
      <c r="S908" s="88"/>
      <c r="T908" s="92"/>
      <c r="U908" s="92"/>
      <c r="V908" s="2"/>
      <c r="W908" s="2"/>
    </row>
    <row r="909" spans="1:23" ht="15.95" customHeight="1" x14ac:dyDescent="0.25">
      <c r="A909" s="72"/>
      <c r="B909" s="53" t="str">
        <f>IF('Data Import-Express'!B903="", "",'Data Import-Express'!B903 )</f>
        <v>BHENPA</v>
      </c>
      <c r="C909" s="53" t="str">
        <f>IF('Data Import-Express'!C903="", "",'Data Import-Express'!C903 )</f>
        <v>Company 89</v>
      </c>
      <c r="D909" s="97" t="str">
        <f>IF('Data Import-Express'!D903="", "",'Data Import-Express'!D903 )</f>
        <v>L077501</v>
      </c>
      <c r="E909" s="54">
        <f ca="1">IF('Data Import-Express'!E903="", "",'Data Import-Express'!E903 )+(TODAY()-$A$1)</f>
        <v>45134</v>
      </c>
      <c r="F909" s="53">
        <f>IF('Data Import-Express'!F903="", "",'Data Import-Express'!F903 )</f>
        <v>455.18</v>
      </c>
      <c r="G909" s="53">
        <f>IF('Data Import-Express'!G903="", "",'Data Import-Express'!G903 )</f>
        <v>455.18</v>
      </c>
      <c r="H909" s="8"/>
      <c r="I909" s="81"/>
      <c r="J909" s="81"/>
      <c r="K909" s="82"/>
      <c r="L909" s="120"/>
      <c r="M909" s="93"/>
      <c r="N909" s="93"/>
      <c r="O909" s="36"/>
      <c r="P909" s="81"/>
      <c r="Q909" s="81"/>
      <c r="R909" s="82"/>
      <c r="S909" s="88"/>
      <c r="T909" s="92"/>
      <c r="U909" s="92"/>
      <c r="V909" s="2"/>
      <c r="W909" s="2"/>
    </row>
    <row r="910" spans="1:23" ht="15.95" customHeight="1" x14ac:dyDescent="0.25">
      <c r="A910" s="72"/>
      <c r="B910" s="53" t="str">
        <f>IF('Data Import-Express'!B904="", "",'Data Import-Express'!B904 )</f>
        <v>BHENPA</v>
      </c>
      <c r="C910" s="53" t="str">
        <f>IF('Data Import-Express'!C904="", "",'Data Import-Express'!C904 )</f>
        <v>Company 89</v>
      </c>
      <c r="D910" s="97" t="str">
        <f>IF('Data Import-Express'!D904="", "",'Data Import-Express'!D904 )</f>
        <v>L077451</v>
      </c>
      <c r="E910" s="54">
        <f ca="1">IF('Data Import-Express'!E904="", "",'Data Import-Express'!E904 )+(TODAY()-$A$1)</f>
        <v>45137</v>
      </c>
      <c r="F910" s="53">
        <f>IF('Data Import-Express'!F904="", "",'Data Import-Express'!F904 )</f>
        <v>1408.88</v>
      </c>
      <c r="G910" s="53">
        <f>IF('Data Import-Express'!G904="", "",'Data Import-Express'!G904 )</f>
        <v>1408.88</v>
      </c>
      <c r="H910" s="8"/>
      <c r="I910" s="81"/>
      <c r="J910" s="81"/>
      <c r="K910" s="82"/>
      <c r="L910" s="120"/>
      <c r="M910" s="93"/>
      <c r="N910" s="93"/>
      <c r="O910" s="36"/>
      <c r="P910" s="81"/>
      <c r="Q910" s="81"/>
      <c r="R910" s="82"/>
      <c r="S910" s="88"/>
      <c r="T910" s="92"/>
      <c r="U910" s="92"/>
      <c r="V910" s="2"/>
      <c r="W910" s="2"/>
    </row>
    <row r="911" spans="1:23" ht="15.95" customHeight="1" x14ac:dyDescent="0.25">
      <c r="A911" s="72"/>
      <c r="B911" s="53" t="str">
        <f>IF('Data Import-Express'!B905="", "",'Data Import-Express'!B905 )</f>
        <v>BHENPA</v>
      </c>
      <c r="C911" s="53" t="str">
        <f>IF('Data Import-Express'!C905="", "",'Data Import-Express'!C905 )</f>
        <v>Company 89</v>
      </c>
      <c r="D911" s="97" t="str">
        <f>IF('Data Import-Express'!D905="", "",'Data Import-Express'!D905 )</f>
        <v>L077730</v>
      </c>
      <c r="E911" s="54">
        <f ca="1">IF('Data Import-Express'!E905="", "",'Data Import-Express'!E905 )+(TODAY()-$A$1)</f>
        <v>45137</v>
      </c>
      <c r="F911" s="53">
        <f>IF('Data Import-Express'!F905="", "",'Data Import-Express'!F905 )</f>
        <v>469.63</v>
      </c>
      <c r="G911" s="53">
        <f>IF('Data Import-Express'!G905="", "",'Data Import-Express'!G905 )</f>
        <v>469.63</v>
      </c>
      <c r="H911" s="8"/>
      <c r="I911" s="81"/>
      <c r="J911" s="81"/>
      <c r="K911" s="82"/>
      <c r="L911" s="120"/>
      <c r="M911" s="93"/>
      <c r="N911" s="93"/>
      <c r="O911" s="36"/>
      <c r="P911" s="81"/>
      <c r="Q911" s="81"/>
      <c r="R911" s="82"/>
      <c r="S911" s="88"/>
      <c r="T911" s="92"/>
      <c r="U911" s="92"/>
      <c r="V911" s="2"/>
      <c r="W911" s="2"/>
    </row>
    <row r="912" spans="1:23" ht="15.95" customHeight="1" x14ac:dyDescent="0.25">
      <c r="A912" s="72"/>
      <c r="B912" s="53" t="str">
        <f>IF('Data Import-Express'!B906="", "",'Data Import-Express'!B906 )</f>
        <v>BHENPA</v>
      </c>
      <c r="C912" s="53" t="str">
        <f>IF('Data Import-Express'!C906="", "",'Data Import-Express'!C906 )</f>
        <v>Company 89</v>
      </c>
      <c r="D912" s="97" t="str">
        <f>IF('Data Import-Express'!D906="", "",'Data Import-Express'!D906 )</f>
        <v>L077537</v>
      </c>
      <c r="E912" s="54">
        <f ca="1">IF('Data Import-Express'!E906="", "",'Data Import-Express'!E906 )+(TODAY()-$A$1)</f>
        <v>45141</v>
      </c>
      <c r="F912" s="53">
        <f>IF('Data Import-Express'!F906="", "",'Data Import-Express'!F906 )</f>
        <v>794.75</v>
      </c>
      <c r="G912" s="53">
        <f>IF('Data Import-Express'!G906="", "",'Data Import-Express'!G906 )</f>
        <v>794.75</v>
      </c>
      <c r="H912" s="8"/>
      <c r="I912" s="81"/>
      <c r="J912" s="81"/>
      <c r="K912" s="82"/>
      <c r="L912" s="120"/>
      <c r="M912" s="93"/>
      <c r="N912" s="93"/>
      <c r="O912" s="36"/>
      <c r="P912" s="81"/>
      <c r="Q912" s="81"/>
      <c r="R912" s="82"/>
      <c r="S912" s="88"/>
      <c r="T912" s="92"/>
      <c r="U912" s="92"/>
      <c r="V912" s="2"/>
      <c r="W912" s="2"/>
    </row>
    <row r="913" spans="1:23" ht="15.95" customHeight="1" x14ac:dyDescent="0.25">
      <c r="A913" s="72"/>
      <c r="B913" s="53" t="str">
        <f>IF('Data Import-Express'!B907="", "",'Data Import-Express'!B907 )</f>
        <v>BHENPA</v>
      </c>
      <c r="C913" s="53" t="str">
        <f>IF('Data Import-Express'!C907="", "",'Data Import-Express'!C907 )</f>
        <v>Company 89</v>
      </c>
      <c r="D913" s="97" t="str">
        <f>IF('Data Import-Express'!D907="", "",'Data Import-Express'!D907 )</f>
        <v>L077864</v>
      </c>
      <c r="E913" s="54">
        <f ca="1">IF('Data Import-Express'!E907="", "",'Data Import-Express'!E907 )+(TODAY()-$A$1)</f>
        <v>45148</v>
      </c>
      <c r="F913" s="53">
        <f>IF('Data Import-Express'!F907="", "",'Data Import-Express'!F907 )</f>
        <v>794.75</v>
      </c>
      <c r="G913" s="53">
        <f>IF('Data Import-Express'!G907="", "",'Data Import-Express'!G907 )</f>
        <v>794.75</v>
      </c>
      <c r="H913" s="8"/>
      <c r="I913" s="81"/>
      <c r="J913" s="81"/>
      <c r="K913" s="82"/>
      <c r="L913" s="120"/>
      <c r="M913" s="93"/>
      <c r="N913" s="93"/>
      <c r="O913" s="36"/>
      <c r="P913" s="81"/>
      <c r="Q913" s="81"/>
      <c r="R913" s="82"/>
      <c r="S913" s="88"/>
      <c r="T913" s="92"/>
      <c r="U913" s="92"/>
      <c r="V913" s="2"/>
      <c r="W913" s="2"/>
    </row>
    <row r="914" spans="1:23" ht="15.95" customHeight="1" x14ac:dyDescent="0.25">
      <c r="A914" s="72"/>
      <c r="B914" s="53" t="str">
        <f>IF('Data Import-Express'!B908="", "",'Data Import-Express'!B908 )</f>
        <v>BHENPA</v>
      </c>
      <c r="C914" s="53" t="str">
        <f>IF('Data Import-Express'!C908="", "",'Data Import-Express'!C908 )</f>
        <v>Company 89</v>
      </c>
      <c r="D914" s="97" t="str">
        <f>IF('Data Import-Express'!D908="", "",'Data Import-Express'!D908 )</f>
        <v>L078094</v>
      </c>
      <c r="E914" s="54">
        <f ca="1">IF('Data Import-Express'!E908="", "",'Data Import-Express'!E908 )+(TODAY()-$A$1)</f>
        <v>45148</v>
      </c>
      <c r="F914" s="53">
        <f>IF('Data Import-Express'!F908="", "",'Data Import-Express'!F908 )</f>
        <v>686.38</v>
      </c>
      <c r="G914" s="53">
        <f>IF('Data Import-Express'!G908="", "",'Data Import-Express'!G908 )</f>
        <v>686.38</v>
      </c>
      <c r="H914" s="8"/>
      <c r="I914" s="81"/>
      <c r="J914" s="81"/>
      <c r="K914" s="82"/>
      <c r="L914" s="120"/>
      <c r="M914" s="93"/>
      <c r="N914" s="93"/>
      <c r="O914" s="36"/>
      <c r="P914" s="81"/>
      <c r="Q914" s="81"/>
      <c r="R914" s="82"/>
      <c r="S914" s="88"/>
      <c r="T914" s="92"/>
      <c r="U914" s="92"/>
      <c r="V914" s="2"/>
      <c r="W914" s="2"/>
    </row>
    <row r="915" spans="1:23" ht="15.95" customHeight="1" x14ac:dyDescent="0.25">
      <c r="A915" s="72"/>
      <c r="B915" s="53" t="str">
        <f>IF('Data Import-Express'!B909="", "",'Data Import-Express'!B909 )</f>
        <v>BHENPA</v>
      </c>
      <c r="C915" s="53" t="str">
        <f>IF('Data Import-Express'!C909="", "",'Data Import-Express'!C909 )</f>
        <v>Company 89</v>
      </c>
      <c r="D915" s="97" t="str">
        <f>IF('Data Import-Express'!D909="", "",'Data Import-Express'!D909 )</f>
        <v>L078470</v>
      </c>
      <c r="E915" s="54">
        <f ca="1">IF('Data Import-Express'!E909="", "",'Data Import-Express'!E909 )+(TODAY()-$A$1)</f>
        <v>45150</v>
      </c>
      <c r="F915" s="53">
        <f>IF('Data Import-Express'!F909="", "",'Data Import-Express'!F909 )</f>
        <v>433.5</v>
      </c>
      <c r="G915" s="53">
        <f>IF('Data Import-Express'!G909="", "",'Data Import-Express'!G909 )</f>
        <v>433.5</v>
      </c>
      <c r="H915" s="8"/>
      <c r="I915" s="81"/>
      <c r="J915" s="81"/>
      <c r="K915" s="82"/>
      <c r="L915" s="120"/>
      <c r="M915" s="93"/>
      <c r="N915" s="93"/>
      <c r="O915" s="36"/>
      <c r="P915" s="81"/>
      <c r="Q915" s="81"/>
      <c r="R915" s="82"/>
      <c r="S915" s="88"/>
      <c r="T915" s="92"/>
      <c r="U915" s="92"/>
      <c r="V915" s="2"/>
      <c r="W915" s="2"/>
    </row>
    <row r="916" spans="1:23" ht="15.95" customHeight="1" x14ac:dyDescent="0.25">
      <c r="A916" s="72"/>
      <c r="B916" s="53" t="str">
        <f>IF('Data Import-Express'!B910="", "",'Data Import-Express'!B910 )</f>
        <v>BHENPA</v>
      </c>
      <c r="C916" s="53" t="str">
        <f>IF('Data Import-Express'!C910="", "",'Data Import-Express'!C910 )</f>
        <v>Company 89</v>
      </c>
      <c r="D916" s="97" t="str">
        <f>IF('Data Import-Express'!D910="", "",'Data Import-Express'!D910 )</f>
        <v>L077692</v>
      </c>
      <c r="E916" s="54">
        <f ca="1">IF('Data Import-Express'!E910="", "",'Data Import-Express'!E910 )+(TODAY()-$A$1)</f>
        <v>45157</v>
      </c>
      <c r="F916" s="53">
        <f>IF('Data Import-Express'!F910="", "",'Data Import-Express'!F910 )</f>
        <v>541.88</v>
      </c>
      <c r="G916" s="53">
        <f>IF('Data Import-Express'!G910="", "",'Data Import-Express'!G910 )</f>
        <v>541.88</v>
      </c>
      <c r="H916" s="8"/>
      <c r="I916" s="81"/>
      <c r="J916" s="81"/>
      <c r="K916" s="82"/>
      <c r="L916" s="120"/>
      <c r="M916" s="93"/>
      <c r="N916" s="93"/>
      <c r="O916" s="36"/>
      <c r="P916" s="81"/>
      <c r="Q916" s="81"/>
      <c r="R916" s="82"/>
      <c r="S916" s="88"/>
      <c r="T916" s="92"/>
      <c r="U916" s="92"/>
      <c r="V916" s="2"/>
      <c r="W916" s="2"/>
    </row>
    <row r="917" spans="1:23" ht="15.95" customHeight="1" x14ac:dyDescent="0.25">
      <c r="A917" s="72"/>
      <c r="B917" s="53" t="str">
        <f>IF('Data Import-Express'!B911="", "",'Data Import-Express'!B911 )</f>
        <v>BHENPA</v>
      </c>
      <c r="C917" s="53" t="str">
        <f>IF('Data Import-Express'!C911="", "",'Data Import-Express'!C911 )</f>
        <v>Company 89</v>
      </c>
      <c r="D917" s="97" t="str">
        <f>IF('Data Import-Express'!D911="", "",'Data Import-Express'!D911 )</f>
        <v>L078547</v>
      </c>
      <c r="E917" s="54">
        <f ca="1">IF('Data Import-Express'!E911="", "",'Data Import-Express'!E911 )+(TODAY()-$A$1)</f>
        <v>45157</v>
      </c>
      <c r="F917" s="53">
        <f>IF('Data Import-Express'!F911="", "",'Data Import-Express'!F911 )</f>
        <v>830.88</v>
      </c>
      <c r="G917" s="53">
        <f>IF('Data Import-Express'!G911="", "",'Data Import-Express'!G911 )</f>
        <v>830.88</v>
      </c>
      <c r="H917" s="8"/>
      <c r="I917" s="81"/>
      <c r="J917" s="81"/>
      <c r="K917" s="82"/>
      <c r="L917" s="120"/>
      <c r="M917" s="93"/>
      <c r="N917" s="93"/>
      <c r="O917" s="36"/>
      <c r="P917" s="81"/>
      <c r="Q917" s="81"/>
      <c r="R917" s="82"/>
      <c r="S917" s="88"/>
      <c r="T917" s="92"/>
      <c r="U917" s="92"/>
      <c r="V917" s="2"/>
      <c r="W917" s="2"/>
    </row>
    <row r="918" spans="1:23" ht="15.95" customHeight="1" x14ac:dyDescent="0.25">
      <c r="A918" s="72"/>
      <c r="B918" s="53" t="str">
        <f>IF('Data Import-Express'!B912="", "",'Data Import-Express'!B912 )</f>
        <v>BHENPA</v>
      </c>
      <c r="C918" s="53" t="str">
        <f>IF('Data Import-Express'!C912="", "",'Data Import-Express'!C912 )</f>
        <v>Company 89</v>
      </c>
      <c r="D918" s="97" t="str">
        <f>IF('Data Import-Express'!D912="", "",'Data Import-Express'!D912 )</f>
        <v>L074538</v>
      </c>
      <c r="E918" s="54">
        <f ca="1">IF('Data Import-Express'!E912="", "",'Data Import-Express'!E912 )+(TODAY()-$A$1)</f>
        <v>45163</v>
      </c>
      <c r="F918" s="53">
        <f>IF('Data Import-Express'!F912="", "",'Data Import-Express'!F912 )</f>
        <v>351.25</v>
      </c>
      <c r="G918" s="53">
        <f>IF('Data Import-Express'!G912="", "",'Data Import-Express'!G912 )</f>
        <v>351.25</v>
      </c>
      <c r="H918" s="8"/>
      <c r="I918" s="81"/>
      <c r="J918" s="81"/>
      <c r="K918" s="82"/>
      <c r="L918" s="120"/>
      <c r="M918" s="93"/>
      <c r="N918" s="93"/>
      <c r="O918" s="36"/>
      <c r="P918" s="81"/>
      <c r="Q918" s="81"/>
      <c r="R918" s="82"/>
      <c r="S918" s="88"/>
      <c r="T918" s="92"/>
      <c r="U918" s="92"/>
      <c r="V918" s="2"/>
      <c r="W918" s="2"/>
    </row>
    <row r="919" spans="1:23" ht="15.95" customHeight="1" x14ac:dyDescent="0.25">
      <c r="A919" s="72"/>
      <c r="B919" s="53" t="str">
        <f>IF('Data Import-Express'!B913="", "",'Data Import-Express'!B913 )</f>
        <v>BHENPA</v>
      </c>
      <c r="C919" s="53" t="str">
        <f>IF('Data Import-Express'!C913="", "",'Data Import-Express'!C913 )</f>
        <v>Company 89</v>
      </c>
      <c r="D919" s="97" t="str">
        <f>IF('Data Import-Express'!D913="", "",'Data Import-Express'!D913 )</f>
        <v>L078989</v>
      </c>
      <c r="E919" s="54">
        <f ca="1">IF('Data Import-Express'!E913="", "",'Data Import-Express'!E913 )+(TODAY()-$A$1)</f>
        <v>45171</v>
      </c>
      <c r="F919" s="53">
        <f>IF('Data Import-Express'!F913="", "",'Data Import-Express'!F913 )</f>
        <v>975.38</v>
      </c>
      <c r="G919" s="53">
        <f>IF('Data Import-Express'!G913="", "",'Data Import-Express'!G913 )</f>
        <v>975.38</v>
      </c>
      <c r="H919" s="8"/>
      <c r="I919" s="81"/>
      <c r="J919" s="81"/>
      <c r="K919" s="82"/>
      <c r="L919" s="120"/>
      <c r="M919" s="93"/>
      <c r="N919" s="93"/>
      <c r="O919" s="36"/>
      <c r="P919" s="81"/>
      <c r="Q919" s="81"/>
      <c r="R919" s="82"/>
      <c r="S919" s="88"/>
      <c r="T919" s="92"/>
      <c r="U919" s="92"/>
      <c r="V919" s="2"/>
      <c r="W919" s="2"/>
    </row>
    <row r="920" spans="1:23" ht="15.95" customHeight="1" x14ac:dyDescent="0.25">
      <c r="A920" s="72"/>
      <c r="B920" s="53" t="str">
        <f>IF('Data Import-Express'!B914="", "",'Data Import-Express'!B914 )</f>
        <v>BHENPA</v>
      </c>
      <c r="C920" s="53" t="str">
        <f>IF('Data Import-Express'!C914="", "",'Data Import-Express'!C914 )</f>
        <v>Company 89</v>
      </c>
      <c r="D920" s="97" t="str">
        <f>IF('Data Import-Express'!D914="", "",'Data Import-Express'!D914 )</f>
        <v>L079553</v>
      </c>
      <c r="E920" s="54">
        <f ca="1">IF('Data Import-Express'!E914="", "",'Data Import-Express'!E914 )+(TODAY()-$A$1)</f>
        <v>45172</v>
      </c>
      <c r="F920" s="53">
        <f>IF('Data Import-Express'!F914="", "",'Data Import-Express'!F914 )</f>
        <v>466.38</v>
      </c>
      <c r="G920" s="53">
        <f>IF('Data Import-Express'!G914="", "",'Data Import-Express'!G914 )</f>
        <v>466.38</v>
      </c>
      <c r="H920" s="8"/>
      <c r="I920" s="81"/>
      <c r="J920" s="81"/>
      <c r="K920" s="82"/>
      <c r="L920" s="120"/>
      <c r="M920" s="93"/>
      <c r="N920" s="93"/>
      <c r="O920" s="36"/>
      <c r="P920" s="81"/>
      <c r="Q920" s="81"/>
      <c r="R920" s="82"/>
      <c r="S920" s="88"/>
      <c r="T920" s="92"/>
      <c r="U920" s="92"/>
      <c r="V920" s="2"/>
      <c r="W920" s="2"/>
    </row>
    <row r="921" spans="1:23" ht="15.95" customHeight="1" x14ac:dyDescent="0.25">
      <c r="A921" s="72"/>
      <c r="B921" s="53" t="str">
        <f>IF('Data Import-Express'!B915="", "",'Data Import-Express'!B915 )</f>
        <v>BHEYPA</v>
      </c>
      <c r="C921" s="53" t="str">
        <f>IF('Data Import-Express'!C915="", "",'Data Import-Express'!C915 )</f>
        <v>Company 90</v>
      </c>
      <c r="D921" s="97" t="str">
        <f>IF('Data Import-Express'!D915="", "",'Data Import-Express'!D915 )</f>
        <v>T078974</v>
      </c>
      <c r="E921" s="54">
        <f ca="1">IF('Data Import-Express'!E915="", "",'Data Import-Express'!E915 )+(TODAY()-$A$1)</f>
        <v>45170</v>
      </c>
      <c r="F921" s="53">
        <f>IF('Data Import-Express'!F915="", "",'Data Import-Express'!F915 )</f>
        <v>3731</v>
      </c>
      <c r="G921" s="53">
        <f>IF('Data Import-Express'!G915="", "",'Data Import-Express'!G915 )</f>
        <v>3731</v>
      </c>
      <c r="H921" s="8"/>
      <c r="I921" s="81"/>
      <c r="J921" s="81"/>
      <c r="K921" s="82"/>
      <c r="L921" s="120"/>
      <c r="M921" s="93"/>
      <c r="N921" s="93"/>
      <c r="O921" s="36"/>
      <c r="P921" s="81"/>
      <c r="Q921" s="81"/>
      <c r="R921" s="82"/>
      <c r="S921" s="88"/>
      <c r="T921" s="92"/>
      <c r="U921" s="92"/>
      <c r="V921" s="2"/>
      <c r="W921" s="2"/>
    </row>
    <row r="922" spans="1:23" ht="15.95" customHeight="1" x14ac:dyDescent="0.25">
      <c r="A922" s="72"/>
      <c r="B922" s="53" t="str">
        <f>IF('Data Import-Express'!B916="", "",'Data Import-Express'!B916 )</f>
        <v>BHTSLFL</v>
      </c>
      <c r="C922" s="53" t="str">
        <f>IF('Data Import-Express'!C916="", "",'Data Import-Express'!C916 )</f>
        <v>Company 91</v>
      </c>
      <c r="D922" s="97" t="str">
        <f>IF('Data Import-Express'!D916="", "",'Data Import-Express'!D916 )</f>
        <v>L074235</v>
      </c>
      <c r="E922" s="54">
        <f ca="1">IF('Data Import-Express'!E916="", "",'Data Import-Express'!E916 )+(TODAY()-$A$1)</f>
        <v>45073</v>
      </c>
      <c r="F922" s="53">
        <f>IF('Data Import-Express'!F916="", "",'Data Import-Express'!F916 )</f>
        <v>1100</v>
      </c>
      <c r="G922" s="53">
        <f>IF('Data Import-Express'!G916="", "",'Data Import-Express'!G916 )</f>
        <v>1100</v>
      </c>
      <c r="H922" s="8"/>
      <c r="I922" s="81"/>
      <c r="J922" s="81"/>
      <c r="K922" s="82"/>
      <c r="L922" s="120"/>
      <c r="M922" s="93"/>
      <c r="N922" s="93"/>
      <c r="O922" s="36"/>
      <c r="P922" s="81"/>
      <c r="Q922" s="81"/>
      <c r="R922" s="82"/>
      <c r="S922" s="88"/>
      <c r="T922" s="92"/>
      <c r="U922" s="92"/>
      <c r="V922" s="2"/>
      <c r="W922" s="2"/>
    </row>
    <row r="923" spans="1:23" ht="15.95" customHeight="1" x14ac:dyDescent="0.25">
      <c r="A923" s="72"/>
      <c r="B923" s="53" t="str">
        <f>IF('Data Import-Express'!B917="", "",'Data Import-Express'!B917 )</f>
        <v>BHUBIL</v>
      </c>
      <c r="C923" s="53" t="str">
        <f>IF('Data Import-Express'!C917="", "",'Data Import-Express'!C917 )</f>
        <v>Company 93</v>
      </c>
      <c r="D923" s="97" t="str">
        <f>IF('Data Import-Express'!D917="", "",'Data Import-Express'!D917 )</f>
        <v>L060084</v>
      </c>
      <c r="E923" s="54">
        <f ca="1">IF('Data Import-Express'!E917="", "",'Data Import-Express'!E917 )+(TODAY()-$A$1)</f>
        <v>44804</v>
      </c>
      <c r="F923" s="53">
        <f>IF('Data Import-Express'!F917="", "",'Data Import-Express'!F917 )</f>
        <v>3400</v>
      </c>
      <c r="G923" s="53">
        <f>IF('Data Import-Express'!G917="", "",'Data Import-Express'!G917 )</f>
        <v>100</v>
      </c>
      <c r="H923" s="8"/>
      <c r="I923" s="81"/>
      <c r="J923" s="81"/>
      <c r="K923" s="82"/>
      <c r="L923" s="120"/>
      <c r="M923" s="93"/>
      <c r="N923" s="93"/>
      <c r="O923" s="36"/>
      <c r="P923" s="81"/>
      <c r="Q923" s="81"/>
      <c r="R923" s="82"/>
      <c r="S923" s="88"/>
      <c r="T923" s="92"/>
      <c r="U923" s="92"/>
      <c r="V923" s="2"/>
      <c r="W923" s="2"/>
    </row>
    <row r="924" spans="1:23" ht="15.95" customHeight="1" x14ac:dyDescent="0.25">
      <c r="A924" s="72"/>
      <c r="B924" s="53" t="str">
        <f>IF('Data Import-Express'!B918="", "",'Data Import-Express'!B918 )</f>
        <v>BHUBIL</v>
      </c>
      <c r="C924" s="53" t="str">
        <f>IF('Data Import-Express'!C918="", "",'Data Import-Express'!C918 )</f>
        <v>Company 93</v>
      </c>
      <c r="D924" s="97" t="str">
        <f>IF('Data Import-Express'!D918="", "",'Data Import-Express'!D918 )</f>
        <v>L066086</v>
      </c>
      <c r="E924" s="54">
        <f ca="1">IF('Data Import-Express'!E918="", "",'Data Import-Express'!E918 )+(TODAY()-$A$1)</f>
        <v>44923</v>
      </c>
      <c r="F924" s="53">
        <f>IF('Data Import-Express'!F918="", "",'Data Import-Express'!F918 )</f>
        <v>3500</v>
      </c>
      <c r="G924" s="53">
        <f>IF('Data Import-Express'!G918="", "",'Data Import-Express'!G918 )</f>
        <v>3500</v>
      </c>
      <c r="H924" s="8"/>
      <c r="I924" s="81"/>
      <c r="J924" s="81"/>
      <c r="K924" s="82"/>
      <c r="L924" s="120"/>
      <c r="M924" s="93"/>
      <c r="N924" s="93"/>
      <c r="O924" s="36"/>
      <c r="P924" s="81"/>
      <c r="Q924" s="81"/>
      <c r="R924" s="82"/>
      <c r="S924" s="88"/>
      <c r="T924" s="92"/>
      <c r="U924" s="92"/>
      <c r="V924" s="2"/>
      <c r="W924" s="2"/>
    </row>
    <row r="925" spans="1:23" ht="15.95" customHeight="1" x14ac:dyDescent="0.25">
      <c r="A925" s="72"/>
      <c r="B925" s="53" t="str">
        <f>IF('Data Import-Express'!B919="", "",'Data Import-Express'!B919 )</f>
        <v>BHUBIL</v>
      </c>
      <c r="C925" s="53" t="str">
        <f>IF('Data Import-Express'!C919="", "",'Data Import-Express'!C919 )</f>
        <v>Company 93</v>
      </c>
      <c r="D925" s="97" t="str">
        <f>IF('Data Import-Express'!D919="", "",'Data Import-Express'!D919 )</f>
        <v>L066086R</v>
      </c>
      <c r="E925" s="54">
        <f ca="1">IF('Data Import-Express'!E919="", "",'Data Import-Express'!E919 )+(TODAY()-$A$1)</f>
        <v>45031</v>
      </c>
      <c r="F925" s="53">
        <f>IF('Data Import-Express'!F919="", "",'Data Import-Express'!F919 )</f>
        <v>3850</v>
      </c>
      <c r="G925" s="53">
        <f>IF('Data Import-Express'!G919="", "",'Data Import-Express'!G919 )</f>
        <v>3850</v>
      </c>
      <c r="H925" s="8"/>
      <c r="I925" s="81"/>
      <c r="J925" s="81"/>
      <c r="K925" s="82"/>
      <c r="L925" s="120"/>
      <c r="M925" s="93"/>
      <c r="N925" s="93"/>
      <c r="O925" s="36"/>
      <c r="P925" s="81"/>
      <c r="Q925" s="81"/>
      <c r="R925" s="82"/>
      <c r="S925" s="88"/>
      <c r="T925" s="92"/>
      <c r="U925" s="92"/>
      <c r="V925" s="2"/>
      <c r="W925" s="2"/>
    </row>
    <row r="926" spans="1:23" ht="15.95" customHeight="1" x14ac:dyDescent="0.25">
      <c r="A926" s="72"/>
      <c r="B926" s="53" t="str">
        <f>IF('Data Import-Express'!B920="", "",'Data Import-Express'!B920 )</f>
        <v>BHUBIL</v>
      </c>
      <c r="C926" s="53" t="str">
        <f>IF('Data Import-Express'!C920="", "",'Data Import-Express'!C920 )</f>
        <v>Company 93</v>
      </c>
      <c r="D926" s="97" t="str">
        <f>IF('Data Import-Express'!D920="", "",'Data Import-Express'!D920 )</f>
        <v>L066086CR</v>
      </c>
      <c r="E926" s="54">
        <f ca="1">IF('Data Import-Express'!E920="", "",'Data Import-Express'!E920 )+(TODAY()-$A$1)</f>
        <v>45031</v>
      </c>
      <c r="F926" s="53">
        <f>IF('Data Import-Express'!F920="", "",'Data Import-Express'!F920 )</f>
        <v>3500</v>
      </c>
      <c r="G926" s="53">
        <f>IF('Data Import-Express'!G920="", "",'Data Import-Express'!G920 )</f>
        <v>3500</v>
      </c>
      <c r="H926" s="8"/>
      <c r="I926" s="81"/>
      <c r="J926" s="81"/>
      <c r="K926" s="82"/>
      <c r="L926" s="120"/>
      <c r="M926" s="93"/>
      <c r="N926" s="93"/>
      <c r="O926" s="36"/>
      <c r="P926" s="81"/>
      <c r="Q926" s="81"/>
      <c r="R926" s="82"/>
      <c r="S926" s="88"/>
      <c r="T926" s="92"/>
      <c r="U926" s="92"/>
      <c r="V926" s="2"/>
      <c r="W926" s="2"/>
    </row>
    <row r="927" spans="1:23" ht="15.95" customHeight="1" x14ac:dyDescent="0.25">
      <c r="A927" s="72"/>
      <c r="B927" s="53" t="str">
        <f>IF('Data Import-Express'!B921="", "",'Data Import-Express'!B921 )</f>
        <v>BHUBPI</v>
      </c>
      <c r="C927" s="53" t="str">
        <f>IF('Data Import-Express'!C921="", "",'Data Import-Express'!C921 )</f>
        <v>Company 94</v>
      </c>
      <c r="D927" s="97" t="str">
        <f>IF('Data Import-Express'!D921="", "",'Data Import-Express'!D921 )</f>
        <v>F076585</v>
      </c>
      <c r="E927" s="54">
        <f ca="1">IF('Data Import-Express'!E921="", "",'Data Import-Express'!E921 )+(TODAY()-$A$1)</f>
        <v>45130</v>
      </c>
      <c r="F927" s="53">
        <f>IF('Data Import-Express'!F921="", "",'Data Import-Express'!F921 )</f>
        <v>4500</v>
      </c>
      <c r="G927" s="53">
        <f>IF('Data Import-Express'!G921="", "",'Data Import-Express'!G921 )</f>
        <v>4500</v>
      </c>
      <c r="H927" s="8"/>
      <c r="I927" s="81"/>
      <c r="J927" s="81"/>
      <c r="K927" s="82"/>
      <c r="L927" s="120"/>
      <c r="M927" s="93"/>
      <c r="N927" s="93"/>
      <c r="O927" s="36"/>
      <c r="P927" s="81"/>
      <c r="Q927" s="81"/>
      <c r="R927" s="82"/>
      <c r="S927" s="88"/>
      <c r="T927" s="92"/>
      <c r="U927" s="92"/>
      <c r="V927" s="2"/>
      <c r="W927" s="2"/>
    </row>
    <row r="928" spans="1:23" ht="15.95" customHeight="1" x14ac:dyDescent="0.25">
      <c r="A928" s="72"/>
      <c r="B928" s="53" t="str">
        <f>IF('Data Import-Express'!B922="", "",'Data Import-Express'!B922 )</f>
        <v>BIAMMO</v>
      </c>
      <c r="C928" s="53" t="str">
        <f>IF('Data Import-Express'!C922="", "",'Data Import-Express'!C922 )</f>
        <v>Company 95</v>
      </c>
      <c r="D928" s="97" t="str">
        <f>IF('Data Import-Express'!D922="", "",'Data Import-Express'!D922 )</f>
        <v>B076639</v>
      </c>
      <c r="E928" s="54">
        <f ca="1">IF('Data Import-Express'!E922="", "",'Data Import-Express'!E922 )+(TODAY()-$A$1)</f>
        <v>45121</v>
      </c>
      <c r="F928" s="53">
        <f>IF('Data Import-Express'!F922="", "",'Data Import-Express'!F922 )</f>
        <v>3622</v>
      </c>
      <c r="G928" s="53">
        <f>IF('Data Import-Express'!G922="", "",'Data Import-Express'!G922 )</f>
        <v>3622</v>
      </c>
      <c r="H928" s="8"/>
      <c r="I928" s="81"/>
      <c r="J928" s="81"/>
      <c r="K928" s="82"/>
      <c r="L928" s="120"/>
      <c r="M928" s="93"/>
      <c r="N928" s="93"/>
      <c r="O928" s="36"/>
      <c r="P928" s="81"/>
      <c r="Q928" s="81"/>
      <c r="R928" s="82"/>
      <c r="S928" s="88"/>
      <c r="T928" s="92"/>
      <c r="U928" s="92"/>
      <c r="V928" s="2"/>
      <c r="W928" s="2"/>
    </row>
    <row r="929" spans="1:23" ht="15.95" customHeight="1" x14ac:dyDescent="0.25">
      <c r="A929" s="72"/>
      <c r="B929" s="53" t="str">
        <f>IF('Data Import-Express'!B923="", "",'Data Import-Express'!B923 )</f>
        <v>BINTAL</v>
      </c>
      <c r="C929" s="53" t="str">
        <f>IF('Data Import-Express'!C923="", "",'Data Import-Express'!C923 )</f>
        <v>Company 97</v>
      </c>
      <c r="D929" s="97" t="str">
        <f>IF('Data Import-Express'!D923="", "",'Data Import-Express'!D923 )</f>
        <v>L076776</v>
      </c>
      <c r="E929" s="54">
        <f ca="1">IF('Data Import-Express'!E923="", "",'Data Import-Express'!E923 )+(TODAY()-$A$1)</f>
        <v>45127</v>
      </c>
      <c r="F929" s="53">
        <f>IF('Data Import-Express'!F923="", "",'Data Import-Express'!F923 )</f>
        <v>735</v>
      </c>
      <c r="G929" s="53">
        <f>IF('Data Import-Express'!G923="", "",'Data Import-Express'!G923 )</f>
        <v>735</v>
      </c>
      <c r="H929" s="8"/>
      <c r="I929" s="81"/>
      <c r="J929" s="81"/>
      <c r="K929" s="82"/>
      <c r="L929" s="120"/>
      <c r="M929" s="93"/>
      <c r="N929" s="93"/>
      <c r="O929" s="36"/>
      <c r="P929" s="81"/>
      <c r="Q929" s="81"/>
      <c r="R929" s="82"/>
      <c r="S929" s="88"/>
      <c r="T929" s="92"/>
      <c r="U929" s="92"/>
      <c r="V929" s="2"/>
      <c r="W929" s="2"/>
    </row>
    <row r="930" spans="1:23" ht="15.95" customHeight="1" x14ac:dyDescent="0.25">
      <c r="A930" s="72"/>
      <c r="B930" s="53" t="str">
        <f>IF('Data Import-Express'!B924="", "",'Data Import-Express'!B924 )</f>
        <v>BINTAL</v>
      </c>
      <c r="C930" s="53" t="str">
        <f>IF('Data Import-Express'!C924="", "",'Data Import-Express'!C924 )</f>
        <v>Company 97</v>
      </c>
      <c r="D930" s="97" t="str">
        <f>IF('Data Import-Express'!D924="", "",'Data Import-Express'!D924 )</f>
        <v>L076778</v>
      </c>
      <c r="E930" s="54">
        <f ca="1">IF('Data Import-Express'!E924="", "",'Data Import-Express'!E924 )+(TODAY()-$A$1)</f>
        <v>45127</v>
      </c>
      <c r="F930" s="53">
        <f>IF('Data Import-Express'!F924="", "",'Data Import-Express'!F924 )</f>
        <v>1190</v>
      </c>
      <c r="G930" s="53">
        <f>IF('Data Import-Express'!G924="", "",'Data Import-Express'!G924 )</f>
        <v>1190</v>
      </c>
      <c r="H930" s="8"/>
      <c r="I930" s="81"/>
      <c r="J930" s="81"/>
      <c r="K930" s="82"/>
      <c r="L930" s="120"/>
      <c r="M930" s="93"/>
      <c r="N930" s="93"/>
      <c r="O930" s="36"/>
      <c r="P930" s="81"/>
      <c r="Q930" s="81"/>
      <c r="R930" s="82"/>
      <c r="S930" s="88"/>
      <c r="T930" s="92"/>
      <c r="U930" s="92"/>
      <c r="V930" s="2"/>
      <c r="W930" s="2"/>
    </row>
    <row r="931" spans="1:23" ht="15.95" customHeight="1" x14ac:dyDescent="0.25">
      <c r="A931" s="72"/>
      <c r="B931" s="53" t="str">
        <f>IF('Data Import-Express'!B925="", "",'Data Import-Express'!B925 )</f>
        <v>BINTAL</v>
      </c>
      <c r="C931" s="53" t="str">
        <f>IF('Data Import-Express'!C925="", "",'Data Import-Express'!C925 )</f>
        <v>Company 97</v>
      </c>
      <c r="D931" s="97" t="str">
        <f>IF('Data Import-Express'!D925="", "",'Data Import-Express'!D925 )</f>
        <v>L078465</v>
      </c>
      <c r="E931" s="54">
        <f ca="1">IF('Data Import-Express'!E925="", "",'Data Import-Express'!E925 )+(TODAY()-$A$1)</f>
        <v>45154</v>
      </c>
      <c r="F931" s="53">
        <f>IF('Data Import-Express'!F925="", "",'Data Import-Express'!F925 )</f>
        <v>1372.75</v>
      </c>
      <c r="G931" s="53">
        <f>IF('Data Import-Express'!G925="", "",'Data Import-Express'!G925 )</f>
        <v>1372.75</v>
      </c>
      <c r="H931" s="8"/>
      <c r="I931" s="81"/>
      <c r="J931" s="81"/>
      <c r="K931" s="82"/>
      <c r="L931" s="120"/>
      <c r="M931" s="93"/>
      <c r="N931" s="93"/>
      <c r="O931" s="36"/>
      <c r="P931" s="81"/>
      <c r="Q931" s="81"/>
      <c r="R931" s="82"/>
      <c r="S931" s="88"/>
      <c r="T931" s="92"/>
      <c r="U931" s="92"/>
      <c r="V931" s="2"/>
      <c r="W931" s="2"/>
    </row>
    <row r="932" spans="1:23" ht="15.95" customHeight="1" x14ac:dyDescent="0.25">
      <c r="A932" s="72"/>
      <c r="B932" s="53" t="str">
        <f>IF('Data Import-Express'!B926="", "",'Data Import-Express'!B926 )</f>
        <v>BINTAL</v>
      </c>
      <c r="C932" s="53" t="str">
        <f>IF('Data Import-Express'!C926="", "",'Data Import-Express'!C926 )</f>
        <v>Company 97</v>
      </c>
      <c r="D932" s="97" t="str">
        <f>IF('Data Import-Express'!D926="", "",'Data Import-Express'!D926 )</f>
        <v>L078472</v>
      </c>
      <c r="E932" s="54">
        <f ca="1">IF('Data Import-Express'!E926="", "",'Data Import-Express'!E926 )+(TODAY()-$A$1)</f>
        <v>45154</v>
      </c>
      <c r="F932" s="53">
        <f>IF('Data Import-Express'!F926="", "",'Data Import-Express'!F926 )</f>
        <v>867</v>
      </c>
      <c r="G932" s="53">
        <f>IF('Data Import-Express'!G926="", "",'Data Import-Express'!G926 )</f>
        <v>867</v>
      </c>
      <c r="H932" s="8"/>
      <c r="I932" s="81"/>
      <c r="J932" s="81"/>
      <c r="K932" s="82"/>
      <c r="L932" s="120"/>
      <c r="M932" s="93"/>
      <c r="N932" s="93"/>
      <c r="O932" s="36"/>
      <c r="P932" s="81"/>
      <c r="Q932" s="81"/>
      <c r="R932" s="82"/>
      <c r="S932" s="88"/>
      <c r="T932" s="92"/>
      <c r="U932" s="92"/>
      <c r="V932" s="2"/>
      <c r="W932" s="2"/>
    </row>
    <row r="933" spans="1:23" ht="15.95" customHeight="1" x14ac:dyDescent="0.25">
      <c r="A933" s="72"/>
      <c r="B933" s="53" t="str">
        <f>IF('Data Import-Express'!B927="", "",'Data Import-Express'!B927 )</f>
        <v>BINTAL</v>
      </c>
      <c r="C933" s="53" t="str">
        <f>IF('Data Import-Express'!C927="", "",'Data Import-Express'!C927 )</f>
        <v>Company 97</v>
      </c>
      <c r="D933" s="97" t="str">
        <f>IF('Data Import-Express'!D927="", "",'Data Import-Express'!D927 )</f>
        <v>L079203</v>
      </c>
      <c r="E933" s="54">
        <f ca="1">IF('Data Import-Express'!E927="", "",'Data Import-Express'!E927 )+(TODAY()-$A$1)</f>
        <v>45172</v>
      </c>
      <c r="F933" s="53">
        <f>IF('Data Import-Express'!F927="", "",'Data Import-Express'!F927 )</f>
        <v>1408.88</v>
      </c>
      <c r="G933" s="53">
        <f>IF('Data Import-Express'!G927="", "",'Data Import-Express'!G927 )</f>
        <v>1408.88</v>
      </c>
      <c r="H933" s="8"/>
      <c r="I933" s="81"/>
      <c r="J933" s="81"/>
      <c r="K933" s="82"/>
      <c r="L933" s="120"/>
      <c r="M933" s="93"/>
      <c r="N933" s="93"/>
      <c r="O933" s="36"/>
      <c r="P933" s="81"/>
      <c r="Q933" s="81"/>
      <c r="R933" s="82"/>
      <c r="S933" s="88"/>
      <c r="T933" s="92"/>
      <c r="U933" s="92"/>
      <c r="V933" s="2"/>
      <c r="W933" s="2"/>
    </row>
    <row r="934" spans="1:23" ht="15.95" customHeight="1" x14ac:dyDescent="0.25">
      <c r="A934" s="72"/>
      <c r="B934" s="53" t="str">
        <f>IF('Data Import-Express'!B928="", "",'Data Import-Express'!B928 )</f>
        <v>BINTAL</v>
      </c>
      <c r="C934" s="53" t="str">
        <f>IF('Data Import-Express'!C928="", "",'Data Import-Express'!C928 )</f>
        <v>Company 97</v>
      </c>
      <c r="D934" s="97" t="str">
        <f>IF('Data Import-Express'!D928="", "",'Data Import-Express'!D928 )</f>
        <v>L079411</v>
      </c>
      <c r="E934" s="54">
        <f ca="1">IF('Data Import-Express'!E928="", "",'Data Import-Express'!E928 )+(TODAY()-$A$1)</f>
        <v>45172</v>
      </c>
      <c r="F934" s="53">
        <f>IF('Data Import-Express'!F928="", "",'Data Import-Express'!F928 )</f>
        <v>1336.63</v>
      </c>
      <c r="G934" s="53">
        <f>IF('Data Import-Express'!G928="", "",'Data Import-Express'!G928 )</f>
        <v>1336.63</v>
      </c>
      <c r="H934" s="8"/>
      <c r="I934" s="81"/>
      <c r="J934" s="81"/>
      <c r="K934" s="82"/>
      <c r="L934" s="120"/>
      <c r="M934" s="93"/>
      <c r="N934" s="93"/>
      <c r="O934" s="36"/>
      <c r="P934" s="81"/>
      <c r="Q934" s="81"/>
      <c r="R934" s="82"/>
      <c r="S934" s="88"/>
      <c r="T934" s="92"/>
      <c r="U934" s="92"/>
      <c r="V934" s="2"/>
      <c r="W934" s="2"/>
    </row>
    <row r="935" spans="1:23" ht="15.95" customHeight="1" x14ac:dyDescent="0.25">
      <c r="A935" s="72"/>
      <c r="B935" s="53" t="str">
        <f>IF('Data Import-Express'!B929="", "",'Data Import-Express'!B929 )</f>
        <v>BKASDR</v>
      </c>
      <c r="C935" s="53" t="str">
        <f>IF('Data Import-Express'!C929="", "",'Data Import-Express'!C929 )</f>
        <v>Company 98</v>
      </c>
      <c r="D935" s="97" t="str">
        <f>IF('Data Import-Express'!D929="", "",'Data Import-Express'!D929 )</f>
        <v>L071636</v>
      </c>
      <c r="E935" s="54">
        <f ca="1">IF('Data Import-Express'!E929="", "",'Data Import-Express'!E929 )+(TODAY()-$A$1)</f>
        <v>45161</v>
      </c>
      <c r="F935" s="53">
        <f>IF('Data Import-Express'!F929="", "",'Data Import-Express'!F929 )</f>
        <v>1500</v>
      </c>
      <c r="G935" s="53">
        <f>IF('Data Import-Express'!G929="", "",'Data Import-Express'!G929 )</f>
        <v>1500</v>
      </c>
      <c r="H935" s="8"/>
      <c r="I935" s="81"/>
      <c r="J935" s="81"/>
      <c r="K935" s="82"/>
      <c r="L935" s="120"/>
      <c r="M935" s="93"/>
      <c r="N935" s="93"/>
      <c r="O935" s="36"/>
      <c r="P935" s="81"/>
      <c r="Q935" s="81"/>
      <c r="R935" s="82"/>
      <c r="S935" s="88"/>
      <c r="T935" s="92"/>
      <c r="U935" s="92"/>
      <c r="V935" s="2"/>
      <c r="W935" s="2"/>
    </row>
    <row r="936" spans="1:23" ht="15.95" customHeight="1" x14ac:dyDescent="0.25">
      <c r="A936" s="72"/>
      <c r="B936" s="53" t="str">
        <f>IF('Data Import-Express'!B930="", "",'Data Import-Express'!B930 )</f>
        <v>BKCHGA</v>
      </c>
      <c r="C936" s="53" t="str">
        <f>IF('Data Import-Express'!C930="", "",'Data Import-Express'!C930 )</f>
        <v>Company 99</v>
      </c>
      <c r="D936" s="97" t="str">
        <f>IF('Data Import-Express'!D930="", "",'Data Import-Express'!D930 )</f>
        <v>L070412</v>
      </c>
      <c r="E936" s="54">
        <f ca="1">IF('Data Import-Express'!E930="", "",'Data Import-Express'!E930 )+(TODAY()-$A$1)</f>
        <v>45150</v>
      </c>
      <c r="F936" s="53">
        <f>IF('Data Import-Express'!F930="", "",'Data Import-Express'!F930 )</f>
        <v>2750</v>
      </c>
      <c r="G936" s="53">
        <f>IF('Data Import-Express'!G930="", "",'Data Import-Express'!G930 )</f>
        <v>2750</v>
      </c>
      <c r="H936" s="8"/>
      <c r="I936" s="81"/>
      <c r="J936" s="81"/>
      <c r="K936" s="82"/>
      <c r="L936" s="120"/>
      <c r="M936" s="93"/>
      <c r="N936" s="93"/>
      <c r="O936" s="36"/>
      <c r="P936" s="81"/>
      <c r="Q936" s="81"/>
      <c r="R936" s="82"/>
      <c r="S936" s="88"/>
      <c r="T936" s="92"/>
      <c r="U936" s="92"/>
      <c r="V936" s="2"/>
      <c r="W936" s="2"/>
    </row>
    <row r="937" spans="1:23" ht="15.95" customHeight="1" x14ac:dyDescent="0.25">
      <c r="A937" s="72"/>
      <c r="B937" s="53" t="str">
        <f>IF('Data Import-Express'!B931="", "",'Data Import-Express'!B931 )</f>
        <v>BKCHGA</v>
      </c>
      <c r="C937" s="53" t="str">
        <f>IF('Data Import-Express'!C931="", "",'Data Import-Express'!C931 )</f>
        <v>Company 99</v>
      </c>
      <c r="D937" s="97" t="str">
        <f>IF('Data Import-Express'!D931="", "",'Data Import-Express'!D931 )</f>
        <v>L070412</v>
      </c>
      <c r="E937" s="54">
        <f ca="1">IF('Data Import-Express'!E931="", "",'Data Import-Express'!E931 )+(TODAY()-$A$1)</f>
        <v>45156</v>
      </c>
      <c r="F937" s="53">
        <f>IF('Data Import-Express'!F931="", "",'Data Import-Express'!F931 )</f>
        <v>2750</v>
      </c>
      <c r="G937" s="53">
        <f>IF('Data Import-Express'!G931="", "",'Data Import-Express'!G931 )</f>
        <v>2750</v>
      </c>
      <c r="H937" s="8"/>
      <c r="I937" s="81"/>
      <c r="J937" s="81"/>
      <c r="K937" s="82"/>
      <c r="L937" s="120"/>
      <c r="M937" s="93"/>
      <c r="N937" s="93"/>
      <c r="O937" s="36"/>
      <c r="P937" s="81"/>
      <c r="Q937" s="81"/>
      <c r="R937" s="82"/>
      <c r="S937" s="88"/>
      <c r="T937" s="92"/>
      <c r="U937" s="92"/>
      <c r="V937" s="2"/>
      <c r="W937" s="2"/>
    </row>
    <row r="938" spans="1:23" ht="15.95" customHeight="1" x14ac:dyDescent="0.25">
      <c r="A938" s="72"/>
      <c r="B938" s="53" t="str">
        <f>IF('Data Import-Express'!B932="", "",'Data Import-Express'!B932 )</f>
        <v>BKISHO</v>
      </c>
      <c r="C938" s="53" t="str">
        <f>IF('Data Import-Express'!C932="", "",'Data Import-Express'!C932 )</f>
        <v>Company 100</v>
      </c>
      <c r="D938" s="97" t="str">
        <f>IF('Data Import-Express'!D932="", "",'Data Import-Express'!D932 )</f>
        <v>L064472</v>
      </c>
      <c r="E938" s="54">
        <f ca="1">IF('Data Import-Express'!E932="", "",'Data Import-Express'!E932 )+(TODAY()-$A$1)</f>
        <v>44891</v>
      </c>
      <c r="F938" s="53">
        <f>IF('Data Import-Express'!F932="", "",'Data Import-Express'!F932 )</f>
        <v>164.38</v>
      </c>
      <c r="G938" s="53">
        <f>IF('Data Import-Express'!G932="", "",'Data Import-Express'!G932 )</f>
        <v>164.38</v>
      </c>
      <c r="H938" s="8"/>
      <c r="I938" s="81"/>
      <c r="J938" s="81"/>
      <c r="K938" s="82"/>
      <c r="L938" s="120"/>
      <c r="M938" s="93"/>
      <c r="N938" s="93"/>
      <c r="O938" s="36"/>
      <c r="P938" s="81"/>
      <c r="Q938" s="81"/>
      <c r="R938" s="82"/>
      <c r="S938" s="88"/>
      <c r="T938" s="92"/>
      <c r="U938" s="92"/>
      <c r="V938" s="2"/>
      <c r="W938" s="2"/>
    </row>
    <row r="939" spans="1:23" ht="15.95" customHeight="1" x14ac:dyDescent="0.25">
      <c r="A939" s="72"/>
      <c r="B939" s="53" t="str">
        <f>IF('Data Import-Express'!B933="", "",'Data Import-Express'!B933 )</f>
        <v>BKISHO</v>
      </c>
      <c r="C939" s="53" t="str">
        <f>IF('Data Import-Express'!C933="", "",'Data Import-Express'!C933 )</f>
        <v>Company 100</v>
      </c>
      <c r="D939" s="97" t="str">
        <f>IF('Data Import-Express'!D933="", "",'Data Import-Express'!D933 )</f>
        <v>L067508</v>
      </c>
      <c r="E939" s="54">
        <f ca="1">IF('Data Import-Express'!E933="", "",'Data Import-Express'!E933 )+(TODAY()-$A$1)</f>
        <v>44956</v>
      </c>
      <c r="F939" s="53">
        <f>IF('Data Import-Express'!F933="", "",'Data Import-Express'!F933 )</f>
        <v>178.13</v>
      </c>
      <c r="G939" s="53">
        <f>IF('Data Import-Express'!G933="", "",'Data Import-Express'!G933 )</f>
        <v>178.13</v>
      </c>
      <c r="H939" s="8"/>
      <c r="I939" s="81"/>
      <c r="J939" s="81"/>
      <c r="K939" s="82"/>
      <c r="L939" s="120"/>
      <c r="M939" s="93"/>
      <c r="N939" s="93"/>
      <c r="O939" s="36"/>
      <c r="P939" s="81"/>
      <c r="Q939" s="81"/>
      <c r="R939" s="82"/>
      <c r="S939" s="88"/>
      <c r="T939" s="92"/>
      <c r="U939" s="92"/>
      <c r="V939" s="2"/>
      <c r="W939" s="2"/>
    </row>
    <row r="940" spans="1:23" ht="15.95" customHeight="1" x14ac:dyDescent="0.25">
      <c r="A940" s="72"/>
      <c r="B940" s="53" t="str">
        <f>IF('Data Import-Express'!B934="", "",'Data Import-Express'!B934 )</f>
        <v>BKJPGL</v>
      </c>
      <c r="C940" s="53" t="str">
        <f>IF('Data Import-Express'!C934="", "",'Data Import-Express'!C934 )</f>
        <v>Company 101</v>
      </c>
      <c r="D940" s="97" t="str">
        <f>IF('Data Import-Express'!D934="", "",'Data Import-Express'!D934 )</f>
        <v>L078057</v>
      </c>
      <c r="E940" s="54">
        <f ca="1">IF('Data Import-Express'!E934="", "",'Data Import-Express'!E934 )+(TODAY()-$A$1)</f>
        <v>45148</v>
      </c>
      <c r="F940" s="53">
        <f>IF('Data Import-Express'!F934="", "",'Data Import-Express'!F934 )</f>
        <v>459.88</v>
      </c>
      <c r="G940" s="53">
        <f>IF('Data Import-Express'!G934="", "",'Data Import-Express'!G934 )</f>
        <v>459.88</v>
      </c>
      <c r="H940" s="8"/>
      <c r="I940" s="81"/>
      <c r="J940" s="81"/>
      <c r="K940" s="82"/>
      <c r="L940" s="120"/>
      <c r="M940" s="93"/>
      <c r="N940" s="93"/>
      <c r="O940" s="36"/>
      <c r="P940" s="81"/>
      <c r="Q940" s="81"/>
      <c r="R940" s="82"/>
      <c r="S940" s="88"/>
      <c r="T940" s="92"/>
      <c r="U940" s="92"/>
      <c r="V940" s="2"/>
      <c r="W940" s="2"/>
    </row>
    <row r="941" spans="1:23" ht="15.95" customHeight="1" x14ac:dyDescent="0.25">
      <c r="A941" s="72"/>
      <c r="B941" s="53" t="str">
        <f>IF('Data Import-Express'!B935="", "",'Data Import-Express'!B935 )</f>
        <v>BKJPGL</v>
      </c>
      <c r="C941" s="53" t="str">
        <f>IF('Data Import-Express'!C935="", "",'Data Import-Express'!C935 )</f>
        <v>Company 101</v>
      </c>
      <c r="D941" s="97" t="str">
        <f>IF('Data Import-Express'!D935="", "",'Data Import-Express'!D935 )</f>
        <v>L078895</v>
      </c>
      <c r="E941" s="54">
        <f ca="1">IF('Data Import-Express'!E935="", "",'Data Import-Express'!E935 )+(TODAY()-$A$1)</f>
        <v>45157</v>
      </c>
      <c r="F941" s="53">
        <f>IF('Data Import-Express'!F935="", "",'Data Import-Express'!F935 )</f>
        <v>537.63</v>
      </c>
      <c r="G941" s="53">
        <f>IF('Data Import-Express'!G935="", "",'Data Import-Express'!G935 )</f>
        <v>537.63</v>
      </c>
      <c r="H941" s="8"/>
      <c r="I941" s="81"/>
      <c r="J941" s="81"/>
      <c r="K941" s="82"/>
      <c r="L941" s="120"/>
      <c r="M941" s="93"/>
      <c r="N941" s="93"/>
      <c r="O941" s="36"/>
      <c r="P941" s="81"/>
      <c r="Q941" s="81"/>
      <c r="R941" s="82"/>
      <c r="S941" s="88"/>
      <c r="T941" s="92"/>
      <c r="U941" s="92"/>
      <c r="V941" s="2"/>
      <c r="W941" s="2"/>
    </row>
    <row r="942" spans="1:23" ht="15.95" customHeight="1" x14ac:dyDescent="0.25">
      <c r="A942" s="72"/>
      <c r="B942" s="53" t="str">
        <f>IF('Data Import-Express'!B936="", "",'Data Import-Express'!B936 )</f>
        <v>BKLE44</v>
      </c>
      <c r="C942" s="53" t="str">
        <f>IF('Data Import-Express'!C936="", "",'Data Import-Express'!C936 )</f>
        <v>Company 102</v>
      </c>
      <c r="D942" s="97" t="str">
        <f>IF('Data Import-Express'!D936="", "",'Data Import-Express'!D936 )</f>
        <v>L074230</v>
      </c>
      <c r="E942" s="54">
        <f ca="1">IF('Data Import-Express'!E936="", "",'Data Import-Express'!E936 )+(TODAY()-$A$1)</f>
        <v>45077</v>
      </c>
      <c r="F942" s="53">
        <f>IF('Data Import-Express'!F936="", "",'Data Import-Express'!F936 )</f>
        <v>634.5</v>
      </c>
      <c r="G942" s="53">
        <f>IF('Data Import-Express'!G936="", "",'Data Import-Express'!G936 )</f>
        <v>634.5</v>
      </c>
      <c r="H942" s="8"/>
      <c r="I942" s="81"/>
      <c r="J942" s="81"/>
      <c r="K942" s="82"/>
      <c r="L942" s="120"/>
      <c r="M942" s="93"/>
      <c r="N942" s="93"/>
      <c r="O942" s="36"/>
      <c r="P942" s="81"/>
      <c r="Q942" s="81"/>
      <c r="R942" s="82"/>
      <c r="S942" s="88"/>
      <c r="T942" s="92"/>
      <c r="U942" s="92"/>
      <c r="V942" s="2"/>
      <c r="W942" s="2"/>
    </row>
    <row r="943" spans="1:23" ht="15.95" customHeight="1" x14ac:dyDescent="0.25">
      <c r="A943" s="72"/>
      <c r="B943" s="53" t="str">
        <f>IF('Data Import-Express'!B937="", "",'Data Import-Express'!B937 )</f>
        <v>BKLE44</v>
      </c>
      <c r="C943" s="53" t="str">
        <f>IF('Data Import-Express'!C937="", "",'Data Import-Express'!C937 )</f>
        <v>Company 102</v>
      </c>
      <c r="D943" s="97" t="str">
        <f>IF('Data Import-Express'!D937="", "",'Data Import-Express'!D937 )</f>
        <v>L074086</v>
      </c>
      <c r="E943" s="54">
        <f ca="1">IF('Data Import-Express'!E937="", "",'Data Import-Express'!E937 )+(TODAY()-$A$1)</f>
        <v>45078</v>
      </c>
      <c r="F943" s="53">
        <f>IF('Data Import-Express'!F937="", "",'Data Import-Express'!F937 )</f>
        <v>885.6</v>
      </c>
      <c r="G943" s="53">
        <f>IF('Data Import-Express'!G937="", "",'Data Import-Express'!G937 )</f>
        <v>885.6</v>
      </c>
      <c r="H943" s="8"/>
      <c r="I943" s="81"/>
      <c r="J943" s="81"/>
      <c r="K943" s="82"/>
      <c r="L943" s="120"/>
      <c r="M943" s="93"/>
      <c r="N943" s="93"/>
      <c r="O943" s="36"/>
      <c r="P943" s="81"/>
      <c r="Q943" s="81"/>
      <c r="R943" s="82"/>
      <c r="S943" s="88"/>
      <c r="T943" s="92"/>
      <c r="U943" s="92"/>
      <c r="V943" s="2"/>
      <c r="W943" s="2"/>
    </row>
    <row r="944" spans="1:23" ht="15.95" customHeight="1" x14ac:dyDescent="0.25">
      <c r="A944" s="72"/>
      <c r="B944" s="53" t="str">
        <f>IF('Data Import-Express'!B938="", "",'Data Import-Express'!B938 )</f>
        <v>BKLE44</v>
      </c>
      <c r="C944" s="53" t="str">
        <f>IF('Data Import-Express'!C938="", "",'Data Import-Express'!C938 )</f>
        <v>Company 102</v>
      </c>
      <c r="D944" s="97" t="str">
        <f>IF('Data Import-Express'!D938="", "",'Data Import-Express'!D938 )</f>
        <v>L074250</v>
      </c>
      <c r="E944" s="54">
        <f ca="1">IF('Data Import-Express'!E938="", "",'Data Import-Express'!E938 )+(TODAY()-$A$1)</f>
        <v>45081</v>
      </c>
      <c r="F944" s="53">
        <f>IF('Data Import-Express'!F938="", "",'Data Import-Express'!F938 )</f>
        <v>634.5</v>
      </c>
      <c r="G944" s="53">
        <f>IF('Data Import-Express'!G938="", "",'Data Import-Express'!G938 )</f>
        <v>634.5</v>
      </c>
      <c r="H944" s="8"/>
      <c r="I944" s="81"/>
      <c r="J944" s="81"/>
      <c r="K944" s="82"/>
      <c r="L944" s="120"/>
      <c r="M944" s="93"/>
      <c r="N944" s="93"/>
      <c r="O944" s="36"/>
      <c r="P944" s="81"/>
      <c r="Q944" s="81"/>
      <c r="R944" s="82"/>
      <c r="S944" s="88"/>
      <c r="T944" s="92"/>
      <c r="U944" s="92"/>
      <c r="V944" s="2"/>
      <c r="W944" s="2"/>
    </row>
    <row r="945" spans="1:23" ht="15.95" customHeight="1" x14ac:dyDescent="0.25">
      <c r="A945" s="72"/>
      <c r="B945" s="53" t="str">
        <f>IF('Data Import-Express'!B939="", "",'Data Import-Express'!B939 )</f>
        <v>BKLE44</v>
      </c>
      <c r="C945" s="53" t="str">
        <f>IF('Data Import-Express'!C939="", "",'Data Import-Express'!C939 )</f>
        <v>Company 102</v>
      </c>
      <c r="D945" s="97" t="str">
        <f>IF('Data Import-Express'!D939="", "",'Data Import-Express'!D939 )</f>
        <v>L076117</v>
      </c>
      <c r="E945" s="54">
        <f ca="1">IF('Data Import-Express'!E939="", "",'Data Import-Express'!E939 )+(TODAY()-$A$1)</f>
        <v>45113</v>
      </c>
      <c r="F945" s="53">
        <f>IF('Data Import-Express'!F939="", "",'Data Import-Express'!F939 )</f>
        <v>740.25</v>
      </c>
      <c r="G945" s="53">
        <f>IF('Data Import-Express'!G939="", "",'Data Import-Express'!G939 )</f>
        <v>740.25</v>
      </c>
      <c r="H945" s="8"/>
      <c r="I945" s="81"/>
      <c r="J945" s="81"/>
      <c r="K945" s="82"/>
      <c r="L945" s="120"/>
      <c r="M945" s="93"/>
      <c r="N945" s="93"/>
      <c r="O945" s="36"/>
      <c r="P945" s="81"/>
      <c r="Q945" s="81"/>
      <c r="R945" s="82"/>
      <c r="S945" s="88"/>
      <c r="T945" s="92"/>
      <c r="U945" s="92"/>
      <c r="V945" s="2"/>
      <c r="W945" s="2"/>
    </row>
    <row r="946" spans="1:23" ht="15.95" customHeight="1" x14ac:dyDescent="0.25">
      <c r="A946" s="72"/>
      <c r="B946" s="53" t="str">
        <f>IF('Data Import-Express'!B940="", "",'Data Import-Express'!B940 )</f>
        <v>BKLE44</v>
      </c>
      <c r="C946" s="53" t="str">
        <f>IF('Data Import-Express'!C940="", "",'Data Import-Express'!C940 )</f>
        <v>Company 102</v>
      </c>
      <c r="D946" s="97" t="str">
        <f>IF('Data Import-Express'!D940="", "",'Data Import-Express'!D940 )</f>
        <v>L076700</v>
      </c>
      <c r="E946" s="54">
        <f ca="1">IF('Data Import-Express'!E940="", "",'Data Import-Express'!E940 )+(TODAY()-$A$1)</f>
        <v>45116</v>
      </c>
      <c r="F946" s="53">
        <f>IF('Data Import-Express'!F940="", "",'Data Import-Express'!F940 )</f>
        <v>389.13</v>
      </c>
      <c r="G946" s="53">
        <f>IF('Data Import-Express'!G940="", "",'Data Import-Express'!G940 )</f>
        <v>389.13</v>
      </c>
      <c r="H946" s="8"/>
      <c r="I946" s="81"/>
      <c r="J946" s="81"/>
      <c r="K946" s="82"/>
      <c r="L946" s="120"/>
      <c r="M946" s="93"/>
      <c r="N946" s="93"/>
      <c r="O946" s="36"/>
      <c r="P946" s="81"/>
      <c r="Q946" s="81"/>
      <c r="R946" s="82"/>
      <c r="S946" s="88"/>
      <c r="T946" s="92"/>
      <c r="U946" s="92"/>
      <c r="V946" s="2"/>
      <c r="W946" s="2"/>
    </row>
    <row r="947" spans="1:23" ht="15.95" customHeight="1" x14ac:dyDescent="0.25">
      <c r="A947" s="72"/>
      <c r="B947" s="53" t="str">
        <f>IF('Data Import-Express'!B941="", "",'Data Import-Express'!B941 )</f>
        <v>BKLE44</v>
      </c>
      <c r="C947" s="53" t="str">
        <f>IF('Data Import-Express'!C941="", "",'Data Import-Express'!C941 )</f>
        <v>Company 102</v>
      </c>
      <c r="D947" s="97" t="str">
        <f>IF('Data Import-Express'!D941="", "",'Data Import-Express'!D941 )</f>
        <v>L075040</v>
      </c>
      <c r="E947" s="54">
        <f ca="1">IF('Data Import-Express'!E941="", "",'Data Import-Express'!E941 )+(TODAY()-$A$1)</f>
        <v>45119</v>
      </c>
      <c r="F947" s="53">
        <f>IF('Data Import-Express'!F941="", "",'Data Import-Express'!F941 )</f>
        <v>2137.5</v>
      </c>
      <c r="G947" s="53">
        <f>IF('Data Import-Express'!G941="", "",'Data Import-Express'!G941 )</f>
        <v>2137.5</v>
      </c>
      <c r="H947" s="8"/>
      <c r="I947" s="81"/>
      <c r="J947" s="81"/>
      <c r="K947" s="82"/>
      <c r="L947" s="120"/>
      <c r="M947" s="93"/>
      <c r="N947" s="93"/>
      <c r="O947" s="36"/>
      <c r="P947" s="81"/>
      <c r="Q947" s="81"/>
      <c r="R947" s="82"/>
      <c r="S947" s="88"/>
      <c r="T947" s="92"/>
      <c r="U947" s="92"/>
      <c r="V947" s="2"/>
      <c r="W947" s="2"/>
    </row>
    <row r="948" spans="1:23" ht="15.95" customHeight="1" x14ac:dyDescent="0.25">
      <c r="A948" s="72"/>
      <c r="B948" s="53" t="str">
        <f>IF('Data Import-Express'!B942="", "",'Data Import-Express'!B942 )</f>
        <v>BKLE44</v>
      </c>
      <c r="C948" s="53" t="str">
        <f>IF('Data Import-Express'!C942="", "",'Data Import-Express'!C942 )</f>
        <v>Company 102</v>
      </c>
      <c r="D948" s="97" t="str">
        <f>IF('Data Import-Express'!D942="", "",'Data Import-Express'!D942 )</f>
        <v>L075587</v>
      </c>
      <c r="E948" s="54">
        <f ca="1">IF('Data Import-Express'!E942="", "",'Data Import-Express'!E942 )+(TODAY()-$A$1)</f>
        <v>45127</v>
      </c>
      <c r="F948" s="53">
        <f>IF('Data Import-Express'!F942="", "",'Data Import-Express'!F942 )</f>
        <v>707.5</v>
      </c>
      <c r="G948" s="53">
        <f>IF('Data Import-Express'!G942="", "",'Data Import-Express'!G942 )</f>
        <v>707.5</v>
      </c>
      <c r="H948" s="8"/>
      <c r="I948" s="81"/>
      <c r="J948" s="81"/>
      <c r="K948" s="82"/>
      <c r="L948" s="120"/>
      <c r="M948" s="93"/>
      <c r="N948" s="93"/>
      <c r="O948" s="36"/>
      <c r="P948" s="81"/>
      <c r="Q948" s="81"/>
      <c r="R948" s="82"/>
      <c r="S948" s="88"/>
      <c r="T948" s="92"/>
      <c r="U948" s="92"/>
      <c r="V948" s="2"/>
      <c r="W948" s="2"/>
    </row>
    <row r="949" spans="1:23" ht="15.95" customHeight="1" x14ac:dyDescent="0.25">
      <c r="A949" s="72"/>
      <c r="B949" s="53" t="str">
        <f>IF('Data Import-Express'!B943="", "",'Data Import-Express'!B943 )</f>
        <v>BKLE44</v>
      </c>
      <c r="C949" s="53" t="str">
        <f>IF('Data Import-Express'!C943="", "",'Data Import-Express'!C943 )</f>
        <v>Company 102</v>
      </c>
      <c r="D949" s="97" t="str">
        <f>IF('Data Import-Express'!D943="", "",'Data Import-Express'!D943 )</f>
        <v>L076530</v>
      </c>
      <c r="E949" s="54">
        <f ca="1">IF('Data Import-Express'!E943="", "",'Data Import-Express'!E943 )+(TODAY()-$A$1)</f>
        <v>45134</v>
      </c>
      <c r="F949" s="53">
        <f>IF('Data Import-Express'!F943="", "",'Data Import-Express'!F943 )</f>
        <v>641.25</v>
      </c>
      <c r="G949" s="53">
        <f>IF('Data Import-Express'!G943="", "",'Data Import-Express'!G943 )</f>
        <v>641.25</v>
      </c>
      <c r="H949" s="8"/>
      <c r="I949" s="81"/>
      <c r="J949" s="81"/>
      <c r="K949" s="82"/>
      <c r="L949" s="120"/>
      <c r="M949" s="93"/>
      <c r="N949" s="93"/>
      <c r="O949" s="36"/>
      <c r="P949" s="81"/>
      <c r="Q949" s="81"/>
      <c r="R949" s="82"/>
      <c r="S949" s="88"/>
      <c r="T949" s="92"/>
      <c r="U949" s="92"/>
      <c r="V949" s="2"/>
      <c r="W949" s="2"/>
    </row>
    <row r="950" spans="1:23" ht="15.95" customHeight="1" x14ac:dyDescent="0.25">
      <c r="A950" s="72"/>
      <c r="B950" s="53" t="str">
        <f>IF('Data Import-Express'!B944="", "",'Data Import-Express'!B944 )</f>
        <v>BKLE44</v>
      </c>
      <c r="C950" s="53" t="str">
        <f>IF('Data Import-Express'!C944="", "",'Data Import-Express'!C944 )</f>
        <v>Company 102</v>
      </c>
      <c r="D950" s="97" t="str">
        <f>IF('Data Import-Express'!D944="", "",'Data Import-Express'!D944 )</f>
        <v>L077485</v>
      </c>
      <c r="E950" s="54">
        <f ca="1">IF('Data Import-Express'!E944="", "",'Data Import-Express'!E944 )+(TODAY()-$A$1)</f>
        <v>45141</v>
      </c>
      <c r="F950" s="53">
        <f>IF('Data Import-Express'!F944="", "",'Data Import-Express'!F944 )</f>
        <v>2312</v>
      </c>
      <c r="G950" s="53">
        <f>IF('Data Import-Express'!G944="", "",'Data Import-Express'!G944 )</f>
        <v>2312</v>
      </c>
      <c r="H950" s="8"/>
      <c r="I950" s="81"/>
      <c r="J950" s="81"/>
      <c r="K950" s="82"/>
      <c r="L950" s="120"/>
      <c r="M950" s="93"/>
      <c r="N950" s="93"/>
      <c r="O950" s="36"/>
      <c r="P950" s="81"/>
      <c r="Q950" s="81"/>
      <c r="R950" s="82"/>
      <c r="S950" s="88"/>
      <c r="T950" s="92"/>
      <c r="U950" s="92"/>
      <c r="V950" s="2"/>
      <c r="W950" s="2"/>
    </row>
    <row r="951" spans="1:23" ht="15.95" customHeight="1" x14ac:dyDescent="0.25">
      <c r="A951" s="72"/>
      <c r="B951" s="53" t="str">
        <f>IF('Data Import-Express'!B945="", "",'Data Import-Express'!B945 )</f>
        <v>BKLE44</v>
      </c>
      <c r="C951" s="53" t="str">
        <f>IF('Data Import-Express'!C945="", "",'Data Import-Express'!C945 )</f>
        <v>Company 102</v>
      </c>
      <c r="D951" s="97" t="str">
        <f>IF('Data Import-Express'!D945="", "",'Data Import-Express'!D945 )</f>
        <v>L077620</v>
      </c>
      <c r="E951" s="54">
        <f ca="1">IF('Data Import-Express'!E945="", "",'Data Import-Express'!E945 )+(TODAY()-$A$1)</f>
        <v>45142</v>
      </c>
      <c r="F951" s="53">
        <f>IF('Data Import-Express'!F945="", "",'Data Import-Express'!F945 )</f>
        <v>650.25</v>
      </c>
      <c r="G951" s="53">
        <f>IF('Data Import-Express'!G945="", "",'Data Import-Express'!G945 )</f>
        <v>650.25</v>
      </c>
      <c r="H951" s="8"/>
      <c r="I951" s="81"/>
      <c r="J951" s="81"/>
      <c r="K951" s="82"/>
      <c r="L951" s="120"/>
      <c r="M951" s="93"/>
      <c r="N951" s="93"/>
      <c r="O951" s="36"/>
      <c r="P951" s="81"/>
      <c r="Q951" s="81"/>
      <c r="R951" s="82"/>
      <c r="S951" s="88"/>
      <c r="T951" s="92"/>
      <c r="U951" s="92"/>
      <c r="V951" s="2"/>
      <c r="W951" s="2"/>
    </row>
    <row r="952" spans="1:23" ht="15.95" customHeight="1" x14ac:dyDescent="0.25">
      <c r="A952" s="72"/>
      <c r="B952" s="53" t="str">
        <f>IF('Data Import-Express'!B946="", "",'Data Import-Express'!B946 )</f>
        <v>BKLE44</v>
      </c>
      <c r="C952" s="53" t="str">
        <f>IF('Data Import-Express'!C946="", "",'Data Import-Express'!C946 )</f>
        <v>Company 102</v>
      </c>
      <c r="D952" s="97" t="str">
        <f>IF('Data Import-Express'!D946="", "",'Data Import-Express'!D946 )</f>
        <v>L077924</v>
      </c>
      <c r="E952" s="54">
        <f ca="1">IF('Data Import-Express'!E946="", "",'Data Import-Express'!E946 )+(TODAY()-$A$1)</f>
        <v>45148</v>
      </c>
      <c r="F952" s="53">
        <f>IF('Data Import-Express'!F946="", "",'Data Import-Express'!F946 )</f>
        <v>484.08</v>
      </c>
      <c r="G952" s="53">
        <f>IF('Data Import-Express'!G946="", "",'Data Import-Express'!G946 )</f>
        <v>484.08</v>
      </c>
      <c r="H952" s="8"/>
      <c r="I952" s="81"/>
      <c r="J952" s="81"/>
      <c r="K952" s="82"/>
      <c r="L952" s="120"/>
      <c r="M952" s="93"/>
      <c r="N952" s="93"/>
      <c r="O952" s="36"/>
      <c r="P952" s="81"/>
      <c r="Q952" s="81"/>
      <c r="R952" s="82"/>
      <c r="S952" s="88"/>
      <c r="T952" s="92"/>
      <c r="U952" s="92"/>
      <c r="V952" s="2"/>
      <c r="W952" s="2"/>
    </row>
    <row r="953" spans="1:23" ht="15.95" customHeight="1" x14ac:dyDescent="0.25">
      <c r="A953" s="72"/>
      <c r="B953" s="53" t="str">
        <f>IF('Data Import-Express'!B947="", "",'Data Import-Express'!B947 )</f>
        <v>BKLE44</v>
      </c>
      <c r="C953" s="53" t="str">
        <f>IF('Data Import-Express'!C947="", "",'Data Import-Express'!C947 )</f>
        <v>Company 102</v>
      </c>
      <c r="D953" s="97" t="str">
        <f>IF('Data Import-Express'!D947="", "",'Data Import-Express'!D947 )</f>
        <v>L078667</v>
      </c>
      <c r="E953" s="54">
        <f ca="1">IF('Data Import-Express'!E947="", "",'Data Import-Express'!E947 )+(TODAY()-$A$1)</f>
        <v>45156</v>
      </c>
      <c r="F953" s="53">
        <f>IF('Data Import-Express'!F947="", "",'Data Import-Express'!F947 )</f>
        <v>433.5</v>
      </c>
      <c r="G953" s="53">
        <f>IF('Data Import-Express'!G947="", "",'Data Import-Express'!G947 )</f>
        <v>433.5</v>
      </c>
      <c r="H953" s="8"/>
      <c r="I953" s="81"/>
      <c r="J953" s="81"/>
      <c r="K953" s="82"/>
      <c r="L953" s="120"/>
      <c r="M953" s="93"/>
      <c r="N953" s="93"/>
      <c r="O953" s="36"/>
      <c r="P953" s="81"/>
      <c r="Q953" s="81"/>
      <c r="R953" s="82"/>
      <c r="S953" s="88"/>
      <c r="T953" s="92"/>
      <c r="U953" s="92"/>
      <c r="V953" s="2"/>
      <c r="W953" s="2"/>
    </row>
    <row r="954" spans="1:23" ht="15.95" customHeight="1" x14ac:dyDescent="0.25">
      <c r="A954" s="72"/>
      <c r="B954" s="53" t="str">
        <f>IF('Data Import-Express'!B948="", "",'Data Import-Express'!B948 )</f>
        <v>BKLE44</v>
      </c>
      <c r="C954" s="53" t="str">
        <f>IF('Data Import-Express'!C948="", "",'Data Import-Express'!C948 )</f>
        <v>Company 102</v>
      </c>
      <c r="D954" s="97" t="str">
        <f>IF('Data Import-Express'!D948="", "",'Data Import-Express'!D948 )</f>
        <v>L078720</v>
      </c>
      <c r="E954" s="54">
        <f ca="1">IF('Data Import-Express'!E948="", "",'Data Import-Express'!E948 )+(TODAY()-$A$1)</f>
        <v>45156</v>
      </c>
      <c r="F954" s="53">
        <f>IF('Data Import-Express'!F948="", "",'Data Import-Express'!F948 )</f>
        <v>2095.25</v>
      </c>
      <c r="G954" s="53">
        <f>IF('Data Import-Express'!G948="", "",'Data Import-Express'!G948 )</f>
        <v>2095.25</v>
      </c>
      <c r="H954" s="8"/>
      <c r="I954" s="81"/>
      <c r="J954" s="81"/>
      <c r="K954" s="82"/>
      <c r="L954" s="120"/>
      <c r="M954" s="93"/>
      <c r="N954" s="93"/>
      <c r="O954" s="36"/>
      <c r="P954" s="81"/>
      <c r="Q954" s="81"/>
      <c r="R954" s="82"/>
      <c r="S954" s="88"/>
      <c r="T954" s="92"/>
      <c r="U954" s="92"/>
      <c r="V954" s="2"/>
      <c r="W954" s="2"/>
    </row>
    <row r="955" spans="1:23" ht="15.95" customHeight="1" x14ac:dyDescent="0.25">
      <c r="A955" s="72"/>
      <c r="B955" s="53" t="str">
        <f>IF('Data Import-Express'!B949="", "",'Data Import-Express'!B949 )</f>
        <v>BKLE44</v>
      </c>
      <c r="C955" s="53" t="str">
        <f>IF('Data Import-Express'!C949="", "",'Data Import-Express'!C949 )</f>
        <v>Company 102</v>
      </c>
      <c r="D955" s="97" t="str">
        <f>IF('Data Import-Express'!D949="", "",'Data Import-Express'!D949 )</f>
        <v>L078714</v>
      </c>
      <c r="E955" s="54">
        <f ca="1">IF('Data Import-Express'!E949="", "",'Data Import-Express'!E949 )+(TODAY()-$A$1)</f>
        <v>45169</v>
      </c>
      <c r="F955" s="53">
        <f>IF('Data Import-Express'!F949="", "",'Data Import-Express'!F949 )</f>
        <v>1806.25</v>
      </c>
      <c r="G955" s="53">
        <f>IF('Data Import-Express'!G949="", "",'Data Import-Express'!G949 )</f>
        <v>1806.25</v>
      </c>
      <c r="H955" s="8"/>
      <c r="I955" s="81"/>
      <c r="J955" s="81"/>
      <c r="K955" s="82"/>
      <c r="L955" s="120"/>
      <c r="M955" s="93"/>
      <c r="N955" s="93"/>
      <c r="O955" s="36"/>
      <c r="P955" s="81"/>
      <c r="Q955" s="81"/>
      <c r="R955" s="82"/>
      <c r="S955" s="88"/>
      <c r="T955" s="92"/>
      <c r="U955" s="92"/>
      <c r="V955" s="2"/>
      <c r="W955" s="2"/>
    </row>
    <row r="956" spans="1:23" ht="15.95" customHeight="1" x14ac:dyDescent="0.25">
      <c r="A956" s="72"/>
      <c r="B956" s="53" t="str">
        <f>IF('Data Import-Express'!B950="", "",'Data Import-Express'!B950 )</f>
        <v>BKNFTA</v>
      </c>
      <c r="C956" s="53" t="str">
        <f>IF('Data Import-Express'!C950="", "",'Data Import-Express'!C950 )</f>
        <v>Company 104</v>
      </c>
      <c r="D956" s="97" t="str">
        <f>IF('Data Import-Express'!D950="", "",'Data Import-Express'!D950 )</f>
        <v>L073617</v>
      </c>
      <c r="E956" s="54">
        <f ca="1">IF('Data Import-Express'!E950="", "",'Data Import-Express'!E950 )+(TODAY()-$A$1)</f>
        <v>45063</v>
      </c>
      <c r="F956" s="53">
        <f>IF('Data Import-Express'!F950="", "",'Data Import-Express'!F950 )</f>
        <v>796.65</v>
      </c>
      <c r="G956" s="53">
        <f>IF('Data Import-Express'!G950="", "",'Data Import-Express'!G950 )</f>
        <v>796.65</v>
      </c>
      <c r="H956" s="8"/>
      <c r="I956" s="81"/>
      <c r="J956" s="81"/>
      <c r="K956" s="82"/>
      <c r="L956" s="120"/>
      <c r="M956" s="93"/>
      <c r="N956" s="93"/>
      <c r="O956" s="36"/>
      <c r="P956" s="81"/>
      <c r="Q956" s="81"/>
      <c r="R956" s="82"/>
      <c r="S956" s="88"/>
      <c r="T956" s="92"/>
      <c r="U956" s="92"/>
      <c r="V956" s="2"/>
      <c r="W956" s="2"/>
    </row>
    <row r="957" spans="1:23" ht="15.95" customHeight="1" x14ac:dyDescent="0.25">
      <c r="A957" s="72"/>
      <c r="B957" s="53" t="str">
        <f>IF('Data Import-Express'!B951="", "",'Data Import-Express'!B951 )</f>
        <v>BKNFTA</v>
      </c>
      <c r="C957" s="53" t="str">
        <f>IF('Data Import-Express'!C951="", "",'Data Import-Express'!C951 )</f>
        <v>Company 104</v>
      </c>
      <c r="D957" s="97" t="str">
        <f>IF('Data Import-Express'!D951="", "",'Data Import-Express'!D951 )</f>
        <v>L076467</v>
      </c>
      <c r="E957" s="54">
        <f ca="1">IF('Data Import-Express'!E951="", "",'Data Import-Express'!E951 )+(TODAY()-$A$1)</f>
        <v>45120</v>
      </c>
      <c r="F957" s="53">
        <f>IF('Data Import-Express'!F951="", "",'Data Import-Express'!F951 )</f>
        <v>910</v>
      </c>
      <c r="G957" s="53">
        <f>IF('Data Import-Express'!G951="", "",'Data Import-Express'!G951 )</f>
        <v>910</v>
      </c>
      <c r="H957" s="8"/>
      <c r="I957" s="81"/>
      <c r="J957" s="81"/>
      <c r="K957" s="82"/>
      <c r="L957" s="120"/>
      <c r="M957" s="93"/>
      <c r="N957" s="93"/>
      <c r="O957" s="36"/>
      <c r="P957" s="81"/>
      <c r="Q957" s="81"/>
      <c r="R957" s="82"/>
      <c r="S957" s="88"/>
      <c r="T957" s="92"/>
      <c r="U957" s="92"/>
      <c r="V957" s="2"/>
      <c r="W957" s="2"/>
    </row>
    <row r="958" spans="1:23" ht="15.95" customHeight="1" x14ac:dyDescent="0.25">
      <c r="A958" s="72"/>
      <c r="B958" s="53" t="str">
        <f>IF('Data Import-Express'!B952="", "",'Data Import-Express'!B952 )</f>
        <v>BKNFTA</v>
      </c>
      <c r="C958" s="53" t="str">
        <f>IF('Data Import-Express'!C952="", "",'Data Import-Express'!C952 )</f>
        <v>Company 104</v>
      </c>
      <c r="D958" s="97" t="str">
        <f>IF('Data Import-Express'!D952="", "",'Data Import-Express'!D952 )</f>
        <v>L076884</v>
      </c>
      <c r="E958" s="54">
        <f ca="1">IF('Data Import-Express'!E952="", "",'Data Import-Express'!E952 )+(TODAY()-$A$1)</f>
        <v>45121</v>
      </c>
      <c r="F958" s="53">
        <f>IF('Data Import-Express'!F952="", "",'Data Import-Express'!F952 )</f>
        <v>558</v>
      </c>
      <c r="G958" s="53">
        <f>IF('Data Import-Express'!G952="", "",'Data Import-Express'!G952 )</f>
        <v>558</v>
      </c>
      <c r="H958" s="8"/>
      <c r="I958" s="81"/>
      <c r="J958" s="81"/>
      <c r="K958" s="82"/>
      <c r="L958" s="120"/>
      <c r="M958" s="93"/>
      <c r="N958" s="93"/>
      <c r="O958" s="36"/>
      <c r="P958" s="81"/>
      <c r="Q958" s="81"/>
      <c r="R958" s="82"/>
      <c r="S958" s="88"/>
      <c r="T958" s="92"/>
      <c r="U958" s="92"/>
      <c r="V958" s="2"/>
      <c r="W958" s="2"/>
    </row>
    <row r="959" spans="1:23" ht="15.95" customHeight="1" x14ac:dyDescent="0.25">
      <c r="A959" s="72"/>
      <c r="B959" s="53" t="str">
        <f>IF('Data Import-Express'!B953="", "",'Data Import-Express'!B953 )</f>
        <v>BKNFTA</v>
      </c>
      <c r="C959" s="53" t="str">
        <f>IF('Data Import-Express'!C953="", "",'Data Import-Express'!C953 )</f>
        <v>Company 104</v>
      </c>
      <c r="D959" s="97" t="str">
        <f>IF('Data Import-Express'!D953="", "",'Data Import-Express'!D953 )</f>
        <v>L076842</v>
      </c>
      <c r="E959" s="54">
        <f ca="1">IF('Data Import-Express'!E953="", "",'Data Import-Express'!E953 )+(TODAY()-$A$1)</f>
        <v>45127</v>
      </c>
      <c r="F959" s="53">
        <f>IF('Data Import-Express'!F953="", "",'Data Import-Express'!F953 )</f>
        <v>1150.8800000000001</v>
      </c>
      <c r="G959" s="53">
        <f>IF('Data Import-Express'!G953="", "",'Data Import-Express'!G953 )</f>
        <v>1150.8800000000001</v>
      </c>
      <c r="H959" s="8"/>
      <c r="I959" s="81"/>
      <c r="J959" s="81"/>
      <c r="K959" s="82"/>
      <c r="L959" s="120"/>
      <c r="M959" s="93"/>
      <c r="N959" s="93"/>
      <c r="O959" s="36"/>
      <c r="P959" s="81"/>
      <c r="Q959" s="81"/>
      <c r="R959" s="82"/>
      <c r="S959" s="88"/>
      <c r="T959" s="92"/>
      <c r="U959" s="92"/>
      <c r="V959" s="2"/>
      <c r="W959" s="2"/>
    </row>
    <row r="960" spans="1:23" ht="15.95" customHeight="1" x14ac:dyDescent="0.25">
      <c r="A960" s="72"/>
      <c r="B960" s="53" t="str">
        <f>IF('Data Import-Express'!B954="", "",'Data Import-Express'!B954 )</f>
        <v>BKNFTA</v>
      </c>
      <c r="C960" s="53" t="str">
        <f>IF('Data Import-Express'!C954="", "",'Data Import-Express'!C954 )</f>
        <v>Company 104</v>
      </c>
      <c r="D960" s="97" t="str">
        <f>IF('Data Import-Express'!D954="", "",'Data Import-Express'!D954 )</f>
        <v>L077483</v>
      </c>
      <c r="E960" s="54">
        <f ca="1">IF('Data Import-Express'!E954="", "",'Data Import-Express'!E954 )+(TODAY()-$A$1)</f>
        <v>45134</v>
      </c>
      <c r="F960" s="53">
        <f>IF('Data Import-Express'!F954="", "",'Data Import-Express'!F954 )</f>
        <v>794.75</v>
      </c>
      <c r="G960" s="53">
        <f>IF('Data Import-Express'!G954="", "",'Data Import-Express'!G954 )</f>
        <v>794.75</v>
      </c>
      <c r="H960" s="8"/>
      <c r="I960" s="81"/>
      <c r="J960" s="81"/>
      <c r="K960" s="82"/>
      <c r="L960" s="120"/>
      <c r="M960" s="93"/>
      <c r="N960" s="93"/>
      <c r="O960" s="36"/>
      <c r="P960" s="81"/>
      <c r="Q960" s="81"/>
      <c r="R960" s="82"/>
      <c r="S960" s="88"/>
      <c r="T960" s="92"/>
      <c r="U960" s="92"/>
      <c r="V960" s="2"/>
      <c r="W960" s="2"/>
    </row>
    <row r="961" spans="1:23" ht="15.95" customHeight="1" x14ac:dyDescent="0.25">
      <c r="A961" s="72"/>
      <c r="B961" s="53" t="str">
        <f>IF('Data Import-Express'!B955="", "",'Data Import-Express'!B955 )</f>
        <v>BKNFTA</v>
      </c>
      <c r="C961" s="53" t="str">
        <f>IF('Data Import-Express'!C955="", "",'Data Import-Express'!C955 )</f>
        <v>Company 104</v>
      </c>
      <c r="D961" s="97" t="str">
        <f>IF('Data Import-Express'!D955="", "",'Data Import-Express'!D955 )</f>
        <v>L078324</v>
      </c>
      <c r="E961" s="54">
        <f ca="1">IF('Data Import-Express'!E955="", "",'Data Import-Express'!E955 )+(TODAY()-$A$1)</f>
        <v>45150</v>
      </c>
      <c r="F961" s="53">
        <f>IF('Data Import-Express'!F955="", "",'Data Import-Express'!F955 )</f>
        <v>541.88</v>
      </c>
      <c r="G961" s="53">
        <f>IF('Data Import-Express'!G955="", "",'Data Import-Express'!G955 )</f>
        <v>541.88</v>
      </c>
      <c r="H961" s="8"/>
      <c r="I961" s="81"/>
      <c r="J961" s="81"/>
      <c r="K961" s="82"/>
      <c r="L961" s="120"/>
      <c r="M961" s="93"/>
      <c r="N961" s="93"/>
      <c r="O961" s="36"/>
      <c r="P961" s="81"/>
      <c r="Q961" s="81"/>
      <c r="R961" s="82"/>
      <c r="S961" s="88"/>
      <c r="T961" s="92"/>
      <c r="U961" s="92"/>
      <c r="V961" s="2"/>
      <c r="W961" s="2"/>
    </row>
    <row r="962" spans="1:23" ht="15.95" customHeight="1" x14ac:dyDescent="0.25">
      <c r="A962" s="72"/>
      <c r="B962" s="53" t="str">
        <f>IF('Data Import-Express'!B956="", "",'Data Import-Express'!B956 )</f>
        <v>BKNFTA</v>
      </c>
      <c r="C962" s="53" t="str">
        <f>IF('Data Import-Express'!C956="", "",'Data Import-Express'!C956 )</f>
        <v>Company 104</v>
      </c>
      <c r="D962" s="97" t="str">
        <f>IF('Data Import-Express'!D956="", "",'Data Import-Express'!D956 )</f>
        <v>L078468</v>
      </c>
      <c r="E962" s="54">
        <f ca="1">IF('Data Import-Express'!E956="", "",'Data Import-Express'!E956 )+(TODAY()-$A$1)</f>
        <v>45154</v>
      </c>
      <c r="F962" s="53">
        <f>IF('Data Import-Express'!F956="", "",'Data Import-Express'!F956 )</f>
        <v>794.75</v>
      </c>
      <c r="G962" s="53">
        <f>IF('Data Import-Express'!G956="", "",'Data Import-Express'!G956 )</f>
        <v>794.75</v>
      </c>
      <c r="H962" s="8"/>
      <c r="I962" s="81"/>
      <c r="J962" s="81"/>
      <c r="K962" s="82"/>
      <c r="L962" s="120"/>
      <c r="M962" s="93"/>
      <c r="N962" s="93"/>
      <c r="O962" s="36"/>
      <c r="P962" s="81"/>
      <c r="Q962" s="81"/>
      <c r="R962" s="82"/>
      <c r="S962" s="88"/>
      <c r="T962" s="92"/>
      <c r="U962" s="92"/>
      <c r="V962" s="2"/>
      <c r="W962" s="2"/>
    </row>
    <row r="963" spans="1:23" ht="15.95" customHeight="1" x14ac:dyDescent="0.25">
      <c r="A963" s="72"/>
      <c r="B963" s="53" t="str">
        <f>IF('Data Import-Express'!B957="", "",'Data Import-Express'!B957 )</f>
        <v>BKNFTA</v>
      </c>
      <c r="C963" s="53" t="str">
        <f>IF('Data Import-Express'!C957="", "",'Data Import-Express'!C957 )</f>
        <v>Company 104</v>
      </c>
      <c r="D963" s="97" t="str">
        <f>IF('Data Import-Express'!D957="", "",'Data Import-Express'!D957 )</f>
        <v>L078469</v>
      </c>
      <c r="E963" s="54">
        <f ca="1">IF('Data Import-Express'!E957="", "",'Data Import-Express'!E957 )+(TODAY()-$A$1)</f>
        <v>45154</v>
      </c>
      <c r="F963" s="53">
        <f>IF('Data Import-Express'!F957="", "",'Data Import-Express'!F957 )</f>
        <v>289</v>
      </c>
      <c r="G963" s="53">
        <f>IF('Data Import-Express'!G957="", "",'Data Import-Express'!G957 )</f>
        <v>289</v>
      </c>
      <c r="H963" s="8"/>
      <c r="I963" s="81"/>
      <c r="J963" s="81"/>
      <c r="K963" s="82"/>
      <c r="L963" s="120"/>
      <c r="M963" s="93"/>
      <c r="N963" s="93"/>
      <c r="O963" s="36"/>
      <c r="P963" s="81"/>
      <c r="Q963" s="81"/>
      <c r="R963" s="82"/>
      <c r="S963" s="88"/>
      <c r="T963" s="92"/>
      <c r="U963" s="92"/>
      <c r="V963" s="2"/>
      <c r="W963" s="2"/>
    </row>
    <row r="964" spans="1:23" ht="15.95" customHeight="1" x14ac:dyDescent="0.25">
      <c r="A964" s="72"/>
      <c r="B964" s="53" t="str">
        <f>IF('Data Import-Express'!B958="", "",'Data Import-Express'!B958 )</f>
        <v>BKNFTA</v>
      </c>
      <c r="C964" s="53" t="str">
        <f>IF('Data Import-Express'!C958="", "",'Data Import-Express'!C958 )</f>
        <v>Company 104</v>
      </c>
      <c r="D964" s="97" t="str">
        <f>IF('Data Import-Express'!D958="", "",'Data Import-Express'!D958 )</f>
        <v>L079249</v>
      </c>
      <c r="E964" s="54">
        <f ca="1">IF('Data Import-Express'!E958="", "",'Data Import-Express'!E958 )+(TODAY()-$A$1)</f>
        <v>45163</v>
      </c>
      <c r="F964" s="53">
        <f>IF('Data Import-Express'!F958="", "",'Data Import-Express'!F958 )</f>
        <v>397.38</v>
      </c>
      <c r="G964" s="53">
        <f>IF('Data Import-Express'!G958="", "",'Data Import-Express'!G958 )</f>
        <v>397.38</v>
      </c>
      <c r="H964" s="8"/>
      <c r="I964" s="81"/>
      <c r="J964" s="81"/>
      <c r="K964" s="82"/>
      <c r="L964" s="120"/>
      <c r="M964" s="93"/>
      <c r="N964" s="93"/>
      <c r="O964" s="36"/>
      <c r="P964" s="81"/>
      <c r="Q964" s="81"/>
      <c r="R964" s="82"/>
      <c r="S964" s="88"/>
      <c r="T964" s="92"/>
      <c r="U964" s="92"/>
      <c r="V964" s="2"/>
      <c r="W964" s="2"/>
    </row>
    <row r="965" spans="1:23" ht="15.95" customHeight="1" x14ac:dyDescent="0.25">
      <c r="A965" s="72"/>
      <c r="B965" s="53" t="str">
        <f>IF('Data Import-Express'!B959="", "",'Data Import-Express'!B959 )</f>
        <v>BKUREA</v>
      </c>
      <c r="C965" s="53" t="str">
        <f>IF('Data Import-Express'!C959="", "",'Data Import-Express'!C959 )</f>
        <v>Company 105</v>
      </c>
      <c r="D965" s="97" t="str">
        <f>IF('Data Import-Express'!D959="", "",'Data Import-Express'!D959 )</f>
        <v>L061400</v>
      </c>
      <c r="E965" s="54">
        <f ca="1">IF('Data Import-Express'!E959="", "",'Data Import-Express'!E959 )+(TODAY()-$A$1)</f>
        <v>44836</v>
      </c>
      <c r="F965" s="53">
        <f>IF('Data Import-Express'!F959="", "",'Data Import-Express'!F959 )</f>
        <v>1792</v>
      </c>
      <c r="G965" s="53">
        <f>IF('Data Import-Express'!G959="", "",'Data Import-Express'!G959 )</f>
        <v>142</v>
      </c>
      <c r="H965" s="8"/>
      <c r="I965" s="81"/>
      <c r="J965" s="81"/>
      <c r="K965" s="82"/>
      <c r="L965" s="120"/>
      <c r="M965" s="93"/>
      <c r="N965" s="93"/>
      <c r="O965" s="36"/>
      <c r="P965" s="81"/>
      <c r="Q965" s="81"/>
      <c r="R965" s="82"/>
      <c r="S965" s="88"/>
      <c r="T965" s="92"/>
      <c r="U965" s="92"/>
      <c r="V965" s="2"/>
      <c r="W965" s="2"/>
    </row>
    <row r="966" spans="1:23" ht="15.95" customHeight="1" x14ac:dyDescent="0.25">
      <c r="A966" s="72"/>
      <c r="B966" s="53" t="str">
        <f>IF('Data Import-Express'!B960="", "",'Data Import-Express'!B960 )</f>
        <v>BKUREA</v>
      </c>
      <c r="C966" s="53" t="str">
        <f>IF('Data Import-Express'!C960="", "",'Data Import-Express'!C960 )</f>
        <v>Company 105</v>
      </c>
      <c r="D966" s="97" t="str">
        <f>IF('Data Import-Express'!D960="", "",'Data Import-Express'!D960 )</f>
        <v>L078330</v>
      </c>
      <c r="E966" s="54">
        <f ca="1">IF('Data Import-Express'!E960="", "",'Data Import-Express'!E960 )+(TODAY()-$A$1)</f>
        <v>45169</v>
      </c>
      <c r="F966" s="53">
        <f>IF('Data Import-Express'!F960="", "",'Data Import-Express'!F960 )</f>
        <v>505.75</v>
      </c>
      <c r="G966" s="53">
        <f>IF('Data Import-Express'!G960="", "",'Data Import-Express'!G960 )</f>
        <v>505.75</v>
      </c>
      <c r="H966" s="8"/>
      <c r="I966" s="81"/>
      <c r="J966" s="81"/>
      <c r="K966" s="82"/>
      <c r="L966" s="120"/>
      <c r="M966" s="93"/>
      <c r="N966" s="93"/>
      <c r="O966" s="36"/>
      <c r="P966" s="81"/>
      <c r="Q966" s="81"/>
      <c r="R966" s="82"/>
      <c r="S966" s="88"/>
      <c r="T966" s="92"/>
      <c r="U966" s="92"/>
      <c r="V966" s="2"/>
      <c r="W966" s="2"/>
    </row>
    <row r="967" spans="1:23" ht="15.95" customHeight="1" x14ac:dyDescent="0.25">
      <c r="A967" s="72"/>
      <c r="B967" s="53" t="str">
        <f>IF('Data Import-Express'!B961="", "",'Data Import-Express'!B961 )</f>
        <v>BKUREA</v>
      </c>
      <c r="C967" s="53" t="str">
        <f>IF('Data Import-Express'!C961="", "",'Data Import-Express'!C961 )</f>
        <v>Company 105</v>
      </c>
      <c r="D967" s="97" t="str">
        <f>IF('Data Import-Express'!D961="", "",'Data Import-Express'!D961 )</f>
        <v>L079278</v>
      </c>
      <c r="E967" s="54">
        <f ca="1">IF('Data Import-Express'!E961="", "",'Data Import-Express'!E961 )+(TODAY()-$A$1)</f>
        <v>45172</v>
      </c>
      <c r="F967" s="53">
        <f>IF('Data Import-Express'!F961="", "",'Data Import-Express'!F961 )</f>
        <v>1372.75</v>
      </c>
      <c r="G967" s="53">
        <f>IF('Data Import-Express'!G961="", "",'Data Import-Express'!G961 )</f>
        <v>1372.75</v>
      </c>
      <c r="H967" s="8"/>
      <c r="I967" s="81"/>
      <c r="J967" s="81"/>
      <c r="K967" s="82"/>
      <c r="L967" s="120"/>
      <c r="M967" s="93"/>
      <c r="N967" s="93"/>
      <c r="O967" s="36"/>
      <c r="P967" s="81"/>
      <c r="Q967" s="81"/>
      <c r="R967" s="82"/>
      <c r="S967" s="88"/>
      <c r="T967" s="92"/>
      <c r="U967" s="92"/>
      <c r="V967" s="2"/>
      <c r="W967" s="2"/>
    </row>
    <row r="968" spans="1:23" ht="15.95" customHeight="1" x14ac:dyDescent="0.25">
      <c r="A968" s="72"/>
      <c r="B968" s="53" t="str">
        <f>IF('Data Import-Express'!B962="", "",'Data Import-Express'!B962 )</f>
        <v>BKVPPA</v>
      </c>
      <c r="C968" s="53" t="str">
        <f>IF('Data Import-Express'!C962="", "",'Data Import-Express'!C962 )</f>
        <v>Company 106</v>
      </c>
      <c r="D968" s="97" t="str">
        <f>IF('Data Import-Express'!D962="", "",'Data Import-Express'!D962 )</f>
        <v>T079362</v>
      </c>
      <c r="E968" s="54">
        <f ca="1">IF('Data Import-Express'!E962="", "",'Data Import-Express'!E962 )+(TODAY()-$A$1)</f>
        <v>45168</v>
      </c>
      <c r="F968" s="53">
        <f>IF('Data Import-Express'!F962="", "",'Data Import-Express'!F962 )</f>
        <v>143.5</v>
      </c>
      <c r="G968" s="53">
        <f>IF('Data Import-Express'!G962="", "",'Data Import-Express'!G962 )</f>
        <v>143.5</v>
      </c>
      <c r="H968" s="8"/>
      <c r="I968" s="81"/>
      <c r="J968" s="81"/>
      <c r="K968" s="82"/>
      <c r="L968" s="120"/>
      <c r="M968" s="93"/>
      <c r="N968" s="93"/>
      <c r="O968" s="36"/>
      <c r="P968" s="81"/>
      <c r="Q968" s="81"/>
      <c r="R968" s="82"/>
      <c r="S968" s="88"/>
      <c r="T968" s="92"/>
      <c r="U968" s="92"/>
      <c r="V968" s="2"/>
      <c r="W968" s="2"/>
    </row>
    <row r="969" spans="1:23" ht="15.95" customHeight="1" x14ac:dyDescent="0.25">
      <c r="A969" s="72"/>
      <c r="B969" s="53" t="str">
        <f>IF('Data Import-Express'!B963="", "",'Data Import-Express'!B963 )</f>
        <v>BLANRA</v>
      </c>
      <c r="C969" s="53" t="str">
        <f>IF('Data Import-Express'!C963="", "",'Data Import-Express'!C963 )</f>
        <v>Company 107</v>
      </c>
      <c r="D969" s="97" t="str">
        <f>IF('Data Import-Express'!D963="", "",'Data Import-Express'!D963 )</f>
        <v>L065194</v>
      </c>
      <c r="E969" s="54">
        <f ca="1">IF('Data Import-Express'!E963="", "",'Data Import-Express'!E963 )+(TODAY()-$A$1)</f>
        <v>44926</v>
      </c>
      <c r="F969" s="53">
        <f>IF('Data Import-Express'!F963="", "",'Data Import-Express'!F963 )</f>
        <v>2800</v>
      </c>
      <c r="G969" s="53">
        <f>IF('Data Import-Express'!G963="", "",'Data Import-Express'!G963 )</f>
        <v>2800</v>
      </c>
      <c r="H969" s="8"/>
      <c r="I969" s="81"/>
      <c r="J969" s="81"/>
      <c r="K969" s="82"/>
      <c r="L969" s="120"/>
      <c r="M969" s="93"/>
      <c r="N969" s="93"/>
      <c r="O969" s="36"/>
      <c r="P969" s="81"/>
      <c r="Q969" s="81"/>
      <c r="R969" s="82"/>
      <c r="S969" s="88"/>
      <c r="T969" s="92"/>
      <c r="U969" s="92"/>
      <c r="V969" s="2"/>
      <c r="W969" s="2"/>
    </row>
    <row r="970" spans="1:23" ht="15.95" customHeight="1" x14ac:dyDescent="0.25">
      <c r="A970" s="72"/>
      <c r="B970" s="53" t="str">
        <f>IF('Data Import-Express'!B964="", "",'Data Import-Express'!B964 )</f>
        <v>BLANRA</v>
      </c>
      <c r="C970" s="53" t="str">
        <f>IF('Data Import-Express'!C964="", "",'Data Import-Express'!C964 )</f>
        <v>Company 107</v>
      </c>
      <c r="D970" s="97" t="str">
        <f>IF('Data Import-Express'!D964="", "",'Data Import-Express'!D964 )</f>
        <v>L071367</v>
      </c>
      <c r="E970" s="54">
        <f ca="1">IF('Data Import-Express'!E964="", "",'Data Import-Express'!E964 )+(TODAY()-$A$1)</f>
        <v>45023</v>
      </c>
      <c r="F970" s="53">
        <f>IF('Data Import-Express'!F964="", "",'Data Import-Express'!F964 )</f>
        <v>1500</v>
      </c>
      <c r="G970" s="53">
        <f>IF('Data Import-Express'!G964="", "",'Data Import-Express'!G964 )</f>
        <v>1500</v>
      </c>
      <c r="H970" s="8"/>
      <c r="I970" s="81"/>
      <c r="J970" s="81"/>
      <c r="K970" s="82"/>
      <c r="L970" s="120"/>
      <c r="M970" s="93"/>
      <c r="N970" s="93"/>
      <c r="O970" s="36"/>
      <c r="P970" s="81"/>
      <c r="Q970" s="81"/>
      <c r="R970" s="82"/>
      <c r="S970" s="88"/>
      <c r="T970" s="92"/>
      <c r="U970" s="92"/>
      <c r="V970" s="2"/>
      <c r="W970" s="2"/>
    </row>
    <row r="971" spans="1:23" ht="15.95" customHeight="1" x14ac:dyDescent="0.25">
      <c r="A971" s="72"/>
      <c r="B971" s="53" t="str">
        <f>IF('Data Import-Express'!B965="", "",'Data Import-Express'!B965 )</f>
        <v>BLANRA</v>
      </c>
      <c r="C971" s="53" t="str">
        <f>IF('Data Import-Express'!C965="", "",'Data Import-Express'!C965 )</f>
        <v>Company 107</v>
      </c>
      <c r="D971" s="97" t="str">
        <f>IF('Data Import-Express'!D965="", "",'Data Import-Express'!D965 )</f>
        <v>L068867</v>
      </c>
      <c r="E971" s="54">
        <f ca="1">IF('Data Import-Express'!E965="", "",'Data Import-Express'!E965 )+(TODAY()-$A$1)</f>
        <v>45029</v>
      </c>
      <c r="F971" s="53">
        <f>IF('Data Import-Express'!F965="", "",'Data Import-Express'!F965 )</f>
        <v>1200</v>
      </c>
      <c r="G971" s="53">
        <f>IF('Data Import-Express'!G965="", "",'Data Import-Express'!G965 )</f>
        <v>1200</v>
      </c>
      <c r="H971" s="8"/>
      <c r="I971" s="81"/>
      <c r="J971" s="81"/>
      <c r="K971" s="82"/>
      <c r="L971" s="120"/>
      <c r="M971" s="93"/>
      <c r="N971" s="93"/>
      <c r="O971" s="36"/>
      <c r="P971" s="81"/>
      <c r="Q971" s="81"/>
      <c r="R971" s="82"/>
      <c r="S971" s="88"/>
      <c r="T971" s="92"/>
      <c r="U971" s="92"/>
      <c r="V971" s="2"/>
      <c r="W971" s="2"/>
    </row>
    <row r="972" spans="1:23" ht="15.95" customHeight="1" x14ac:dyDescent="0.25">
      <c r="A972" s="72"/>
      <c r="B972" s="53" t="str">
        <f>IF('Data Import-Express'!B966="", "",'Data Import-Express'!B966 )</f>
        <v>BLANRA</v>
      </c>
      <c r="C972" s="53" t="str">
        <f>IF('Data Import-Express'!C966="", "",'Data Import-Express'!C966 )</f>
        <v>Company 107</v>
      </c>
      <c r="D972" s="97" t="str">
        <f>IF('Data Import-Express'!D966="", "",'Data Import-Express'!D966 )</f>
        <v>L072524</v>
      </c>
      <c r="E972" s="54">
        <f ca="1">IF('Data Import-Express'!E966="", "",'Data Import-Express'!E966 )+(TODAY()-$A$1)</f>
        <v>45045</v>
      </c>
      <c r="F972" s="53">
        <f>IF('Data Import-Express'!F966="", "",'Data Import-Express'!F966 )</f>
        <v>2450</v>
      </c>
      <c r="G972" s="53">
        <f>IF('Data Import-Express'!G966="", "",'Data Import-Express'!G966 )</f>
        <v>2450</v>
      </c>
      <c r="H972" s="8"/>
      <c r="I972" s="81"/>
      <c r="J972" s="81"/>
      <c r="K972" s="82"/>
      <c r="L972" s="120"/>
      <c r="M972" s="93"/>
      <c r="N972" s="93"/>
      <c r="O972" s="36"/>
      <c r="P972" s="81"/>
      <c r="Q972" s="81"/>
      <c r="R972" s="82"/>
      <c r="S972" s="88"/>
      <c r="T972" s="92"/>
      <c r="U972" s="92"/>
      <c r="V972" s="2"/>
      <c r="W972" s="2"/>
    </row>
    <row r="973" spans="1:23" ht="15.95" customHeight="1" x14ac:dyDescent="0.25">
      <c r="A973" s="72"/>
      <c r="B973" s="53" t="str">
        <f>IF('Data Import-Express'!B967="", "",'Data Import-Express'!B967 )</f>
        <v>BLANRA</v>
      </c>
      <c r="C973" s="53" t="str">
        <f>IF('Data Import-Express'!C967="", "",'Data Import-Express'!C967 )</f>
        <v>Company 107</v>
      </c>
      <c r="D973" s="97" t="str">
        <f>IF('Data Import-Express'!D967="", "",'Data Import-Express'!D967 )</f>
        <v>B077204</v>
      </c>
      <c r="E973" s="54">
        <f ca="1">IF('Data Import-Express'!E967="", "",'Data Import-Express'!E967 )+(TODAY()-$A$1)</f>
        <v>45127</v>
      </c>
      <c r="F973" s="53">
        <f>IF('Data Import-Express'!F967="", "",'Data Import-Express'!F967 )</f>
        <v>1800</v>
      </c>
      <c r="G973" s="53">
        <f>IF('Data Import-Express'!G967="", "",'Data Import-Express'!G967 )</f>
        <v>1800</v>
      </c>
      <c r="H973" s="8"/>
      <c r="I973" s="81"/>
      <c r="J973" s="81"/>
      <c r="K973" s="82"/>
      <c r="L973" s="120"/>
      <c r="M973" s="93"/>
      <c r="N973" s="93"/>
      <c r="O973" s="36"/>
      <c r="P973" s="81"/>
      <c r="Q973" s="81"/>
      <c r="R973" s="82"/>
      <c r="S973" s="88"/>
      <c r="T973" s="92"/>
      <c r="U973" s="92"/>
      <c r="V973" s="2"/>
      <c r="W973" s="2"/>
    </row>
    <row r="974" spans="1:23" ht="15.95" customHeight="1" x14ac:dyDescent="0.25">
      <c r="A974" s="72"/>
      <c r="B974" s="53" t="str">
        <f>IF('Data Import-Express'!B968="", "",'Data Import-Express'!B968 )</f>
        <v>BLANRA</v>
      </c>
      <c r="C974" s="53" t="str">
        <f>IF('Data Import-Express'!C968="", "",'Data Import-Express'!C968 )</f>
        <v>Company 107</v>
      </c>
      <c r="D974" s="97" t="str">
        <f>IF('Data Import-Express'!D968="", "",'Data Import-Express'!D968 )</f>
        <v>B077533</v>
      </c>
      <c r="E974" s="54">
        <f ca="1">IF('Data Import-Express'!E968="", "",'Data Import-Express'!E968 )+(TODAY()-$A$1)</f>
        <v>45134</v>
      </c>
      <c r="F974" s="53">
        <f>IF('Data Import-Express'!F968="", "",'Data Import-Express'!F968 )</f>
        <v>2800</v>
      </c>
      <c r="G974" s="53">
        <f>IF('Data Import-Express'!G968="", "",'Data Import-Express'!G968 )</f>
        <v>2800</v>
      </c>
      <c r="H974" s="8"/>
      <c r="I974" s="81"/>
      <c r="J974" s="81"/>
      <c r="K974" s="82"/>
      <c r="L974" s="120"/>
      <c r="M974" s="93"/>
      <c r="N974" s="93"/>
      <c r="O974" s="36"/>
      <c r="P974" s="81"/>
      <c r="Q974" s="81"/>
      <c r="R974" s="82"/>
      <c r="S974" s="88"/>
      <c r="T974" s="92"/>
      <c r="U974" s="92"/>
      <c r="V974" s="2"/>
      <c r="W974" s="2"/>
    </row>
    <row r="975" spans="1:23" ht="15.95" customHeight="1" x14ac:dyDescent="0.25">
      <c r="A975" s="72"/>
      <c r="B975" s="53" t="str">
        <f>IF('Data Import-Express'!B969="", "",'Data Import-Express'!B969 )</f>
        <v>BLANRA</v>
      </c>
      <c r="C975" s="53" t="str">
        <f>IF('Data Import-Express'!C969="", "",'Data Import-Express'!C969 )</f>
        <v>Company 107</v>
      </c>
      <c r="D975" s="97" t="str">
        <f>IF('Data Import-Express'!D969="", "",'Data Import-Express'!D969 )</f>
        <v>B077918</v>
      </c>
      <c r="E975" s="54">
        <f ca="1">IF('Data Import-Express'!E969="", "",'Data Import-Express'!E969 )+(TODAY()-$A$1)</f>
        <v>45141</v>
      </c>
      <c r="F975" s="53">
        <f>IF('Data Import-Express'!F969="", "",'Data Import-Express'!F969 )</f>
        <v>1100</v>
      </c>
      <c r="G975" s="53">
        <f>IF('Data Import-Express'!G969="", "",'Data Import-Express'!G969 )</f>
        <v>1100</v>
      </c>
      <c r="H975" s="8"/>
      <c r="I975" s="81"/>
      <c r="J975" s="81"/>
      <c r="K975" s="82"/>
      <c r="L975" s="120"/>
      <c r="M975" s="93"/>
      <c r="N975" s="93"/>
      <c r="O975" s="36"/>
      <c r="P975" s="81"/>
      <c r="Q975" s="81"/>
      <c r="R975" s="82"/>
      <c r="S975" s="88"/>
      <c r="T975" s="92"/>
      <c r="U975" s="92"/>
      <c r="V975" s="2"/>
      <c r="W975" s="2"/>
    </row>
    <row r="976" spans="1:23" ht="15.95" customHeight="1" x14ac:dyDescent="0.25">
      <c r="A976" s="72"/>
      <c r="B976" s="53" t="str">
        <f>IF('Data Import-Express'!B970="", "",'Data Import-Express'!B970 )</f>
        <v>BLANRA</v>
      </c>
      <c r="C976" s="53" t="str">
        <f>IF('Data Import-Express'!C970="", "",'Data Import-Express'!C970 )</f>
        <v>Company 107</v>
      </c>
      <c r="D976" s="97" t="str">
        <f>IF('Data Import-Express'!D970="", "",'Data Import-Express'!D970 )</f>
        <v>B078307</v>
      </c>
      <c r="E976" s="54">
        <f ca="1">IF('Data Import-Express'!E970="", "",'Data Import-Express'!E970 )+(TODAY()-$A$1)</f>
        <v>45148</v>
      </c>
      <c r="F976" s="53">
        <f>IF('Data Import-Express'!F970="", "",'Data Import-Express'!F970 )</f>
        <v>1700</v>
      </c>
      <c r="G976" s="53">
        <f>IF('Data Import-Express'!G970="", "",'Data Import-Express'!G970 )</f>
        <v>1700</v>
      </c>
      <c r="H976" s="8"/>
      <c r="I976" s="81"/>
      <c r="J976" s="81"/>
      <c r="K976" s="82"/>
      <c r="L976" s="120"/>
      <c r="M976" s="93"/>
      <c r="N976" s="93"/>
      <c r="O976" s="36"/>
      <c r="P976" s="81"/>
      <c r="Q976" s="81"/>
      <c r="R976" s="82"/>
      <c r="S976" s="88"/>
      <c r="T976" s="92"/>
      <c r="U976" s="92"/>
      <c r="V976" s="2"/>
      <c r="W976" s="2"/>
    </row>
    <row r="977" spans="1:23" ht="15.95" customHeight="1" x14ac:dyDescent="0.25">
      <c r="A977" s="72"/>
      <c r="B977" s="53" t="str">
        <f>IF('Data Import-Express'!B971="", "",'Data Import-Express'!B971 )</f>
        <v>BLANRA</v>
      </c>
      <c r="C977" s="53" t="str">
        <f>IF('Data Import-Express'!C971="", "",'Data Import-Express'!C971 )</f>
        <v>Company 107</v>
      </c>
      <c r="D977" s="97" t="str">
        <f>IF('Data Import-Express'!D971="", "",'Data Import-Express'!D971 )</f>
        <v>L073536</v>
      </c>
      <c r="E977" s="54">
        <f ca="1">IF('Data Import-Express'!E971="", "",'Data Import-Express'!E971 )+(TODAY()-$A$1)</f>
        <v>45163</v>
      </c>
      <c r="F977" s="53">
        <f>IF('Data Import-Express'!F971="", "",'Data Import-Express'!F971 )</f>
        <v>3800</v>
      </c>
      <c r="G977" s="53">
        <f>IF('Data Import-Express'!G971="", "",'Data Import-Express'!G971 )</f>
        <v>3800</v>
      </c>
      <c r="H977" s="8"/>
      <c r="I977" s="81"/>
      <c r="J977" s="81"/>
      <c r="K977" s="82"/>
      <c r="L977" s="120"/>
      <c r="M977" s="93"/>
      <c r="N977" s="93"/>
      <c r="O977" s="36"/>
      <c r="P977" s="81"/>
      <c r="Q977" s="81"/>
      <c r="R977" s="82"/>
      <c r="S977" s="88"/>
      <c r="T977" s="92"/>
      <c r="U977" s="92"/>
      <c r="V977" s="2"/>
      <c r="W977" s="2"/>
    </row>
    <row r="978" spans="1:23" ht="15.95" customHeight="1" x14ac:dyDescent="0.25">
      <c r="A978" s="72"/>
      <c r="B978" s="53" t="str">
        <f>IF('Data Import-Express'!B972="", "",'Data Import-Express'!B972 )</f>
        <v>BLAYNJ</v>
      </c>
      <c r="C978" s="53" t="str">
        <f>IF('Data Import-Express'!C972="", "",'Data Import-Express'!C972 )</f>
        <v>Company 108</v>
      </c>
      <c r="D978" s="97" t="str">
        <f>IF('Data Import-Express'!D972="", "",'Data Import-Express'!D972 )</f>
        <v>L056614</v>
      </c>
      <c r="E978" s="54">
        <f ca="1">IF('Data Import-Express'!E972="", "",'Data Import-Express'!E972 )+(TODAY()-$A$1)</f>
        <v>44763</v>
      </c>
      <c r="F978" s="53">
        <f>IF('Data Import-Express'!F972="", "",'Data Import-Express'!F972 )</f>
        <v>1125</v>
      </c>
      <c r="G978" s="53">
        <f>IF('Data Import-Express'!G972="", "",'Data Import-Express'!G972 )</f>
        <v>1125</v>
      </c>
      <c r="H978" s="8"/>
      <c r="I978" s="81"/>
      <c r="J978" s="81"/>
      <c r="K978" s="82"/>
      <c r="L978" s="120"/>
      <c r="M978" s="93"/>
      <c r="N978" s="93"/>
      <c r="O978" s="36"/>
      <c r="P978" s="81"/>
      <c r="Q978" s="81"/>
      <c r="R978" s="82"/>
      <c r="S978" s="88"/>
      <c r="T978" s="92"/>
      <c r="U978" s="92"/>
      <c r="V978" s="2"/>
      <c r="W978" s="2"/>
    </row>
    <row r="979" spans="1:23" ht="15.95" customHeight="1" x14ac:dyDescent="0.25">
      <c r="A979" s="72"/>
      <c r="B979" s="53" t="str">
        <f>IF('Data Import-Express'!B973="", "",'Data Import-Express'!B973 )</f>
        <v>BLAYNJ</v>
      </c>
      <c r="C979" s="53" t="str">
        <f>IF('Data Import-Express'!C973="", "",'Data Import-Express'!C973 )</f>
        <v>Company 108</v>
      </c>
      <c r="D979" s="97" t="str">
        <f>IF('Data Import-Express'!D973="", "",'Data Import-Express'!D973 )</f>
        <v>L062072</v>
      </c>
      <c r="E979" s="54">
        <f ca="1">IF('Data Import-Express'!E973="", "",'Data Import-Express'!E973 )+(TODAY()-$A$1)</f>
        <v>44867</v>
      </c>
      <c r="F979" s="53">
        <f>IF('Data Import-Express'!F973="", "",'Data Import-Express'!F973 )</f>
        <v>1020</v>
      </c>
      <c r="G979" s="53">
        <f>IF('Data Import-Express'!G973="", "",'Data Import-Express'!G973 )</f>
        <v>1020</v>
      </c>
      <c r="H979" s="8"/>
      <c r="I979" s="81"/>
      <c r="J979" s="81"/>
      <c r="K979" s="82"/>
      <c r="L979" s="120"/>
      <c r="M979" s="93"/>
      <c r="N979" s="93"/>
      <c r="O979" s="36"/>
      <c r="P979" s="81"/>
      <c r="Q979" s="81"/>
      <c r="R979" s="82"/>
      <c r="S979" s="88"/>
      <c r="T979" s="92"/>
      <c r="U979" s="92"/>
      <c r="V979" s="2"/>
      <c r="W979" s="2"/>
    </row>
    <row r="980" spans="1:23" ht="15.95" customHeight="1" x14ac:dyDescent="0.25">
      <c r="A980" s="72"/>
      <c r="B980" s="53" t="str">
        <f>IF('Data Import-Express'!B974="", "",'Data Import-Express'!B974 )</f>
        <v>BLAYNJ</v>
      </c>
      <c r="C980" s="53" t="str">
        <f>IF('Data Import-Express'!C974="", "",'Data Import-Express'!C974 )</f>
        <v>Company 108</v>
      </c>
      <c r="D980" s="97" t="str">
        <f>IF('Data Import-Express'!D974="", "",'Data Import-Express'!D974 )</f>
        <v>L075670</v>
      </c>
      <c r="E980" s="54">
        <f ca="1">IF('Data Import-Express'!E974="", "",'Data Import-Express'!E974 )+(TODAY()-$A$1)</f>
        <v>45113</v>
      </c>
      <c r="F980" s="53">
        <f>IF('Data Import-Express'!F974="", "",'Data Import-Express'!F974 )</f>
        <v>919.75</v>
      </c>
      <c r="G980" s="53">
        <f>IF('Data Import-Express'!G974="", "",'Data Import-Express'!G974 )</f>
        <v>919.75</v>
      </c>
      <c r="H980" s="8"/>
      <c r="I980" s="81"/>
      <c r="J980" s="81"/>
      <c r="K980" s="82"/>
      <c r="L980" s="120"/>
      <c r="M980" s="93"/>
      <c r="N980" s="93"/>
      <c r="O980" s="36"/>
      <c r="P980" s="81"/>
      <c r="Q980" s="81"/>
      <c r="R980" s="82"/>
      <c r="S980" s="88"/>
      <c r="T980" s="92"/>
      <c r="U980" s="92"/>
      <c r="V980" s="2"/>
      <c r="W980" s="2"/>
    </row>
    <row r="981" spans="1:23" ht="15.95" customHeight="1" x14ac:dyDescent="0.25">
      <c r="A981" s="72"/>
      <c r="B981" s="53" t="str">
        <f>IF('Data Import-Express'!B975="", "",'Data Import-Express'!B975 )</f>
        <v>BLAYNJ</v>
      </c>
      <c r="C981" s="53" t="str">
        <f>IF('Data Import-Express'!C975="", "",'Data Import-Express'!C975 )</f>
        <v>Company 108</v>
      </c>
      <c r="D981" s="97" t="str">
        <f>IF('Data Import-Express'!D975="", "",'Data Import-Express'!D975 )</f>
        <v>L076477</v>
      </c>
      <c r="E981" s="54">
        <f ca="1">IF('Data Import-Express'!E975="", "",'Data Import-Express'!E975 )+(TODAY()-$A$1)</f>
        <v>45116</v>
      </c>
      <c r="F981" s="53">
        <f>IF('Data Import-Express'!F975="", "",'Data Import-Express'!F975 )</f>
        <v>945</v>
      </c>
      <c r="G981" s="53">
        <f>IF('Data Import-Express'!G975="", "",'Data Import-Express'!G975 )</f>
        <v>945</v>
      </c>
      <c r="H981" s="8"/>
      <c r="I981" s="81"/>
      <c r="J981" s="81"/>
      <c r="K981" s="82"/>
      <c r="L981" s="120"/>
      <c r="M981" s="93"/>
      <c r="N981" s="93"/>
      <c r="O981" s="36"/>
      <c r="P981" s="81"/>
      <c r="Q981" s="81"/>
      <c r="R981" s="82"/>
      <c r="S981" s="88"/>
      <c r="T981" s="92"/>
      <c r="U981" s="92"/>
      <c r="V981" s="2"/>
      <c r="W981" s="2"/>
    </row>
    <row r="982" spans="1:23" ht="15.95" customHeight="1" x14ac:dyDescent="0.25">
      <c r="A982" s="72"/>
      <c r="B982" s="53" t="str">
        <f>IF('Data Import-Express'!B976="", "",'Data Import-Express'!B976 )</f>
        <v>BLAYNJ</v>
      </c>
      <c r="C982" s="53" t="str">
        <f>IF('Data Import-Express'!C976="", "",'Data Import-Express'!C976 )</f>
        <v>Company 108</v>
      </c>
      <c r="D982" s="97" t="str">
        <f>IF('Data Import-Express'!D976="", "",'Data Import-Express'!D976 )</f>
        <v>L076478</v>
      </c>
      <c r="E982" s="54">
        <f ca="1">IF('Data Import-Express'!E976="", "",'Data Import-Express'!E976 )+(TODAY()-$A$1)</f>
        <v>45116</v>
      </c>
      <c r="F982" s="53">
        <f>IF('Data Import-Express'!F976="", "",'Data Import-Express'!F976 )</f>
        <v>1680</v>
      </c>
      <c r="G982" s="53">
        <f>IF('Data Import-Express'!G976="", "",'Data Import-Express'!G976 )</f>
        <v>1680</v>
      </c>
      <c r="H982" s="8"/>
      <c r="I982" s="81"/>
      <c r="J982" s="81"/>
      <c r="K982" s="82"/>
      <c r="L982" s="120"/>
      <c r="M982" s="93"/>
      <c r="N982" s="93"/>
      <c r="O982" s="36"/>
      <c r="P982" s="81"/>
      <c r="Q982" s="81"/>
      <c r="R982" s="82"/>
      <c r="S982" s="88"/>
      <c r="T982" s="92"/>
      <c r="U982" s="92"/>
      <c r="V982" s="2"/>
      <c r="W982" s="2"/>
    </row>
    <row r="983" spans="1:23" ht="15.95" customHeight="1" x14ac:dyDescent="0.25">
      <c r="A983" s="72"/>
      <c r="B983" s="53" t="str">
        <f>IF('Data Import-Express'!B977="", "",'Data Import-Express'!B977 )</f>
        <v>BLAYNJ</v>
      </c>
      <c r="C983" s="53" t="str">
        <f>IF('Data Import-Express'!C977="", "",'Data Import-Express'!C977 )</f>
        <v>Company 108</v>
      </c>
      <c r="D983" s="97" t="str">
        <f>IF('Data Import-Express'!D977="", "",'Data Import-Express'!D977 )</f>
        <v>L075659</v>
      </c>
      <c r="E983" s="54">
        <f ca="1">IF('Data Import-Express'!E977="", "",'Data Import-Express'!E977 )+(TODAY()-$A$1)</f>
        <v>45127</v>
      </c>
      <c r="F983" s="53">
        <f>IF('Data Import-Express'!F977="", "",'Data Import-Express'!F977 )</f>
        <v>2830</v>
      </c>
      <c r="G983" s="53">
        <f>IF('Data Import-Express'!G977="", "",'Data Import-Express'!G977 )</f>
        <v>2830</v>
      </c>
      <c r="H983" s="8"/>
      <c r="I983" s="81"/>
      <c r="J983" s="81"/>
      <c r="K983" s="82"/>
      <c r="L983" s="120"/>
      <c r="M983" s="93"/>
      <c r="N983" s="93"/>
      <c r="O983" s="36"/>
      <c r="P983" s="81"/>
      <c r="Q983" s="81"/>
      <c r="R983" s="82"/>
      <c r="S983" s="88"/>
      <c r="T983" s="92"/>
      <c r="U983" s="92"/>
      <c r="V983" s="2"/>
      <c r="W983" s="2"/>
    </row>
    <row r="984" spans="1:23" ht="15.95" customHeight="1" x14ac:dyDescent="0.25">
      <c r="A984" s="72"/>
      <c r="B984" s="53" t="str">
        <f>IF('Data Import-Express'!B978="", "",'Data Import-Express'!B978 )</f>
        <v>BLAYNJ</v>
      </c>
      <c r="C984" s="53" t="str">
        <f>IF('Data Import-Express'!C978="", "",'Data Import-Express'!C978 )</f>
        <v>Company 108</v>
      </c>
      <c r="D984" s="97" t="str">
        <f>IF('Data Import-Express'!D978="", "",'Data Import-Express'!D978 )</f>
        <v>L076122</v>
      </c>
      <c r="E984" s="54">
        <f ca="1">IF('Data Import-Express'!E978="", "",'Data Import-Express'!E978 )+(TODAY()-$A$1)</f>
        <v>45127</v>
      </c>
      <c r="F984" s="53">
        <f>IF('Data Import-Express'!F978="", "",'Data Import-Express'!F978 )</f>
        <v>1128</v>
      </c>
      <c r="G984" s="53">
        <f>IF('Data Import-Express'!G978="", "",'Data Import-Express'!G978 )</f>
        <v>1128</v>
      </c>
      <c r="H984" s="8"/>
      <c r="I984" s="81"/>
      <c r="J984" s="81"/>
      <c r="K984" s="82"/>
      <c r="L984" s="120"/>
      <c r="M984" s="93"/>
      <c r="N984" s="93"/>
      <c r="O984" s="36"/>
      <c r="P984" s="81"/>
      <c r="Q984" s="81"/>
      <c r="R984" s="82"/>
      <c r="S984" s="88"/>
      <c r="T984" s="92"/>
      <c r="U984" s="92"/>
      <c r="V984" s="2"/>
      <c r="W984" s="2"/>
    </row>
    <row r="985" spans="1:23" ht="15.95" customHeight="1" x14ac:dyDescent="0.25">
      <c r="A985" s="72"/>
      <c r="B985" s="53" t="str">
        <f>IF('Data Import-Express'!B979="", "",'Data Import-Express'!B979 )</f>
        <v>BLAYNJ</v>
      </c>
      <c r="C985" s="53" t="str">
        <f>IF('Data Import-Express'!C979="", "",'Data Import-Express'!C979 )</f>
        <v>Company 108</v>
      </c>
      <c r="D985" s="97" t="str">
        <f>IF('Data Import-Express'!D979="", "",'Data Import-Express'!D979 )</f>
        <v>L076691</v>
      </c>
      <c r="E985" s="54">
        <f ca="1">IF('Data Import-Express'!E979="", "",'Data Import-Express'!E979 )+(TODAY()-$A$1)</f>
        <v>45127</v>
      </c>
      <c r="F985" s="53">
        <f>IF('Data Import-Express'!F979="", "",'Data Import-Express'!F979 )</f>
        <v>770</v>
      </c>
      <c r="G985" s="53">
        <f>IF('Data Import-Express'!G979="", "",'Data Import-Express'!G979 )</f>
        <v>770</v>
      </c>
      <c r="H985" s="8"/>
      <c r="I985" s="81"/>
      <c r="J985" s="81"/>
      <c r="K985" s="82"/>
      <c r="L985" s="120"/>
      <c r="M985" s="93"/>
      <c r="N985" s="93"/>
      <c r="O985" s="36"/>
      <c r="P985" s="81"/>
      <c r="Q985" s="81"/>
      <c r="R985" s="82"/>
      <c r="S985" s="88"/>
      <c r="T985" s="92"/>
      <c r="U985" s="92"/>
      <c r="V985" s="2"/>
      <c r="W985" s="2"/>
    </row>
    <row r="986" spans="1:23" ht="15.95" customHeight="1" x14ac:dyDescent="0.25">
      <c r="A986" s="72"/>
      <c r="B986" s="53" t="str">
        <f>IF('Data Import-Express'!B980="", "",'Data Import-Express'!B980 )</f>
        <v>BLAYNJ</v>
      </c>
      <c r="C986" s="53" t="str">
        <f>IF('Data Import-Express'!C980="", "",'Data Import-Express'!C980 )</f>
        <v>Company 108</v>
      </c>
      <c r="D986" s="97" t="str">
        <f>IF('Data Import-Express'!D980="", "",'Data Import-Express'!D980 )</f>
        <v>L076831</v>
      </c>
      <c r="E986" s="54">
        <f ca="1">IF('Data Import-Express'!E980="", "",'Data Import-Express'!E980 )+(TODAY()-$A$1)</f>
        <v>45129</v>
      </c>
      <c r="F986" s="53">
        <f>IF('Data Import-Express'!F980="", "",'Data Import-Express'!F980 )</f>
        <v>665</v>
      </c>
      <c r="G986" s="53">
        <f>IF('Data Import-Express'!G980="", "",'Data Import-Express'!G980 )</f>
        <v>665</v>
      </c>
      <c r="H986" s="8"/>
      <c r="I986" s="81"/>
      <c r="J986" s="81"/>
      <c r="K986" s="82"/>
      <c r="L986" s="120"/>
      <c r="M986" s="93"/>
      <c r="N986" s="93"/>
      <c r="O986" s="36"/>
      <c r="P986" s="81"/>
      <c r="Q986" s="81"/>
      <c r="R986" s="82"/>
      <c r="S986" s="88"/>
      <c r="T986" s="92"/>
      <c r="U986" s="92"/>
      <c r="V986" s="2"/>
      <c r="W986" s="2"/>
    </row>
    <row r="987" spans="1:23" ht="15.95" customHeight="1" x14ac:dyDescent="0.25">
      <c r="A987" s="72"/>
      <c r="B987" s="53" t="str">
        <f>IF('Data Import-Express'!B981="", "",'Data Import-Express'!B981 )</f>
        <v>BLAYNJ</v>
      </c>
      <c r="C987" s="53" t="str">
        <f>IF('Data Import-Express'!C981="", "",'Data Import-Express'!C981 )</f>
        <v>Company 108</v>
      </c>
      <c r="D987" s="97" t="str">
        <f>IF('Data Import-Express'!D981="", "",'Data Import-Express'!D981 )</f>
        <v>L076834</v>
      </c>
      <c r="E987" s="54">
        <f ca="1">IF('Data Import-Express'!E981="", "",'Data Import-Express'!E981 )+(TODAY()-$A$1)</f>
        <v>45129</v>
      </c>
      <c r="F987" s="53">
        <f>IF('Data Import-Express'!F981="", "",'Data Import-Express'!F981 )</f>
        <v>1292.95</v>
      </c>
      <c r="G987" s="53">
        <f>IF('Data Import-Express'!G981="", "",'Data Import-Express'!G981 )</f>
        <v>1292.95</v>
      </c>
      <c r="H987" s="8"/>
      <c r="I987" s="81"/>
      <c r="J987" s="81"/>
      <c r="K987" s="82"/>
      <c r="L987" s="120"/>
      <c r="M987" s="93"/>
      <c r="N987" s="93"/>
      <c r="O987" s="36"/>
      <c r="P987" s="81"/>
      <c r="Q987" s="81"/>
      <c r="R987" s="82"/>
      <c r="S987" s="88"/>
      <c r="T987" s="92"/>
      <c r="U987" s="92"/>
      <c r="V987" s="2"/>
      <c r="W987" s="2"/>
    </row>
    <row r="988" spans="1:23" ht="15.95" customHeight="1" x14ac:dyDescent="0.25">
      <c r="A988" s="72"/>
      <c r="B988" s="53" t="str">
        <f>IF('Data Import-Express'!B982="", "",'Data Import-Express'!B982 )</f>
        <v>BLAYNJ</v>
      </c>
      <c r="C988" s="53" t="str">
        <f>IF('Data Import-Express'!C982="", "",'Data Import-Express'!C982 )</f>
        <v>Company 108</v>
      </c>
      <c r="D988" s="97" t="str">
        <f>IF('Data Import-Express'!D982="", "",'Data Import-Express'!D982 )</f>
        <v>L075773</v>
      </c>
      <c r="E988" s="54">
        <f ca="1">IF('Data Import-Express'!E982="", "",'Data Import-Express'!E982 )+(TODAY()-$A$1)</f>
        <v>45133</v>
      </c>
      <c r="F988" s="53">
        <f>IF('Data Import-Express'!F982="", "",'Data Import-Express'!F982 )</f>
        <v>1061.25</v>
      </c>
      <c r="G988" s="53">
        <f>IF('Data Import-Express'!G982="", "",'Data Import-Express'!G982 )</f>
        <v>1061.25</v>
      </c>
      <c r="H988" s="8"/>
      <c r="I988" s="81"/>
      <c r="J988" s="81"/>
      <c r="K988" s="82"/>
      <c r="L988" s="120"/>
      <c r="M988" s="93"/>
      <c r="N988" s="93"/>
      <c r="O988" s="36"/>
      <c r="P988" s="81"/>
      <c r="Q988" s="81"/>
      <c r="R988" s="82"/>
      <c r="S988" s="88"/>
      <c r="T988" s="92"/>
      <c r="U988" s="92"/>
      <c r="V988" s="2"/>
      <c r="W988" s="2"/>
    </row>
    <row r="989" spans="1:23" ht="15.95" customHeight="1" x14ac:dyDescent="0.25">
      <c r="A989" s="72"/>
      <c r="B989" s="53" t="str">
        <f>IF('Data Import-Express'!B983="", "",'Data Import-Express'!B983 )</f>
        <v>BLAYNJ</v>
      </c>
      <c r="C989" s="53" t="str">
        <f>IF('Data Import-Express'!C983="", "",'Data Import-Express'!C983 )</f>
        <v>Company 108</v>
      </c>
      <c r="D989" s="97" t="str">
        <f>IF('Data Import-Express'!D983="", "",'Data Import-Express'!D983 )</f>
        <v>L077474</v>
      </c>
      <c r="E989" s="54">
        <f ca="1">IF('Data Import-Express'!E983="", "",'Data Import-Express'!E983 )+(TODAY()-$A$1)</f>
        <v>45141</v>
      </c>
      <c r="F989" s="53">
        <f>IF('Data Import-Express'!F983="", "",'Data Import-Express'!F983 )</f>
        <v>1589.5</v>
      </c>
      <c r="G989" s="53">
        <f>IF('Data Import-Express'!G983="", "",'Data Import-Express'!G983 )</f>
        <v>1589.5</v>
      </c>
      <c r="H989" s="8"/>
      <c r="I989" s="81"/>
      <c r="J989" s="81"/>
      <c r="K989" s="82"/>
      <c r="L989" s="120"/>
      <c r="M989" s="93"/>
      <c r="N989" s="93"/>
      <c r="O989" s="36"/>
      <c r="P989" s="81"/>
      <c r="Q989" s="81"/>
      <c r="R989" s="82"/>
      <c r="S989" s="88"/>
      <c r="T989" s="92"/>
      <c r="U989" s="92"/>
      <c r="V989" s="2"/>
      <c r="W989" s="2"/>
    </row>
    <row r="990" spans="1:23" ht="15.95" customHeight="1" x14ac:dyDescent="0.25">
      <c r="A990" s="72"/>
      <c r="B990" s="53" t="str">
        <f>IF('Data Import-Express'!B984="", "",'Data Import-Express'!B984 )</f>
        <v>BLAYNJ</v>
      </c>
      <c r="C990" s="53" t="str">
        <f>IF('Data Import-Express'!C984="", "",'Data Import-Express'!C984 )</f>
        <v>Company 108</v>
      </c>
      <c r="D990" s="97" t="str">
        <f>IF('Data Import-Express'!D984="", "",'Data Import-Express'!D984 )</f>
        <v>L077493</v>
      </c>
      <c r="E990" s="54">
        <f ca="1">IF('Data Import-Express'!E984="", "",'Data Import-Express'!E984 )+(TODAY()-$A$1)</f>
        <v>45141</v>
      </c>
      <c r="F990" s="53">
        <f>IF('Data Import-Express'!F984="", "",'Data Import-Express'!F984 )</f>
        <v>1047.6300000000001</v>
      </c>
      <c r="G990" s="53">
        <f>IF('Data Import-Express'!G984="", "",'Data Import-Express'!G984 )</f>
        <v>1047.6300000000001</v>
      </c>
      <c r="H990" s="8"/>
      <c r="I990" s="81"/>
      <c r="J990" s="81"/>
      <c r="K990" s="82"/>
      <c r="L990" s="120"/>
      <c r="M990" s="93"/>
      <c r="N990" s="93"/>
      <c r="O990" s="36"/>
      <c r="P990" s="81"/>
      <c r="Q990" s="81"/>
      <c r="R990" s="82"/>
      <c r="S990" s="88"/>
      <c r="T990" s="92"/>
      <c r="U990" s="92"/>
      <c r="V990" s="2"/>
      <c r="W990" s="2"/>
    </row>
    <row r="991" spans="1:23" ht="15.95" customHeight="1" x14ac:dyDescent="0.25">
      <c r="A991" s="72"/>
      <c r="B991" s="53" t="str">
        <f>IF('Data Import-Express'!B985="", "",'Data Import-Express'!B985 )</f>
        <v>BLAYNJ</v>
      </c>
      <c r="C991" s="53" t="str">
        <f>IF('Data Import-Express'!C985="", "",'Data Import-Express'!C985 )</f>
        <v>Company 108</v>
      </c>
      <c r="D991" s="97" t="str">
        <f>IF('Data Import-Express'!D985="", "",'Data Import-Express'!D985 )</f>
        <v>L077733</v>
      </c>
      <c r="E991" s="54">
        <f ca="1">IF('Data Import-Express'!E985="", "",'Data Import-Express'!E985 )+(TODAY()-$A$1)</f>
        <v>45154</v>
      </c>
      <c r="F991" s="53">
        <f>IF('Data Import-Express'!F985="", "",'Data Import-Express'!F985 )</f>
        <v>505.75</v>
      </c>
      <c r="G991" s="53">
        <f>IF('Data Import-Express'!G985="", "",'Data Import-Express'!G985 )</f>
        <v>505.75</v>
      </c>
      <c r="H991" s="8"/>
      <c r="I991" s="81"/>
      <c r="J991" s="81"/>
      <c r="K991" s="82"/>
      <c r="L991" s="120"/>
      <c r="M991" s="93"/>
      <c r="N991" s="93"/>
      <c r="O991" s="36"/>
      <c r="P991" s="81"/>
      <c r="Q991" s="81"/>
      <c r="R991" s="82"/>
      <c r="S991" s="88"/>
      <c r="T991" s="92"/>
      <c r="U991" s="92"/>
      <c r="V991" s="2"/>
      <c r="W991" s="2"/>
    </row>
    <row r="992" spans="1:23" ht="15.95" customHeight="1" x14ac:dyDescent="0.25">
      <c r="A992" s="72"/>
      <c r="B992" s="53" t="str">
        <f>IF('Data Import-Express'!B986="", "",'Data Import-Express'!B986 )</f>
        <v>BLAYNJ</v>
      </c>
      <c r="C992" s="53" t="str">
        <f>IF('Data Import-Express'!C986="", "",'Data Import-Express'!C986 )</f>
        <v>Company 108</v>
      </c>
      <c r="D992" s="97" t="str">
        <f>IF('Data Import-Express'!D986="", "",'Data Import-Express'!D986 )</f>
        <v>L078848</v>
      </c>
      <c r="E992" s="54">
        <f ca="1">IF('Data Import-Express'!E986="", "",'Data Import-Express'!E986 )+(TODAY()-$A$1)</f>
        <v>45162</v>
      </c>
      <c r="F992" s="53">
        <f>IF('Data Import-Express'!F986="", "",'Data Import-Express'!F986 )</f>
        <v>831.7</v>
      </c>
      <c r="G992" s="53">
        <f>IF('Data Import-Express'!G986="", "",'Data Import-Express'!G986 )</f>
        <v>831.7</v>
      </c>
      <c r="H992" s="8"/>
      <c r="I992" s="81"/>
      <c r="J992" s="81"/>
      <c r="K992" s="82"/>
      <c r="L992" s="120"/>
      <c r="M992" s="93"/>
      <c r="N992" s="93"/>
      <c r="O992" s="36"/>
      <c r="P992" s="81"/>
      <c r="Q992" s="81"/>
      <c r="R992" s="82"/>
      <c r="S992" s="88"/>
      <c r="T992" s="92"/>
      <c r="U992" s="92"/>
      <c r="V992" s="2"/>
      <c r="W992" s="2"/>
    </row>
    <row r="993" spans="1:23" ht="15.95" customHeight="1" x14ac:dyDescent="0.25">
      <c r="A993" s="72"/>
      <c r="B993" s="53" t="str">
        <f>IF('Data Import-Express'!B987="", "",'Data Import-Express'!B987 )</f>
        <v>BLAYNJ</v>
      </c>
      <c r="C993" s="53" t="str">
        <f>IF('Data Import-Express'!C987="", "",'Data Import-Express'!C987 )</f>
        <v>Company 108</v>
      </c>
      <c r="D993" s="97" t="str">
        <f>IF('Data Import-Express'!D987="", "",'Data Import-Express'!D987 )</f>
        <v>L077473</v>
      </c>
      <c r="E993" s="54">
        <f ca="1">IF('Data Import-Express'!E987="", "",'Data Import-Express'!E987 )+(TODAY()-$A$1)</f>
        <v>45172</v>
      </c>
      <c r="F993" s="53">
        <f>IF('Data Import-Express'!F987="", "",'Data Import-Express'!F987 )</f>
        <v>3179</v>
      </c>
      <c r="G993" s="53">
        <f>IF('Data Import-Express'!G987="", "",'Data Import-Express'!G987 )</f>
        <v>3179</v>
      </c>
      <c r="H993" s="8"/>
      <c r="I993" s="81"/>
      <c r="J993" s="81"/>
      <c r="K993" s="82"/>
      <c r="L993" s="120"/>
      <c r="M993" s="93"/>
      <c r="N993" s="93"/>
      <c r="O993" s="36"/>
      <c r="P993" s="81"/>
      <c r="Q993" s="81"/>
      <c r="R993" s="82"/>
      <c r="S993" s="88"/>
      <c r="T993" s="92"/>
      <c r="U993" s="92"/>
      <c r="V993" s="2"/>
      <c r="W993" s="2"/>
    </row>
    <row r="994" spans="1:23" ht="15.95" customHeight="1" x14ac:dyDescent="0.25">
      <c r="A994" s="72"/>
      <c r="B994" s="53" t="str">
        <f>IF('Data Import-Express'!B988="", "",'Data Import-Express'!B988 )</f>
        <v>BLAYNJ</v>
      </c>
      <c r="C994" s="53" t="str">
        <f>IF('Data Import-Express'!C988="", "",'Data Import-Express'!C988 )</f>
        <v>Company 108</v>
      </c>
      <c r="D994" s="97" t="str">
        <f>IF('Data Import-Express'!D988="", "",'Data Import-Express'!D988 )</f>
        <v>L079129</v>
      </c>
      <c r="E994" s="54">
        <f ca="1">IF('Data Import-Express'!E988="", "",'Data Import-Express'!E988 )+(TODAY()-$A$1)</f>
        <v>45172</v>
      </c>
      <c r="F994" s="53">
        <f>IF('Data Import-Express'!F988="", "",'Data Import-Express'!F988 )</f>
        <v>1056.8499999999999</v>
      </c>
      <c r="G994" s="53">
        <f>IF('Data Import-Express'!G988="", "",'Data Import-Express'!G988 )</f>
        <v>1056.8499999999999</v>
      </c>
      <c r="H994" s="8"/>
      <c r="I994" s="81"/>
      <c r="J994" s="81"/>
      <c r="K994" s="82"/>
      <c r="L994" s="120"/>
      <c r="M994" s="93"/>
      <c r="N994" s="93"/>
      <c r="O994" s="36"/>
      <c r="P994" s="81"/>
      <c r="Q994" s="81"/>
      <c r="R994" s="82"/>
      <c r="S994" s="88"/>
      <c r="T994" s="92"/>
      <c r="U994" s="92"/>
      <c r="V994" s="2"/>
      <c r="W994" s="2"/>
    </row>
    <row r="995" spans="1:23" ht="15.95" customHeight="1" x14ac:dyDescent="0.25">
      <c r="A995" s="72"/>
      <c r="B995" s="53" t="str">
        <f>IF('Data Import-Express'!B989="", "",'Data Import-Express'!B989 )</f>
        <v>BLAYNJ</v>
      </c>
      <c r="C995" s="53" t="str">
        <f>IF('Data Import-Express'!C989="", "",'Data Import-Express'!C989 )</f>
        <v>Company 108</v>
      </c>
      <c r="D995" s="97" t="str">
        <f>IF('Data Import-Express'!D989="", "",'Data Import-Express'!D989 )</f>
        <v>L079280</v>
      </c>
      <c r="E995" s="54">
        <f ca="1">IF('Data Import-Express'!E989="", "",'Data Import-Express'!E989 )+(TODAY()-$A$1)</f>
        <v>45172</v>
      </c>
      <c r="F995" s="53">
        <f>IF('Data Import-Express'!F989="", "",'Data Import-Express'!F989 )</f>
        <v>1156</v>
      </c>
      <c r="G995" s="53">
        <f>IF('Data Import-Express'!G989="", "",'Data Import-Express'!G989 )</f>
        <v>1156</v>
      </c>
      <c r="H995" s="8"/>
      <c r="I995" s="81"/>
      <c r="J995" s="81"/>
      <c r="K995" s="82"/>
      <c r="L995" s="120"/>
      <c r="M995" s="93"/>
      <c r="N995" s="93"/>
      <c r="O995" s="36"/>
      <c r="P995" s="81"/>
      <c r="Q995" s="81"/>
      <c r="R995" s="82"/>
      <c r="S995" s="88"/>
      <c r="T995" s="92"/>
      <c r="U995" s="92"/>
      <c r="V995" s="2"/>
      <c r="W995" s="2"/>
    </row>
    <row r="996" spans="1:23" ht="15.95" customHeight="1" x14ac:dyDescent="0.25">
      <c r="A996" s="72"/>
      <c r="B996" s="53" t="str">
        <f>IF('Data Import-Express'!B990="", "",'Data Import-Express'!B990 )</f>
        <v>BLEGBO</v>
      </c>
      <c r="C996" s="53" t="str">
        <f>IF('Data Import-Express'!C990="", "",'Data Import-Express'!C990 )</f>
        <v>Company 109</v>
      </c>
      <c r="D996" s="97" t="str">
        <f>IF('Data Import-Express'!D990="", "",'Data Import-Express'!D990 )</f>
        <v>L078487</v>
      </c>
      <c r="E996" s="54">
        <f ca="1">IF('Data Import-Express'!E990="", "",'Data Import-Express'!E990 )+(TODAY()-$A$1)</f>
        <v>45156</v>
      </c>
      <c r="F996" s="53">
        <f>IF('Data Import-Express'!F990="", "",'Data Import-Express'!F990 )</f>
        <v>1372.75</v>
      </c>
      <c r="G996" s="53">
        <f>IF('Data Import-Express'!G990="", "",'Data Import-Express'!G990 )</f>
        <v>1372.75</v>
      </c>
      <c r="H996" s="8"/>
      <c r="I996" s="81"/>
      <c r="J996" s="81"/>
      <c r="K996" s="82"/>
      <c r="L996" s="120"/>
      <c r="M996" s="93"/>
      <c r="N996" s="93"/>
      <c r="O996" s="36"/>
      <c r="P996" s="81"/>
      <c r="Q996" s="81"/>
      <c r="R996" s="82"/>
      <c r="S996" s="88"/>
      <c r="T996" s="92"/>
      <c r="U996" s="92"/>
      <c r="V996" s="2"/>
      <c r="W996" s="2"/>
    </row>
    <row r="997" spans="1:23" ht="15.95" customHeight="1" x14ac:dyDescent="0.25">
      <c r="A997" s="72"/>
      <c r="B997" s="53" t="str">
        <f>IF('Data Import-Express'!B991="", "",'Data Import-Express'!B991 )</f>
        <v>BLEGBO</v>
      </c>
      <c r="C997" s="53" t="str">
        <f>IF('Data Import-Express'!C991="", "",'Data Import-Express'!C991 )</f>
        <v>Company 109</v>
      </c>
      <c r="D997" s="97" t="str">
        <f>IF('Data Import-Express'!D991="", "",'Data Import-Express'!D991 )</f>
        <v>L079672</v>
      </c>
      <c r="E997" s="54">
        <f ca="1">IF('Data Import-Express'!E991="", "",'Data Import-Express'!E991 )+(TODAY()-$A$1)</f>
        <v>45172</v>
      </c>
      <c r="F997" s="53">
        <f>IF('Data Import-Express'!F991="", "",'Data Import-Express'!F991 )</f>
        <v>356.25</v>
      </c>
      <c r="G997" s="53">
        <f>IF('Data Import-Express'!G991="", "",'Data Import-Express'!G991 )</f>
        <v>356.25</v>
      </c>
      <c r="H997" s="8"/>
      <c r="I997" s="81"/>
      <c r="J997" s="81"/>
      <c r="K997" s="82"/>
      <c r="L997" s="120"/>
      <c r="M997" s="93"/>
      <c r="N997" s="93"/>
      <c r="O997" s="36"/>
      <c r="P997" s="81"/>
      <c r="Q997" s="81"/>
      <c r="R997" s="82"/>
      <c r="S997" s="88"/>
      <c r="T997" s="92"/>
      <c r="U997" s="92"/>
      <c r="V997" s="2"/>
      <c r="W997" s="2"/>
    </row>
    <row r="998" spans="1:23" ht="15.95" customHeight="1" x14ac:dyDescent="0.25">
      <c r="A998" s="72"/>
      <c r="B998" s="53" t="str">
        <f>IF('Data Import-Express'!B992="", "",'Data Import-Express'!B992 )</f>
        <v>BLGONY</v>
      </c>
      <c r="C998" s="53" t="str">
        <f>IF('Data Import-Express'!C992="", "",'Data Import-Express'!C992 )</f>
        <v>Company 110</v>
      </c>
      <c r="D998" s="97" t="str">
        <f>IF('Data Import-Express'!D992="", "",'Data Import-Express'!D992 )</f>
        <v>L060067</v>
      </c>
      <c r="E998" s="54">
        <f ca="1">IF('Data Import-Express'!E992="", "",'Data Import-Express'!E992 )+(TODAY()-$A$1)</f>
        <v>44804</v>
      </c>
      <c r="F998" s="53">
        <f>IF('Data Import-Express'!F992="", "",'Data Import-Express'!F992 )</f>
        <v>1000</v>
      </c>
      <c r="G998" s="53">
        <f>IF('Data Import-Express'!G992="", "",'Data Import-Express'!G992 )</f>
        <v>50</v>
      </c>
      <c r="H998" s="8"/>
      <c r="I998" s="81"/>
      <c r="J998" s="81"/>
      <c r="K998" s="82"/>
      <c r="L998" s="120"/>
      <c r="M998" s="93"/>
      <c r="N998" s="93"/>
      <c r="O998" s="36"/>
      <c r="P998" s="81"/>
      <c r="Q998" s="81"/>
      <c r="R998" s="82"/>
      <c r="S998" s="88"/>
      <c r="T998" s="92"/>
      <c r="U998" s="92"/>
      <c r="V998" s="2"/>
      <c r="W998" s="2"/>
    </row>
    <row r="999" spans="1:23" ht="15.95" customHeight="1" x14ac:dyDescent="0.25">
      <c r="A999" s="72"/>
      <c r="B999" s="53" t="str">
        <f>IF('Data Import-Express'!B993="", "",'Data Import-Express'!B993 )</f>
        <v>BLIBNC</v>
      </c>
      <c r="C999" s="53" t="str">
        <f>IF('Data Import-Express'!C993="", "",'Data Import-Express'!C993 )</f>
        <v>Company 111</v>
      </c>
      <c r="D999" s="97" t="str">
        <f>IF('Data Import-Express'!D993="", "",'Data Import-Express'!D993 )</f>
        <v>B078437</v>
      </c>
      <c r="E999" s="54">
        <f ca="1">IF('Data Import-Express'!E993="", "",'Data Import-Express'!E993 )+(TODAY()-$A$1)</f>
        <v>45154</v>
      </c>
      <c r="F999" s="53">
        <f>IF('Data Import-Express'!F993="", "",'Data Import-Express'!F993 )</f>
        <v>1100</v>
      </c>
      <c r="G999" s="53">
        <f>IF('Data Import-Express'!G993="", "",'Data Import-Express'!G993 )</f>
        <v>1100</v>
      </c>
      <c r="H999" s="8"/>
      <c r="I999" s="81"/>
      <c r="J999" s="81"/>
      <c r="K999" s="82"/>
      <c r="L999" s="120"/>
      <c r="M999" s="93"/>
      <c r="N999" s="93"/>
      <c r="O999" s="36"/>
      <c r="P999" s="81"/>
      <c r="Q999" s="81"/>
      <c r="R999" s="82"/>
      <c r="S999" s="88"/>
      <c r="T999" s="92"/>
      <c r="U999" s="92"/>
      <c r="V999" s="2"/>
      <c r="W999" s="2"/>
    </row>
    <row r="1000" spans="1:23" ht="15.95" customHeight="1" x14ac:dyDescent="0.25">
      <c r="A1000" s="72"/>
      <c r="B1000" s="53" t="str">
        <f>IF('Data Import-Express'!B994="", "",'Data Import-Express'!B994 )</f>
        <v>BLIBNC</v>
      </c>
      <c r="C1000" s="53" t="str">
        <f>IF('Data Import-Express'!C994="", "",'Data Import-Express'!C994 )</f>
        <v>Company 111</v>
      </c>
      <c r="D1000" s="97" t="str">
        <f>IF('Data Import-Express'!D994="", "",'Data Import-Express'!D994 )</f>
        <v>B078661</v>
      </c>
      <c r="E1000" s="54">
        <f ca="1">IF('Data Import-Express'!E994="", "",'Data Import-Express'!E994 )+(TODAY()-$A$1)</f>
        <v>45154</v>
      </c>
      <c r="F1000" s="53">
        <f>IF('Data Import-Express'!F994="", "",'Data Import-Express'!F994 )</f>
        <v>1700</v>
      </c>
      <c r="G1000" s="53">
        <f>IF('Data Import-Express'!G994="", "",'Data Import-Express'!G994 )</f>
        <v>1700</v>
      </c>
      <c r="H1000" s="8"/>
      <c r="I1000" s="81"/>
      <c r="J1000" s="81"/>
      <c r="K1000" s="82"/>
      <c r="L1000" s="120"/>
      <c r="M1000" s="93"/>
      <c r="N1000" s="93"/>
      <c r="O1000" s="36"/>
      <c r="P1000" s="81"/>
      <c r="Q1000" s="81"/>
      <c r="R1000" s="82"/>
      <c r="S1000" s="88"/>
      <c r="T1000" s="92"/>
      <c r="U1000" s="92"/>
      <c r="V1000" s="2"/>
      <c r="W1000" s="2"/>
    </row>
    <row r="1001" spans="1:23" ht="15.95" customHeight="1" x14ac:dyDescent="0.25">
      <c r="A1001" s="72"/>
      <c r="B1001" s="53" t="str">
        <f>IF('Data Import-Express'!B995="", "",'Data Import-Express'!B995 )</f>
        <v>BLINTX</v>
      </c>
      <c r="C1001" s="53" t="str">
        <f>IF('Data Import-Express'!C995="", "",'Data Import-Express'!C995 )</f>
        <v>Company 112</v>
      </c>
      <c r="D1001" s="97" t="str">
        <f>IF('Data Import-Express'!D995="", "",'Data Import-Express'!D995 )</f>
        <v>B079421</v>
      </c>
      <c r="E1001" s="54">
        <f ca="1">IF('Data Import-Express'!E995="", "",'Data Import-Express'!E995 )+(TODAY()-$A$1)</f>
        <v>45170</v>
      </c>
      <c r="F1001" s="53">
        <f>IF('Data Import-Express'!F995="", "",'Data Import-Express'!F995 )</f>
        <v>2300</v>
      </c>
      <c r="G1001" s="53">
        <f>IF('Data Import-Express'!G995="", "",'Data Import-Express'!G995 )</f>
        <v>2300</v>
      </c>
      <c r="H1001" s="8"/>
      <c r="I1001" s="81"/>
      <c r="J1001" s="81"/>
      <c r="K1001" s="82"/>
      <c r="L1001" s="120"/>
      <c r="M1001" s="93"/>
      <c r="N1001" s="93"/>
      <c r="O1001" s="36"/>
      <c r="P1001" s="81"/>
      <c r="Q1001" s="81"/>
      <c r="R1001" s="82"/>
      <c r="S1001" s="88"/>
      <c r="T1001" s="92"/>
      <c r="U1001" s="92"/>
      <c r="V1001" s="2"/>
      <c r="W1001" s="2"/>
    </row>
    <row r="1002" spans="1:23" ht="15.95" customHeight="1" x14ac:dyDescent="0.25">
      <c r="A1002" s="72"/>
      <c r="B1002" s="53" t="str">
        <f>IF('Data Import-Express'!B996="", "",'Data Import-Express'!B996 )</f>
        <v>BM&amp;TNJ</v>
      </c>
      <c r="C1002" s="53" t="str">
        <f>IF('Data Import-Express'!C996="", "",'Data Import-Express'!C996 )</f>
        <v>Company 114</v>
      </c>
      <c r="D1002" s="97" t="str">
        <f>IF('Data Import-Express'!D996="", "",'Data Import-Express'!D996 )</f>
        <v>L077104</v>
      </c>
      <c r="E1002" s="54">
        <f ca="1">IF('Data Import-Express'!E996="", "",'Data Import-Express'!E996 )+(TODAY()-$A$1)</f>
        <v>45137</v>
      </c>
      <c r="F1002" s="53">
        <f>IF('Data Import-Express'!F996="", "",'Data Import-Express'!F996 )</f>
        <v>2232</v>
      </c>
      <c r="G1002" s="53">
        <f>IF('Data Import-Express'!G996="", "",'Data Import-Express'!G996 )</f>
        <v>2232</v>
      </c>
      <c r="H1002" s="8"/>
      <c r="I1002" s="81"/>
      <c r="J1002" s="81"/>
      <c r="K1002" s="82"/>
      <c r="L1002" s="120"/>
      <c r="M1002" s="93"/>
      <c r="N1002" s="93"/>
      <c r="O1002" s="36"/>
      <c r="P1002" s="81"/>
      <c r="Q1002" s="81"/>
      <c r="R1002" s="82"/>
      <c r="S1002" s="88"/>
      <c r="T1002" s="92"/>
      <c r="U1002" s="92"/>
      <c r="V1002" s="2"/>
      <c r="W1002" s="2"/>
    </row>
    <row r="1003" spans="1:23" ht="15.95" customHeight="1" x14ac:dyDescent="0.25">
      <c r="A1003" s="72"/>
      <c r="B1003" s="53" t="str">
        <f>IF('Data Import-Express'!B997="", "",'Data Import-Express'!B997 )</f>
        <v>BMACLE</v>
      </c>
      <c r="C1003" s="53" t="str">
        <f>IF('Data Import-Express'!C997="", "",'Data Import-Express'!C997 )</f>
        <v>Company 115</v>
      </c>
      <c r="D1003" s="97" t="str">
        <f>IF('Data Import-Express'!D997="", "",'Data Import-Express'!D997 )</f>
        <v>L055020CR</v>
      </c>
      <c r="E1003" s="54">
        <f ca="1">IF('Data Import-Express'!E997="", "",'Data Import-Express'!E997 )+(TODAY()-$A$1)</f>
        <v>44789</v>
      </c>
      <c r="F1003" s="53">
        <f>IF('Data Import-Express'!F997="", "",'Data Import-Express'!F997 )</f>
        <v>373.5</v>
      </c>
      <c r="G1003" s="53">
        <f>IF('Data Import-Express'!G997="", "",'Data Import-Express'!G997 )</f>
        <v>1.1200000000000001</v>
      </c>
      <c r="H1003" s="8"/>
      <c r="I1003" s="81"/>
      <c r="J1003" s="81"/>
      <c r="K1003" s="82"/>
      <c r="L1003" s="120"/>
      <c r="M1003" s="93"/>
      <c r="N1003" s="93"/>
      <c r="O1003" s="36"/>
      <c r="P1003" s="81"/>
      <c r="Q1003" s="81"/>
      <c r="R1003" s="82"/>
      <c r="S1003" s="88"/>
      <c r="T1003" s="92"/>
      <c r="U1003" s="92"/>
      <c r="V1003" s="2"/>
      <c r="W1003" s="2"/>
    </row>
    <row r="1004" spans="1:23" ht="15.95" customHeight="1" x14ac:dyDescent="0.25">
      <c r="A1004" s="72"/>
      <c r="B1004" s="53" t="str">
        <f>IF('Data Import-Express'!B998="", "",'Data Import-Express'!B998 )</f>
        <v>BMACLE</v>
      </c>
      <c r="C1004" s="53" t="str">
        <f>IF('Data Import-Express'!C998="", "",'Data Import-Express'!C998 )</f>
        <v>Company 115</v>
      </c>
      <c r="D1004" s="97" t="str">
        <f>IF('Data Import-Express'!D998="", "",'Data Import-Express'!D998 )</f>
        <v>L060225</v>
      </c>
      <c r="E1004" s="54">
        <f ca="1">IF('Data Import-Express'!E998="", "",'Data Import-Express'!E998 )+(TODAY()-$A$1)</f>
        <v>44805</v>
      </c>
      <c r="F1004" s="53">
        <f>IF('Data Import-Express'!F998="", "",'Data Import-Express'!F998 )</f>
        <v>289</v>
      </c>
      <c r="G1004" s="53">
        <f>IF('Data Import-Express'!G998="", "",'Data Import-Express'!G998 )</f>
        <v>50</v>
      </c>
      <c r="H1004" s="8"/>
      <c r="I1004" s="81"/>
      <c r="J1004" s="81"/>
      <c r="K1004" s="82"/>
      <c r="L1004" s="120"/>
      <c r="M1004" s="93"/>
      <c r="N1004" s="93"/>
      <c r="O1004" s="36"/>
      <c r="P1004" s="81"/>
      <c r="Q1004" s="81"/>
      <c r="R1004" s="82"/>
      <c r="S1004" s="88"/>
      <c r="T1004" s="92"/>
      <c r="U1004" s="92"/>
      <c r="V1004" s="2"/>
      <c r="W1004" s="2"/>
    </row>
    <row r="1005" spans="1:23" ht="15.95" customHeight="1" x14ac:dyDescent="0.25">
      <c r="A1005" s="72"/>
      <c r="B1005" s="53" t="str">
        <f>IF('Data Import-Express'!B999="", "",'Data Import-Express'!B999 )</f>
        <v>BMACLE</v>
      </c>
      <c r="C1005" s="53" t="str">
        <f>IF('Data Import-Express'!C999="", "",'Data Import-Express'!C999 )</f>
        <v>Company 115</v>
      </c>
      <c r="D1005" s="97" t="str">
        <f>IF('Data Import-Express'!D999="", "",'Data Import-Express'!D999 )</f>
        <v>L066543</v>
      </c>
      <c r="E1005" s="54">
        <f ca="1">IF('Data Import-Express'!E999="", "",'Data Import-Express'!E999 )+(TODAY()-$A$1)</f>
        <v>44931</v>
      </c>
      <c r="F1005" s="53">
        <f>IF('Data Import-Express'!F999="", "",'Data Import-Express'!F999 )</f>
        <v>286</v>
      </c>
      <c r="G1005" s="53">
        <f>IF('Data Import-Express'!G999="", "",'Data Import-Express'!G999 )</f>
        <v>286</v>
      </c>
      <c r="H1005" s="8"/>
      <c r="I1005" s="81"/>
      <c r="J1005" s="81"/>
      <c r="K1005" s="82"/>
      <c r="L1005" s="120"/>
      <c r="M1005" s="93"/>
      <c r="N1005" s="93"/>
      <c r="O1005" s="36"/>
      <c r="P1005" s="81"/>
      <c r="Q1005" s="81"/>
      <c r="R1005" s="82"/>
      <c r="S1005" s="88"/>
      <c r="T1005" s="92"/>
      <c r="U1005" s="92"/>
      <c r="V1005" s="2"/>
      <c r="W1005" s="2"/>
    </row>
    <row r="1006" spans="1:23" ht="15.95" customHeight="1" x14ac:dyDescent="0.25">
      <c r="A1006" s="72"/>
      <c r="B1006" s="53" t="str">
        <f>IF('Data Import-Express'!B1000="", "",'Data Import-Express'!B1000 )</f>
        <v>BMACLE</v>
      </c>
      <c r="C1006" s="53" t="str">
        <f>IF('Data Import-Express'!C1000="", "",'Data Import-Express'!C1000 )</f>
        <v>Company 115</v>
      </c>
      <c r="D1006" s="97" t="str">
        <f>IF('Data Import-Express'!D1000="", "",'Data Import-Express'!D1000 )</f>
        <v>L071226</v>
      </c>
      <c r="E1006" s="54">
        <f ca="1">IF('Data Import-Express'!E1000="", "",'Data Import-Express'!E1000 )+(TODAY()-$A$1)</f>
        <v>45028</v>
      </c>
      <c r="F1006" s="53">
        <f>IF('Data Import-Express'!F1000="", "",'Data Import-Express'!F1000 )</f>
        <v>631.13</v>
      </c>
      <c r="G1006" s="53">
        <f>IF('Data Import-Express'!G1000="", "",'Data Import-Express'!G1000 )</f>
        <v>74.25</v>
      </c>
      <c r="H1006" s="8"/>
      <c r="I1006" s="81"/>
      <c r="J1006" s="81"/>
      <c r="K1006" s="82"/>
      <c r="L1006" s="120"/>
      <c r="M1006" s="93"/>
      <c r="N1006" s="93"/>
      <c r="O1006" s="36"/>
      <c r="P1006" s="81"/>
      <c r="Q1006" s="81"/>
      <c r="R1006" s="82"/>
      <c r="S1006" s="88"/>
      <c r="T1006" s="92"/>
      <c r="U1006" s="92"/>
      <c r="V1006" s="2"/>
      <c r="W1006" s="2"/>
    </row>
    <row r="1007" spans="1:23" ht="15.95" customHeight="1" x14ac:dyDescent="0.25">
      <c r="A1007" s="72"/>
      <c r="B1007" s="53" t="str">
        <f>IF('Data Import-Express'!B1001="", "",'Data Import-Express'!B1001 )</f>
        <v>BMACLE</v>
      </c>
      <c r="C1007" s="53" t="str">
        <f>IF('Data Import-Express'!C1001="", "",'Data Import-Express'!C1001 )</f>
        <v>Company 115</v>
      </c>
      <c r="D1007" s="97" t="str">
        <f>IF('Data Import-Express'!D1001="", "",'Data Import-Express'!D1001 )</f>
        <v>L071226R</v>
      </c>
      <c r="E1007" s="54">
        <f ca="1">IF('Data Import-Express'!E1001="", "",'Data Import-Express'!E1001 )+(TODAY()-$A$1)</f>
        <v>45048</v>
      </c>
      <c r="F1007" s="53">
        <f>IF('Data Import-Express'!F1001="", "",'Data Import-Express'!F1001 )</f>
        <v>556.88</v>
      </c>
      <c r="G1007" s="53">
        <f>IF('Data Import-Express'!G1001="", "",'Data Import-Express'!G1001 )</f>
        <v>556.88</v>
      </c>
      <c r="H1007" s="8"/>
      <c r="I1007" s="81"/>
      <c r="J1007" s="81"/>
      <c r="K1007" s="82"/>
      <c r="L1007" s="120"/>
      <c r="M1007" s="93"/>
      <c r="N1007" s="93"/>
      <c r="O1007" s="36"/>
      <c r="P1007" s="81"/>
      <c r="Q1007" s="81"/>
      <c r="R1007" s="82"/>
      <c r="S1007" s="88"/>
      <c r="T1007" s="92"/>
      <c r="U1007" s="92"/>
      <c r="V1007" s="2"/>
      <c r="W1007" s="2"/>
    </row>
    <row r="1008" spans="1:23" ht="15.95" customHeight="1" x14ac:dyDescent="0.25">
      <c r="A1008" s="72"/>
      <c r="B1008" s="53" t="str">
        <f>IF('Data Import-Express'!B1002="", "",'Data Import-Express'!B1002 )</f>
        <v>BMACLE</v>
      </c>
      <c r="C1008" s="53" t="str">
        <f>IF('Data Import-Express'!C1002="", "",'Data Import-Express'!C1002 )</f>
        <v>Company 115</v>
      </c>
      <c r="D1008" s="97" t="str">
        <f>IF('Data Import-Express'!D1002="", "",'Data Import-Express'!D1002 )</f>
        <v>L071226CR</v>
      </c>
      <c r="E1008" s="54">
        <f ca="1">IF('Data Import-Express'!E1002="", "",'Data Import-Express'!E1002 )+(TODAY()-$A$1)</f>
        <v>45048</v>
      </c>
      <c r="F1008" s="53">
        <f>IF('Data Import-Express'!F1002="", "",'Data Import-Express'!F1002 )</f>
        <v>631.13</v>
      </c>
      <c r="G1008" s="53">
        <f>IF('Data Import-Express'!G1002="", "",'Data Import-Express'!G1002 )</f>
        <v>631.13</v>
      </c>
      <c r="H1008" s="8"/>
      <c r="I1008" s="81"/>
      <c r="J1008" s="81"/>
      <c r="K1008" s="82"/>
      <c r="L1008" s="120"/>
      <c r="M1008" s="93"/>
      <c r="N1008" s="93"/>
      <c r="O1008" s="36"/>
      <c r="P1008" s="81"/>
      <c r="Q1008" s="81"/>
      <c r="R1008" s="82"/>
      <c r="S1008" s="88"/>
      <c r="T1008" s="92"/>
      <c r="U1008" s="92"/>
      <c r="V1008" s="2"/>
      <c r="W1008" s="2"/>
    </row>
    <row r="1009" spans="1:23" ht="15.95" customHeight="1" x14ac:dyDescent="0.25">
      <c r="A1009" s="72"/>
      <c r="B1009" s="53" t="str">
        <f>IF('Data Import-Express'!B1003="", "",'Data Import-Express'!B1003 )</f>
        <v>BMACLE</v>
      </c>
      <c r="C1009" s="53" t="str">
        <f>IF('Data Import-Express'!C1003="", "",'Data Import-Express'!C1003 )</f>
        <v>Company 115</v>
      </c>
      <c r="D1009" s="97" t="str">
        <f>IF('Data Import-Express'!D1003="", "",'Data Import-Express'!D1003 )</f>
        <v>L075042</v>
      </c>
      <c r="E1009" s="54">
        <f ca="1">IF('Data Import-Express'!E1003="", "",'Data Import-Express'!E1003 )+(TODAY()-$A$1)</f>
        <v>45091</v>
      </c>
      <c r="F1009" s="53">
        <f>IF('Data Import-Express'!F1003="", "",'Data Import-Express'!F1003 )</f>
        <v>448.88</v>
      </c>
      <c r="G1009" s="53">
        <f>IF('Data Import-Express'!G1003="", "",'Data Import-Express'!G1003 )</f>
        <v>448.88</v>
      </c>
      <c r="H1009" s="8"/>
      <c r="I1009" s="81"/>
      <c r="J1009" s="81"/>
      <c r="K1009" s="82"/>
      <c r="L1009" s="120"/>
      <c r="M1009" s="93"/>
      <c r="N1009" s="93"/>
      <c r="O1009" s="36"/>
      <c r="P1009" s="81"/>
      <c r="Q1009" s="81"/>
      <c r="R1009" s="82"/>
      <c r="S1009" s="88"/>
      <c r="T1009" s="92"/>
      <c r="U1009" s="92"/>
      <c r="V1009" s="2"/>
      <c r="W1009" s="2"/>
    </row>
    <row r="1010" spans="1:23" ht="15.95" customHeight="1" x14ac:dyDescent="0.25">
      <c r="A1010" s="72"/>
      <c r="B1010" s="53" t="str">
        <f>IF('Data Import-Express'!B1004="", "",'Data Import-Express'!B1004 )</f>
        <v>BMACLE</v>
      </c>
      <c r="C1010" s="53" t="str">
        <f>IF('Data Import-Express'!C1004="", "",'Data Import-Express'!C1004 )</f>
        <v>Company 115</v>
      </c>
      <c r="D1010" s="97" t="str">
        <f>IF('Data Import-Express'!D1004="", "",'Data Import-Express'!D1004 )</f>
        <v>L075086</v>
      </c>
      <c r="E1010" s="54">
        <f ca="1">IF('Data Import-Express'!E1004="", "",'Data Import-Express'!E1004 )+(TODAY()-$A$1)</f>
        <v>45091</v>
      </c>
      <c r="F1010" s="53">
        <f>IF('Data Import-Express'!F1004="", "",'Data Import-Express'!F1004 )</f>
        <v>463.13</v>
      </c>
      <c r="G1010" s="53">
        <f>IF('Data Import-Express'!G1004="", "",'Data Import-Express'!G1004 )</f>
        <v>463.13</v>
      </c>
      <c r="H1010" s="8"/>
      <c r="I1010" s="81"/>
      <c r="J1010" s="81"/>
      <c r="K1010" s="82"/>
      <c r="L1010" s="120"/>
      <c r="M1010" s="93"/>
      <c r="N1010" s="93"/>
      <c r="O1010" s="36"/>
      <c r="P1010" s="81"/>
      <c r="Q1010" s="81"/>
      <c r="R1010" s="82"/>
      <c r="S1010" s="88"/>
      <c r="T1010" s="92"/>
      <c r="U1010" s="92"/>
      <c r="V1010" s="2"/>
      <c r="W1010" s="2"/>
    </row>
    <row r="1011" spans="1:23" ht="15.95" customHeight="1" x14ac:dyDescent="0.25">
      <c r="A1011" s="72"/>
      <c r="B1011" s="53" t="str">
        <f>IF('Data Import-Express'!B1005="", "",'Data Import-Express'!B1005 )</f>
        <v>BMACLE</v>
      </c>
      <c r="C1011" s="53" t="str">
        <f>IF('Data Import-Express'!C1005="", "",'Data Import-Express'!C1005 )</f>
        <v>Company 115</v>
      </c>
      <c r="D1011" s="97" t="str">
        <f>IF('Data Import-Express'!D1005="", "",'Data Import-Express'!D1005 )</f>
        <v>L075943</v>
      </c>
      <c r="E1011" s="54">
        <f ca="1">IF('Data Import-Express'!E1005="", "",'Data Import-Express'!E1005 )+(TODAY()-$A$1)</f>
        <v>45106</v>
      </c>
      <c r="F1011" s="53">
        <f>IF('Data Import-Express'!F1005="", "",'Data Import-Express'!F1005 )</f>
        <v>423</v>
      </c>
      <c r="G1011" s="53">
        <f>IF('Data Import-Express'!G1005="", "",'Data Import-Express'!G1005 )</f>
        <v>423</v>
      </c>
      <c r="H1011" s="8"/>
      <c r="I1011" s="81"/>
      <c r="J1011" s="81"/>
      <c r="K1011" s="82"/>
      <c r="L1011" s="120"/>
      <c r="M1011" s="93"/>
      <c r="N1011" s="93"/>
      <c r="O1011" s="36"/>
      <c r="P1011" s="81"/>
      <c r="Q1011" s="81"/>
      <c r="R1011" s="82"/>
      <c r="S1011" s="88"/>
      <c r="T1011" s="92"/>
      <c r="U1011" s="92"/>
      <c r="V1011" s="2"/>
      <c r="W1011" s="2"/>
    </row>
    <row r="1012" spans="1:23" ht="15.95" customHeight="1" x14ac:dyDescent="0.25">
      <c r="A1012" s="72"/>
      <c r="B1012" s="53" t="str">
        <f>IF('Data Import-Express'!B1006="", "",'Data Import-Express'!B1006 )</f>
        <v>BMACLE</v>
      </c>
      <c r="C1012" s="53" t="str">
        <f>IF('Data Import-Express'!C1006="", "",'Data Import-Express'!C1006 )</f>
        <v>Company 115</v>
      </c>
      <c r="D1012" s="97" t="str">
        <f>IF('Data Import-Express'!D1006="", "",'Data Import-Express'!D1006 )</f>
        <v>L075999</v>
      </c>
      <c r="E1012" s="54">
        <f ca="1">IF('Data Import-Express'!E1006="", "",'Data Import-Express'!E1006 )+(TODAY()-$A$1)</f>
        <v>45106</v>
      </c>
      <c r="F1012" s="53">
        <f>IF('Data Import-Express'!F1006="", "",'Data Import-Express'!F1006 )</f>
        <v>282</v>
      </c>
      <c r="G1012" s="53">
        <f>IF('Data Import-Express'!G1006="", "",'Data Import-Express'!G1006 )</f>
        <v>282</v>
      </c>
      <c r="H1012" s="8"/>
      <c r="I1012" s="81"/>
      <c r="J1012" s="81"/>
      <c r="K1012" s="82"/>
      <c r="L1012" s="120"/>
      <c r="M1012" s="93"/>
      <c r="N1012" s="93"/>
      <c r="O1012" s="36"/>
      <c r="P1012" s="81"/>
      <c r="Q1012" s="81"/>
      <c r="R1012" s="82"/>
      <c r="S1012" s="88"/>
      <c r="T1012" s="92"/>
      <c r="U1012" s="92"/>
      <c r="V1012" s="2"/>
      <c r="W1012" s="2"/>
    </row>
    <row r="1013" spans="1:23" ht="15.95" customHeight="1" x14ac:dyDescent="0.25">
      <c r="A1013" s="72"/>
      <c r="B1013" s="53" t="str">
        <f>IF('Data Import-Express'!B1007="", "",'Data Import-Express'!B1007 )</f>
        <v>BMACLE</v>
      </c>
      <c r="C1013" s="53" t="str">
        <f>IF('Data Import-Express'!C1007="", "",'Data Import-Express'!C1007 )</f>
        <v>Company 115</v>
      </c>
      <c r="D1013" s="97" t="str">
        <f>IF('Data Import-Express'!D1007="", "",'Data Import-Express'!D1007 )</f>
        <v>L071125</v>
      </c>
      <c r="E1013" s="54">
        <f ca="1">IF('Data Import-Express'!E1007="", "",'Data Import-Express'!E1007 )+(TODAY()-$A$1)</f>
        <v>45113</v>
      </c>
      <c r="F1013" s="53">
        <f>IF('Data Import-Express'!F1007="", "",'Data Import-Express'!F1007 )</f>
        <v>1930.5</v>
      </c>
      <c r="G1013" s="53">
        <f>IF('Data Import-Express'!G1007="", "",'Data Import-Express'!G1007 )</f>
        <v>1930.5</v>
      </c>
      <c r="H1013" s="8"/>
      <c r="I1013" s="81"/>
      <c r="J1013" s="81"/>
      <c r="K1013" s="82"/>
      <c r="L1013" s="120"/>
      <c r="M1013" s="93"/>
      <c r="N1013" s="93"/>
      <c r="O1013" s="36"/>
      <c r="P1013" s="81"/>
      <c r="Q1013" s="81"/>
      <c r="R1013" s="82"/>
      <c r="S1013" s="88"/>
      <c r="T1013" s="92"/>
      <c r="U1013" s="92"/>
      <c r="V1013" s="2"/>
      <c r="W1013" s="2"/>
    </row>
    <row r="1014" spans="1:23" ht="15.95" customHeight="1" x14ac:dyDescent="0.25">
      <c r="A1014" s="72"/>
      <c r="B1014" s="53" t="str">
        <f>IF('Data Import-Express'!B1008="", "",'Data Import-Express'!B1008 )</f>
        <v>BMACLE</v>
      </c>
      <c r="C1014" s="53" t="str">
        <f>IF('Data Import-Express'!C1008="", "",'Data Import-Express'!C1008 )</f>
        <v>Company 115</v>
      </c>
      <c r="D1014" s="97" t="str">
        <f>IF('Data Import-Express'!D1008="", "",'Data Import-Express'!D1008 )</f>
        <v>L072753</v>
      </c>
      <c r="E1014" s="54">
        <f ca="1">IF('Data Import-Express'!E1008="", "",'Data Import-Express'!E1008 )+(TODAY()-$A$1)</f>
        <v>45113</v>
      </c>
      <c r="F1014" s="53">
        <f>IF('Data Import-Express'!F1008="", "",'Data Import-Express'!F1008 )</f>
        <v>795</v>
      </c>
      <c r="G1014" s="53">
        <f>IF('Data Import-Express'!G1008="", "",'Data Import-Express'!G1008 )</f>
        <v>795</v>
      </c>
      <c r="H1014" s="8"/>
      <c r="I1014" s="81"/>
      <c r="J1014" s="81"/>
      <c r="K1014" s="82"/>
      <c r="L1014" s="120"/>
      <c r="M1014" s="93"/>
      <c r="N1014" s="93"/>
      <c r="O1014" s="36"/>
      <c r="P1014" s="81"/>
      <c r="Q1014" s="81"/>
      <c r="R1014" s="82"/>
      <c r="S1014" s="88"/>
      <c r="T1014" s="92"/>
      <c r="U1014" s="92"/>
      <c r="V1014" s="2"/>
      <c r="W1014" s="2"/>
    </row>
    <row r="1015" spans="1:23" ht="15.95" customHeight="1" x14ac:dyDescent="0.25">
      <c r="A1015" s="72"/>
      <c r="B1015" s="53" t="str">
        <f>IF('Data Import-Express'!B1009="", "",'Data Import-Express'!B1009 )</f>
        <v>BMACLE</v>
      </c>
      <c r="C1015" s="53" t="str">
        <f>IF('Data Import-Express'!C1009="", "",'Data Import-Express'!C1009 )</f>
        <v>Company 115</v>
      </c>
      <c r="D1015" s="97" t="str">
        <f>IF('Data Import-Express'!D1009="", "",'Data Import-Express'!D1009 )</f>
        <v>L076053</v>
      </c>
      <c r="E1015" s="54">
        <f ca="1">IF('Data Import-Express'!E1009="", "",'Data Import-Express'!E1009 )+(TODAY()-$A$1)</f>
        <v>45113</v>
      </c>
      <c r="F1015" s="53">
        <f>IF('Data Import-Express'!F1009="", "",'Data Import-Express'!F1009 )</f>
        <v>352.5</v>
      </c>
      <c r="G1015" s="53">
        <f>IF('Data Import-Express'!G1009="", "",'Data Import-Express'!G1009 )</f>
        <v>352.5</v>
      </c>
      <c r="H1015" s="8"/>
      <c r="I1015" s="81"/>
      <c r="J1015" s="81"/>
      <c r="K1015" s="82"/>
      <c r="L1015" s="120"/>
      <c r="M1015" s="93"/>
      <c r="N1015" s="93"/>
      <c r="O1015" s="36"/>
      <c r="P1015" s="81"/>
      <c r="Q1015" s="81"/>
      <c r="R1015" s="82"/>
      <c r="S1015" s="88"/>
      <c r="T1015" s="92"/>
      <c r="U1015" s="92"/>
      <c r="V1015" s="2"/>
      <c r="W1015" s="2"/>
    </row>
    <row r="1016" spans="1:23" ht="15.95" customHeight="1" x14ac:dyDescent="0.25">
      <c r="A1016" s="72"/>
      <c r="B1016" s="53" t="str">
        <f>IF('Data Import-Express'!B1010="", "",'Data Import-Express'!B1010 )</f>
        <v>BMACLE</v>
      </c>
      <c r="C1016" s="53" t="str">
        <f>IF('Data Import-Express'!C1010="", "",'Data Import-Express'!C1010 )</f>
        <v>Company 115</v>
      </c>
      <c r="D1016" s="97" t="str">
        <f>IF('Data Import-Express'!D1010="", "",'Data Import-Express'!D1010 )</f>
        <v>L076058</v>
      </c>
      <c r="E1016" s="54">
        <f ca="1">IF('Data Import-Express'!E1010="", "",'Data Import-Express'!E1010 )+(TODAY()-$A$1)</f>
        <v>45113</v>
      </c>
      <c r="F1016" s="53">
        <f>IF('Data Import-Express'!F1010="", "",'Data Import-Express'!F1010 )</f>
        <v>190.35</v>
      </c>
      <c r="G1016" s="53">
        <f>IF('Data Import-Express'!G1010="", "",'Data Import-Express'!G1010 )</f>
        <v>190.35</v>
      </c>
      <c r="H1016" s="8"/>
      <c r="I1016" s="81"/>
      <c r="J1016" s="81"/>
      <c r="K1016" s="82"/>
      <c r="L1016" s="120"/>
      <c r="M1016" s="93"/>
      <c r="N1016" s="93"/>
      <c r="O1016" s="36"/>
      <c r="P1016" s="81"/>
      <c r="Q1016" s="81"/>
      <c r="R1016" s="82"/>
      <c r="S1016" s="88"/>
      <c r="T1016" s="92"/>
      <c r="U1016" s="92"/>
      <c r="V1016" s="2"/>
      <c r="W1016" s="2"/>
    </row>
    <row r="1017" spans="1:23" ht="15.95" customHeight="1" x14ac:dyDescent="0.25">
      <c r="A1017" s="72"/>
      <c r="B1017" s="53" t="str">
        <f>IF('Data Import-Express'!B1011="", "",'Data Import-Express'!B1011 )</f>
        <v>BMACLE</v>
      </c>
      <c r="C1017" s="53" t="str">
        <f>IF('Data Import-Express'!C1011="", "",'Data Import-Express'!C1011 )</f>
        <v>Company 115</v>
      </c>
      <c r="D1017" s="97" t="str">
        <f>IF('Data Import-Express'!D1011="", "",'Data Import-Express'!D1011 )</f>
        <v>L076234</v>
      </c>
      <c r="E1017" s="54">
        <f ca="1">IF('Data Import-Express'!E1011="", "",'Data Import-Express'!E1011 )+(TODAY()-$A$1)</f>
        <v>45113</v>
      </c>
      <c r="F1017" s="53">
        <f>IF('Data Import-Express'!F1011="", "",'Data Import-Express'!F1011 )</f>
        <v>211.5</v>
      </c>
      <c r="G1017" s="53">
        <f>IF('Data Import-Express'!G1011="", "",'Data Import-Express'!G1011 )</f>
        <v>211.5</v>
      </c>
      <c r="H1017" s="8"/>
      <c r="I1017" s="81"/>
      <c r="J1017" s="81"/>
      <c r="K1017" s="82"/>
      <c r="L1017" s="120"/>
      <c r="M1017" s="93"/>
      <c r="N1017" s="93"/>
      <c r="O1017" s="36"/>
      <c r="P1017" s="81"/>
      <c r="Q1017" s="81"/>
      <c r="R1017" s="82"/>
      <c r="S1017" s="88"/>
      <c r="T1017" s="92"/>
      <c r="U1017" s="92"/>
      <c r="V1017" s="2"/>
      <c r="W1017" s="2"/>
    </row>
    <row r="1018" spans="1:23" ht="15.95" customHeight="1" x14ac:dyDescent="0.25">
      <c r="A1018" s="72"/>
      <c r="B1018" s="53" t="str">
        <f>IF('Data Import-Express'!B1012="", "",'Data Import-Express'!B1012 )</f>
        <v>BMACLE</v>
      </c>
      <c r="C1018" s="53" t="str">
        <f>IF('Data Import-Express'!C1012="", "",'Data Import-Express'!C1012 )</f>
        <v>Company 115</v>
      </c>
      <c r="D1018" s="97" t="str">
        <f>IF('Data Import-Express'!D1012="", "",'Data Import-Express'!D1012 )</f>
        <v>L076470</v>
      </c>
      <c r="E1018" s="54">
        <f ca="1">IF('Data Import-Express'!E1012="", "",'Data Import-Express'!E1012 )+(TODAY()-$A$1)</f>
        <v>45113</v>
      </c>
      <c r="F1018" s="53">
        <f>IF('Data Import-Express'!F1012="", "",'Data Import-Express'!F1012 )</f>
        <v>189</v>
      </c>
      <c r="G1018" s="53">
        <f>IF('Data Import-Express'!G1012="", "",'Data Import-Express'!G1012 )</f>
        <v>189</v>
      </c>
      <c r="H1018" s="8"/>
      <c r="I1018" s="81"/>
      <c r="J1018" s="81"/>
      <c r="K1018" s="82"/>
      <c r="L1018" s="120"/>
      <c r="M1018" s="93"/>
      <c r="N1018" s="93"/>
      <c r="O1018" s="36"/>
      <c r="P1018" s="81"/>
      <c r="Q1018" s="81"/>
      <c r="R1018" s="82"/>
      <c r="S1018" s="88"/>
      <c r="T1018" s="92"/>
      <c r="U1018" s="92"/>
      <c r="V1018" s="2"/>
      <c r="W1018" s="2"/>
    </row>
    <row r="1019" spans="1:23" ht="15.95" customHeight="1" x14ac:dyDescent="0.25">
      <c r="A1019" s="72"/>
      <c r="B1019" s="53" t="str">
        <f>IF('Data Import-Express'!B1013="", "",'Data Import-Express'!B1013 )</f>
        <v>BMACLE</v>
      </c>
      <c r="C1019" s="53" t="str">
        <f>IF('Data Import-Express'!C1013="", "",'Data Import-Express'!C1013 )</f>
        <v>Company 115</v>
      </c>
      <c r="D1019" s="97" t="str">
        <f>IF('Data Import-Express'!D1013="", "",'Data Import-Express'!D1013 )</f>
        <v>L076625</v>
      </c>
      <c r="E1019" s="54">
        <f ca="1">IF('Data Import-Express'!E1013="", "",'Data Import-Express'!E1013 )+(TODAY()-$A$1)</f>
        <v>45116</v>
      </c>
      <c r="F1019" s="53">
        <f>IF('Data Import-Express'!F1013="", "",'Data Import-Express'!F1013 )</f>
        <v>245</v>
      </c>
      <c r="G1019" s="53">
        <f>IF('Data Import-Express'!G1013="", "",'Data Import-Express'!G1013 )</f>
        <v>245</v>
      </c>
      <c r="H1019" s="8"/>
      <c r="I1019" s="81"/>
      <c r="J1019" s="81"/>
      <c r="K1019" s="82"/>
      <c r="L1019" s="120"/>
      <c r="M1019" s="93"/>
      <c r="N1019" s="93"/>
      <c r="O1019" s="36"/>
      <c r="P1019" s="81"/>
      <c r="Q1019" s="81"/>
      <c r="R1019" s="82"/>
      <c r="S1019" s="88"/>
      <c r="T1019" s="92"/>
      <c r="U1019" s="92"/>
      <c r="V1019" s="2"/>
      <c r="W1019" s="2"/>
    </row>
    <row r="1020" spans="1:23" ht="15.95" customHeight="1" x14ac:dyDescent="0.25">
      <c r="A1020" s="72"/>
      <c r="B1020" s="53" t="str">
        <f>IF('Data Import-Express'!B1014="", "",'Data Import-Express'!B1014 )</f>
        <v>BMACLE</v>
      </c>
      <c r="C1020" s="53" t="str">
        <f>IF('Data Import-Express'!C1014="", "",'Data Import-Express'!C1014 )</f>
        <v>Company 115</v>
      </c>
      <c r="D1020" s="97" t="str">
        <f>IF('Data Import-Express'!D1014="", "",'Data Import-Express'!D1014 )</f>
        <v>L076669</v>
      </c>
      <c r="E1020" s="54">
        <f ca="1">IF('Data Import-Express'!E1014="", "",'Data Import-Express'!E1014 )+(TODAY()-$A$1)</f>
        <v>45116</v>
      </c>
      <c r="F1020" s="53">
        <f>IF('Data Import-Express'!F1014="", "",'Data Import-Express'!F1014 )</f>
        <v>315</v>
      </c>
      <c r="G1020" s="53">
        <f>IF('Data Import-Express'!G1014="", "",'Data Import-Express'!G1014 )</f>
        <v>315</v>
      </c>
      <c r="H1020" s="8"/>
      <c r="I1020" s="81"/>
      <c r="J1020" s="81"/>
      <c r="K1020" s="82"/>
      <c r="L1020" s="120"/>
      <c r="M1020" s="93"/>
      <c r="N1020" s="93"/>
      <c r="O1020" s="36"/>
      <c r="P1020" s="81"/>
      <c r="Q1020" s="81"/>
      <c r="R1020" s="82"/>
      <c r="S1020" s="88"/>
      <c r="T1020" s="92"/>
      <c r="U1020" s="92"/>
      <c r="V1020" s="2"/>
      <c r="W1020" s="2"/>
    </row>
    <row r="1021" spans="1:23" ht="15.95" customHeight="1" x14ac:dyDescent="0.25">
      <c r="A1021" s="72"/>
      <c r="B1021" s="53" t="str">
        <f>IF('Data Import-Express'!B1015="", "",'Data Import-Express'!B1015 )</f>
        <v>BMACLE</v>
      </c>
      <c r="C1021" s="53" t="str">
        <f>IF('Data Import-Express'!C1015="", "",'Data Import-Express'!C1015 )</f>
        <v>Company 115</v>
      </c>
      <c r="D1021" s="97" t="str">
        <f>IF('Data Import-Express'!D1015="", "",'Data Import-Express'!D1015 )</f>
        <v>L076679</v>
      </c>
      <c r="E1021" s="54">
        <f ca="1">IF('Data Import-Express'!E1015="", "",'Data Import-Express'!E1015 )+(TODAY()-$A$1)</f>
        <v>45116</v>
      </c>
      <c r="F1021" s="53">
        <f>IF('Data Import-Express'!F1015="", "",'Data Import-Express'!F1015 )</f>
        <v>189</v>
      </c>
      <c r="G1021" s="53">
        <f>IF('Data Import-Express'!G1015="", "",'Data Import-Express'!G1015 )</f>
        <v>189</v>
      </c>
      <c r="H1021" s="8"/>
      <c r="I1021" s="81"/>
      <c r="J1021" s="81"/>
      <c r="K1021" s="82"/>
      <c r="L1021" s="120"/>
      <c r="M1021" s="93"/>
      <c r="N1021" s="93"/>
      <c r="O1021" s="36"/>
      <c r="P1021" s="81"/>
      <c r="Q1021" s="81"/>
      <c r="R1021" s="82"/>
      <c r="S1021" s="88"/>
      <c r="T1021" s="92"/>
      <c r="U1021" s="92"/>
      <c r="V1021" s="2"/>
      <c r="W1021" s="2"/>
    </row>
    <row r="1022" spans="1:23" ht="15.95" customHeight="1" x14ac:dyDescent="0.25">
      <c r="A1022" s="72"/>
      <c r="B1022" s="53" t="str">
        <f>IF('Data Import-Express'!B1016="", "",'Data Import-Express'!B1016 )</f>
        <v>BMACLE</v>
      </c>
      <c r="C1022" s="53" t="str">
        <f>IF('Data Import-Express'!C1016="", "",'Data Import-Express'!C1016 )</f>
        <v>Company 115</v>
      </c>
      <c r="D1022" s="97" t="str">
        <f>IF('Data Import-Express'!D1016="", "",'Data Import-Express'!D1016 )</f>
        <v>L075085</v>
      </c>
      <c r="E1022" s="54">
        <f ca="1">IF('Data Import-Express'!E1016="", "",'Data Import-Express'!E1016 )+(TODAY()-$A$1)</f>
        <v>45119</v>
      </c>
      <c r="F1022" s="53">
        <f>IF('Data Import-Express'!F1016="", "",'Data Import-Express'!F1016 )</f>
        <v>1686.25</v>
      </c>
      <c r="G1022" s="53">
        <f>IF('Data Import-Express'!G1016="", "",'Data Import-Express'!G1016 )</f>
        <v>1686.25</v>
      </c>
      <c r="H1022" s="8"/>
      <c r="I1022" s="81"/>
      <c r="J1022" s="81"/>
      <c r="K1022" s="82"/>
      <c r="L1022" s="120"/>
      <c r="M1022" s="93"/>
      <c r="N1022" s="93"/>
      <c r="O1022" s="36"/>
      <c r="P1022" s="81"/>
      <c r="Q1022" s="81"/>
      <c r="R1022" s="82"/>
      <c r="S1022" s="88"/>
      <c r="T1022" s="92"/>
      <c r="U1022" s="92"/>
      <c r="V1022" s="2"/>
      <c r="W1022" s="2"/>
    </row>
    <row r="1023" spans="1:23" ht="15.95" customHeight="1" x14ac:dyDescent="0.25">
      <c r="A1023" s="72"/>
      <c r="B1023" s="53" t="str">
        <f>IF('Data Import-Express'!B1017="", "",'Data Import-Express'!B1017 )</f>
        <v>BMACLE</v>
      </c>
      <c r="C1023" s="53" t="str">
        <f>IF('Data Import-Express'!C1017="", "",'Data Import-Express'!C1017 )</f>
        <v>Company 115</v>
      </c>
      <c r="D1023" s="97" t="str">
        <f>IF('Data Import-Express'!D1017="", "",'Data Import-Express'!D1017 )</f>
        <v>L076815</v>
      </c>
      <c r="E1023" s="54">
        <f ca="1">IF('Data Import-Express'!E1017="", "",'Data Import-Express'!E1017 )+(TODAY()-$A$1)</f>
        <v>45119</v>
      </c>
      <c r="F1023" s="53">
        <f>IF('Data Import-Express'!F1017="", "",'Data Import-Express'!F1017 )</f>
        <v>211.5</v>
      </c>
      <c r="G1023" s="53">
        <f>IF('Data Import-Express'!G1017="", "",'Data Import-Express'!G1017 )</f>
        <v>211.5</v>
      </c>
      <c r="H1023" s="8"/>
      <c r="I1023" s="81"/>
      <c r="J1023" s="81"/>
      <c r="K1023" s="82"/>
      <c r="L1023" s="120"/>
      <c r="M1023" s="93"/>
      <c r="N1023" s="93"/>
      <c r="O1023" s="36"/>
      <c r="P1023" s="81"/>
      <c r="Q1023" s="81"/>
      <c r="R1023" s="82"/>
      <c r="S1023" s="88"/>
      <c r="T1023" s="92"/>
      <c r="U1023" s="92"/>
      <c r="V1023" s="2"/>
      <c r="W1023" s="2"/>
    </row>
    <row r="1024" spans="1:23" ht="15.95" customHeight="1" x14ac:dyDescent="0.25">
      <c r="A1024" s="72"/>
      <c r="B1024" s="53" t="str">
        <f>IF('Data Import-Express'!B1018="", "",'Data Import-Express'!B1018 )</f>
        <v>BMACLE</v>
      </c>
      <c r="C1024" s="53" t="str">
        <f>IF('Data Import-Express'!C1018="", "",'Data Import-Express'!C1018 )</f>
        <v>Company 115</v>
      </c>
      <c r="D1024" s="97" t="str">
        <f>IF('Data Import-Express'!D1018="", "",'Data Import-Express'!D1018 )</f>
        <v>L076847</v>
      </c>
      <c r="E1024" s="54">
        <f ca="1">IF('Data Import-Express'!E1018="", "",'Data Import-Express'!E1018 )+(TODAY()-$A$1)</f>
        <v>45119</v>
      </c>
      <c r="F1024" s="53">
        <f>IF('Data Import-Express'!F1018="", "",'Data Import-Express'!F1018 )</f>
        <v>244.13</v>
      </c>
      <c r="G1024" s="53">
        <f>IF('Data Import-Express'!G1018="", "",'Data Import-Express'!G1018 )</f>
        <v>244.13</v>
      </c>
      <c r="H1024" s="8"/>
      <c r="I1024" s="81"/>
      <c r="J1024" s="81"/>
      <c r="K1024" s="82"/>
      <c r="L1024" s="120"/>
      <c r="M1024" s="93"/>
      <c r="N1024" s="93"/>
      <c r="O1024" s="36"/>
      <c r="P1024" s="81"/>
      <c r="Q1024" s="81"/>
      <c r="R1024" s="82"/>
      <c r="S1024" s="88"/>
      <c r="T1024" s="92"/>
      <c r="U1024" s="92"/>
      <c r="V1024" s="2"/>
      <c r="W1024" s="2"/>
    </row>
    <row r="1025" spans="1:23" ht="15.95" customHeight="1" x14ac:dyDescent="0.25">
      <c r="A1025" s="72"/>
      <c r="B1025" s="53" t="str">
        <f>IF('Data Import-Express'!B1019="", "",'Data Import-Express'!B1019 )</f>
        <v>BMACLE</v>
      </c>
      <c r="C1025" s="53" t="str">
        <f>IF('Data Import-Express'!C1019="", "",'Data Import-Express'!C1019 )</f>
        <v>Company 115</v>
      </c>
      <c r="D1025" s="97" t="str">
        <f>IF('Data Import-Express'!D1019="", "",'Data Import-Express'!D1019 )</f>
        <v>L077214</v>
      </c>
      <c r="E1025" s="54">
        <f ca="1">IF('Data Import-Express'!E1019="", "",'Data Import-Express'!E1019 )+(TODAY()-$A$1)</f>
        <v>45127</v>
      </c>
      <c r="F1025" s="53">
        <f>IF('Data Import-Express'!F1019="", "",'Data Import-Express'!F1019 )</f>
        <v>359</v>
      </c>
      <c r="G1025" s="53">
        <f>IF('Data Import-Express'!G1019="", "",'Data Import-Express'!G1019 )</f>
        <v>359</v>
      </c>
      <c r="H1025" s="8"/>
      <c r="I1025" s="81"/>
      <c r="J1025" s="81"/>
      <c r="K1025" s="82"/>
      <c r="L1025" s="120"/>
      <c r="M1025" s="93"/>
      <c r="N1025" s="93"/>
      <c r="O1025" s="36"/>
      <c r="P1025" s="81"/>
      <c r="Q1025" s="81"/>
      <c r="R1025" s="82"/>
      <c r="S1025" s="88"/>
      <c r="T1025" s="92"/>
      <c r="U1025" s="92"/>
      <c r="V1025" s="2"/>
      <c r="W1025" s="2"/>
    </row>
    <row r="1026" spans="1:23" ht="15.95" customHeight="1" x14ac:dyDescent="0.25">
      <c r="A1026" s="72"/>
      <c r="B1026" s="53" t="str">
        <f>IF('Data Import-Express'!B1020="", "",'Data Import-Express'!B1020 )</f>
        <v>BMACLE</v>
      </c>
      <c r="C1026" s="53" t="str">
        <f>IF('Data Import-Express'!C1020="", "",'Data Import-Express'!C1020 )</f>
        <v>Company 115</v>
      </c>
      <c r="D1026" s="97" t="str">
        <f>IF('Data Import-Express'!D1020="", "",'Data Import-Express'!D1020 )</f>
        <v>L077303</v>
      </c>
      <c r="E1026" s="54">
        <f ca="1">IF('Data Import-Express'!E1020="", "",'Data Import-Express'!E1020 )+(TODAY()-$A$1)</f>
        <v>45129</v>
      </c>
      <c r="F1026" s="53">
        <f>IF('Data Import-Express'!F1020="", "",'Data Import-Express'!F1020 )</f>
        <v>358.75</v>
      </c>
      <c r="G1026" s="53">
        <f>IF('Data Import-Express'!G1020="", "",'Data Import-Express'!G1020 )</f>
        <v>358.75</v>
      </c>
      <c r="H1026" s="8"/>
      <c r="I1026" s="81"/>
      <c r="J1026" s="81"/>
      <c r="K1026" s="82"/>
      <c r="L1026" s="120"/>
      <c r="M1026" s="93"/>
      <c r="N1026" s="93"/>
      <c r="O1026" s="36"/>
      <c r="P1026" s="81"/>
      <c r="Q1026" s="81"/>
      <c r="R1026" s="82"/>
      <c r="S1026" s="88"/>
      <c r="T1026" s="92"/>
      <c r="U1026" s="92"/>
      <c r="V1026" s="2"/>
      <c r="W1026" s="2"/>
    </row>
    <row r="1027" spans="1:23" ht="15.95" customHeight="1" x14ac:dyDescent="0.25">
      <c r="A1027" s="72"/>
      <c r="B1027" s="53" t="str">
        <f>IF('Data Import-Express'!B1021="", "",'Data Import-Express'!B1021 )</f>
        <v>BMACLE</v>
      </c>
      <c r="C1027" s="53" t="str">
        <f>IF('Data Import-Express'!C1021="", "",'Data Import-Express'!C1021 )</f>
        <v>Company 115</v>
      </c>
      <c r="D1027" s="97" t="str">
        <f>IF('Data Import-Express'!D1021="", "",'Data Import-Express'!D1021 )</f>
        <v>L076772</v>
      </c>
      <c r="E1027" s="54">
        <f ca="1">IF('Data Import-Express'!E1021="", "",'Data Import-Express'!E1021 )+(TODAY()-$A$1)</f>
        <v>45133</v>
      </c>
      <c r="F1027" s="53">
        <f>IF('Data Import-Express'!F1021="", "",'Data Import-Express'!F1021 )</f>
        <v>627.75</v>
      </c>
      <c r="G1027" s="53">
        <f>IF('Data Import-Express'!G1021="", "",'Data Import-Express'!G1021 )</f>
        <v>627.75</v>
      </c>
      <c r="H1027" s="8"/>
      <c r="I1027" s="81"/>
      <c r="J1027" s="81"/>
      <c r="K1027" s="82"/>
      <c r="L1027" s="120"/>
      <c r="M1027" s="93"/>
      <c r="N1027" s="93"/>
      <c r="O1027" s="36"/>
      <c r="P1027" s="81"/>
      <c r="Q1027" s="81"/>
      <c r="R1027" s="82"/>
      <c r="S1027" s="88"/>
      <c r="T1027" s="92"/>
      <c r="U1027" s="92"/>
      <c r="V1027" s="2"/>
      <c r="W1027" s="2"/>
    </row>
    <row r="1028" spans="1:23" ht="15.95" customHeight="1" x14ac:dyDescent="0.25">
      <c r="A1028" s="72"/>
      <c r="B1028" s="53" t="str">
        <f>IF('Data Import-Express'!B1022="", "",'Data Import-Express'!B1022 )</f>
        <v>BMACLE</v>
      </c>
      <c r="C1028" s="53" t="str">
        <f>IF('Data Import-Express'!C1022="", "",'Data Import-Express'!C1022 )</f>
        <v>Company 115</v>
      </c>
      <c r="D1028" s="97" t="str">
        <f>IF('Data Import-Express'!D1022="", "",'Data Import-Express'!D1022 )</f>
        <v>L077548</v>
      </c>
      <c r="E1028" s="54">
        <f ca="1">IF('Data Import-Express'!E1022="", "",'Data Import-Express'!E1022 )+(TODAY()-$A$1)</f>
        <v>45133</v>
      </c>
      <c r="F1028" s="53">
        <f>IF('Data Import-Express'!F1022="", "",'Data Import-Express'!F1022 )</f>
        <v>578</v>
      </c>
      <c r="G1028" s="53">
        <f>IF('Data Import-Express'!G1022="", "",'Data Import-Express'!G1022 )</f>
        <v>578</v>
      </c>
      <c r="H1028" s="8"/>
      <c r="I1028" s="81"/>
      <c r="J1028" s="81"/>
      <c r="K1028" s="82"/>
      <c r="L1028" s="120"/>
      <c r="M1028" s="93"/>
      <c r="N1028" s="93"/>
      <c r="O1028" s="36"/>
      <c r="P1028" s="81"/>
      <c r="Q1028" s="81"/>
      <c r="R1028" s="82"/>
      <c r="S1028" s="88"/>
      <c r="T1028" s="92"/>
      <c r="U1028" s="92"/>
      <c r="V1028" s="2"/>
      <c r="W1028" s="2"/>
    </row>
    <row r="1029" spans="1:23" ht="15.95" customHeight="1" x14ac:dyDescent="0.25">
      <c r="A1029" s="72"/>
      <c r="B1029" s="53" t="str">
        <f>IF('Data Import-Express'!B1023="", "",'Data Import-Express'!B1023 )</f>
        <v>BMACLE</v>
      </c>
      <c r="C1029" s="53" t="str">
        <f>IF('Data Import-Express'!C1023="", "",'Data Import-Express'!C1023 )</f>
        <v>Company 115</v>
      </c>
      <c r="D1029" s="97" t="str">
        <f>IF('Data Import-Express'!D1023="", "",'Data Import-Express'!D1023 )</f>
        <v>L077553</v>
      </c>
      <c r="E1029" s="54">
        <f ca="1">IF('Data Import-Express'!E1023="", "",'Data Import-Express'!E1023 )+(TODAY()-$A$1)</f>
        <v>45133</v>
      </c>
      <c r="F1029" s="53">
        <f>IF('Data Import-Express'!F1023="", "",'Data Import-Express'!F1023 )</f>
        <v>251.13</v>
      </c>
      <c r="G1029" s="53">
        <f>IF('Data Import-Express'!G1023="", "",'Data Import-Express'!G1023 )</f>
        <v>251.13</v>
      </c>
      <c r="H1029" s="8"/>
      <c r="I1029" s="81"/>
      <c r="J1029" s="81"/>
      <c r="K1029" s="82"/>
      <c r="L1029" s="120"/>
      <c r="M1029" s="93"/>
      <c r="N1029" s="93"/>
      <c r="O1029" s="36"/>
      <c r="P1029" s="81"/>
      <c r="Q1029" s="81"/>
      <c r="R1029" s="82"/>
      <c r="S1029" s="88"/>
      <c r="T1029" s="92"/>
      <c r="U1029" s="92"/>
      <c r="V1029" s="2"/>
      <c r="W1029" s="2"/>
    </row>
    <row r="1030" spans="1:23" ht="15.95" customHeight="1" x14ac:dyDescent="0.25">
      <c r="A1030" s="72"/>
      <c r="B1030" s="53" t="str">
        <f>IF('Data Import-Express'!B1024="", "",'Data Import-Express'!B1024 )</f>
        <v>BMACLE</v>
      </c>
      <c r="C1030" s="53" t="str">
        <f>IF('Data Import-Express'!C1024="", "",'Data Import-Express'!C1024 )</f>
        <v>Company 115</v>
      </c>
      <c r="D1030" s="97" t="str">
        <f>IF('Data Import-Express'!D1024="", "",'Data Import-Express'!D1024 )</f>
        <v>L077550</v>
      </c>
      <c r="E1030" s="54">
        <f ca="1">IF('Data Import-Express'!E1024="", "",'Data Import-Express'!E1024 )+(TODAY()-$A$1)</f>
        <v>45134</v>
      </c>
      <c r="F1030" s="53">
        <f>IF('Data Import-Express'!F1024="", "",'Data Import-Express'!F1024 )</f>
        <v>193.73</v>
      </c>
      <c r="G1030" s="53">
        <f>IF('Data Import-Express'!G1024="", "",'Data Import-Express'!G1024 )</f>
        <v>193.73</v>
      </c>
      <c r="H1030" s="8"/>
      <c r="I1030" s="81"/>
      <c r="J1030" s="81"/>
      <c r="K1030" s="82"/>
      <c r="L1030" s="120"/>
      <c r="M1030" s="93"/>
      <c r="N1030" s="93"/>
      <c r="O1030" s="36"/>
      <c r="P1030" s="81"/>
      <c r="Q1030" s="81"/>
      <c r="R1030" s="82"/>
      <c r="S1030" s="88"/>
      <c r="T1030" s="92"/>
      <c r="U1030" s="92"/>
      <c r="V1030" s="2"/>
      <c r="W1030" s="2"/>
    </row>
    <row r="1031" spans="1:23" ht="15.95" customHeight="1" x14ac:dyDescent="0.25">
      <c r="A1031" s="72"/>
      <c r="B1031" s="53" t="str">
        <f>IF('Data Import-Express'!B1025="", "",'Data Import-Express'!B1025 )</f>
        <v>BMACLE</v>
      </c>
      <c r="C1031" s="53" t="str">
        <f>IF('Data Import-Express'!C1025="", "",'Data Import-Express'!C1025 )</f>
        <v>Company 115</v>
      </c>
      <c r="D1031" s="97" t="str">
        <f>IF('Data Import-Express'!D1025="", "",'Data Import-Express'!D1025 )</f>
        <v>T077078</v>
      </c>
      <c r="E1031" s="54">
        <f ca="1">IF('Data Import-Express'!E1025="", "",'Data Import-Express'!E1025 )+(TODAY()-$A$1)</f>
        <v>45134</v>
      </c>
      <c r="F1031" s="53">
        <f>IF('Data Import-Express'!F1025="", "",'Data Import-Express'!F1025 )</f>
        <v>732.38</v>
      </c>
      <c r="G1031" s="53">
        <f>IF('Data Import-Express'!G1025="", "",'Data Import-Express'!G1025 )</f>
        <v>732.38</v>
      </c>
      <c r="H1031" s="8"/>
      <c r="I1031" s="81"/>
      <c r="J1031" s="81"/>
      <c r="K1031" s="82"/>
      <c r="L1031" s="120"/>
      <c r="M1031" s="93"/>
      <c r="N1031" s="93"/>
      <c r="O1031" s="36"/>
      <c r="P1031" s="81"/>
      <c r="Q1031" s="81"/>
      <c r="R1031" s="82"/>
      <c r="S1031" s="88"/>
      <c r="T1031" s="92"/>
      <c r="U1031" s="92"/>
      <c r="V1031" s="2"/>
      <c r="W1031" s="2"/>
    </row>
    <row r="1032" spans="1:23" ht="15.95" customHeight="1" x14ac:dyDescent="0.25">
      <c r="A1032" s="72"/>
      <c r="B1032" s="53" t="str">
        <f>IF('Data Import-Express'!B1026="", "",'Data Import-Express'!B1026 )</f>
        <v>BMACLE</v>
      </c>
      <c r="C1032" s="53" t="str">
        <f>IF('Data Import-Express'!C1026="", "",'Data Import-Express'!C1026 )</f>
        <v>Company 115</v>
      </c>
      <c r="D1032" s="97" t="str">
        <f>IF('Data Import-Express'!D1026="", "",'Data Import-Express'!D1026 )</f>
        <v>L076905</v>
      </c>
      <c r="E1032" s="54">
        <f ca="1">IF('Data Import-Express'!E1026="", "",'Data Import-Express'!E1026 )+(TODAY()-$A$1)</f>
        <v>45137</v>
      </c>
      <c r="F1032" s="53">
        <f>IF('Data Import-Express'!F1026="", "",'Data Import-Express'!F1026 )</f>
        <v>795.15</v>
      </c>
      <c r="G1032" s="53">
        <f>IF('Data Import-Express'!G1026="", "",'Data Import-Express'!G1026 )</f>
        <v>795.15</v>
      </c>
      <c r="H1032" s="8"/>
      <c r="I1032" s="81"/>
      <c r="J1032" s="81"/>
      <c r="K1032" s="82"/>
      <c r="L1032" s="120"/>
      <c r="M1032" s="93"/>
      <c r="N1032" s="93"/>
      <c r="O1032" s="36"/>
      <c r="P1032" s="81"/>
      <c r="Q1032" s="81"/>
      <c r="R1032" s="82"/>
      <c r="S1032" s="88"/>
      <c r="T1032" s="92"/>
      <c r="U1032" s="92"/>
      <c r="V1032" s="2"/>
      <c r="W1032" s="2"/>
    </row>
    <row r="1033" spans="1:23" ht="15.95" customHeight="1" x14ac:dyDescent="0.25">
      <c r="A1033" s="72"/>
      <c r="B1033" s="53" t="str">
        <f>IF('Data Import-Express'!B1027="", "",'Data Import-Express'!B1027 )</f>
        <v>BMACLE</v>
      </c>
      <c r="C1033" s="53" t="str">
        <f>IF('Data Import-Express'!C1027="", "",'Data Import-Express'!C1027 )</f>
        <v>Company 115</v>
      </c>
      <c r="D1033" s="97" t="str">
        <f>IF('Data Import-Express'!D1027="", "",'Data Import-Express'!D1027 )</f>
        <v>L077809</v>
      </c>
      <c r="E1033" s="54">
        <f ca="1">IF('Data Import-Express'!E1027="", "",'Data Import-Express'!E1027 )+(TODAY()-$A$1)</f>
        <v>45137</v>
      </c>
      <c r="F1033" s="53">
        <f>IF('Data Import-Express'!F1027="", "",'Data Import-Express'!F1027 )</f>
        <v>361.25</v>
      </c>
      <c r="G1033" s="53">
        <f>IF('Data Import-Express'!G1027="", "",'Data Import-Express'!G1027 )</f>
        <v>361.25</v>
      </c>
      <c r="H1033" s="8"/>
      <c r="I1033" s="81"/>
      <c r="J1033" s="81"/>
      <c r="K1033" s="82"/>
      <c r="L1033" s="120"/>
      <c r="M1033" s="93"/>
      <c r="N1033" s="93"/>
      <c r="O1033" s="36"/>
      <c r="P1033" s="81"/>
      <c r="Q1033" s="81"/>
      <c r="R1033" s="82"/>
      <c r="S1033" s="88"/>
      <c r="T1033" s="92"/>
      <c r="U1033" s="92"/>
      <c r="V1033" s="2"/>
      <c r="W1033" s="2"/>
    </row>
    <row r="1034" spans="1:23" ht="15.95" customHeight="1" x14ac:dyDescent="0.25">
      <c r="A1034" s="72"/>
      <c r="B1034" s="53" t="str">
        <f>IF('Data Import-Express'!B1028="", "",'Data Import-Express'!B1028 )</f>
        <v>BMACLE</v>
      </c>
      <c r="C1034" s="53" t="str">
        <f>IF('Data Import-Express'!C1028="", "",'Data Import-Express'!C1028 )</f>
        <v>Company 115</v>
      </c>
      <c r="D1034" s="97" t="str">
        <f>IF('Data Import-Express'!D1028="", "",'Data Import-Express'!D1028 )</f>
        <v>L077811</v>
      </c>
      <c r="E1034" s="54">
        <f ca="1">IF('Data Import-Express'!E1028="", "",'Data Import-Express'!E1028 )+(TODAY()-$A$1)</f>
        <v>45137</v>
      </c>
      <c r="F1034" s="53">
        <f>IF('Data Import-Express'!F1028="", "",'Data Import-Express'!F1028 )</f>
        <v>433.5</v>
      </c>
      <c r="G1034" s="53">
        <f>IF('Data Import-Express'!G1028="", "",'Data Import-Express'!G1028 )</f>
        <v>433.5</v>
      </c>
      <c r="H1034" s="8"/>
      <c r="I1034" s="81"/>
      <c r="J1034" s="81"/>
      <c r="K1034" s="82"/>
      <c r="L1034" s="120"/>
      <c r="M1034" s="93"/>
      <c r="N1034" s="93"/>
      <c r="O1034" s="36"/>
      <c r="P1034" s="81"/>
      <c r="Q1034" s="81"/>
      <c r="R1034" s="82"/>
      <c r="S1034" s="88"/>
      <c r="T1034" s="92"/>
      <c r="U1034" s="92"/>
      <c r="V1034" s="2"/>
      <c r="W1034" s="2"/>
    </row>
    <row r="1035" spans="1:23" ht="15.95" customHeight="1" x14ac:dyDescent="0.25">
      <c r="A1035" s="72"/>
      <c r="B1035" s="53" t="str">
        <f>IF('Data Import-Express'!B1029="", "",'Data Import-Express'!B1029 )</f>
        <v>BMACLE</v>
      </c>
      <c r="C1035" s="53" t="str">
        <f>IF('Data Import-Express'!C1029="", "",'Data Import-Express'!C1029 )</f>
        <v>Company 115</v>
      </c>
      <c r="D1035" s="97" t="str">
        <f>IF('Data Import-Express'!D1029="", "",'Data Import-Express'!D1029 )</f>
        <v>L077893</v>
      </c>
      <c r="E1035" s="54">
        <f ca="1">IF('Data Import-Express'!E1029="", "",'Data Import-Express'!E1029 )+(TODAY()-$A$1)</f>
        <v>45137</v>
      </c>
      <c r="F1035" s="53">
        <f>IF('Data Import-Express'!F1029="", "",'Data Import-Express'!F1029 )</f>
        <v>599.67999999999995</v>
      </c>
      <c r="G1035" s="53">
        <f>IF('Data Import-Express'!G1029="", "",'Data Import-Express'!G1029 )</f>
        <v>599.67999999999995</v>
      </c>
      <c r="H1035" s="8"/>
      <c r="I1035" s="81"/>
      <c r="J1035" s="81"/>
      <c r="K1035" s="82"/>
      <c r="L1035" s="120"/>
      <c r="M1035" s="93"/>
      <c r="N1035" s="93"/>
      <c r="O1035" s="36"/>
      <c r="P1035" s="81"/>
      <c r="Q1035" s="81"/>
      <c r="R1035" s="82"/>
      <c r="S1035" s="88"/>
      <c r="T1035" s="92"/>
      <c r="U1035" s="92"/>
      <c r="V1035" s="2"/>
      <c r="W1035" s="2"/>
    </row>
    <row r="1036" spans="1:23" ht="15.95" customHeight="1" x14ac:dyDescent="0.25">
      <c r="A1036" s="72"/>
      <c r="B1036" s="53" t="str">
        <f>IF('Data Import-Express'!B1030="", "",'Data Import-Express'!B1030 )</f>
        <v>BMACLE</v>
      </c>
      <c r="C1036" s="53" t="str">
        <f>IF('Data Import-Express'!C1030="", "",'Data Import-Express'!C1030 )</f>
        <v>Company 115</v>
      </c>
      <c r="D1036" s="97" t="str">
        <f>IF('Data Import-Express'!D1030="", "",'Data Import-Express'!D1030 )</f>
        <v>L077971</v>
      </c>
      <c r="E1036" s="54">
        <f ca="1">IF('Data Import-Express'!E1030="", "",'Data Import-Express'!E1030 )+(TODAY()-$A$1)</f>
        <v>45141</v>
      </c>
      <c r="F1036" s="53">
        <f>IF('Data Import-Express'!F1030="", "",'Data Import-Express'!F1030 )</f>
        <v>469.63</v>
      </c>
      <c r="G1036" s="53">
        <f>IF('Data Import-Express'!G1030="", "",'Data Import-Express'!G1030 )</f>
        <v>469.63</v>
      </c>
      <c r="H1036" s="8"/>
      <c r="I1036" s="81"/>
      <c r="J1036" s="81"/>
      <c r="K1036" s="82"/>
      <c r="L1036" s="120"/>
      <c r="M1036" s="93"/>
      <c r="N1036" s="93"/>
      <c r="O1036" s="36"/>
      <c r="P1036" s="81"/>
      <c r="Q1036" s="81"/>
      <c r="R1036" s="82"/>
      <c r="S1036" s="88"/>
      <c r="T1036" s="92"/>
      <c r="U1036" s="92"/>
      <c r="V1036" s="2"/>
      <c r="W1036" s="2"/>
    </row>
    <row r="1037" spans="1:23" ht="15.95" customHeight="1" x14ac:dyDescent="0.25">
      <c r="A1037" s="72"/>
      <c r="B1037" s="53" t="str">
        <f>IF('Data Import-Express'!B1031="", "",'Data Import-Express'!B1031 )</f>
        <v>BMACLE</v>
      </c>
      <c r="C1037" s="53" t="str">
        <f>IF('Data Import-Express'!C1031="", "",'Data Import-Express'!C1031 )</f>
        <v>Company 115</v>
      </c>
      <c r="D1037" s="97" t="str">
        <f>IF('Data Import-Express'!D1031="", "",'Data Import-Express'!D1031 )</f>
        <v>L078131</v>
      </c>
      <c r="E1037" s="54">
        <f ca="1">IF('Data Import-Express'!E1031="", "",'Data Import-Express'!E1031 )+(TODAY()-$A$1)</f>
        <v>45148</v>
      </c>
      <c r="F1037" s="53">
        <f>IF('Data Import-Express'!F1031="", "",'Data Import-Express'!F1031 )</f>
        <v>541.88</v>
      </c>
      <c r="G1037" s="53">
        <f>IF('Data Import-Express'!G1031="", "",'Data Import-Express'!G1031 )</f>
        <v>541.88</v>
      </c>
      <c r="H1037" s="8"/>
      <c r="I1037" s="81"/>
      <c r="J1037" s="81"/>
      <c r="K1037" s="82"/>
      <c r="L1037" s="120"/>
      <c r="M1037" s="93"/>
      <c r="N1037" s="93"/>
      <c r="O1037" s="36"/>
      <c r="P1037" s="81"/>
      <c r="Q1037" s="81"/>
      <c r="R1037" s="82"/>
      <c r="S1037" s="88"/>
      <c r="T1037" s="92"/>
      <c r="U1037" s="92"/>
      <c r="V1037" s="2"/>
      <c r="W1037" s="2"/>
    </row>
    <row r="1038" spans="1:23" ht="15.95" customHeight="1" x14ac:dyDescent="0.25">
      <c r="A1038" s="72"/>
      <c r="B1038" s="53" t="str">
        <f>IF('Data Import-Express'!B1032="", "",'Data Import-Express'!B1032 )</f>
        <v>BMACLE</v>
      </c>
      <c r="C1038" s="53" t="str">
        <f>IF('Data Import-Express'!C1032="", "",'Data Import-Express'!C1032 )</f>
        <v>Company 115</v>
      </c>
      <c r="D1038" s="97" t="str">
        <f>IF('Data Import-Express'!D1032="", "",'Data Import-Express'!D1032 )</f>
        <v>L078135</v>
      </c>
      <c r="E1038" s="54">
        <f ca="1">IF('Data Import-Express'!E1032="", "",'Data Import-Express'!E1032 )+(TODAY()-$A$1)</f>
        <v>45148</v>
      </c>
      <c r="F1038" s="53">
        <f>IF('Data Import-Express'!F1032="", "",'Data Import-Express'!F1032 )</f>
        <v>469.63</v>
      </c>
      <c r="G1038" s="53">
        <f>IF('Data Import-Express'!G1032="", "",'Data Import-Express'!G1032 )</f>
        <v>469.63</v>
      </c>
      <c r="H1038" s="8"/>
      <c r="I1038" s="81"/>
      <c r="J1038" s="81"/>
      <c r="K1038" s="82"/>
      <c r="L1038" s="120"/>
      <c r="M1038" s="93"/>
      <c r="N1038" s="93"/>
      <c r="O1038" s="36"/>
      <c r="P1038" s="81"/>
      <c r="Q1038" s="81"/>
      <c r="R1038" s="82"/>
      <c r="S1038" s="88"/>
      <c r="T1038" s="92"/>
      <c r="U1038" s="92"/>
      <c r="V1038" s="2"/>
      <c r="W1038" s="2"/>
    </row>
    <row r="1039" spans="1:23" ht="15.95" customHeight="1" x14ac:dyDescent="0.25">
      <c r="A1039" s="72"/>
      <c r="B1039" s="53" t="str">
        <f>IF('Data Import-Express'!B1033="", "",'Data Import-Express'!B1033 )</f>
        <v>BMACLE</v>
      </c>
      <c r="C1039" s="53" t="str">
        <f>IF('Data Import-Express'!C1033="", "",'Data Import-Express'!C1033 )</f>
        <v>Company 115</v>
      </c>
      <c r="D1039" s="97" t="str">
        <f>IF('Data Import-Express'!D1033="", "",'Data Import-Express'!D1033 )</f>
        <v>L078137</v>
      </c>
      <c r="E1039" s="54">
        <f ca="1">IF('Data Import-Express'!E1033="", "",'Data Import-Express'!E1033 )+(TODAY()-$A$1)</f>
        <v>45148</v>
      </c>
      <c r="F1039" s="53">
        <f>IF('Data Import-Express'!F1033="", "",'Data Import-Express'!F1033 )</f>
        <v>469.63</v>
      </c>
      <c r="G1039" s="53">
        <f>IF('Data Import-Express'!G1033="", "",'Data Import-Express'!G1033 )</f>
        <v>469.63</v>
      </c>
      <c r="H1039" s="8"/>
      <c r="I1039" s="81"/>
      <c r="J1039" s="81"/>
      <c r="K1039" s="82"/>
      <c r="L1039" s="120"/>
      <c r="M1039" s="93"/>
      <c r="N1039" s="93"/>
      <c r="O1039" s="36"/>
      <c r="P1039" s="81"/>
      <c r="Q1039" s="81"/>
      <c r="R1039" s="82"/>
      <c r="S1039" s="88"/>
      <c r="T1039" s="92"/>
      <c r="U1039" s="92"/>
      <c r="V1039" s="2"/>
      <c r="W1039" s="2"/>
    </row>
    <row r="1040" spans="1:23" ht="15.95" customHeight="1" x14ac:dyDescent="0.25">
      <c r="A1040" s="72"/>
      <c r="B1040" s="53" t="str">
        <f>IF('Data Import-Express'!B1034="", "",'Data Import-Express'!B1034 )</f>
        <v>BMACLE</v>
      </c>
      <c r="C1040" s="53" t="str">
        <f>IF('Data Import-Express'!C1034="", "",'Data Import-Express'!C1034 )</f>
        <v>Company 115</v>
      </c>
      <c r="D1040" s="97" t="str">
        <f>IF('Data Import-Express'!D1034="", "",'Data Import-Express'!D1034 )</f>
        <v>L078214</v>
      </c>
      <c r="E1040" s="54">
        <f ca="1">IF('Data Import-Express'!E1034="", "",'Data Import-Express'!E1034 )+(TODAY()-$A$1)</f>
        <v>45148</v>
      </c>
      <c r="F1040" s="53">
        <f>IF('Data Import-Express'!F1034="", "",'Data Import-Express'!F1034 )</f>
        <v>361.25</v>
      </c>
      <c r="G1040" s="53">
        <f>IF('Data Import-Express'!G1034="", "",'Data Import-Express'!G1034 )</f>
        <v>361.25</v>
      </c>
      <c r="H1040" s="8"/>
      <c r="I1040" s="81"/>
      <c r="J1040" s="81"/>
      <c r="K1040" s="82"/>
      <c r="L1040" s="120"/>
      <c r="M1040" s="93"/>
      <c r="N1040" s="93"/>
      <c r="O1040" s="36"/>
      <c r="P1040" s="81"/>
      <c r="Q1040" s="81"/>
      <c r="R1040" s="82"/>
      <c r="S1040" s="88"/>
      <c r="T1040" s="92"/>
      <c r="U1040" s="92"/>
      <c r="V1040" s="2"/>
      <c r="W1040" s="2"/>
    </row>
    <row r="1041" spans="1:23" ht="15.95" customHeight="1" x14ac:dyDescent="0.25">
      <c r="A1041" s="72"/>
      <c r="B1041" s="53" t="str">
        <f>IF('Data Import-Express'!B1035="", "",'Data Import-Express'!B1035 )</f>
        <v>BMACLE</v>
      </c>
      <c r="C1041" s="53" t="str">
        <f>IF('Data Import-Express'!C1035="", "",'Data Import-Express'!C1035 )</f>
        <v>Company 115</v>
      </c>
      <c r="D1041" s="97" t="str">
        <f>IF('Data Import-Express'!D1035="", "",'Data Import-Express'!D1035 )</f>
        <v>L078428</v>
      </c>
      <c r="E1041" s="54">
        <f ca="1">IF('Data Import-Express'!E1035="", "",'Data Import-Express'!E1035 )+(TODAY()-$A$1)</f>
        <v>45148</v>
      </c>
      <c r="F1041" s="53">
        <f>IF('Data Import-Express'!F1035="", "",'Data Import-Express'!F1035 )</f>
        <v>469.63</v>
      </c>
      <c r="G1041" s="53">
        <f>IF('Data Import-Express'!G1035="", "",'Data Import-Express'!G1035 )</f>
        <v>469.63</v>
      </c>
      <c r="H1041" s="8"/>
      <c r="I1041" s="81"/>
      <c r="J1041" s="81"/>
      <c r="K1041" s="82"/>
      <c r="L1041" s="120"/>
      <c r="M1041" s="93"/>
      <c r="N1041" s="93"/>
      <c r="O1041" s="36"/>
      <c r="P1041" s="81"/>
      <c r="Q1041" s="81"/>
      <c r="R1041" s="82"/>
      <c r="S1041" s="88"/>
      <c r="T1041" s="92"/>
      <c r="U1041" s="92"/>
      <c r="V1041" s="2"/>
      <c r="W1041" s="2"/>
    </row>
    <row r="1042" spans="1:23" ht="15.95" customHeight="1" x14ac:dyDescent="0.25">
      <c r="A1042" s="72"/>
      <c r="B1042" s="53" t="str">
        <f>IF('Data Import-Express'!B1036="", "",'Data Import-Express'!B1036 )</f>
        <v>BMACLE</v>
      </c>
      <c r="C1042" s="53" t="str">
        <f>IF('Data Import-Express'!C1036="", "",'Data Import-Express'!C1036 )</f>
        <v>Company 115</v>
      </c>
      <c r="D1042" s="97" t="str">
        <f>IF('Data Import-Express'!D1036="", "",'Data Import-Express'!D1036 )</f>
        <v>L078475</v>
      </c>
      <c r="E1042" s="54">
        <f ca="1">IF('Data Import-Express'!E1036="", "",'Data Import-Express'!E1036 )+(TODAY()-$A$1)</f>
        <v>45154</v>
      </c>
      <c r="F1042" s="53">
        <f>IF('Data Import-Express'!F1036="", "",'Data Import-Express'!F1036 )</f>
        <v>289</v>
      </c>
      <c r="G1042" s="53">
        <f>IF('Data Import-Express'!G1036="", "",'Data Import-Express'!G1036 )</f>
        <v>289</v>
      </c>
      <c r="H1042" s="8"/>
      <c r="I1042" s="81"/>
      <c r="J1042" s="81"/>
      <c r="K1042" s="82"/>
      <c r="L1042" s="120"/>
      <c r="M1042" s="93"/>
      <c r="N1042" s="93"/>
      <c r="O1042" s="36"/>
      <c r="P1042" s="81"/>
      <c r="Q1042" s="81"/>
      <c r="R1042" s="82"/>
      <c r="S1042" s="88"/>
      <c r="T1042" s="92"/>
      <c r="U1042" s="92"/>
      <c r="V1042" s="2"/>
      <c r="W1042" s="2"/>
    </row>
    <row r="1043" spans="1:23" ht="15.95" customHeight="1" x14ac:dyDescent="0.25">
      <c r="A1043" s="72"/>
      <c r="B1043" s="53" t="str">
        <f>IF('Data Import-Express'!B1037="", "",'Data Import-Express'!B1037 )</f>
        <v>BMACLE</v>
      </c>
      <c r="C1043" s="53" t="str">
        <f>IF('Data Import-Express'!C1037="", "",'Data Import-Express'!C1037 )</f>
        <v>Company 115</v>
      </c>
      <c r="D1043" s="97" t="str">
        <f>IF('Data Import-Express'!D1037="", "",'Data Import-Express'!D1037 )</f>
        <v>T078533</v>
      </c>
      <c r="E1043" s="54">
        <f ca="1">IF('Data Import-Express'!E1037="", "",'Data Import-Express'!E1037 )+(TODAY()-$A$1)</f>
        <v>45154</v>
      </c>
      <c r="F1043" s="53">
        <f>IF('Data Import-Express'!F1037="", "",'Data Import-Express'!F1037 )</f>
        <v>686.38</v>
      </c>
      <c r="G1043" s="53">
        <f>IF('Data Import-Express'!G1037="", "",'Data Import-Express'!G1037 )</f>
        <v>686.38</v>
      </c>
      <c r="H1043" s="8"/>
      <c r="I1043" s="81"/>
      <c r="J1043" s="81"/>
      <c r="K1043" s="82"/>
      <c r="L1043" s="120"/>
      <c r="M1043" s="93"/>
      <c r="N1043" s="93"/>
      <c r="O1043" s="36"/>
      <c r="P1043" s="81"/>
      <c r="Q1043" s="81"/>
      <c r="R1043" s="82"/>
      <c r="S1043" s="88"/>
      <c r="T1043" s="92"/>
      <c r="U1043" s="92"/>
      <c r="V1043" s="2"/>
      <c r="W1043" s="2"/>
    </row>
    <row r="1044" spans="1:23" ht="15.95" customHeight="1" x14ac:dyDescent="0.25">
      <c r="A1044" s="72"/>
      <c r="B1044" s="53" t="str">
        <f>IF('Data Import-Express'!B1038="", "",'Data Import-Express'!B1038 )</f>
        <v>BMACLE</v>
      </c>
      <c r="C1044" s="53" t="str">
        <f>IF('Data Import-Express'!C1038="", "",'Data Import-Express'!C1038 )</f>
        <v>Company 115</v>
      </c>
      <c r="D1044" s="97" t="str">
        <f>IF('Data Import-Express'!D1038="", "",'Data Import-Express'!D1038 )</f>
        <v>L078253</v>
      </c>
      <c r="E1044" s="54">
        <f ca="1">IF('Data Import-Express'!E1038="", "",'Data Import-Express'!E1038 )+(TODAY()-$A$1)</f>
        <v>45157</v>
      </c>
      <c r="F1044" s="53">
        <f>IF('Data Import-Express'!F1038="", "",'Data Import-Express'!F1038 )</f>
        <v>722.5</v>
      </c>
      <c r="G1044" s="53">
        <f>IF('Data Import-Express'!G1038="", "",'Data Import-Express'!G1038 )</f>
        <v>722.5</v>
      </c>
      <c r="H1044" s="8"/>
      <c r="I1044" s="81"/>
      <c r="J1044" s="81"/>
      <c r="K1044" s="82"/>
      <c r="L1044" s="120"/>
      <c r="M1044" s="93"/>
      <c r="N1044" s="93"/>
      <c r="O1044" s="36"/>
      <c r="P1044" s="81"/>
      <c r="Q1044" s="81"/>
      <c r="R1044" s="82"/>
      <c r="S1044" s="88"/>
      <c r="T1044" s="92"/>
      <c r="U1044" s="92"/>
      <c r="V1044" s="2"/>
      <c r="W1044" s="2"/>
    </row>
    <row r="1045" spans="1:23" ht="15.95" customHeight="1" x14ac:dyDescent="0.25">
      <c r="A1045" s="72"/>
      <c r="B1045" s="53" t="str">
        <f>IF('Data Import-Express'!B1039="", "",'Data Import-Express'!B1039 )</f>
        <v>BMACLE</v>
      </c>
      <c r="C1045" s="53" t="str">
        <f>IF('Data Import-Express'!C1039="", "",'Data Import-Express'!C1039 )</f>
        <v>Company 115</v>
      </c>
      <c r="D1045" s="97" t="str">
        <f>IF('Data Import-Express'!D1039="", "",'Data Import-Express'!D1039 )</f>
        <v>L078779</v>
      </c>
      <c r="E1045" s="54">
        <f ca="1">IF('Data Import-Express'!E1039="", "",'Data Import-Express'!E1039 )+(TODAY()-$A$1)</f>
        <v>45157</v>
      </c>
      <c r="F1045" s="53">
        <f>IF('Data Import-Express'!F1039="", "",'Data Import-Express'!F1039 )</f>
        <v>599.67999999999995</v>
      </c>
      <c r="G1045" s="53">
        <f>IF('Data Import-Express'!G1039="", "",'Data Import-Express'!G1039 )</f>
        <v>599.67999999999995</v>
      </c>
      <c r="H1045" s="8"/>
      <c r="I1045" s="81"/>
      <c r="J1045" s="81"/>
      <c r="K1045" s="82"/>
      <c r="L1045" s="120"/>
      <c r="M1045" s="93"/>
      <c r="N1045" s="93"/>
      <c r="O1045" s="36"/>
      <c r="P1045" s="81"/>
      <c r="Q1045" s="81"/>
      <c r="R1045" s="82"/>
      <c r="S1045" s="88"/>
      <c r="T1045" s="92"/>
      <c r="U1045" s="92"/>
      <c r="V1045" s="2"/>
      <c r="W1045" s="2"/>
    </row>
    <row r="1046" spans="1:23" ht="15.95" customHeight="1" x14ac:dyDescent="0.25">
      <c r="A1046" s="72"/>
      <c r="B1046" s="53" t="str">
        <f>IF('Data Import-Express'!B1040="", "",'Data Import-Express'!B1040 )</f>
        <v>BMACLE</v>
      </c>
      <c r="C1046" s="53" t="str">
        <f>IF('Data Import-Express'!C1040="", "",'Data Import-Express'!C1040 )</f>
        <v>Company 115</v>
      </c>
      <c r="D1046" s="97" t="str">
        <f>IF('Data Import-Express'!D1040="", "",'Data Import-Express'!D1040 )</f>
        <v>L078926</v>
      </c>
      <c r="E1046" s="54">
        <f ca="1">IF('Data Import-Express'!E1040="", "",'Data Import-Express'!E1040 )+(TODAY()-$A$1)</f>
        <v>45157</v>
      </c>
      <c r="F1046" s="53">
        <f>IF('Data Import-Express'!F1040="", "",'Data Import-Express'!F1040 )</f>
        <v>722.5</v>
      </c>
      <c r="G1046" s="53">
        <f>IF('Data Import-Express'!G1040="", "",'Data Import-Express'!G1040 )</f>
        <v>722.5</v>
      </c>
      <c r="H1046" s="8"/>
      <c r="I1046" s="81"/>
      <c r="J1046" s="81"/>
      <c r="K1046" s="82"/>
      <c r="L1046" s="120"/>
      <c r="M1046" s="93"/>
      <c r="N1046" s="93"/>
      <c r="O1046" s="36"/>
      <c r="P1046" s="81"/>
      <c r="Q1046" s="81"/>
      <c r="R1046" s="82"/>
      <c r="S1046" s="88"/>
      <c r="T1046" s="92"/>
      <c r="U1046" s="92"/>
      <c r="V1046" s="2"/>
      <c r="W1046" s="2"/>
    </row>
    <row r="1047" spans="1:23" ht="15.95" customHeight="1" x14ac:dyDescent="0.25">
      <c r="A1047" s="72"/>
      <c r="B1047" s="53" t="str">
        <f>IF('Data Import-Express'!B1041="", "",'Data Import-Express'!B1041 )</f>
        <v>BMACLE</v>
      </c>
      <c r="C1047" s="53" t="str">
        <f>IF('Data Import-Express'!C1041="", "",'Data Import-Express'!C1041 )</f>
        <v>Company 115</v>
      </c>
      <c r="D1047" s="97" t="str">
        <f>IF('Data Import-Express'!D1041="", "",'Data Import-Express'!D1041 )</f>
        <v>L077888</v>
      </c>
      <c r="E1047" s="54">
        <f ca="1">IF('Data Import-Express'!E1041="", "",'Data Import-Express'!E1041 )+(TODAY()-$A$1)</f>
        <v>45163</v>
      </c>
      <c r="F1047" s="53">
        <f>IF('Data Import-Express'!F1041="", "",'Data Import-Express'!F1041 )</f>
        <v>895.9</v>
      </c>
      <c r="G1047" s="53">
        <f>IF('Data Import-Express'!G1041="", "",'Data Import-Express'!G1041 )</f>
        <v>895.9</v>
      </c>
      <c r="H1047" s="8"/>
      <c r="I1047" s="81"/>
      <c r="J1047" s="81"/>
      <c r="K1047" s="82"/>
      <c r="L1047" s="120"/>
      <c r="M1047" s="93"/>
      <c r="N1047" s="93"/>
      <c r="O1047" s="36"/>
      <c r="P1047" s="81"/>
      <c r="Q1047" s="81"/>
      <c r="R1047" s="82"/>
      <c r="S1047" s="88"/>
      <c r="T1047" s="92"/>
      <c r="U1047" s="92"/>
      <c r="V1047" s="2"/>
      <c r="W1047" s="2"/>
    </row>
    <row r="1048" spans="1:23" ht="15.95" customHeight="1" x14ac:dyDescent="0.25">
      <c r="A1048" s="72"/>
      <c r="B1048" s="53" t="str">
        <f>IF('Data Import-Express'!B1042="", "",'Data Import-Express'!B1042 )</f>
        <v>BMACLE</v>
      </c>
      <c r="C1048" s="53" t="str">
        <f>IF('Data Import-Express'!C1042="", "",'Data Import-Express'!C1042 )</f>
        <v>Company 115</v>
      </c>
      <c r="D1048" s="97" t="str">
        <f>IF('Data Import-Express'!D1042="", "",'Data Import-Express'!D1042 )</f>
        <v>L079580</v>
      </c>
      <c r="E1048" s="54">
        <f ca="1">IF('Data Import-Express'!E1042="", "",'Data Import-Express'!E1042 )+(TODAY()-$A$1)</f>
        <v>45172</v>
      </c>
      <c r="F1048" s="53">
        <f>IF('Data Import-Express'!F1042="", "",'Data Import-Express'!F1042 )</f>
        <v>467</v>
      </c>
      <c r="G1048" s="53">
        <f>IF('Data Import-Express'!G1042="", "",'Data Import-Express'!G1042 )</f>
        <v>467</v>
      </c>
      <c r="H1048" s="8"/>
      <c r="I1048" s="81"/>
      <c r="J1048" s="81"/>
      <c r="K1048" s="82"/>
      <c r="L1048" s="120"/>
      <c r="M1048" s="93"/>
      <c r="N1048" s="93"/>
      <c r="O1048" s="36"/>
      <c r="P1048" s="81"/>
      <c r="Q1048" s="81"/>
      <c r="R1048" s="82"/>
      <c r="S1048" s="88"/>
      <c r="T1048" s="92"/>
      <c r="U1048" s="92"/>
      <c r="V1048" s="2"/>
      <c r="W1048" s="2"/>
    </row>
    <row r="1049" spans="1:23" ht="15.95" customHeight="1" x14ac:dyDescent="0.25">
      <c r="A1049" s="72"/>
      <c r="B1049" s="53" t="str">
        <f>IF('Data Import-Express'!B1043="", "",'Data Import-Express'!B1043 )</f>
        <v>BMACLE</v>
      </c>
      <c r="C1049" s="53" t="str">
        <f>IF('Data Import-Express'!C1043="", "",'Data Import-Express'!C1043 )</f>
        <v>Company 115</v>
      </c>
      <c r="D1049" s="97" t="str">
        <f>IF('Data Import-Express'!D1043="", "",'Data Import-Express'!D1043 )</f>
        <v>L079617</v>
      </c>
      <c r="E1049" s="54">
        <f ca="1">IF('Data Import-Express'!E1043="", "",'Data Import-Express'!E1043 )+(TODAY()-$A$1)</f>
        <v>45172</v>
      </c>
      <c r="F1049" s="53">
        <f>IF('Data Import-Express'!F1043="", "",'Data Import-Express'!F1043 )</f>
        <v>285</v>
      </c>
      <c r="G1049" s="53">
        <f>IF('Data Import-Express'!G1043="", "",'Data Import-Express'!G1043 )</f>
        <v>285</v>
      </c>
      <c r="H1049" s="8"/>
      <c r="I1049" s="81"/>
      <c r="J1049" s="81"/>
      <c r="K1049" s="82"/>
      <c r="L1049" s="120"/>
      <c r="M1049" s="93"/>
      <c r="N1049" s="93"/>
      <c r="O1049" s="36"/>
      <c r="P1049" s="81"/>
      <c r="Q1049" s="81"/>
      <c r="R1049" s="82"/>
      <c r="S1049" s="88"/>
      <c r="T1049" s="92"/>
      <c r="U1049" s="92"/>
      <c r="V1049" s="2"/>
      <c r="W1049" s="2"/>
    </row>
    <row r="1050" spans="1:23" ht="15.95" customHeight="1" x14ac:dyDescent="0.25">
      <c r="A1050" s="72"/>
      <c r="B1050" s="53" t="str">
        <f>IF('Data Import-Express'!B1044="", "",'Data Import-Express'!B1044 )</f>
        <v>BMAG25</v>
      </c>
      <c r="C1050" s="53" t="str">
        <f>IF('Data Import-Express'!C1044="", "",'Data Import-Express'!C1044 )</f>
        <v>Company 116</v>
      </c>
      <c r="D1050" s="97" t="str">
        <f>IF('Data Import-Express'!D1044="", "",'Data Import-Express'!D1044 )</f>
        <v>L071143R</v>
      </c>
      <c r="E1050" s="54">
        <f ca="1">IF('Data Import-Express'!E1044="", "",'Data Import-Express'!E1044 )+(TODAY()-$A$1)</f>
        <v>45023</v>
      </c>
      <c r="F1050" s="53">
        <f>IF('Data Import-Express'!F1044="", "",'Data Import-Express'!F1044 )</f>
        <v>850</v>
      </c>
      <c r="G1050" s="53">
        <f>IF('Data Import-Express'!G1044="", "",'Data Import-Express'!G1044 )</f>
        <v>850</v>
      </c>
      <c r="H1050" s="8"/>
      <c r="I1050" s="81"/>
      <c r="J1050" s="81"/>
      <c r="K1050" s="82"/>
      <c r="L1050" s="120"/>
      <c r="M1050" s="93"/>
      <c r="N1050" s="93"/>
      <c r="O1050" s="36"/>
      <c r="P1050" s="81"/>
      <c r="Q1050" s="81"/>
      <c r="R1050" s="82"/>
      <c r="S1050" s="88"/>
      <c r="T1050" s="92"/>
      <c r="U1050" s="92"/>
      <c r="V1050" s="2"/>
      <c r="W1050" s="2"/>
    </row>
    <row r="1051" spans="1:23" ht="15.95" customHeight="1" x14ac:dyDescent="0.25">
      <c r="A1051" s="72"/>
      <c r="B1051" s="53" t="str">
        <f>IF('Data Import-Express'!B1045="", "",'Data Import-Express'!B1045 )</f>
        <v>BMAG25</v>
      </c>
      <c r="C1051" s="53" t="str">
        <f>IF('Data Import-Express'!C1045="", "",'Data Import-Express'!C1045 )</f>
        <v>Company 116</v>
      </c>
      <c r="D1051" s="97" t="str">
        <f>IF('Data Import-Express'!D1045="", "",'Data Import-Express'!D1045 )</f>
        <v>L071143CR</v>
      </c>
      <c r="E1051" s="54">
        <f ca="1">IF('Data Import-Express'!E1045="", "",'Data Import-Express'!E1045 )+(TODAY()-$A$1)</f>
        <v>45023</v>
      </c>
      <c r="F1051" s="53">
        <f>IF('Data Import-Express'!F1045="", "",'Data Import-Express'!F1045 )</f>
        <v>800</v>
      </c>
      <c r="G1051" s="53">
        <f>IF('Data Import-Express'!G1045="", "",'Data Import-Express'!G1045 )</f>
        <v>800</v>
      </c>
      <c r="H1051" s="8"/>
      <c r="I1051" s="81"/>
      <c r="J1051" s="81"/>
      <c r="K1051" s="82"/>
      <c r="L1051" s="120"/>
      <c r="M1051" s="93"/>
      <c r="N1051" s="93"/>
      <c r="O1051" s="36"/>
      <c r="P1051" s="81"/>
      <c r="Q1051" s="81"/>
      <c r="R1051" s="82"/>
      <c r="S1051" s="88"/>
      <c r="T1051" s="92"/>
      <c r="U1051" s="92"/>
      <c r="V1051" s="2"/>
      <c r="W1051" s="2"/>
    </row>
    <row r="1052" spans="1:23" ht="15.95" customHeight="1" x14ac:dyDescent="0.25">
      <c r="A1052" s="72"/>
      <c r="B1052" s="53" t="str">
        <f>IF('Data Import-Express'!B1046="", "",'Data Import-Express'!B1046 )</f>
        <v>BMAG25</v>
      </c>
      <c r="C1052" s="53" t="str">
        <f>IF('Data Import-Express'!C1046="", "",'Data Import-Express'!C1046 )</f>
        <v>Company 116</v>
      </c>
      <c r="D1052" s="97" t="str">
        <f>IF('Data Import-Express'!D1046="", "",'Data Import-Express'!D1046 )</f>
        <v>B077538</v>
      </c>
      <c r="E1052" s="54">
        <f ca="1">IF('Data Import-Express'!E1046="", "",'Data Import-Express'!E1046 )+(TODAY()-$A$1)</f>
        <v>45137</v>
      </c>
      <c r="F1052" s="53">
        <f>IF('Data Import-Express'!F1046="", "",'Data Import-Express'!F1046 )</f>
        <v>2800</v>
      </c>
      <c r="G1052" s="53">
        <f>IF('Data Import-Express'!G1046="", "",'Data Import-Express'!G1046 )</f>
        <v>2800</v>
      </c>
      <c r="H1052" s="8"/>
      <c r="I1052" s="81"/>
      <c r="J1052" s="81"/>
      <c r="K1052" s="82"/>
      <c r="L1052" s="120"/>
      <c r="M1052" s="93"/>
      <c r="N1052" s="93"/>
      <c r="O1052" s="36"/>
      <c r="P1052" s="81"/>
      <c r="Q1052" s="81"/>
      <c r="R1052" s="82"/>
      <c r="S1052" s="88"/>
      <c r="T1052" s="92"/>
      <c r="U1052" s="92"/>
      <c r="V1052" s="2"/>
      <c r="W1052" s="2"/>
    </row>
    <row r="1053" spans="1:23" ht="15.95" customHeight="1" x14ac:dyDescent="0.25">
      <c r="A1053" s="72"/>
      <c r="B1053" s="53" t="str">
        <f>IF('Data Import-Express'!B1047="", "",'Data Import-Express'!B1047 )</f>
        <v>BMAG25</v>
      </c>
      <c r="C1053" s="53" t="str">
        <f>IF('Data Import-Express'!C1047="", "",'Data Import-Express'!C1047 )</f>
        <v>Company 116</v>
      </c>
      <c r="D1053" s="97" t="str">
        <f>IF('Data Import-Express'!D1047="", "",'Data Import-Express'!D1047 )</f>
        <v>B077957</v>
      </c>
      <c r="E1053" s="54">
        <f ca="1">IF('Data Import-Express'!E1047="", "",'Data Import-Express'!E1047 )+(TODAY()-$A$1)</f>
        <v>45140</v>
      </c>
      <c r="F1053" s="53">
        <f>IF('Data Import-Express'!F1047="", "",'Data Import-Express'!F1047 )</f>
        <v>2200</v>
      </c>
      <c r="G1053" s="53">
        <f>IF('Data Import-Express'!G1047="", "",'Data Import-Express'!G1047 )</f>
        <v>2200</v>
      </c>
      <c r="H1053" s="8"/>
      <c r="I1053" s="81"/>
      <c r="J1053" s="81"/>
      <c r="K1053" s="82"/>
      <c r="L1053" s="120"/>
      <c r="M1053" s="93"/>
      <c r="N1053" s="93"/>
      <c r="O1053" s="36"/>
      <c r="P1053" s="81"/>
      <c r="Q1053" s="81"/>
      <c r="R1053" s="82"/>
      <c r="S1053" s="88"/>
      <c r="T1053" s="92"/>
      <c r="U1053" s="92"/>
      <c r="V1053" s="2"/>
      <c r="W1053" s="2"/>
    </row>
    <row r="1054" spans="1:23" ht="15.95" customHeight="1" x14ac:dyDescent="0.25">
      <c r="A1054" s="72"/>
      <c r="B1054" s="53" t="str">
        <f>IF('Data Import-Express'!B1048="", "",'Data Import-Express'!B1048 )</f>
        <v>BMAGGA</v>
      </c>
      <c r="C1054" s="53" t="str">
        <f>IF('Data Import-Express'!C1048="", "",'Data Import-Express'!C1048 )</f>
        <v>Company 117</v>
      </c>
      <c r="D1054" s="97" t="str">
        <f>IF('Data Import-Express'!D1048="", "",'Data Import-Express'!D1048 )</f>
        <v>L054541</v>
      </c>
      <c r="E1054" s="54">
        <f ca="1">IF('Data Import-Express'!E1048="", "",'Data Import-Express'!E1048 )+(TODAY()-$A$1)</f>
        <v>44700</v>
      </c>
      <c r="F1054" s="53">
        <f>IF('Data Import-Express'!F1048="", "",'Data Import-Express'!F1048 )</f>
        <v>2900</v>
      </c>
      <c r="G1054" s="53">
        <f>IF('Data Import-Express'!G1048="", "",'Data Import-Express'!G1048 )</f>
        <v>100</v>
      </c>
      <c r="H1054" s="8"/>
      <c r="I1054" s="81"/>
      <c r="J1054" s="81"/>
      <c r="K1054" s="82"/>
      <c r="L1054" s="120"/>
      <c r="M1054" s="93"/>
      <c r="N1054" s="93"/>
      <c r="O1054" s="36"/>
      <c r="P1054" s="81"/>
      <c r="Q1054" s="81"/>
      <c r="R1054" s="82"/>
      <c r="S1054" s="88"/>
      <c r="T1054" s="92"/>
      <c r="U1054" s="92"/>
      <c r="V1054" s="2"/>
      <c r="W1054" s="2"/>
    </row>
    <row r="1055" spans="1:23" ht="15.95" customHeight="1" x14ac:dyDescent="0.25">
      <c r="A1055" s="72"/>
      <c r="B1055" s="53" t="str">
        <f>IF('Data Import-Express'!B1049="", "",'Data Import-Express'!B1049 )</f>
        <v>BMARRL</v>
      </c>
      <c r="C1055" s="53" t="str">
        <f>IF('Data Import-Express'!C1049="", "",'Data Import-Express'!C1049 )</f>
        <v>Company 118</v>
      </c>
      <c r="D1055" s="97" t="str">
        <f>IF('Data Import-Express'!D1049="", "",'Data Import-Express'!D1049 )</f>
        <v>B077030</v>
      </c>
      <c r="E1055" s="54">
        <f ca="1">IF('Data Import-Express'!E1049="", "",'Data Import-Express'!E1049 )+(TODAY()-$A$1)</f>
        <v>45127</v>
      </c>
      <c r="F1055" s="53">
        <f>IF('Data Import-Express'!F1049="", "",'Data Import-Express'!F1049 )</f>
        <v>1088.45</v>
      </c>
      <c r="G1055" s="53">
        <f>IF('Data Import-Express'!G1049="", "",'Data Import-Express'!G1049 )</f>
        <v>1088.45</v>
      </c>
      <c r="H1055" s="8"/>
      <c r="I1055" s="81"/>
      <c r="J1055" s="81"/>
      <c r="K1055" s="82"/>
      <c r="L1055" s="120"/>
      <c r="M1055" s="93"/>
      <c r="N1055" s="93"/>
      <c r="O1055" s="36"/>
      <c r="P1055" s="81"/>
      <c r="Q1055" s="81"/>
      <c r="R1055" s="82"/>
      <c r="S1055" s="88"/>
      <c r="T1055" s="92"/>
      <c r="U1055" s="92"/>
      <c r="V1055" s="2"/>
      <c r="W1055" s="2"/>
    </row>
    <row r="1056" spans="1:23" ht="15.95" customHeight="1" x14ac:dyDescent="0.25">
      <c r="A1056" s="72"/>
      <c r="B1056" s="53" t="str">
        <f>IF('Data Import-Express'!B1050="", "",'Data Import-Express'!B1050 )</f>
        <v>BMEGWB</v>
      </c>
      <c r="C1056" s="53" t="str">
        <f>IF('Data Import-Express'!C1050="", "",'Data Import-Express'!C1050 )</f>
        <v>Company 119</v>
      </c>
      <c r="D1056" s="97" t="str">
        <f>IF('Data Import-Express'!D1050="", "",'Data Import-Express'!D1050 )</f>
        <v>B078618</v>
      </c>
      <c r="E1056" s="54">
        <f ca="1">IF('Data Import-Express'!E1050="", "",'Data Import-Express'!E1050 )+(TODAY()-$A$1)</f>
        <v>45154</v>
      </c>
      <c r="F1056" s="53">
        <f>IF('Data Import-Express'!F1050="", "",'Data Import-Express'!F1050 )</f>
        <v>2450</v>
      </c>
      <c r="G1056" s="53">
        <f>IF('Data Import-Express'!G1050="", "",'Data Import-Express'!G1050 )</f>
        <v>2450</v>
      </c>
      <c r="H1056" s="8"/>
      <c r="I1056" s="81"/>
      <c r="J1056" s="81"/>
      <c r="K1056" s="82"/>
      <c r="L1056" s="120"/>
      <c r="M1056" s="93"/>
      <c r="N1056" s="93"/>
      <c r="O1056" s="36"/>
      <c r="P1056" s="81"/>
      <c r="Q1056" s="81"/>
      <c r="R1056" s="82"/>
      <c r="S1056" s="88"/>
      <c r="T1056" s="92"/>
      <c r="U1056" s="92"/>
      <c r="V1056" s="2"/>
      <c r="W1056" s="2"/>
    </row>
    <row r="1057" spans="1:23" ht="15.95" customHeight="1" x14ac:dyDescent="0.25">
      <c r="A1057" s="72"/>
      <c r="B1057" s="53" t="str">
        <f>IF('Data Import-Express'!B1051="", "",'Data Import-Express'!B1051 )</f>
        <v>BMET99</v>
      </c>
      <c r="C1057" s="53" t="str">
        <f>IF('Data Import-Express'!C1051="", "",'Data Import-Express'!C1051 )</f>
        <v>Company 120</v>
      </c>
      <c r="D1057" s="97" t="str">
        <f>IF('Data Import-Express'!D1051="", "",'Data Import-Express'!D1051 )</f>
        <v>L064796</v>
      </c>
      <c r="E1057" s="54">
        <f ca="1">IF('Data Import-Express'!E1051="", "",'Data Import-Express'!E1051 )+(TODAY()-$A$1)</f>
        <v>44906</v>
      </c>
      <c r="F1057" s="53">
        <f>IF('Data Import-Express'!F1051="", "",'Data Import-Express'!F1051 )</f>
        <v>1452</v>
      </c>
      <c r="G1057" s="53">
        <f>IF('Data Import-Express'!G1051="", "",'Data Import-Express'!G1051 )</f>
        <v>1452</v>
      </c>
      <c r="H1057" s="8"/>
      <c r="I1057" s="81"/>
      <c r="J1057" s="81"/>
      <c r="K1057" s="82"/>
      <c r="L1057" s="120"/>
      <c r="M1057" s="93"/>
      <c r="N1057" s="93"/>
      <c r="O1057" s="36"/>
      <c r="P1057" s="81"/>
      <c r="Q1057" s="81"/>
      <c r="R1057" s="82"/>
      <c r="S1057" s="88"/>
      <c r="T1057" s="92"/>
      <c r="U1057" s="92"/>
      <c r="V1057" s="2"/>
      <c r="W1057" s="2"/>
    </row>
    <row r="1058" spans="1:23" ht="15.95" customHeight="1" x14ac:dyDescent="0.25">
      <c r="A1058" s="72"/>
      <c r="B1058" s="53" t="str">
        <f>IF('Data Import-Express'!B1052="", "",'Data Import-Express'!B1052 )</f>
        <v>BMET99</v>
      </c>
      <c r="C1058" s="53" t="str">
        <f>IF('Data Import-Express'!C1052="", "",'Data Import-Express'!C1052 )</f>
        <v>Company 120</v>
      </c>
      <c r="D1058" s="97" t="str">
        <f>IF('Data Import-Express'!D1052="", "",'Data Import-Express'!D1052 )</f>
        <v>L071812</v>
      </c>
      <c r="E1058" s="54">
        <f ca="1">IF('Data Import-Express'!E1052="", "",'Data Import-Express'!E1052 )+(TODAY()-$A$1)</f>
        <v>45032</v>
      </c>
      <c r="F1058" s="53">
        <f>IF('Data Import-Express'!F1052="", "",'Data Import-Express'!F1052 )</f>
        <v>668.25</v>
      </c>
      <c r="G1058" s="53">
        <f>IF('Data Import-Express'!G1052="", "",'Data Import-Express'!G1052 )</f>
        <v>668.25</v>
      </c>
      <c r="H1058" s="8"/>
      <c r="I1058" s="81"/>
      <c r="J1058" s="81"/>
      <c r="K1058" s="82"/>
      <c r="L1058" s="120"/>
      <c r="M1058" s="93"/>
      <c r="N1058" s="93"/>
      <c r="O1058" s="36"/>
      <c r="P1058" s="81"/>
      <c r="Q1058" s="81"/>
      <c r="R1058" s="82"/>
      <c r="S1058" s="88"/>
      <c r="T1058" s="92"/>
      <c r="U1058" s="92"/>
      <c r="V1058" s="2"/>
      <c r="W1058" s="2"/>
    </row>
    <row r="1059" spans="1:23" ht="15.95" customHeight="1" x14ac:dyDescent="0.25">
      <c r="A1059" s="72"/>
      <c r="B1059" s="53" t="str">
        <f>IF('Data Import-Express'!B1053="", "",'Data Import-Express'!B1053 )</f>
        <v>BMET99</v>
      </c>
      <c r="C1059" s="53" t="str">
        <f>IF('Data Import-Express'!C1053="", "",'Data Import-Express'!C1053 )</f>
        <v>Company 120</v>
      </c>
      <c r="D1059" s="97" t="str">
        <f>IF('Data Import-Express'!D1053="", "",'Data Import-Express'!D1053 )</f>
        <v>L072121</v>
      </c>
      <c r="E1059" s="54">
        <f ca="1">IF('Data Import-Express'!E1053="", "",'Data Import-Express'!E1053 )+(TODAY()-$A$1)</f>
        <v>45044</v>
      </c>
      <c r="F1059" s="53">
        <f>IF('Data Import-Express'!F1053="", "",'Data Import-Express'!F1053 )</f>
        <v>735</v>
      </c>
      <c r="G1059" s="53">
        <f>IF('Data Import-Express'!G1053="", "",'Data Import-Express'!G1053 )</f>
        <v>735</v>
      </c>
      <c r="H1059" s="8"/>
      <c r="I1059" s="81"/>
      <c r="J1059" s="81"/>
      <c r="K1059" s="82"/>
      <c r="L1059" s="120"/>
      <c r="M1059" s="93"/>
      <c r="N1059" s="93"/>
      <c r="O1059" s="36"/>
      <c r="P1059" s="81"/>
      <c r="Q1059" s="81"/>
      <c r="R1059" s="82"/>
      <c r="S1059" s="88"/>
      <c r="T1059" s="92"/>
      <c r="U1059" s="92"/>
      <c r="V1059" s="2"/>
      <c r="W1059" s="2"/>
    </row>
    <row r="1060" spans="1:23" ht="15.95" customHeight="1" x14ac:dyDescent="0.25">
      <c r="A1060" s="72"/>
      <c r="B1060" s="53" t="str">
        <f>IF('Data Import-Express'!B1054="", "",'Data Import-Express'!B1054 )</f>
        <v>BMET99</v>
      </c>
      <c r="C1060" s="53" t="str">
        <f>IF('Data Import-Express'!C1054="", "",'Data Import-Express'!C1054 )</f>
        <v>Company 120</v>
      </c>
      <c r="D1060" s="97" t="str">
        <f>IF('Data Import-Express'!D1054="", "",'Data Import-Express'!D1054 )</f>
        <v>L072121CR</v>
      </c>
      <c r="E1060" s="54">
        <f ca="1">IF('Data Import-Express'!E1054="", "",'Data Import-Express'!E1054 )+(TODAY()-$A$1)</f>
        <v>45046</v>
      </c>
      <c r="F1060" s="53">
        <f>IF('Data Import-Express'!F1054="", "",'Data Import-Express'!F1054 )</f>
        <v>735</v>
      </c>
      <c r="G1060" s="53">
        <f>IF('Data Import-Express'!G1054="", "",'Data Import-Express'!G1054 )</f>
        <v>735</v>
      </c>
      <c r="H1060" s="8"/>
      <c r="I1060" s="81"/>
      <c r="J1060" s="81"/>
      <c r="K1060" s="82"/>
      <c r="L1060" s="120"/>
      <c r="M1060" s="93"/>
      <c r="N1060" s="93"/>
      <c r="O1060" s="36"/>
      <c r="P1060" s="81"/>
      <c r="Q1060" s="81"/>
      <c r="R1060" s="82"/>
      <c r="S1060" s="88"/>
      <c r="T1060" s="92"/>
      <c r="U1060" s="92"/>
      <c r="V1060" s="2"/>
      <c r="W1060" s="2"/>
    </row>
    <row r="1061" spans="1:23" ht="15.95" customHeight="1" x14ac:dyDescent="0.25">
      <c r="A1061" s="72"/>
      <c r="B1061" s="53" t="str">
        <f>IF('Data Import-Express'!B1055="", "",'Data Import-Express'!B1055 )</f>
        <v>BMET99</v>
      </c>
      <c r="C1061" s="53" t="str">
        <f>IF('Data Import-Express'!C1055="", "",'Data Import-Express'!C1055 )</f>
        <v>Company 120</v>
      </c>
      <c r="D1061" s="97" t="str">
        <f>IF('Data Import-Express'!D1055="", "",'Data Import-Express'!D1055 )</f>
        <v>L077569</v>
      </c>
      <c r="E1061" s="54">
        <f ca="1">IF('Data Import-Express'!E1055="", "",'Data Import-Express'!E1055 )+(TODAY()-$A$1)</f>
        <v>45134</v>
      </c>
      <c r="F1061" s="53">
        <f>IF('Data Import-Express'!F1055="", "",'Data Import-Express'!F1055 )</f>
        <v>758.63</v>
      </c>
      <c r="G1061" s="53">
        <f>IF('Data Import-Express'!G1055="", "",'Data Import-Express'!G1055 )</f>
        <v>758.63</v>
      </c>
      <c r="H1061" s="8"/>
      <c r="I1061" s="81"/>
      <c r="J1061" s="81"/>
      <c r="K1061" s="82"/>
      <c r="L1061" s="120"/>
      <c r="M1061" s="93"/>
      <c r="N1061" s="93"/>
      <c r="O1061" s="36"/>
      <c r="P1061" s="81"/>
      <c r="Q1061" s="81"/>
      <c r="R1061" s="82"/>
      <c r="S1061" s="88"/>
      <c r="T1061" s="92"/>
      <c r="U1061" s="92"/>
      <c r="V1061" s="2"/>
      <c r="W1061" s="2"/>
    </row>
    <row r="1062" spans="1:23" ht="15.95" customHeight="1" x14ac:dyDescent="0.25">
      <c r="A1062" s="72"/>
      <c r="B1062" s="53" t="str">
        <f>IF('Data Import-Express'!B1056="", "",'Data Import-Express'!B1056 )</f>
        <v>BMET99</v>
      </c>
      <c r="C1062" s="53" t="str">
        <f>IF('Data Import-Express'!C1056="", "",'Data Import-Express'!C1056 )</f>
        <v>Company 120</v>
      </c>
      <c r="D1062" s="97" t="str">
        <f>IF('Data Import-Express'!D1056="", "",'Data Import-Express'!D1056 )</f>
        <v>T077091</v>
      </c>
      <c r="E1062" s="54">
        <f ca="1">IF('Data Import-Express'!E1056="", "",'Data Import-Express'!E1056 )+(TODAY()-$A$1)</f>
        <v>45134</v>
      </c>
      <c r="F1062" s="53">
        <f>IF('Data Import-Express'!F1056="", "",'Data Import-Express'!F1056 )</f>
        <v>1464.75</v>
      </c>
      <c r="G1062" s="53">
        <f>IF('Data Import-Express'!G1056="", "",'Data Import-Express'!G1056 )</f>
        <v>1464.75</v>
      </c>
      <c r="H1062" s="8"/>
      <c r="I1062" s="81"/>
      <c r="J1062" s="81"/>
      <c r="K1062" s="82"/>
      <c r="L1062" s="120"/>
      <c r="M1062" s="93"/>
      <c r="N1062" s="93"/>
      <c r="O1062" s="36"/>
      <c r="P1062" s="81"/>
      <c r="Q1062" s="81"/>
      <c r="R1062" s="82"/>
      <c r="S1062" s="88"/>
      <c r="T1062" s="92"/>
      <c r="U1062" s="92"/>
      <c r="V1062" s="2"/>
      <c r="W1062" s="2"/>
    </row>
    <row r="1063" spans="1:23" ht="15.95" customHeight="1" x14ac:dyDescent="0.25">
      <c r="A1063" s="72"/>
      <c r="B1063" s="53" t="str">
        <f>IF('Data Import-Express'!B1057="", "",'Data Import-Express'!B1057 )</f>
        <v>BMET99</v>
      </c>
      <c r="C1063" s="53" t="str">
        <f>IF('Data Import-Express'!C1057="", "",'Data Import-Express'!C1057 )</f>
        <v>Company 120</v>
      </c>
      <c r="D1063" s="97" t="str">
        <f>IF('Data Import-Express'!D1057="", "",'Data Import-Express'!D1057 )</f>
        <v>T077503</v>
      </c>
      <c r="E1063" s="54">
        <f ca="1">IF('Data Import-Express'!E1057="", "",'Data Import-Express'!E1057 )+(TODAY()-$A$1)</f>
        <v>45134</v>
      </c>
      <c r="F1063" s="53">
        <f>IF('Data Import-Express'!F1057="", "",'Data Import-Express'!F1057 )</f>
        <v>867</v>
      </c>
      <c r="G1063" s="53">
        <f>IF('Data Import-Express'!G1057="", "",'Data Import-Express'!G1057 )</f>
        <v>867</v>
      </c>
      <c r="H1063" s="8"/>
      <c r="I1063" s="81"/>
      <c r="J1063" s="81"/>
      <c r="K1063" s="82"/>
      <c r="L1063" s="120"/>
      <c r="M1063" s="93"/>
      <c r="N1063" s="93"/>
      <c r="O1063" s="36"/>
      <c r="P1063" s="81"/>
      <c r="Q1063" s="81"/>
      <c r="R1063" s="82"/>
      <c r="S1063" s="88"/>
      <c r="T1063" s="92"/>
      <c r="U1063" s="92"/>
      <c r="V1063" s="2"/>
      <c r="W1063" s="2"/>
    </row>
    <row r="1064" spans="1:23" ht="15.95" customHeight="1" x14ac:dyDescent="0.25">
      <c r="A1064" s="72"/>
      <c r="B1064" s="53" t="str">
        <f>IF('Data Import-Express'!B1058="", "",'Data Import-Express'!B1058 )</f>
        <v>BMET99</v>
      </c>
      <c r="C1064" s="53" t="str">
        <f>IF('Data Import-Express'!C1058="", "",'Data Import-Express'!C1058 )</f>
        <v>Company 120</v>
      </c>
      <c r="D1064" s="97" t="str">
        <f>IF('Data Import-Express'!D1058="", "",'Data Import-Express'!D1058 )</f>
        <v>L072853</v>
      </c>
      <c r="E1064" s="54">
        <f ca="1">IF('Data Import-Express'!E1058="", "",'Data Import-Express'!E1058 )+(TODAY()-$A$1)</f>
        <v>45137</v>
      </c>
      <c r="F1064" s="53">
        <f>IF('Data Import-Express'!F1058="", "",'Data Import-Express'!F1058 )</f>
        <v>756</v>
      </c>
      <c r="G1064" s="53">
        <f>IF('Data Import-Express'!G1058="", "",'Data Import-Express'!G1058 )</f>
        <v>756</v>
      </c>
      <c r="H1064" s="8"/>
      <c r="I1064" s="81"/>
      <c r="J1064" s="81"/>
      <c r="K1064" s="82"/>
      <c r="L1064" s="120"/>
      <c r="M1064" s="93"/>
      <c r="N1064" s="93"/>
      <c r="O1064" s="36"/>
      <c r="P1064" s="81"/>
      <c r="Q1064" s="81"/>
      <c r="R1064" s="82"/>
      <c r="S1064" s="88"/>
      <c r="T1064" s="92"/>
      <c r="U1064" s="92"/>
      <c r="V1064" s="2"/>
      <c r="W1064" s="2"/>
    </row>
    <row r="1065" spans="1:23" ht="15.95" customHeight="1" x14ac:dyDescent="0.25">
      <c r="A1065" s="72"/>
      <c r="B1065" s="53" t="str">
        <f>IF('Data Import-Express'!B1059="", "",'Data Import-Express'!B1059 )</f>
        <v>BMET99</v>
      </c>
      <c r="C1065" s="53" t="str">
        <f>IF('Data Import-Express'!C1059="", "",'Data Import-Express'!C1059 )</f>
        <v>Company 120</v>
      </c>
      <c r="D1065" s="97" t="str">
        <f>IF('Data Import-Express'!D1059="", "",'Data Import-Express'!D1059 )</f>
        <v>L077471</v>
      </c>
      <c r="E1065" s="54">
        <f ca="1">IF('Data Import-Express'!E1059="", "",'Data Import-Express'!E1059 )+(TODAY()-$A$1)</f>
        <v>45137</v>
      </c>
      <c r="F1065" s="53">
        <f>IF('Data Import-Express'!F1059="", "",'Data Import-Express'!F1059 )</f>
        <v>686.38</v>
      </c>
      <c r="G1065" s="53">
        <f>IF('Data Import-Express'!G1059="", "",'Data Import-Express'!G1059 )</f>
        <v>686.38</v>
      </c>
      <c r="H1065" s="8"/>
      <c r="I1065" s="81"/>
      <c r="J1065" s="81"/>
      <c r="K1065" s="82"/>
      <c r="L1065" s="120"/>
      <c r="M1065" s="93"/>
      <c r="N1065" s="93"/>
      <c r="O1065" s="36"/>
      <c r="P1065" s="81"/>
      <c r="Q1065" s="81"/>
      <c r="R1065" s="82"/>
      <c r="S1065" s="88"/>
      <c r="T1065" s="92"/>
      <c r="U1065" s="92"/>
      <c r="V1065" s="2"/>
      <c r="W1065" s="2"/>
    </row>
    <row r="1066" spans="1:23" ht="15.95" customHeight="1" x14ac:dyDescent="0.25">
      <c r="A1066" s="72"/>
      <c r="B1066" s="53" t="str">
        <f>IF('Data Import-Express'!B1060="", "",'Data Import-Express'!B1060 )</f>
        <v>BMET99</v>
      </c>
      <c r="C1066" s="53" t="str">
        <f>IF('Data Import-Express'!C1060="", "",'Data Import-Express'!C1060 )</f>
        <v>Company 120</v>
      </c>
      <c r="D1066" s="97" t="str">
        <f>IF('Data Import-Express'!D1060="", "",'Data Import-Express'!D1060 )</f>
        <v>L077910</v>
      </c>
      <c r="E1066" s="54">
        <f ca="1">IF('Data Import-Express'!E1060="", "",'Data Import-Express'!E1060 )+(TODAY()-$A$1)</f>
        <v>45137</v>
      </c>
      <c r="F1066" s="53">
        <f>IF('Data Import-Express'!F1060="", "",'Data Import-Express'!F1060 )</f>
        <v>433.5</v>
      </c>
      <c r="G1066" s="53">
        <f>IF('Data Import-Express'!G1060="", "",'Data Import-Express'!G1060 )</f>
        <v>433.5</v>
      </c>
      <c r="H1066" s="8"/>
      <c r="I1066" s="81"/>
      <c r="J1066" s="81"/>
      <c r="K1066" s="82"/>
      <c r="L1066" s="120"/>
      <c r="M1066" s="93"/>
      <c r="N1066" s="93"/>
      <c r="O1066" s="36"/>
      <c r="P1066" s="81"/>
      <c r="Q1066" s="81"/>
      <c r="R1066" s="82"/>
      <c r="S1066" s="88"/>
      <c r="T1066" s="92"/>
      <c r="U1066" s="92"/>
      <c r="V1066" s="2"/>
      <c r="W1066" s="2"/>
    </row>
    <row r="1067" spans="1:23" ht="15.95" customHeight="1" x14ac:dyDescent="0.25">
      <c r="A1067" s="72"/>
      <c r="B1067" s="53" t="str">
        <f>IF('Data Import-Express'!B1061="", "",'Data Import-Express'!B1061 )</f>
        <v>BMET99</v>
      </c>
      <c r="C1067" s="53" t="str">
        <f>IF('Data Import-Express'!C1061="", "",'Data Import-Express'!C1061 )</f>
        <v>Company 120</v>
      </c>
      <c r="D1067" s="97" t="str">
        <f>IF('Data Import-Express'!D1061="", "",'Data Import-Express'!D1061 )</f>
        <v>T077745</v>
      </c>
      <c r="E1067" s="54">
        <f ca="1">IF('Data Import-Express'!E1061="", "",'Data Import-Express'!E1061 )+(TODAY()-$A$1)</f>
        <v>45137</v>
      </c>
      <c r="F1067" s="53">
        <f>IF('Data Import-Express'!F1061="", "",'Data Import-Express'!F1061 )</f>
        <v>867</v>
      </c>
      <c r="G1067" s="53">
        <f>IF('Data Import-Express'!G1061="", "",'Data Import-Express'!G1061 )</f>
        <v>867</v>
      </c>
      <c r="H1067" s="8"/>
      <c r="I1067" s="81"/>
      <c r="J1067" s="81"/>
      <c r="K1067" s="82"/>
      <c r="L1067" s="120"/>
      <c r="M1067" s="93"/>
      <c r="N1067" s="93"/>
      <c r="O1067" s="36"/>
      <c r="P1067" s="81"/>
      <c r="Q1067" s="81"/>
      <c r="R1067" s="82"/>
      <c r="S1067" s="88"/>
      <c r="T1067" s="92"/>
      <c r="U1067" s="92"/>
      <c r="V1067" s="2"/>
      <c r="W1067" s="2"/>
    </row>
    <row r="1068" spans="1:23" ht="15.95" customHeight="1" x14ac:dyDescent="0.25">
      <c r="A1068" s="72"/>
      <c r="B1068" s="53" t="str">
        <f>IF('Data Import-Express'!B1062="", "",'Data Import-Express'!B1062 )</f>
        <v>BMET99</v>
      </c>
      <c r="C1068" s="53" t="str">
        <f>IF('Data Import-Express'!C1062="", "",'Data Import-Express'!C1062 )</f>
        <v>Company 120</v>
      </c>
      <c r="D1068" s="97" t="str">
        <f>IF('Data Import-Express'!D1062="", "",'Data Import-Express'!D1062 )</f>
        <v>T077907</v>
      </c>
      <c r="E1068" s="54">
        <f ca="1">IF('Data Import-Express'!E1062="", "",'Data Import-Express'!E1062 )+(TODAY()-$A$1)</f>
        <v>45141</v>
      </c>
      <c r="F1068" s="53">
        <f>IF('Data Import-Express'!F1062="", "",'Data Import-Express'!F1062 )</f>
        <v>758.63</v>
      </c>
      <c r="G1068" s="53">
        <f>IF('Data Import-Express'!G1062="", "",'Data Import-Express'!G1062 )</f>
        <v>758.63</v>
      </c>
      <c r="H1068" s="8"/>
      <c r="I1068" s="81"/>
      <c r="J1068" s="81"/>
      <c r="K1068" s="82"/>
      <c r="L1068" s="120"/>
      <c r="M1068" s="93"/>
      <c r="N1068" s="93"/>
      <c r="O1068" s="36"/>
      <c r="P1068" s="81"/>
      <c r="Q1068" s="81"/>
      <c r="R1068" s="82"/>
      <c r="S1068" s="88"/>
      <c r="T1068" s="92"/>
      <c r="U1068" s="92"/>
      <c r="V1068" s="2"/>
      <c r="W1068" s="2"/>
    </row>
    <row r="1069" spans="1:23" ht="15.95" customHeight="1" x14ac:dyDescent="0.25">
      <c r="A1069" s="72"/>
      <c r="B1069" s="53" t="str">
        <f>IF('Data Import-Express'!B1063="", "",'Data Import-Express'!B1063 )</f>
        <v>BMET99</v>
      </c>
      <c r="C1069" s="53" t="str">
        <f>IF('Data Import-Express'!C1063="", "",'Data Import-Express'!C1063 )</f>
        <v>Company 120</v>
      </c>
      <c r="D1069" s="97" t="str">
        <f>IF('Data Import-Express'!D1063="", "",'Data Import-Express'!D1063 )</f>
        <v>T078020</v>
      </c>
      <c r="E1069" s="54">
        <f ca="1">IF('Data Import-Express'!E1063="", "",'Data Import-Express'!E1063 )+(TODAY()-$A$1)</f>
        <v>45141</v>
      </c>
      <c r="F1069" s="53">
        <f>IF('Data Import-Express'!F1063="", "",'Data Import-Express'!F1063 )</f>
        <v>758.63</v>
      </c>
      <c r="G1069" s="53">
        <f>IF('Data Import-Express'!G1063="", "",'Data Import-Express'!G1063 )</f>
        <v>758.63</v>
      </c>
      <c r="H1069" s="8"/>
      <c r="I1069" s="81"/>
      <c r="J1069" s="81"/>
      <c r="K1069" s="82"/>
      <c r="L1069" s="120"/>
      <c r="M1069" s="93"/>
      <c r="N1069" s="93"/>
      <c r="O1069" s="36"/>
      <c r="P1069" s="81"/>
      <c r="Q1069" s="81"/>
      <c r="R1069" s="82"/>
      <c r="S1069" s="88"/>
      <c r="T1069" s="92"/>
      <c r="U1069" s="92"/>
      <c r="V1069" s="2"/>
      <c r="W1069" s="2"/>
    </row>
    <row r="1070" spans="1:23" ht="15.95" customHeight="1" x14ac:dyDescent="0.25">
      <c r="A1070" s="72"/>
      <c r="B1070" s="53" t="str">
        <f>IF('Data Import-Express'!B1064="", "",'Data Import-Express'!B1064 )</f>
        <v>BMET99</v>
      </c>
      <c r="C1070" s="53" t="str">
        <f>IF('Data Import-Express'!C1064="", "",'Data Import-Express'!C1064 )</f>
        <v>Company 120</v>
      </c>
      <c r="D1070" s="97" t="str">
        <f>IF('Data Import-Express'!D1064="", "",'Data Import-Express'!D1064 )</f>
        <v>L077908</v>
      </c>
      <c r="E1070" s="54">
        <f ca="1">IF('Data Import-Express'!E1064="", "",'Data Import-Express'!E1064 )+(TODAY()-$A$1)</f>
        <v>45154</v>
      </c>
      <c r="F1070" s="53">
        <f>IF('Data Import-Express'!F1064="", "",'Data Import-Express'!F1064 )</f>
        <v>650.25</v>
      </c>
      <c r="G1070" s="53">
        <f>IF('Data Import-Express'!G1064="", "",'Data Import-Express'!G1064 )</f>
        <v>650.25</v>
      </c>
      <c r="H1070" s="8"/>
      <c r="I1070" s="81"/>
      <c r="J1070" s="81"/>
      <c r="K1070" s="82"/>
      <c r="L1070" s="120"/>
      <c r="M1070" s="93"/>
      <c r="N1070" s="93"/>
      <c r="O1070" s="36"/>
      <c r="P1070" s="81"/>
      <c r="Q1070" s="81"/>
      <c r="R1070" s="82"/>
      <c r="S1070" s="88"/>
      <c r="T1070" s="92"/>
      <c r="U1070" s="92"/>
      <c r="V1070" s="2"/>
      <c r="W1070" s="2"/>
    </row>
    <row r="1071" spans="1:23" ht="15.95" customHeight="1" x14ac:dyDescent="0.25">
      <c r="A1071" s="72"/>
      <c r="B1071" s="53" t="str">
        <f>IF('Data Import-Express'!B1065="", "",'Data Import-Express'!B1065 )</f>
        <v>BMET99</v>
      </c>
      <c r="C1071" s="53" t="str">
        <f>IF('Data Import-Express'!C1065="", "",'Data Import-Express'!C1065 )</f>
        <v>Company 120</v>
      </c>
      <c r="D1071" s="97" t="str">
        <f>IF('Data Import-Express'!D1065="", "",'Data Import-Express'!D1065 )</f>
        <v>T078499</v>
      </c>
      <c r="E1071" s="54">
        <f ca="1">IF('Data Import-Express'!E1065="", "",'Data Import-Express'!E1065 )+(TODAY()-$A$1)</f>
        <v>45154</v>
      </c>
      <c r="F1071" s="53">
        <f>IF('Data Import-Express'!F1065="", "",'Data Import-Express'!F1065 )</f>
        <v>758.63</v>
      </c>
      <c r="G1071" s="53">
        <f>IF('Data Import-Express'!G1065="", "",'Data Import-Express'!G1065 )</f>
        <v>758.63</v>
      </c>
      <c r="H1071" s="8"/>
      <c r="I1071" s="81"/>
      <c r="J1071" s="81"/>
      <c r="K1071" s="82"/>
      <c r="L1071" s="120"/>
      <c r="M1071" s="93"/>
      <c r="N1071" s="93"/>
      <c r="O1071" s="36"/>
      <c r="P1071" s="81"/>
      <c r="Q1071" s="81"/>
      <c r="R1071" s="82"/>
      <c r="S1071" s="88"/>
      <c r="T1071" s="92"/>
      <c r="U1071" s="92"/>
      <c r="V1071" s="2"/>
      <c r="W1071" s="2"/>
    </row>
    <row r="1072" spans="1:23" ht="15.95" customHeight="1" x14ac:dyDescent="0.25">
      <c r="A1072" s="72"/>
      <c r="B1072" s="53" t="str">
        <f>IF('Data Import-Express'!B1066="", "",'Data Import-Express'!B1066 )</f>
        <v>BMET99</v>
      </c>
      <c r="C1072" s="53" t="str">
        <f>IF('Data Import-Express'!C1066="", "",'Data Import-Express'!C1066 )</f>
        <v>Company 120</v>
      </c>
      <c r="D1072" s="97" t="str">
        <f>IF('Data Import-Express'!D1066="", "",'Data Import-Express'!D1066 )</f>
        <v>T078916</v>
      </c>
      <c r="E1072" s="54">
        <f ca="1">IF('Data Import-Express'!E1066="", "",'Data Import-Express'!E1066 )+(TODAY()-$A$1)</f>
        <v>45157</v>
      </c>
      <c r="F1072" s="53">
        <f>IF('Data Import-Express'!F1066="", "",'Data Import-Express'!F1066 )</f>
        <v>722.5</v>
      </c>
      <c r="G1072" s="53">
        <f>IF('Data Import-Express'!G1066="", "",'Data Import-Express'!G1066 )</f>
        <v>722.5</v>
      </c>
      <c r="H1072" s="8"/>
      <c r="I1072" s="81"/>
      <c r="J1072" s="81"/>
      <c r="K1072" s="82"/>
      <c r="L1072" s="120"/>
      <c r="M1072" s="93"/>
      <c r="N1072" s="93"/>
      <c r="O1072" s="36"/>
      <c r="P1072" s="81"/>
      <c r="Q1072" s="81"/>
      <c r="R1072" s="82"/>
      <c r="S1072" s="88"/>
      <c r="T1072" s="92"/>
      <c r="U1072" s="92"/>
      <c r="V1072" s="2"/>
      <c r="W1072" s="2"/>
    </row>
    <row r="1073" spans="1:23" ht="15.95" customHeight="1" x14ac:dyDescent="0.25">
      <c r="A1073" s="72"/>
      <c r="B1073" s="53" t="str">
        <f>IF('Data Import-Express'!B1067="", "",'Data Import-Express'!B1067 )</f>
        <v>BMET99</v>
      </c>
      <c r="C1073" s="53" t="str">
        <f>IF('Data Import-Express'!C1067="", "",'Data Import-Express'!C1067 )</f>
        <v>Company 120</v>
      </c>
      <c r="D1073" s="97" t="str">
        <f>IF('Data Import-Express'!D1067="", "",'Data Import-Express'!D1067 )</f>
        <v>T079216</v>
      </c>
      <c r="E1073" s="54">
        <f ca="1">IF('Data Import-Express'!E1067="", "",'Data Import-Express'!E1067 )+(TODAY()-$A$1)</f>
        <v>45163</v>
      </c>
      <c r="F1073" s="53">
        <f>IF('Data Import-Express'!F1067="", "",'Data Import-Express'!F1067 )</f>
        <v>722.5</v>
      </c>
      <c r="G1073" s="53">
        <f>IF('Data Import-Express'!G1067="", "",'Data Import-Express'!G1067 )</f>
        <v>722.5</v>
      </c>
      <c r="H1073" s="8"/>
      <c r="I1073" s="81"/>
      <c r="J1073" s="81"/>
      <c r="K1073" s="82"/>
      <c r="L1073" s="120"/>
      <c r="M1073" s="93"/>
      <c r="N1073" s="93"/>
      <c r="O1073" s="36"/>
      <c r="P1073" s="81"/>
      <c r="Q1073" s="81"/>
      <c r="R1073" s="82"/>
      <c r="S1073" s="88"/>
      <c r="T1073" s="92"/>
      <c r="U1073" s="92"/>
      <c r="V1073" s="2"/>
      <c r="W1073" s="2"/>
    </row>
    <row r="1074" spans="1:23" ht="15.95" customHeight="1" x14ac:dyDescent="0.25">
      <c r="A1074" s="72"/>
      <c r="B1074" s="53" t="str">
        <f>IF('Data Import-Express'!B1068="", "",'Data Import-Express'!B1068 )</f>
        <v>BMET99</v>
      </c>
      <c r="C1074" s="53" t="str">
        <f>IF('Data Import-Express'!C1068="", "",'Data Import-Express'!C1068 )</f>
        <v>Company 120</v>
      </c>
      <c r="D1074" s="97" t="str">
        <f>IF('Data Import-Express'!D1068="", "",'Data Import-Express'!D1068 )</f>
        <v>B079404</v>
      </c>
      <c r="E1074" s="54">
        <f ca="1">IF('Data Import-Express'!E1068="", "",'Data Import-Express'!E1068 )+(TODAY()-$A$1)</f>
        <v>45170</v>
      </c>
      <c r="F1074" s="53">
        <f>IF('Data Import-Express'!F1068="", "",'Data Import-Express'!F1068 )</f>
        <v>1300</v>
      </c>
      <c r="G1074" s="53">
        <f>IF('Data Import-Express'!G1068="", "",'Data Import-Express'!G1068 )</f>
        <v>1300</v>
      </c>
      <c r="H1074" s="8"/>
      <c r="I1074" s="81"/>
      <c r="J1074" s="81"/>
      <c r="K1074" s="82"/>
      <c r="L1074" s="120"/>
      <c r="M1074" s="93"/>
      <c r="N1074" s="93"/>
      <c r="O1074" s="36"/>
      <c r="P1074" s="81"/>
      <c r="Q1074" s="81"/>
      <c r="R1074" s="82"/>
      <c r="S1074" s="88"/>
      <c r="T1074" s="92"/>
      <c r="U1074" s="92"/>
      <c r="V1074" s="2"/>
      <c r="W1074" s="2"/>
    </row>
    <row r="1075" spans="1:23" ht="15.95" customHeight="1" x14ac:dyDescent="0.25">
      <c r="A1075" s="72"/>
      <c r="B1075" s="53" t="str">
        <f>IF('Data Import-Express'!B1069="", "",'Data Import-Express'!B1069 )</f>
        <v>BMET99</v>
      </c>
      <c r="C1075" s="53" t="str">
        <f>IF('Data Import-Express'!C1069="", "",'Data Import-Express'!C1069 )</f>
        <v>Company 120</v>
      </c>
      <c r="D1075" s="97" t="str">
        <f>IF('Data Import-Express'!D1069="", "",'Data Import-Express'!D1069 )</f>
        <v>L079159</v>
      </c>
      <c r="E1075" s="54">
        <f ca="1">IF('Data Import-Express'!E1069="", "",'Data Import-Express'!E1069 )+(TODAY()-$A$1)</f>
        <v>45170</v>
      </c>
      <c r="F1075" s="53">
        <f>IF('Data Import-Express'!F1069="", "",'Data Import-Express'!F1069 )</f>
        <v>693.6</v>
      </c>
      <c r="G1075" s="53">
        <f>IF('Data Import-Express'!G1069="", "",'Data Import-Express'!G1069 )</f>
        <v>693.6</v>
      </c>
      <c r="H1075" s="8"/>
      <c r="I1075" s="81"/>
      <c r="J1075" s="81"/>
      <c r="K1075" s="82"/>
      <c r="L1075" s="120"/>
      <c r="M1075" s="93"/>
      <c r="N1075" s="93"/>
      <c r="O1075" s="36"/>
      <c r="P1075" s="81"/>
      <c r="Q1075" s="81"/>
      <c r="R1075" s="82"/>
      <c r="S1075" s="88"/>
      <c r="T1075" s="92"/>
      <c r="U1075" s="92"/>
      <c r="V1075" s="2"/>
      <c r="W1075" s="2"/>
    </row>
    <row r="1076" spans="1:23" ht="15.95" customHeight="1" x14ac:dyDescent="0.25">
      <c r="A1076" s="72"/>
      <c r="B1076" s="53" t="str">
        <f>IF('Data Import-Express'!B1070="", "",'Data Import-Express'!B1070 )</f>
        <v>BMET99</v>
      </c>
      <c r="C1076" s="53" t="str">
        <f>IF('Data Import-Express'!C1070="", "",'Data Import-Express'!C1070 )</f>
        <v>Company 120</v>
      </c>
      <c r="D1076" s="97" t="str">
        <f>IF('Data Import-Express'!D1070="", "",'Data Import-Express'!D1070 )</f>
        <v>T079388</v>
      </c>
      <c r="E1076" s="54">
        <f ca="1">IF('Data Import-Express'!E1070="", "",'Data Import-Express'!E1070 )+(TODAY()-$A$1)</f>
        <v>45170</v>
      </c>
      <c r="F1076" s="53">
        <f>IF('Data Import-Express'!F1070="", "",'Data Import-Express'!F1070 )</f>
        <v>1291.5</v>
      </c>
      <c r="G1076" s="53">
        <f>IF('Data Import-Express'!G1070="", "",'Data Import-Express'!G1070 )</f>
        <v>1291.5</v>
      </c>
      <c r="H1076" s="8"/>
      <c r="I1076" s="81"/>
      <c r="J1076" s="81"/>
      <c r="K1076" s="82"/>
      <c r="L1076" s="120"/>
      <c r="M1076" s="93"/>
      <c r="N1076" s="93"/>
      <c r="O1076" s="36"/>
      <c r="P1076" s="81"/>
      <c r="Q1076" s="81"/>
      <c r="R1076" s="82"/>
      <c r="S1076" s="88"/>
      <c r="T1076" s="92"/>
      <c r="U1076" s="92"/>
      <c r="V1076" s="2"/>
      <c r="W1076" s="2"/>
    </row>
    <row r="1077" spans="1:23" ht="15.95" customHeight="1" x14ac:dyDescent="0.25">
      <c r="A1077" s="72"/>
      <c r="B1077" s="53" t="str">
        <f>IF('Data Import-Express'!B1071="", "",'Data Import-Express'!B1071 )</f>
        <v>BMET99</v>
      </c>
      <c r="C1077" s="53" t="str">
        <f>IF('Data Import-Express'!C1071="", "",'Data Import-Express'!C1071 )</f>
        <v>Company 120</v>
      </c>
      <c r="D1077" s="97" t="str">
        <f>IF('Data Import-Express'!D1071="", "",'Data Import-Express'!D1071 )</f>
        <v>L079251</v>
      </c>
      <c r="E1077" s="54">
        <f ca="1">IF('Data Import-Express'!E1071="", "",'Data Import-Express'!E1071 )+(TODAY()-$A$1)</f>
        <v>45172</v>
      </c>
      <c r="F1077" s="53">
        <f>IF('Data Import-Express'!F1071="", "",'Data Import-Express'!F1071 )</f>
        <v>867</v>
      </c>
      <c r="G1077" s="53">
        <f>IF('Data Import-Express'!G1071="", "",'Data Import-Express'!G1071 )</f>
        <v>867</v>
      </c>
      <c r="H1077" s="8"/>
      <c r="I1077" s="81"/>
      <c r="J1077" s="81"/>
      <c r="K1077" s="82"/>
      <c r="L1077" s="120"/>
      <c r="M1077" s="93"/>
      <c r="N1077" s="93"/>
      <c r="O1077" s="36"/>
      <c r="P1077" s="81"/>
      <c r="Q1077" s="81"/>
      <c r="R1077" s="82"/>
      <c r="S1077" s="88"/>
      <c r="T1077" s="92"/>
      <c r="U1077" s="92"/>
      <c r="V1077" s="2"/>
      <c r="W1077" s="2"/>
    </row>
    <row r="1078" spans="1:23" ht="15.95" customHeight="1" x14ac:dyDescent="0.25">
      <c r="A1078" s="72"/>
      <c r="B1078" s="53" t="str">
        <f>IF('Data Import-Express'!B1072="", "",'Data Import-Express'!B1072 )</f>
        <v>BMET99</v>
      </c>
      <c r="C1078" s="53" t="str">
        <f>IF('Data Import-Express'!C1072="", "",'Data Import-Express'!C1072 )</f>
        <v>Company 120</v>
      </c>
      <c r="D1078" s="97" t="str">
        <f>IF('Data Import-Express'!D1072="", "",'Data Import-Express'!D1072 )</f>
        <v>L079261</v>
      </c>
      <c r="E1078" s="54">
        <f ca="1">IF('Data Import-Express'!E1072="", "",'Data Import-Express'!E1072 )+(TODAY()-$A$1)</f>
        <v>45172</v>
      </c>
      <c r="F1078" s="53">
        <f>IF('Data Import-Express'!F1072="", "",'Data Import-Express'!F1072 )</f>
        <v>939.25</v>
      </c>
      <c r="G1078" s="53">
        <f>IF('Data Import-Express'!G1072="", "",'Data Import-Express'!G1072 )</f>
        <v>939.25</v>
      </c>
      <c r="H1078" s="8"/>
      <c r="I1078" s="81"/>
      <c r="J1078" s="81"/>
      <c r="K1078" s="82"/>
      <c r="L1078" s="120"/>
      <c r="M1078" s="93"/>
      <c r="N1078" s="93"/>
      <c r="O1078" s="36"/>
      <c r="P1078" s="81"/>
      <c r="Q1078" s="81"/>
      <c r="R1078" s="82"/>
      <c r="S1078" s="88"/>
      <c r="T1078" s="92"/>
      <c r="U1078" s="92"/>
      <c r="V1078" s="2"/>
      <c r="W1078" s="2"/>
    </row>
    <row r="1079" spans="1:23" ht="15.95" customHeight="1" x14ac:dyDescent="0.25">
      <c r="A1079" s="72"/>
      <c r="B1079" s="53" t="str">
        <f>IF('Data Import-Express'!B1073="", "",'Data Import-Express'!B1073 )</f>
        <v>BMET99</v>
      </c>
      <c r="C1079" s="53" t="str">
        <f>IF('Data Import-Express'!C1073="", "",'Data Import-Express'!C1073 )</f>
        <v>Company 120</v>
      </c>
      <c r="D1079" s="97" t="str">
        <f>IF('Data Import-Express'!D1073="", "",'Data Import-Express'!D1073 )</f>
        <v>T079511</v>
      </c>
      <c r="E1079" s="54">
        <f ca="1">IF('Data Import-Express'!E1073="", "",'Data Import-Express'!E1073 )+(TODAY()-$A$1)</f>
        <v>45172</v>
      </c>
      <c r="F1079" s="53">
        <f>IF('Data Import-Express'!F1073="", "",'Data Import-Express'!F1073 )</f>
        <v>861</v>
      </c>
      <c r="G1079" s="53">
        <f>IF('Data Import-Express'!G1073="", "",'Data Import-Express'!G1073 )</f>
        <v>861</v>
      </c>
      <c r="H1079" s="8"/>
      <c r="I1079" s="81"/>
      <c r="J1079" s="81"/>
      <c r="K1079" s="82"/>
      <c r="L1079" s="120"/>
      <c r="M1079" s="93"/>
      <c r="N1079" s="93"/>
      <c r="O1079" s="36"/>
      <c r="P1079" s="81"/>
      <c r="Q1079" s="81"/>
      <c r="R1079" s="82"/>
      <c r="S1079" s="88"/>
      <c r="T1079" s="92"/>
      <c r="U1079" s="92"/>
      <c r="V1079" s="2"/>
      <c r="W1079" s="2"/>
    </row>
    <row r="1080" spans="1:23" ht="15.95" customHeight="1" x14ac:dyDescent="0.25">
      <c r="A1080" s="72"/>
      <c r="B1080" s="53" t="str">
        <f>IF('Data Import-Express'!B1074="", "",'Data Import-Express'!B1074 )</f>
        <v>BMGNEA</v>
      </c>
      <c r="C1080" s="53" t="str">
        <f>IF('Data Import-Express'!C1074="", "",'Data Import-Express'!C1074 )</f>
        <v>Company 121</v>
      </c>
      <c r="D1080" s="97" t="str">
        <f>IF('Data Import-Express'!D1074="", "",'Data Import-Express'!D1074 )</f>
        <v>L032215CRR</v>
      </c>
      <c r="E1080" s="54">
        <f ca="1">IF('Data Import-Express'!E1074="", "",'Data Import-Express'!E1074 )+(TODAY()-$A$1)</f>
        <v>44338</v>
      </c>
      <c r="F1080" s="53">
        <f>IF('Data Import-Express'!F1074="", "",'Data Import-Express'!F1074 )</f>
        <v>1104.5</v>
      </c>
      <c r="G1080" s="53">
        <f>IF('Data Import-Express'!G1074="", "",'Data Import-Express'!G1074 )</f>
        <v>65</v>
      </c>
      <c r="H1080" s="8"/>
      <c r="I1080" s="81"/>
      <c r="J1080" s="81"/>
      <c r="K1080" s="82"/>
      <c r="L1080" s="120"/>
      <c r="M1080" s="93"/>
      <c r="N1080" s="93"/>
      <c r="O1080" s="36"/>
      <c r="P1080" s="81"/>
      <c r="Q1080" s="81"/>
      <c r="R1080" s="82"/>
      <c r="S1080" s="88"/>
      <c r="T1080" s="92"/>
      <c r="U1080" s="92"/>
      <c r="V1080" s="2"/>
      <c r="W1080" s="2"/>
    </row>
    <row r="1081" spans="1:23" ht="15.95" customHeight="1" x14ac:dyDescent="0.25">
      <c r="A1081" s="72"/>
      <c r="B1081" s="53" t="str">
        <f>IF('Data Import-Express'!B1075="", "",'Data Import-Express'!B1075 )</f>
        <v>BMGNEA</v>
      </c>
      <c r="C1081" s="53" t="str">
        <f>IF('Data Import-Express'!C1075="", "",'Data Import-Express'!C1075 )</f>
        <v>Company 121</v>
      </c>
      <c r="D1081" s="97" t="str">
        <f>IF('Data Import-Express'!D1075="", "",'Data Import-Express'!D1075 )</f>
        <v>L064790</v>
      </c>
      <c r="E1081" s="54">
        <f ca="1">IF('Data Import-Express'!E1075="", "",'Data Import-Express'!E1075 )+(TODAY()-$A$1)</f>
        <v>44902</v>
      </c>
      <c r="F1081" s="53">
        <f>IF('Data Import-Express'!F1075="", "",'Data Import-Express'!F1075 )</f>
        <v>2501</v>
      </c>
      <c r="G1081" s="53">
        <f>IF('Data Import-Express'!G1075="", "",'Data Import-Express'!G1075 )</f>
        <v>125</v>
      </c>
      <c r="H1081" s="8"/>
      <c r="I1081" s="81"/>
      <c r="J1081" s="81"/>
      <c r="K1081" s="82"/>
      <c r="L1081" s="120"/>
      <c r="M1081" s="93"/>
      <c r="N1081" s="93"/>
      <c r="O1081" s="36"/>
      <c r="P1081" s="81"/>
      <c r="Q1081" s="81"/>
      <c r="R1081" s="82"/>
      <c r="S1081" s="88"/>
      <c r="T1081" s="92"/>
      <c r="U1081" s="92"/>
      <c r="V1081" s="2"/>
      <c r="W1081" s="2"/>
    </row>
    <row r="1082" spans="1:23" ht="15.95" customHeight="1" x14ac:dyDescent="0.25">
      <c r="A1082" s="72"/>
      <c r="B1082" s="53" t="str">
        <f>IF('Data Import-Express'!B1076="", "",'Data Import-Express'!B1076 )</f>
        <v>BMGNEA</v>
      </c>
      <c r="C1082" s="53" t="str">
        <f>IF('Data Import-Express'!C1076="", "",'Data Import-Express'!C1076 )</f>
        <v>Company 121</v>
      </c>
      <c r="D1082" s="97" t="str">
        <f>IF('Data Import-Express'!D1076="", "",'Data Import-Express'!D1076 )</f>
        <v>L062867CR</v>
      </c>
      <c r="E1082" s="54">
        <f ca="1">IF('Data Import-Express'!E1076="", "",'Data Import-Express'!E1076 )+(TODAY()-$A$1)</f>
        <v>44957</v>
      </c>
      <c r="F1082" s="53">
        <f>IF('Data Import-Express'!F1076="", "",'Data Import-Express'!F1076 )</f>
        <v>1568</v>
      </c>
      <c r="G1082" s="53">
        <f>IF('Data Import-Express'!G1076="", "",'Data Import-Express'!G1076 )</f>
        <v>20</v>
      </c>
      <c r="H1082" s="8"/>
      <c r="I1082" s="81"/>
      <c r="J1082" s="81"/>
      <c r="K1082" s="82"/>
      <c r="L1082" s="120"/>
      <c r="M1082" s="93"/>
      <c r="N1082" s="93"/>
      <c r="O1082" s="36"/>
      <c r="P1082" s="81"/>
      <c r="Q1082" s="81"/>
      <c r="R1082" s="82"/>
      <c r="S1082" s="88"/>
      <c r="T1082" s="92"/>
      <c r="U1082" s="92"/>
      <c r="V1082" s="2"/>
      <c r="W1082" s="2"/>
    </row>
    <row r="1083" spans="1:23" ht="15.95" customHeight="1" x14ac:dyDescent="0.25">
      <c r="A1083" s="72"/>
      <c r="B1083" s="53" t="str">
        <f>IF('Data Import-Express'!B1077="", "",'Data Import-Express'!B1077 )</f>
        <v>BMGNEA</v>
      </c>
      <c r="C1083" s="53" t="str">
        <f>IF('Data Import-Express'!C1077="", "",'Data Import-Express'!C1077 )</f>
        <v>Company 121</v>
      </c>
      <c r="D1083" s="97" t="str">
        <f>IF('Data Import-Express'!D1077="", "",'Data Import-Express'!D1077 )</f>
        <v>L064790</v>
      </c>
      <c r="E1083" s="54">
        <f ca="1">IF('Data Import-Express'!E1077="", "",'Data Import-Express'!E1077 )+(TODAY()-$A$1)</f>
        <v>45107</v>
      </c>
      <c r="F1083" s="53">
        <f>IF('Data Import-Express'!F1077="", "",'Data Import-Express'!F1077 )</f>
        <v>2501</v>
      </c>
      <c r="G1083" s="53">
        <f>IF('Data Import-Express'!G1077="", "",'Data Import-Express'!G1077 )</f>
        <v>2501</v>
      </c>
      <c r="H1083" s="8"/>
      <c r="I1083" s="81"/>
      <c r="J1083" s="81"/>
      <c r="K1083" s="82"/>
      <c r="L1083" s="120"/>
      <c r="M1083" s="93"/>
      <c r="N1083" s="93"/>
      <c r="O1083" s="36"/>
      <c r="P1083" s="81"/>
      <c r="Q1083" s="81"/>
      <c r="R1083" s="82"/>
      <c r="S1083" s="88"/>
      <c r="T1083" s="92"/>
      <c r="U1083" s="92"/>
      <c r="V1083" s="2"/>
      <c r="W1083" s="2"/>
    </row>
    <row r="1084" spans="1:23" ht="15.95" customHeight="1" x14ac:dyDescent="0.25">
      <c r="A1084" s="72"/>
      <c r="B1084" s="53" t="str">
        <f>IF('Data Import-Express'!B1078="", "",'Data Import-Express'!B1078 )</f>
        <v>BMGNEA</v>
      </c>
      <c r="C1084" s="53" t="str">
        <f>IF('Data Import-Express'!C1078="", "",'Data Import-Express'!C1078 )</f>
        <v>Company 121</v>
      </c>
      <c r="D1084" s="97" t="str">
        <f>IF('Data Import-Express'!D1078="", "",'Data Import-Express'!D1078 )</f>
        <v>L078877</v>
      </c>
      <c r="E1084" s="54">
        <f ca="1">IF('Data Import-Express'!E1078="", "",'Data Import-Express'!E1078 )+(TODAY()-$A$1)</f>
        <v>45169</v>
      </c>
      <c r="F1084" s="53">
        <f>IF('Data Import-Express'!F1078="", "",'Data Import-Express'!F1078 )</f>
        <v>1336.63</v>
      </c>
      <c r="G1084" s="53">
        <f>IF('Data Import-Express'!G1078="", "",'Data Import-Express'!G1078 )</f>
        <v>1336.63</v>
      </c>
      <c r="H1084" s="8"/>
      <c r="I1084" s="81"/>
      <c r="J1084" s="81"/>
      <c r="K1084" s="82"/>
      <c r="L1084" s="120"/>
      <c r="M1084" s="93"/>
      <c r="N1084" s="93"/>
      <c r="O1084" s="36"/>
      <c r="P1084" s="81"/>
      <c r="Q1084" s="81"/>
      <c r="R1084" s="82"/>
      <c r="S1084" s="88"/>
      <c r="T1084" s="92"/>
      <c r="U1084" s="92"/>
      <c r="V1084" s="2"/>
      <c r="W1084" s="2"/>
    </row>
    <row r="1085" spans="1:23" ht="15.95" customHeight="1" x14ac:dyDescent="0.25">
      <c r="A1085" s="72"/>
      <c r="B1085" s="53" t="str">
        <f>IF('Data Import-Express'!B1079="", "",'Data Import-Express'!B1079 )</f>
        <v>BMGNEA</v>
      </c>
      <c r="C1085" s="53" t="str">
        <f>IF('Data Import-Express'!C1079="", "",'Data Import-Express'!C1079 )</f>
        <v>Company 121</v>
      </c>
      <c r="D1085" s="97" t="str">
        <f>IF('Data Import-Express'!D1079="", "",'Data Import-Express'!D1079 )</f>
        <v>L079462</v>
      </c>
      <c r="E1085" s="54">
        <f ca="1">IF('Data Import-Express'!E1079="", "",'Data Import-Express'!E1079 )+(TODAY()-$A$1)</f>
        <v>45172</v>
      </c>
      <c r="F1085" s="53">
        <f>IF('Data Import-Express'!F1079="", "",'Data Import-Express'!F1079 )</f>
        <v>430.5</v>
      </c>
      <c r="G1085" s="53">
        <f>IF('Data Import-Express'!G1079="", "",'Data Import-Express'!G1079 )</f>
        <v>430.5</v>
      </c>
      <c r="H1085" s="8"/>
      <c r="I1085" s="81"/>
      <c r="J1085" s="81"/>
      <c r="K1085" s="82"/>
      <c r="L1085" s="120"/>
      <c r="M1085" s="93"/>
      <c r="N1085" s="93"/>
      <c r="O1085" s="36"/>
      <c r="P1085" s="81"/>
      <c r="Q1085" s="81"/>
      <c r="R1085" s="82"/>
      <c r="S1085" s="88"/>
      <c r="T1085" s="92"/>
      <c r="U1085" s="92"/>
      <c r="V1085" s="2"/>
      <c r="W1085" s="2"/>
    </row>
    <row r="1086" spans="1:23" ht="15.95" customHeight="1" x14ac:dyDescent="0.25">
      <c r="A1086" s="72"/>
      <c r="B1086" s="53" t="str">
        <f>IF('Data Import-Express'!B1080="", "",'Data Import-Express'!B1080 )</f>
        <v>BMOOIL</v>
      </c>
      <c r="C1086" s="53" t="str">
        <f>IF('Data Import-Express'!C1080="", "",'Data Import-Express'!C1080 )</f>
        <v>Company 122</v>
      </c>
      <c r="D1086" s="97" t="str">
        <f>IF('Data Import-Express'!D1080="", "",'Data Import-Express'!D1080 )</f>
        <v>B077816</v>
      </c>
      <c r="E1086" s="54">
        <f ca="1">IF('Data Import-Express'!E1080="", "",'Data Import-Express'!E1080 )+(TODAY()-$A$1)</f>
        <v>45140</v>
      </c>
      <c r="F1086" s="53">
        <f>IF('Data Import-Express'!F1080="", "",'Data Import-Express'!F1080 )</f>
        <v>900</v>
      </c>
      <c r="G1086" s="53">
        <f>IF('Data Import-Express'!G1080="", "",'Data Import-Express'!G1080 )</f>
        <v>900</v>
      </c>
      <c r="H1086" s="8"/>
      <c r="I1086" s="81"/>
      <c r="J1086" s="81"/>
      <c r="K1086" s="82"/>
      <c r="L1086" s="120"/>
      <c r="M1086" s="93"/>
      <c r="N1086" s="93"/>
      <c r="O1086" s="36"/>
      <c r="P1086" s="81"/>
      <c r="Q1086" s="81"/>
      <c r="R1086" s="82"/>
      <c r="S1086" s="88"/>
      <c r="T1086" s="92"/>
      <c r="U1086" s="92"/>
      <c r="V1086" s="2"/>
      <c r="W1086" s="2"/>
    </row>
    <row r="1087" spans="1:23" ht="15.95" customHeight="1" x14ac:dyDescent="0.25">
      <c r="A1087" s="72"/>
      <c r="B1087" s="53" t="str">
        <f>IF('Data Import-Express'!B1081="", "",'Data Import-Express'!B1081 )</f>
        <v>BMPAPA</v>
      </c>
      <c r="C1087" s="53" t="str">
        <f>IF('Data Import-Express'!C1081="", "",'Data Import-Express'!C1081 )</f>
        <v>Company 123</v>
      </c>
      <c r="D1087" s="97" t="str">
        <f>IF('Data Import-Express'!D1081="", "",'Data Import-Express'!D1081 )</f>
        <v>L061328CR</v>
      </c>
      <c r="E1087" s="54">
        <f ca="1">IF('Data Import-Express'!E1081="", "",'Data Import-Express'!E1081 )+(TODAY()-$A$1)</f>
        <v>44871</v>
      </c>
      <c r="F1087" s="53">
        <f>IF('Data Import-Express'!F1081="", "",'Data Import-Express'!F1081 )</f>
        <v>704</v>
      </c>
      <c r="G1087" s="53">
        <f>IF('Data Import-Express'!G1081="", "",'Data Import-Express'!G1081 )</f>
        <v>704</v>
      </c>
      <c r="H1087" s="8"/>
      <c r="I1087" s="81"/>
      <c r="J1087" s="81"/>
      <c r="K1087" s="82"/>
      <c r="L1087" s="120"/>
      <c r="M1087" s="93"/>
      <c r="N1087" s="93"/>
      <c r="O1087" s="36"/>
      <c r="P1087" s="81"/>
      <c r="Q1087" s="81"/>
      <c r="R1087" s="82"/>
      <c r="S1087" s="88"/>
      <c r="T1087" s="92"/>
      <c r="U1087" s="92"/>
      <c r="V1087" s="2"/>
      <c r="W1087" s="2"/>
    </row>
    <row r="1088" spans="1:23" ht="15.95" customHeight="1" x14ac:dyDescent="0.25">
      <c r="A1088" s="72"/>
      <c r="B1088" s="53" t="str">
        <f>IF('Data Import-Express'!B1082="", "",'Data Import-Express'!B1082 )</f>
        <v>BMRZPA</v>
      </c>
      <c r="C1088" s="53" t="str">
        <f>IF('Data Import-Express'!C1082="", "",'Data Import-Express'!C1082 )</f>
        <v>Company 124</v>
      </c>
      <c r="D1088" s="97" t="str">
        <f>IF('Data Import-Express'!D1082="", "",'Data Import-Express'!D1082 )</f>
        <v>L071526</v>
      </c>
      <c r="E1088" s="54">
        <f ca="1">IF('Data Import-Express'!E1082="", "",'Data Import-Express'!E1082 )+(TODAY()-$A$1)</f>
        <v>45046</v>
      </c>
      <c r="F1088" s="53">
        <f>IF('Data Import-Express'!F1082="", "",'Data Import-Express'!F1082 )</f>
        <v>1039.5</v>
      </c>
      <c r="G1088" s="53">
        <f>IF('Data Import-Express'!G1082="", "",'Data Import-Express'!G1082 )</f>
        <v>1039.5</v>
      </c>
      <c r="H1088" s="8"/>
      <c r="I1088" s="81"/>
      <c r="J1088" s="81"/>
      <c r="K1088" s="82"/>
      <c r="L1088" s="120"/>
      <c r="M1088" s="93"/>
      <c r="N1088" s="93"/>
      <c r="O1088" s="36"/>
      <c r="P1088" s="81"/>
      <c r="Q1088" s="81"/>
      <c r="R1088" s="82"/>
      <c r="S1088" s="88"/>
      <c r="T1088" s="92"/>
      <c r="U1088" s="92"/>
      <c r="V1088" s="2"/>
      <c r="W1088" s="2"/>
    </row>
    <row r="1089" spans="1:23" ht="15.95" customHeight="1" x14ac:dyDescent="0.25">
      <c r="A1089" s="72"/>
      <c r="B1089" s="53" t="str">
        <f>IF('Data Import-Express'!B1083="", "",'Data Import-Express'!B1083 )</f>
        <v>BMTSPI</v>
      </c>
      <c r="C1089" s="53" t="str">
        <f>IF('Data Import-Express'!C1083="", "",'Data Import-Express'!C1083 )</f>
        <v>Company 125</v>
      </c>
      <c r="D1089" s="97" t="str">
        <f>IF('Data Import-Express'!D1083="", "",'Data Import-Express'!D1083 )</f>
        <v>L072196</v>
      </c>
      <c r="E1089" s="54">
        <f ca="1">IF('Data Import-Express'!E1083="", "",'Data Import-Express'!E1083 )+(TODAY()-$A$1)</f>
        <v>45045</v>
      </c>
      <c r="F1089" s="53">
        <f>IF('Data Import-Express'!F1083="", "",'Data Import-Express'!F1083 )</f>
        <v>1039.5</v>
      </c>
      <c r="G1089" s="53">
        <f>IF('Data Import-Express'!G1083="", "",'Data Import-Express'!G1083 )</f>
        <v>1039.5</v>
      </c>
      <c r="H1089" s="8"/>
      <c r="I1089" s="81"/>
      <c r="J1089" s="81"/>
      <c r="K1089" s="82"/>
      <c r="L1089" s="120"/>
      <c r="M1089" s="93"/>
      <c r="N1089" s="93"/>
      <c r="O1089" s="36"/>
      <c r="P1089" s="81"/>
      <c r="Q1089" s="81"/>
      <c r="R1089" s="82"/>
      <c r="S1089" s="88"/>
      <c r="T1089" s="92"/>
      <c r="U1089" s="92"/>
      <c r="V1089" s="2"/>
      <c r="W1089" s="2"/>
    </row>
    <row r="1090" spans="1:23" ht="15.95" customHeight="1" x14ac:dyDescent="0.25">
      <c r="A1090" s="72"/>
      <c r="B1090" s="53" t="str">
        <f>IF('Data Import-Express'!B1084="", "",'Data Import-Express'!B1084 )</f>
        <v>BMTSPI</v>
      </c>
      <c r="C1090" s="53" t="str">
        <f>IF('Data Import-Express'!C1084="", "",'Data Import-Express'!C1084 )</f>
        <v>Company 125</v>
      </c>
      <c r="D1090" s="97" t="str">
        <f>IF('Data Import-Express'!D1084="", "",'Data Import-Express'!D1084 )</f>
        <v>L073081</v>
      </c>
      <c r="E1090" s="54">
        <f ca="1">IF('Data Import-Express'!E1084="", "",'Data Import-Express'!E1084 )+(TODAY()-$A$1)</f>
        <v>45063</v>
      </c>
      <c r="F1090" s="53">
        <f>IF('Data Import-Express'!F1084="", "",'Data Import-Express'!F1084 )</f>
        <v>1620</v>
      </c>
      <c r="G1090" s="53">
        <f>IF('Data Import-Express'!G1084="", "",'Data Import-Express'!G1084 )</f>
        <v>1620</v>
      </c>
      <c r="H1090" s="8"/>
      <c r="I1090" s="81"/>
      <c r="J1090" s="81"/>
      <c r="K1090" s="82"/>
      <c r="L1090" s="120"/>
      <c r="M1090" s="93"/>
      <c r="N1090" s="93"/>
      <c r="O1090" s="36"/>
      <c r="P1090" s="81"/>
      <c r="Q1090" s="81"/>
      <c r="R1090" s="82"/>
      <c r="S1090" s="88"/>
      <c r="T1090" s="92"/>
      <c r="U1090" s="92"/>
      <c r="V1090" s="2"/>
      <c r="W1090" s="2"/>
    </row>
    <row r="1091" spans="1:23" ht="15.95" customHeight="1" x14ac:dyDescent="0.25">
      <c r="A1091" s="72"/>
      <c r="B1091" s="53" t="str">
        <f>IF('Data Import-Express'!B1085="", "",'Data Import-Express'!B1085 )</f>
        <v>BMTSPI</v>
      </c>
      <c r="C1091" s="53" t="str">
        <f>IF('Data Import-Express'!C1085="", "",'Data Import-Express'!C1085 )</f>
        <v>Company 125</v>
      </c>
      <c r="D1091" s="97" t="str">
        <f>IF('Data Import-Express'!D1085="", "",'Data Import-Express'!D1085 )</f>
        <v>L076712</v>
      </c>
      <c r="E1091" s="54">
        <f ca="1">IF('Data Import-Express'!E1085="", "",'Data Import-Express'!E1085 )+(TODAY()-$A$1)</f>
        <v>45129</v>
      </c>
      <c r="F1091" s="53">
        <f>IF('Data Import-Express'!F1085="", "",'Data Import-Express'!F1085 )</f>
        <v>846</v>
      </c>
      <c r="G1091" s="53">
        <f>IF('Data Import-Express'!G1085="", "",'Data Import-Express'!G1085 )</f>
        <v>846</v>
      </c>
      <c r="H1091" s="8"/>
      <c r="I1091" s="81"/>
      <c r="J1091" s="81"/>
      <c r="K1091" s="82"/>
      <c r="L1091" s="120"/>
      <c r="M1091" s="93"/>
      <c r="N1091" s="93"/>
      <c r="O1091" s="36"/>
      <c r="P1091" s="81"/>
      <c r="Q1091" s="81"/>
      <c r="R1091" s="82"/>
      <c r="S1091" s="88"/>
      <c r="T1091" s="92"/>
      <c r="U1091" s="92"/>
      <c r="V1091" s="2"/>
      <c r="W1091" s="2"/>
    </row>
    <row r="1092" spans="1:23" ht="15.95" customHeight="1" x14ac:dyDescent="0.25">
      <c r="A1092" s="72"/>
      <c r="B1092" s="53" t="str">
        <f>IF('Data Import-Express'!B1086="", "",'Data Import-Express'!B1086 )</f>
        <v>BMULBO</v>
      </c>
      <c r="C1092" s="53" t="str">
        <f>IF('Data Import-Express'!C1086="", "",'Data Import-Express'!C1086 )</f>
        <v>Company 126</v>
      </c>
      <c r="D1092" s="97" t="str">
        <f>IF('Data Import-Express'!D1086="", "",'Data Import-Express'!D1086 )</f>
        <v>L078757</v>
      </c>
      <c r="E1092" s="54">
        <f ca="1">IF('Data Import-Express'!E1086="", "",'Data Import-Express'!E1086 )+(TODAY()-$A$1)</f>
        <v>45157</v>
      </c>
      <c r="F1092" s="53">
        <f>IF('Data Import-Express'!F1086="", "",'Data Import-Express'!F1086 )</f>
        <v>1264.3800000000001</v>
      </c>
      <c r="G1092" s="53">
        <f>IF('Data Import-Express'!G1086="", "",'Data Import-Express'!G1086 )</f>
        <v>1264.3800000000001</v>
      </c>
      <c r="H1092" s="8"/>
      <c r="I1092" s="81"/>
      <c r="J1092" s="81"/>
      <c r="K1092" s="82"/>
      <c r="L1092" s="120"/>
      <c r="M1092" s="93"/>
      <c r="N1092" s="93"/>
      <c r="O1092" s="36"/>
      <c r="P1092" s="81"/>
      <c r="Q1092" s="81"/>
      <c r="R1092" s="82"/>
      <c r="S1092" s="88"/>
      <c r="T1092" s="92"/>
      <c r="U1092" s="92"/>
      <c r="V1092" s="2"/>
      <c r="W1092" s="2"/>
    </row>
    <row r="1093" spans="1:23" ht="15.95" customHeight="1" x14ac:dyDescent="0.25">
      <c r="A1093" s="72"/>
      <c r="B1093" s="53" t="str">
        <f>IF('Data Import-Express'!B1087="", "",'Data Import-Express'!B1087 )</f>
        <v>BMULBO</v>
      </c>
      <c r="C1093" s="53" t="str">
        <f>IF('Data Import-Express'!C1087="", "",'Data Import-Express'!C1087 )</f>
        <v>Company 126</v>
      </c>
      <c r="D1093" s="97" t="str">
        <f>IF('Data Import-Express'!D1087="", "",'Data Import-Express'!D1087 )</f>
        <v>L079184</v>
      </c>
      <c r="E1093" s="54">
        <f ca="1">IF('Data Import-Express'!E1087="", "",'Data Import-Express'!E1087 )+(TODAY()-$A$1)</f>
        <v>45163</v>
      </c>
      <c r="F1093" s="53">
        <f>IF('Data Import-Express'!F1087="", "",'Data Import-Express'!F1087 )</f>
        <v>433.5</v>
      </c>
      <c r="G1093" s="53">
        <f>IF('Data Import-Express'!G1087="", "",'Data Import-Express'!G1087 )</f>
        <v>433.5</v>
      </c>
      <c r="H1093" s="8"/>
      <c r="I1093" s="81"/>
      <c r="J1093" s="81"/>
      <c r="K1093" s="82"/>
      <c r="L1093" s="120"/>
      <c r="M1093" s="93"/>
      <c r="N1093" s="93"/>
      <c r="O1093" s="36"/>
      <c r="P1093" s="81"/>
      <c r="Q1093" s="81"/>
      <c r="R1093" s="82"/>
      <c r="S1093" s="88"/>
      <c r="T1093" s="92"/>
      <c r="U1093" s="92"/>
      <c r="V1093" s="2"/>
      <c r="W1093" s="2"/>
    </row>
    <row r="1094" spans="1:23" ht="15.95" customHeight="1" x14ac:dyDescent="0.25">
      <c r="A1094" s="72"/>
      <c r="B1094" s="53" t="str">
        <f>IF('Data Import-Express'!B1088="", "",'Data Import-Express'!B1088 )</f>
        <v>BMULBO</v>
      </c>
      <c r="C1094" s="53" t="str">
        <f>IF('Data Import-Express'!C1088="", "",'Data Import-Express'!C1088 )</f>
        <v>Company 126</v>
      </c>
      <c r="D1094" s="97" t="str">
        <f>IF('Data Import-Express'!D1088="", "",'Data Import-Express'!D1088 )</f>
        <v>L078595</v>
      </c>
      <c r="E1094" s="54">
        <f ca="1">IF('Data Import-Express'!E1088="", "",'Data Import-Express'!E1088 )+(TODAY()-$A$1)</f>
        <v>45169</v>
      </c>
      <c r="F1094" s="53">
        <f>IF('Data Import-Express'!F1088="", "",'Data Import-Express'!F1088 )</f>
        <v>1228.25</v>
      </c>
      <c r="G1094" s="53">
        <f>IF('Data Import-Express'!G1088="", "",'Data Import-Express'!G1088 )</f>
        <v>1228.25</v>
      </c>
      <c r="H1094" s="8"/>
      <c r="I1094" s="81"/>
      <c r="J1094" s="81"/>
      <c r="K1094" s="82"/>
      <c r="L1094" s="120"/>
      <c r="M1094" s="93"/>
      <c r="N1094" s="93"/>
      <c r="O1094" s="36"/>
      <c r="P1094" s="81"/>
      <c r="Q1094" s="81"/>
      <c r="R1094" s="82"/>
      <c r="S1094" s="88"/>
      <c r="T1094" s="92"/>
      <c r="U1094" s="92"/>
      <c r="V1094" s="2"/>
      <c r="W1094" s="2"/>
    </row>
    <row r="1095" spans="1:23" ht="15.95" customHeight="1" x14ac:dyDescent="0.25">
      <c r="A1095" s="72"/>
      <c r="B1095" s="53" t="str">
        <f>IF('Data Import-Express'!B1089="", "",'Data Import-Express'!B1089 )</f>
        <v>BNEANV</v>
      </c>
      <c r="C1095" s="53" t="str">
        <f>IF('Data Import-Express'!C1089="", "",'Data Import-Express'!C1089 )</f>
        <v>Company 127</v>
      </c>
      <c r="D1095" s="97" t="str">
        <f>IF('Data Import-Express'!D1089="", "",'Data Import-Express'!D1089 )</f>
        <v>L057095</v>
      </c>
      <c r="E1095" s="54">
        <f ca="1">IF('Data Import-Express'!E1089="", "",'Data Import-Express'!E1089 )+(TODAY()-$A$1)</f>
        <v>44750</v>
      </c>
      <c r="F1095" s="53">
        <f>IF('Data Import-Express'!F1089="", "",'Data Import-Express'!F1089 )</f>
        <v>1062.5</v>
      </c>
      <c r="G1095" s="53">
        <f>IF('Data Import-Express'!G1089="", "",'Data Import-Express'!G1089 )</f>
        <v>1062.5</v>
      </c>
      <c r="H1095" s="8"/>
      <c r="I1095" s="81"/>
      <c r="J1095" s="81"/>
      <c r="K1095" s="82"/>
      <c r="L1095" s="120"/>
      <c r="M1095" s="93"/>
      <c r="N1095" s="93"/>
      <c r="O1095" s="36"/>
      <c r="P1095" s="81"/>
      <c r="Q1095" s="81"/>
      <c r="R1095" s="82"/>
      <c r="S1095" s="88"/>
      <c r="T1095" s="92"/>
      <c r="U1095" s="92"/>
      <c r="V1095" s="2"/>
      <c r="W1095" s="2"/>
    </row>
    <row r="1096" spans="1:23" ht="15.95" customHeight="1" x14ac:dyDescent="0.25">
      <c r="A1096" s="72"/>
      <c r="B1096" s="53" t="str">
        <f>IF('Data Import-Express'!B1090="", "",'Data Import-Express'!B1090 )</f>
        <v>BNEANV</v>
      </c>
      <c r="C1096" s="53" t="str">
        <f>IF('Data Import-Express'!C1090="", "",'Data Import-Express'!C1090 )</f>
        <v>Company 127</v>
      </c>
      <c r="D1096" s="97" t="str">
        <f>IF('Data Import-Express'!D1090="", "",'Data Import-Express'!D1090 )</f>
        <v>L077560</v>
      </c>
      <c r="E1096" s="54">
        <f ca="1">IF('Data Import-Express'!E1090="", "",'Data Import-Express'!E1090 )+(TODAY()-$A$1)</f>
        <v>45141</v>
      </c>
      <c r="F1096" s="53">
        <f>IF('Data Import-Express'!F1090="", "",'Data Import-Express'!F1090 )</f>
        <v>466.38</v>
      </c>
      <c r="G1096" s="53">
        <f>IF('Data Import-Express'!G1090="", "",'Data Import-Express'!G1090 )</f>
        <v>466.38</v>
      </c>
      <c r="H1096" s="8"/>
      <c r="I1096" s="81"/>
      <c r="J1096" s="81"/>
      <c r="K1096" s="82"/>
      <c r="L1096" s="120"/>
      <c r="M1096" s="93"/>
      <c r="N1096" s="93"/>
      <c r="O1096" s="36"/>
      <c r="P1096" s="81"/>
      <c r="Q1096" s="81"/>
      <c r="R1096" s="82"/>
      <c r="S1096" s="88"/>
      <c r="T1096" s="92"/>
      <c r="U1096" s="92"/>
      <c r="V1096" s="2"/>
      <c r="W1096" s="2"/>
    </row>
    <row r="1097" spans="1:23" ht="15.95" customHeight="1" x14ac:dyDescent="0.25">
      <c r="A1097" s="72"/>
      <c r="B1097" s="53" t="str">
        <f>IF('Data Import-Express'!B1091="", "",'Data Import-Express'!B1091 )</f>
        <v>BNEANV</v>
      </c>
      <c r="C1097" s="53" t="str">
        <f>IF('Data Import-Express'!C1091="", "",'Data Import-Express'!C1091 )</f>
        <v>Company 127</v>
      </c>
      <c r="D1097" s="97" t="str">
        <f>IF('Data Import-Express'!D1091="", "",'Data Import-Express'!D1091 )</f>
        <v>L077633</v>
      </c>
      <c r="E1097" s="54">
        <f ca="1">IF('Data Import-Express'!E1091="", "",'Data Import-Express'!E1091 )+(TODAY()-$A$1)</f>
        <v>45141</v>
      </c>
      <c r="F1097" s="53">
        <f>IF('Data Import-Express'!F1091="", "",'Data Import-Express'!F1091 )</f>
        <v>2420.38</v>
      </c>
      <c r="G1097" s="53">
        <f>IF('Data Import-Express'!G1091="", "",'Data Import-Express'!G1091 )</f>
        <v>2420.38</v>
      </c>
      <c r="H1097" s="8"/>
      <c r="I1097" s="81"/>
      <c r="J1097" s="81"/>
      <c r="K1097" s="82"/>
      <c r="L1097" s="120"/>
      <c r="M1097" s="93"/>
      <c r="N1097" s="93"/>
      <c r="O1097" s="36"/>
      <c r="P1097" s="81"/>
      <c r="Q1097" s="81"/>
      <c r="R1097" s="82"/>
      <c r="S1097" s="88"/>
      <c r="T1097" s="92"/>
      <c r="U1097" s="92"/>
      <c r="V1097" s="2"/>
      <c r="W1097" s="2"/>
    </row>
    <row r="1098" spans="1:23" ht="15.95" customHeight="1" x14ac:dyDescent="0.25">
      <c r="A1098" s="72"/>
      <c r="B1098" s="53" t="str">
        <f>IF('Data Import-Express'!B1092="", "",'Data Import-Express'!B1092 )</f>
        <v>BNEANV</v>
      </c>
      <c r="C1098" s="53" t="str">
        <f>IF('Data Import-Express'!C1092="", "",'Data Import-Express'!C1092 )</f>
        <v>Company 127</v>
      </c>
      <c r="D1098" s="97" t="str">
        <f>IF('Data Import-Express'!D1092="", "",'Data Import-Express'!D1092 )</f>
        <v>L077631</v>
      </c>
      <c r="E1098" s="54">
        <f ca="1">IF('Data Import-Express'!E1092="", "",'Data Import-Express'!E1092 )+(TODAY()-$A$1)</f>
        <v>45148</v>
      </c>
      <c r="F1098" s="53">
        <f>IF('Data Import-Express'!F1092="", "",'Data Import-Express'!F1092 )</f>
        <v>800</v>
      </c>
      <c r="G1098" s="53">
        <f>IF('Data Import-Express'!G1092="", "",'Data Import-Express'!G1092 )</f>
        <v>800</v>
      </c>
      <c r="H1098" s="8"/>
      <c r="I1098" s="81"/>
      <c r="J1098" s="81"/>
      <c r="K1098" s="82"/>
      <c r="L1098" s="120"/>
      <c r="M1098" s="93"/>
      <c r="N1098" s="93"/>
      <c r="O1098" s="36"/>
      <c r="P1098" s="81"/>
      <c r="Q1098" s="81"/>
      <c r="R1098" s="82"/>
      <c r="S1098" s="88"/>
      <c r="T1098" s="92"/>
      <c r="U1098" s="92"/>
      <c r="V1098" s="2"/>
      <c r="W1098" s="2"/>
    </row>
    <row r="1099" spans="1:23" ht="15.95" customHeight="1" x14ac:dyDescent="0.25">
      <c r="A1099" s="72"/>
      <c r="B1099" s="53" t="str">
        <f>IF('Data Import-Express'!B1093="", "",'Data Import-Express'!B1093 )</f>
        <v>BNEANV</v>
      </c>
      <c r="C1099" s="53" t="str">
        <f>IF('Data Import-Express'!C1093="", "",'Data Import-Express'!C1093 )</f>
        <v>Company 127</v>
      </c>
      <c r="D1099" s="97" t="str">
        <f>IF('Data Import-Express'!D1093="", "",'Data Import-Express'!D1093 )</f>
        <v>L077690</v>
      </c>
      <c r="E1099" s="54">
        <f ca="1">IF('Data Import-Express'!E1093="", "",'Data Import-Express'!E1093 )+(TODAY()-$A$1)</f>
        <v>45151</v>
      </c>
      <c r="F1099" s="53">
        <f>IF('Data Import-Express'!F1093="", "",'Data Import-Express'!F1093 )</f>
        <v>1589</v>
      </c>
      <c r="G1099" s="53">
        <f>IF('Data Import-Express'!G1093="", "",'Data Import-Express'!G1093 )</f>
        <v>1589</v>
      </c>
      <c r="H1099" s="8"/>
      <c r="I1099" s="81"/>
      <c r="J1099" s="81"/>
      <c r="K1099" s="82"/>
      <c r="L1099" s="120"/>
      <c r="M1099" s="93"/>
      <c r="N1099" s="93"/>
      <c r="O1099" s="36"/>
      <c r="P1099" s="81"/>
      <c r="Q1099" s="81"/>
      <c r="R1099" s="82"/>
      <c r="S1099" s="88"/>
      <c r="T1099" s="92"/>
      <c r="U1099" s="92"/>
      <c r="V1099" s="2"/>
      <c r="W1099" s="2"/>
    </row>
    <row r="1100" spans="1:23" ht="15.95" customHeight="1" x14ac:dyDescent="0.25">
      <c r="A1100" s="72"/>
      <c r="B1100" s="53" t="str">
        <f>IF('Data Import-Express'!B1094="", "",'Data Import-Express'!B1094 )</f>
        <v>BNEANV</v>
      </c>
      <c r="C1100" s="53" t="str">
        <f>IF('Data Import-Express'!C1094="", "",'Data Import-Express'!C1094 )</f>
        <v>Company 127</v>
      </c>
      <c r="D1100" s="97" t="str">
        <f>IF('Data Import-Express'!D1094="", "",'Data Import-Express'!D1094 )</f>
        <v>L078564</v>
      </c>
      <c r="E1100" s="54">
        <f ca="1">IF('Data Import-Express'!E1094="", "",'Data Import-Express'!E1094 )+(TODAY()-$A$1)</f>
        <v>45155</v>
      </c>
      <c r="F1100" s="53">
        <f>IF('Data Import-Express'!F1094="", "",'Data Import-Express'!F1094 )</f>
        <v>397.38</v>
      </c>
      <c r="G1100" s="53">
        <f>IF('Data Import-Express'!G1094="", "",'Data Import-Express'!G1094 )</f>
        <v>397.38</v>
      </c>
      <c r="H1100" s="8"/>
      <c r="I1100" s="81"/>
      <c r="J1100" s="81"/>
      <c r="K1100" s="82"/>
      <c r="L1100" s="120"/>
      <c r="M1100" s="93"/>
      <c r="N1100" s="93"/>
      <c r="O1100" s="36"/>
      <c r="P1100" s="81"/>
      <c r="Q1100" s="81"/>
      <c r="R1100" s="82"/>
      <c r="S1100" s="88"/>
      <c r="T1100" s="92"/>
      <c r="U1100" s="92"/>
      <c r="V1100" s="2"/>
      <c r="W1100" s="2"/>
    </row>
    <row r="1101" spans="1:23" ht="15.95" customHeight="1" x14ac:dyDescent="0.25">
      <c r="A1101" s="72"/>
      <c r="B1101" s="53" t="str">
        <f>IF('Data Import-Express'!B1095="", "",'Data Import-Express'!B1095 )</f>
        <v>BNEANV</v>
      </c>
      <c r="C1101" s="53" t="str">
        <f>IF('Data Import-Express'!C1095="", "",'Data Import-Express'!C1095 )</f>
        <v>Company 127</v>
      </c>
      <c r="D1101" s="97" t="str">
        <f>IF('Data Import-Express'!D1095="", "",'Data Import-Express'!D1095 )</f>
        <v>L078624</v>
      </c>
      <c r="E1101" s="54">
        <f ca="1">IF('Data Import-Express'!E1095="", "",'Data Import-Express'!E1095 )+(TODAY()-$A$1)</f>
        <v>45162</v>
      </c>
      <c r="F1101" s="53">
        <f>IF('Data Import-Express'!F1095="", "",'Data Import-Express'!F1095 )</f>
        <v>1011.5</v>
      </c>
      <c r="G1101" s="53">
        <f>IF('Data Import-Express'!G1095="", "",'Data Import-Express'!G1095 )</f>
        <v>1011.5</v>
      </c>
      <c r="H1101" s="8"/>
      <c r="I1101" s="81"/>
      <c r="J1101" s="81"/>
      <c r="K1101" s="82"/>
      <c r="L1101" s="120"/>
      <c r="M1101" s="93"/>
      <c r="N1101" s="93"/>
      <c r="O1101" s="36"/>
      <c r="P1101" s="81"/>
      <c r="Q1101" s="81"/>
      <c r="R1101" s="82"/>
      <c r="S1101" s="88"/>
      <c r="T1101" s="92"/>
      <c r="U1101" s="92"/>
      <c r="V1101" s="2"/>
      <c r="W1101" s="2"/>
    </row>
    <row r="1102" spans="1:23" ht="15.95" customHeight="1" x14ac:dyDescent="0.25">
      <c r="A1102" s="72"/>
      <c r="B1102" s="53" t="str">
        <f>IF('Data Import-Express'!B1096="", "",'Data Import-Express'!B1096 )</f>
        <v>BNEANV</v>
      </c>
      <c r="C1102" s="53" t="str">
        <f>IF('Data Import-Express'!C1096="", "",'Data Import-Express'!C1096 )</f>
        <v>Company 127</v>
      </c>
      <c r="D1102" s="97" t="str">
        <f>IF('Data Import-Express'!D1096="", "",'Data Import-Express'!D1096 )</f>
        <v>L078805</v>
      </c>
      <c r="E1102" s="54">
        <f ca="1">IF('Data Import-Express'!E1096="", "",'Data Import-Express'!E1096 )+(TODAY()-$A$1)</f>
        <v>45170</v>
      </c>
      <c r="F1102" s="53">
        <f>IF('Data Import-Express'!F1096="", "",'Data Import-Express'!F1096 )</f>
        <v>903.13</v>
      </c>
      <c r="G1102" s="53">
        <f>IF('Data Import-Express'!G1096="", "",'Data Import-Express'!G1096 )</f>
        <v>903.13</v>
      </c>
      <c r="H1102" s="8"/>
      <c r="I1102" s="81"/>
      <c r="J1102" s="81"/>
      <c r="K1102" s="82"/>
      <c r="L1102" s="120"/>
      <c r="M1102" s="93"/>
      <c r="N1102" s="93"/>
      <c r="O1102" s="36"/>
      <c r="P1102" s="81"/>
      <c r="Q1102" s="81"/>
      <c r="R1102" s="82"/>
      <c r="S1102" s="88"/>
      <c r="T1102" s="92"/>
      <c r="U1102" s="92"/>
      <c r="V1102" s="2"/>
      <c r="W1102" s="2"/>
    </row>
    <row r="1103" spans="1:23" ht="15.95" customHeight="1" x14ac:dyDescent="0.25">
      <c r="A1103" s="72"/>
      <c r="B1103" s="53" t="str">
        <f>IF('Data Import-Express'!B1097="", "",'Data Import-Express'!B1097 )</f>
        <v>BNFIPA</v>
      </c>
      <c r="C1103" s="53" t="str">
        <f>IF('Data Import-Express'!C1097="", "",'Data Import-Express'!C1097 )</f>
        <v>Company 128</v>
      </c>
      <c r="D1103" s="97" t="str">
        <f>IF('Data Import-Express'!D1097="", "",'Data Import-Express'!D1097 )</f>
        <v>L060001</v>
      </c>
      <c r="E1103" s="54">
        <f ca="1">IF('Data Import-Express'!E1097="", "",'Data Import-Express'!E1097 )+(TODAY()-$A$1)</f>
        <v>44798</v>
      </c>
      <c r="F1103" s="53">
        <f>IF('Data Import-Express'!F1097="", "",'Data Import-Express'!F1097 )</f>
        <v>900</v>
      </c>
      <c r="G1103" s="53">
        <f>IF('Data Import-Express'!G1097="", "",'Data Import-Express'!G1097 )</f>
        <v>900</v>
      </c>
      <c r="H1103" s="8"/>
      <c r="I1103" s="81"/>
      <c r="J1103" s="81"/>
      <c r="K1103" s="82"/>
      <c r="L1103" s="120"/>
      <c r="M1103" s="93"/>
      <c r="N1103" s="93"/>
      <c r="O1103" s="36"/>
      <c r="P1103" s="81"/>
      <c r="Q1103" s="81"/>
      <c r="R1103" s="82"/>
      <c r="S1103" s="88"/>
      <c r="T1103" s="92"/>
      <c r="U1103" s="92"/>
      <c r="V1103" s="2"/>
      <c r="W1103" s="2"/>
    </row>
    <row r="1104" spans="1:23" ht="15.95" customHeight="1" x14ac:dyDescent="0.25">
      <c r="A1104" s="72"/>
      <c r="B1104" s="53" t="str">
        <f>IF('Data Import-Express'!B1098="", "",'Data Import-Express'!B1098 )</f>
        <v>BNLLPA</v>
      </c>
      <c r="C1104" s="53" t="str">
        <f>IF('Data Import-Express'!C1098="", "",'Data Import-Express'!C1098 )</f>
        <v>Company 129</v>
      </c>
      <c r="D1104" s="97" t="str">
        <f>IF('Data Import-Express'!D1098="", "",'Data Import-Express'!D1098 )</f>
        <v>L070381</v>
      </c>
      <c r="E1104" s="54">
        <f ca="1">IF('Data Import-Express'!E1098="", "",'Data Import-Express'!E1098 )+(TODAY()-$A$1)</f>
        <v>45003</v>
      </c>
      <c r="F1104" s="53">
        <f>IF('Data Import-Express'!F1098="", "",'Data Import-Express'!F1098 )</f>
        <v>631.13</v>
      </c>
      <c r="G1104" s="53">
        <f>IF('Data Import-Express'!G1098="", "",'Data Import-Express'!G1098 )</f>
        <v>631.13</v>
      </c>
      <c r="H1104" s="8"/>
      <c r="I1104" s="81"/>
      <c r="J1104" s="81"/>
      <c r="K1104" s="82"/>
      <c r="L1104" s="120"/>
      <c r="M1104" s="93"/>
      <c r="N1104" s="93"/>
      <c r="O1104" s="36"/>
      <c r="P1104" s="81"/>
      <c r="Q1104" s="81"/>
      <c r="R1104" s="82"/>
      <c r="S1104" s="88"/>
      <c r="T1104" s="92"/>
      <c r="U1104" s="92"/>
      <c r="V1104" s="2"/>
      <c r="W1104" s="2"/>
    </row>
    <row r="1105" spans="1:23" ht="15.95" customHeight="1" x14ac:dyDescent="0.25">
      <c r="A1105" s="72"/>
      <c r="B1105" s="53" t="str">
        <f>IF('Data Import-Express'!B1099="", "",'Data Import-Express'!B1099 )</f>
        <v>BNLLPA</v>
      </c>
      <c r="C1105" s="53" t="str">
        <f>IF('Data Import-Express'!C1099="", "",'Data Import-Express'!C1099 )</f>
        <v>Company 129</v>
      </c>
      <c r="D1105" s="97" t="str">
        <f>IF('Data Import-Express'!D1099="", "",'Data Import-Express'!D1099 )</f>
        <v>L070480</v>
      </c>
      <c r="E1105" s="54">
        <f ca="1">IF('Data Import-Express'!E1099="", "",'Data Import-Express'!E1099 )+(TODAY()-$A$1)</f>
        <v>45014</v>
      </c>
      <c r="F1105" s="53">
        <f>IF('Data Import-Express'!F1099="", "",'Data Import-Express'!F1099 )</f>
        <v>519.75</v>
      </c>
      <c r="G1105" s="53">
        <f>IF('Data Import-Express'!G1099="", "",'Data Import-Express'!G1099 )</f>
        <v>519.75</v>
      </c>
      <c r="H1105" s="8"/>
      <c r="I1105" s="81"/>
      <c r="J1105" s="81"/>
      <c r="K1105" s="82"/>
      <c r="L1105" s="120"/>
      <c r="M1105" s="93"/>
      <c r="N1105" s="93"/>
      <c r="O1105" s="36"/>
      <c r="P1105" s="81"/>
      <c r="Q1105" s="81"/>
      <c r="R1105" s="82"/>
      <c r="S1105" s="88"/>
      <c r="T1105" s="92"/>
      <c r="U1105" s="92"/>
      <c r="V1105" s="2"/>
      <c r="W1105" s="2"/>
    </row>
    <row r="1106" spans="1:23" ht="15.95" customHeight="1" x14ac:dyDescent="0.25">
      <c r="A1106" s="72"/>
      <c r="B1106" s="53" t="str">
        <f>IF('Data Import-Express'!B1100="", "",'Data Import-Express'!B1100 )</f>
        <v>BNLLPA</v>
      </c>
      <c r="C1106" s="53" t="str">
        <f>IF('Data Import-Express'!C1100="", "",'Data Import-Express'!C1100 )</f>
        <v>Company 129</v>
      </c>
      <c r="D1106" s="97" t="str">
        <f>IF('Data Import-Express'!D1100="", "",'Data Import-Express'!D1100 )</f>
        <v>L070510</v>
      </c>
      <c r="E1106" s="54">
        <f ca="1">IF('Data Import-Express'!E1100="", "",'Data Import-Express'!E1100 )+(TODAY()-$A$1)</f>
        <v>45017</v>
      </c>
      <c r="F1106" s="53">
        <f>IF('Data Import-Express'!F1100="", "",'Data Import-Express'!F1100 )</f>
        <v>1039.5</v>
      </c>
      <c r="G1106" s="53">
        <f>IF('Data Import-Express'!G1100="", "",'Data Import-Express'!G1100 )</f>
        <v>1039.5</v>
      </c>
      <c r="H1106" s="8"/>
      <c r="I1106" s="81"/>
      <c r="J1106" s="81"/>
      <c r="K1106" s="82"/>
      <c r="L1106" s="120"/>
      <c r="M1106" s="93"/>
      <c r="N1106" s="93"/>
      <c r="O1106" s="36"/>
      <c r="P1106" s="81"/>
      <c r="Q1106" s="81"/>
      <c r="R1106" s="82"/>
      <c r="S1106" s="88"/>
      <c r="T1106" s="92"/>
      <c r="U1106" s="92"/>
      <c r="V1106" s="2"/>
      <c r="W1106" s="2"/>
    </row>
    <row r="1107" spans="1:23" ht="15.95" customHeight="1" x14ac:dyDescent="0.25">
      <c r="A1107" s="72"/>
      <c r="B1107" s="53" t="str">
        <f>IF('Data Import-Express'!B1101="", "",'Data Import-Express'!B1101 )</f>
        <v>BNLLPA</v>
      </c>
      <c r="C1107" s="53" t="str">
        <f>IF('Data Import-Express'!C1101="", "",'Data Import-Express'!C1101 )</f>
        <v>Company 129</v>
      </c>
      <c r="D1107" s="97" t="str">
        <f>IF('Data Import-Express'!D1101="", "",'Data Import-Express'!D1101 )</f>
        <v>L072989CR</v>
      </c>
      <c r="E1107" s="54">
        <f ca="1">IF('Data Import-Express'!E1101="", "",'Data Import-Express'!E1101 )+(TODAY()-$A$1)</f>
        <v>45094</v>
      </c>
      <c r="F1107" s="53">
        <f>IF('Data Import-Express'!F1101="", "",'Data Import-Express'!F1101 )</f>
        <v>1008</v>
      </c>
      <c r="G1107" s="53">
        <f>IF('Data Import-Express'!G1101="", "",'Data Import-Express'!G1101 )</f>
        <v>1008</v>
      </c>
      <c r="H1107" s="8"/>
      <c r="I1107" s="81"/>
      <c r="J1107" s="81"/>
      <c r="K1107" s="82"/>
      <c r="L1107" s="120"/>
      <c r="M1107" s="93"/>
      <c r="N1107" s="93"/>
      <c r="O1107" s="36"/>
      <c r="P1107" s="81"/>
      <c r="Q1107" s="81"/>
      <c r="R1107" s="82"/>
      <c r="S1107" s="88"/>
      <c r="T1107" s="92"/>
      <c r="U1107" s="92"/>
      <c r="V1107" s="2"/>
      <c r="W1107" s="2"/>
    </row>
    <row r="1108" spans="1:23" ht="15.95" customHeight="1" x14ac:dyDescent="0.25">
      <c r="A1108" s="72"/>
      <c r="B1108" s="53" t="str">
        <f>IF('Data Import-Express'!B1102="", "",'Data Import-Express'!B1102 )</f>
        <v>BNLLPA</v>
      </c>
      <c r="C1108" s="53" t="str">
        <f>IF('Data Import-Express'!C1102="", "",'Data Import-Express'!C1102 )</f>
        <v>Company 129</v>
      </c>
      <c r="D1108" s="97" t="str">
        <f>IF('Data Import-Express'!D1102="", "",'Data Import-Express'!D1102 )</f>
        <v>L078140</v>
      </c>
      <c r="E1108" s="54">
        <f ca="1">IF('Data Import-Express'!E1102="", "",'Data Import-Express'!E1102 )+(TODAY()-$A$1)</f>
        <v>45148</v>
      </c>
      <c r="F1108" s="53">
        <f>IF('Data Import-Express'!F1102="", "",'Data Import-Express'!F1102 )</f>
        <v>722.5</v>
      </c>
      <c r="G1108" s="53">
        <f>IF('Data Import-Express'!G1102="", "",'Data Import-Express'!G1102 )</f>
        <v>722.5</v>
      </c>
      <c r="H1108" s="8"/>
      <c r="I1108" s="81"/>
      <c r="J1108" s="81"/>
      <c r="K1108" s="82"/>
      <c r="L1108" s="120"/>
      <c r="M1108" s="93"/>
      <c r="N1108" s="93"/>
      <c r="O1108" s="36"/>
      <c r="P1108" s="81"/>
      <c r="Q1108" s="81"/>
      <c r="R1108" s="82"/>
      <c r="S1108" s="88"/>
      <c r="T1108" s="92"/>
      <c r="U1108" s="92"/>
      <c r="V1108" s="2"/>
      <c r="W1108" s="2"/>
    </row>
    <row r="1109" spans="1:23" ht="15.95" customHeight="1" x14ac:dyDescent="0.25">
      <c r="A1109" s="72"/>
      <c r="B1109" s="53" t="str">
        <f>IF('Data Import-Express'!B1103="", "",'Data Import-Express'!B1103 )</f>
        <v>BNLLPA</v>
      </c>
      <c r="C1109" s="53" t="str">
        <f>IF('Data Import-Express'!C1103="", "",'Data Import-Express'!C1103 )</f>
        <v>Company 129</v>
      </c>
      <c r="D1109" s="97" t="str">
        <f>IF('Data Import-Express'!D1103="", "",'Data Import-Express'!D1103 )</f>
        <v>L079517</v>
      </c>
      <c r="E1109" s="54">
        <f ca="1">IF('Data Import-Express'!E1103="", "",'Data Import-Express'!E1103 )+(TODAY()-$A$1)</f>
        <v>45170</v>
      </c>
      <c r="F1109" s="53">
        <f>IF('Data Import-Express'!F1103="", "",'Data Import-Express'!F1103 )</f>
        <v>591.38</v>
      </c>
      <c r="G1109" s="53">
        <f>IF('Data Import-Express'!G1103="", "",'Data Import-Express'!G1103 )</f>
        <v>591.38</v>
      </c>
      <c r="H1109" s="8"/>
      <c r="I1109" s="81"/>
      <c r="J1109" s="81"/>
      <c r="K1109" s="82"/>
      <c r="L1109" s="120"/>
      <c r="M1109" s="93"/>
      <c r="N1109" s="93"/>
      <c r="O1109" s="36"/>
      <c r="P1109" s="81"/>
      <c r="Q1109" s="81"/>
      <c r="R1109" s="82"/>
      <c r="S1109" s="88"/>
      <c r="T1109" s="92"/>
      <c r="U1109" s="92"/>
      <c r="V1109" s="2"/>
      <c r="W1109" s="2"/>
    </row>
    <row r="1110" spans="1:23" ht="15.95" customHeight="1" x14ac:dyDescent="0.25">
      <c r="A1110" s="72"/>
      <c r="B1110" s="53" t="str">
        <f>IF('Data Import-Express'!B1104="", "",'Data Import-Express'!B1104 )</f>
        <v>BNOLGA</v>
      </c>
      <c r="C1110" s="53" t="str">
        <f>IF('Data Import-Express'!C1104="", "",'Data Import-Express'!C1104 )</f>
        <v>Company 130</v>
      </c>
      <c r="D1110" s="97" t="str">
        <f>IF('Data Import-Express'!D1104="", "",'Data Import-Express'!D1104 )</f>
        <v>L063842</v>
      </c>
      <c r="E1110" s="54">
        <f ca="1">IF('Data Import-Express'!E1104="", "",'Data Import-Express'!E1104 )+(TODAY()-$A$1)</f>
        <v>44972</v>
      </c>
      <c r="F1110" s="53">
        <f>IF('Data Import-Express'!F1104="", "",'Data Import-Express'!F1104 )</f>
        <v>5300</v>
      </c>
      <c r="G1110" s="53">
        <f>IF('Data Import-Express'!G1104="", "",'Data Import-Express'!G1104 )</f>
        <v>5300</v>
      </c>
      <c r="H1110" s="8"/>
      <c r="I1110" s="81"/>
      <c r="J1110" s="81"/>
      <c r="K1110" s="82"/>
      <c r="L1110" s="120"/>
      <c r="M1110" s="93"/>
      <c r="N1110" s="93"/>
      <c r="O1110" s="36"/>
      <c r="P1110" s="81"/>
      <c r="Q1110" s="81"/>
      <c r="R1110" s="82"/>
      <c r="S1110" s="88"/>
      <c r="T1110" s="92"/>
      <c r="U1110" s="92"/>
      <c r="V1110" s="2"/>
      <c r="W1110" s="2"/>
    </row>
    <row r="1111" spans="1:23" ht="15.95" customHeight="1" x14ac:dyDescent="0.25">
      <c r="A1111" s="72"/>
      <c r="B1111" s="53" t="str">
        <f>IF('Data Import-Express'!B1105="", "",'Data Import-Express'!B1105 )</f>
        <v>BNOLGA</v>
      </c>
      <c r="C1111" s="53" t="str">
        <f>IF('Data Import-Express'!C1105="", "",'Data Import-Express'!C1105 )</f>
        <v>Company 130</v>
      </c>
      <c r="D1111" s="97" t="str">
        <f>IF('Data Import-Express'!D1105="", "",'Data Import-Express'!D1105 )</f>
        <v>L073686</v>
      </c>
      <c r="E1111" s="54">
        <f ca="1">IF('Data Import-Express'!E1105="", "",'Data Import-Express'!E1105 )+(TODAY()-$A$1)</f>
        <v>45067</v>
      </c>
      <c r="F1111" s="53">
        <f>IF('Data Import-Express'!F1105="", "",'Data Import-Express'!F1105 )</f>
        <v>2500</v>
      </c>
      <c r="G1111" s="53">
        <f>IF('Data Import-Express'!G1105="", "",'Data Import-Express'!G1105 )</f>
        <v>2500</v>
      </c>
      <c r="H1111" s="8"/>
      <c r="I1111" s="81"/>
      <c r="J1111" s="81"/>
      <c r="K1111" s="82"/>
      <c r="L1111" s="120"/>
      <c r="M1111" s="93"/>
      <c r="N1111" s="93"/>
      <c r="O1111" s="36"/>
      <c r="P1111" s="81"/>
      <c r="Q1111" s="81"/>
      <c r="R1111" s="82"/>
      <c r="S1111" s="88"/>
      <c r="T1111" s="92"/>
      <c r="U1111" s="92"/>
      <c r="V1111" s="2"/>
      <c r="W1111" s="2"/>
    </row>
    <row r="1112" spans="1:23" ht="15.95" customHeight="1" x14ac:dyDescent="0.25">
      <c r="A1112" s="72"/>
      <c r="B1112" s="53" t="str">
        <f>IF('Data Import-Express'!B1106="", "",'Data Import-Express'!B1106 )</f>
        <v>BNOLGA</v>
      </c>
      <c r="C1112" s="53" t="str">
        <f>IF('Data Import-Express'!C1106="", "",'Data Import-Express'!C1106 )</f>
        <v>Company 130</v>
      </c>
      <c r="D1112" s="97" t="str">
        <f>IF('Data Import-Express'!D1106="", "",'Data Import-Express'!D1106 )</f>
        <v>B078366</v>
      </c>
      <c r="E1112" s="54">
        <f ca="1">IF('Data Import-Express'!E1106="", "",'Data Import-Express'!E1106 )+(TODAY()-$A$1)</f>
        <v>45154</v>
      </c>
      <c r="F1112" s="53">
        <f>IF('Data Import-Express'!F1106="", "",'Data Import-Express'!F1106 )</f>
        <v>3100</v>
      </c>
      <c r="G1112" s="53">
        <f>IF('Data Import-Express'!G1106="", "",'Data Import-Express'!G1106 )</f>
        <v>3100</v>
      </c>
      <c r="H1112" s="8"/>
      <c r="I1112" s="81"/>
      <c r="J1112" s="81"/>
      <c r="K1112" s="82"/>
      <c r="L1112" s="120"/>
      <c r="M1112" s="93"/>
      <c r="N1112" s="93"/>
      <c r="O1112" s="36"/>
      <c r="P1112" s="81"/>
      <c r="Q1112" s="81"/>
      <c r="R1112" s="82"/>
      <c r="S1112" s="88"/>
      <c r="T1112" s="92"/>
      <c r="U1112" s="92"/>
      <c r="V1112" s="2"/>
      <c r="W1112" s="2"/>
    </row>
    <row r="1113" spans="1:23" ht="15.95" customHeight="1" x14ac:dyDescent="0.25">
      <c r="A1113" s="72"/>
      <c r="B1113" s="53" t="str">
        <f>IF('Data Import-Express'!B1107="", "",'Data Import-Express'!B1107 )</f>
        <v>BNSTME</v>
      </c>
      <c r="C1113" s="53" t="str">
        <f>IF('Data Import-Express'!C1107="", "",'Data Import-Express'!C1107 )</f>
        <v>Company 131</v>
      </c>
      <c r="D1113" s="97" t="str">
        <f>IF('Data Import-Express'!D1107="", "",'Data Import-Express'!D1107 )</f>
        <v>L070972</v>
      </c>
      <c r="E1113" s="54">
        <f ca="1">IF('Data Import-Express'!E1107="", "",'Data Import-Express'!E1107 )+(TODAY()-$A$1)</f>
        <v>45016</v>
      </c>
      <c r="F1113" s="53">
        <f>IF('Data Import-Express'!F1107="", "",'Data Import-Express'!F1107 )</f>
        <v>2000</v>
      </c>
      <c r="G1113" s="53">
        <f>IF('Data Import-Express'!G1107="", "",'Data Import-Express'!G1107 )</f>
        <v>2000</v>
      </c>
      <c r="H1113" s="8"/>
      <c r="I1113" s="81"/>
      <c r="J1113" s="81"/>
      <c r="K1113" s="82"/>
      <c r="L1113" s="120"/>
      <c r="M1113" s="93"/>
      <c r="N1113" s="93"/>
      <c r="O1113" s="36"/>
      <c r="P1113" s="81"/>
      <c r="Q1113" s="81"/>
      <c r="R1113" s="82"/>
      <c r="S1113" s="88"/>
      <c r="T1113" s="92"/>
      <c r="U1113" s="92"/>
      <c r="V1113" s="2"/>
      <c r="W1113" s="2"/>
    </row>
    <row r="1114" spans="1:23" ht="15.95" customHeight="1" x14ac:dyDescent="0.25">
      <c r="A1114" s="72"/>
      <c r="B1114" s="53" t="str">
        <f>IF('Data Import-Express'!B1108="", "",'Data Import-Express'!B1108 )</f>
        <v>BNSTME</v>
      </c>
      <c r="C1114" s="53" t="str">
        <f>IF('Data Import-Express'!C1108="", "",'Data Import-Express'!C1108 )</f>
        <v>Company 131</v>
      </c>
      <c r="D1114" s="97" t="str">
        <f>IF('Data Import-Express'!D1108="", "",'Data Import-Express'!D1108 )</f>
        <v>L069657</v>
      </c>
      <c r="E1114" s="54">
        <f ca="1">IF('Data Import-Express'!E1108="", "",'Data Import-Express'!E1108 )+(TODAY()-$A$1)</f>
        <v>45029</v>
      </c>
      <c r="F1114" s="53">
        <f>IF('Data Import-Express'!F1108="", "",'Data Import-Express'!F1108 )</f>
        <v>3087.5</v>
      </c>
      <c r="G1114" s="53">
        <f>IF('Data Import-Express'!G1108="", "",'Data Import-Express'!G1108 )</f>
        <v>3087.5</v>
      </c>
      <c r="H1114" s="8"/>
      <c r="I1114" s="81"/>
      <c r="J1114" s="81"/>
      <c r="K1114" s="82"/>
      <c r="L1114" s="120"/>
      <c r="M1114" s="93"/>
      <c r="N1114" s="93"/>
      <c r="O1114" s="36"/>
      <c r="P1114" s="81"/>
      <c r="Q1114" s="81"/>
      <c r="R1114" s="82"/>
      <c r="S1114" s="88"/>
      <c r="T1114" s="92"/>
      <c r="U1114" s="92"/>
      <c r="V1114" s="2"/>
      <c r="W1114" s="2"/>
    </row>
    <row r="1115" spans="1:23" ht="15.95" customHeight="1" x14ac:dyDescent="0.25">
      <c r="A1115" s="72"/>
      <c r="B1115" s="53" t="str">
        <f>IF('Data Import-Express'!B1109="", "",'Data Import-Express'!B1109 )</f>
        <v>BOFSMN</v>
      </c>
      <c r="C1115" s="53" t="str">
        <f>IF('Data Import-Express'!C1109="", "",'Data Import-Express'!C1109 )</f>
        <v>Company 132</v>
      </c>
      <c r="D1115" s="97" t="str">
        <f>IF('Data Import-Express'!D1109="", "",'Data Import-Express'!D1109 )</f>
        <v>L068303</v>
      </c>
      <c r="E1115" s="54">
        <f ca="1">IF('Data Import-Express'!E1109="", "",'Data Import-Express'!E1109 )+(TODAY()-$A$1)</f>
        <v>44956</v>
      </c>
      <c r="F1115" s="53">
        <f>IF('Data Import-Express'!F1109="", "",'Data Import-Express'!F1109 )</f>
        <v>3000</v>
      </c>
      <c r="G1115" s="53">
        <f>IF('Data Import-Express'!G1109="", "",'Data Import-Express'!G1109 )</f>
        <v>3000</v>
      </c>
      <c r="H1115" s="8"/>
      <c r="I1115" s="81"/>
      <c r="J1115" s="81"/>
      <c r="K1115" s="82"/>
      <c r="L1115" s="120"/>
      <c r="M1115" s="93"/>
      <c r="N1115" s="93"/>
      <c r="O1115" s="36"/>
      <c r="P1115" s="81"/>
      <c r="Q1115" s="81"/>
      <c r="R1115" s="82"/>
      <c r="S1115" s="88"/>
      <c r="T1115" s="92"/>
      <c r="U1115" s="92"/>
      <c r="V1115" s="2"/>
      <c r="W1115" s="2"/>
    </row>
    <row r="1116" spans="1:23" ht="15.95" customHeight="1" x14ac:dyDescent="0.25">
      <c r="A1116" s="72"/>
      <c r="B1116" s="53" t="str">
        <f>IF('Data Import-Express'!B1110="", "",'Data Import-Express'!B1110 )</f>
        <v>BOFSNJ</v>
      </c>
      <c r="C1116" s="53" t="str">
        <f>IF('Data Import-Express'!C1110="", "",'Data Import-Express'!C1110 )</f>
        <v>Company 133</v>
      </c>
      <c r="D1116" s="97" t="str">
        <f>IF('Data Import-Express'!D1110="", "",'Data Import-Express'!D1110 )</f>
        <v>L070248</v>
      </c>
      <c r="E1116" s="54">
        <f ca="1">IF('Data Import-Express'!E1110="", "",'Data Import-Express'!E1110 )+(TODAY()-$A$1)</f>
        <v>45113</v>
      </c>
      <c r="F1116" s="53">
        <f>IF('Data Import-Express'!F1110="", "",'Data Import-Express'!F1110 )</f>
        <v>2977.5</v>
      </c>
      <c r="G1116" s="53">
        <f>IF('Data Import-Express'!G1110="", "",'Data Import-Express'!G1110 )</f>
        <v>2977.5</v>
      </c>
      <c r="H1116" s="8"/>
      <c r="I1116" s="81"/>
      <c r="J1116" s="81"/>
      <c r="K1116" s="82"/>
      <c r="L1116" s="120"/>
      <c r="M1116" s="93"/>
      <c r="N1116" s="93"/>
      <c r="O1116" s="36"/>
      <c r="P1116" s="81"/>
      <c r="Q1116" s="81"/>
      <c r="R1116" s="82"/>
      <c r="S1116" s="88"/>
      <c r="T1116" s="92"/>
      <c r="U1116" s="92"/>
      <c r="V1116" s="2"/>
      <c r="W1116" s="2"/>
    </row>
    <row r="1117" spans="1:23" ht="15.95" customHeight="1" x14ac:dyDescent="0.25">
      <c r="A1117" s="72"/>
      <c r="B1117" s="53" t="str">
        <f>IF('Data Import-Express'!B1111="", "",'Data Import-Express'!B1111 )</f>
        <v>BOFSNJ</v>
      </c>
      <c r="C1117" s="53" t="str">
        <f>IF('Data Import-Express'!C1111="", "",'Data Import-Express'!C1111 )</f>
        <v>Company 133</v>
      </c>
      <c r="D1117" s="97" t="str">
        <f>IF('Data Import-Express'!D1111="", "",'Data Import-Express'!D1111 )</f>
        <v>L076763</v>
      </c>
      <c r="E1117" s="54">
        <f ca="1">IF('Data Import-Express'!E1111="", "",'Data Import-Express'!E1111 )+(TODAY()-$A$1)</f>
        <v>45127</v>
      </c>
      <c r="F1117" s="53">
        <f>IF('Data Import-Express'!F1111="", "",'Data Import-Express'!F1111 )</f>
        <v>1185.75</v>
      </c>
      <c r="G1117" s="53">
        <f>IF('Data Import-Express'!G1111="", "",'Data Import-Express'!G1111 )</f>
        <v>1185.75</v>
      </c>
      <c r="H1117" s="8"/>
      <c r="I1117" s="81"/>
      <c r="J1117" s="81"/>
      <c r="K1117" s="82"/>
      <c r="L1117" s="120"/>
      <c r="M1117" s="93"/>
      <c r="N1117" s="93"/>
      <c r="O1117" s="36"/>
      <c r="P1117" s="81"/>
      <c r="Q1117" s="81"/>
      <c r="R1117" s="82"/>
      <c r="S1117" s="88"/>
      <c r="T1117" s="92"/>
      <c r="U1117" s="92"/>
      <c r="V1117" s="2"/>
      <c r="W1117" s="2"/>
    </row>
    <row r="1118" spans="1:23" ht="15.95" customHeight="1" x14ac:dyDescent="0.25">
      <c r="A1118" s="72"/>
      <c r="B1118" s="53" t="str">
        <f>IF('Data Import-Express'!B1112="", "",'Data Import-Express'!B1112 )</f>
        <v>BOFSNJ</v>
      </c>
      <c r="C1118" s="53" t="str">
        <f>IF('Data Import-Express'!C1112="", "",'Data Import-Express'!C1112 )</f>
        <v>Company 133</v>
      </c>
      <c r="D1118" s="97" t="str">
        <f>IF('Data Import-Express'!D1112="", "",'Data Import-Express'!D1112 )</f>
        <v>L076765</v>
      </c>
      <c r="E1118" s="54">
        <f ca="1">IF('Data Import-Express'!E1112="", "",'Data Import-Express'!E1112 )+(TODAY()-$A$1)</f>
        <v>45127</v>
      </c>
      <c r="F1118" s="53">
        <f>IF('Data Import-Express'!F1112="", "",'Data Import-Express'!F1112 )</f>
        <v>690.53</v>
      </c>
      <c r="G1118" s="53">
        <f>IF('Data Import-Express'!G1112="", "",'Data Import-Express'!G1112 )</f>
        <v>690.53</v>
      </c>
      <c r="H1118" s="8"/>
      <c r="I1118" s="81"/>
      <c r="J1118" s="81"/>
      <c r="K1118" s="82"/>
      <c r="L1118" s="120"/>
      <c r="M1118" s="93"/>
      <c r="N1118" s="93"/>
      <c r="O1118" s="36"/>
      <c r="P1118" s="81"/>
      <c r="Q1118" s="81"/>
      <c r="R1118" s="82"/>
      <c r="S1118" s="88"/>
      <c r="T1118" s="92"/>
      <c r="U1118" s="92"/>
      <c r="V1118" s="2"/>
      <c r="W1118" s="2"/>
    </row>
    <row r="1119" spans="1:23" ht="15.95" customHeight="1" x14ac:dyDescent="0.25">
      <c r="A1119" s="72"/>
      <c r="B1119" s="53" t="str">
        <f>IF('Data Import-Express'!B1113="", "",'Data Import-Express'!B1113 )</f>
        <v>BOFSNJ</v>
      </c>
      <c r="C1119" s="53" t="str">
        <f>IF('Data Import-Express'!C1113="", "",'Data Import-Express'!C1113 )</f>
        <v>Company 133</v>
      </c>
      <c r="D1119" s="97" t="str">
        <f>IF('Data Import-Express'!D1113="", "",'Data Import-Express'!D1113 )</f>
        <v>L077022</v>
      </c>
      <c r="E1119" s="54">
        <f ca="1">IF('Data Import-Express'!E1113="", "",'Data Import-Express'!E1113 )+(TODAY()-$A$1)</f>
        <v>45127</v>
      </c>
      <c r="F1119" s="53">
        <f>IF('Data Import-Express'!F1113="", "",'Data Import-Express'!F1113 )</f>
        <v>697.5</v>
      </c>
      <c r="G1119" s="53">
        <f>IF('Data Import-Express'!G1113="", "",'Data Import-Express'!G1113 )</f>
        <v>697.5</v>
      </c>
      <c r="H1119" s="8"/>
      <c r="I1119" s="81"/>
      <c r="J1119" s="81"/>
      <c r="K1119" s="82"/>
      <c r="L1119" s="120"/>
      <c r="M1119" s="93"/>
      <c r="N1119" s="93"/>
      <c r="O1119" s="36"/>
      <c r="P1119" s="81"/>
      <c r="Q1119" s="81"/>
      <c r="R1119" s="82"/>
      <c r="S1119" s="88"/>
      <c r="T1119" s="92"/>
      <c r="U1119" s="92"/>
      <c r="V1119" s="2"/>
      <c r="W1119" s="2"/>
    </row>
    <row r="1120" spans="1:23" ht="15.95" customHeight="1" x14ac:dyDescent="0.25">
      <c r="A1120" s="72"/>
      <c r="B1120" s="53" t="str">
        <f>IF('Data Import-Express'!B1114="", "",'Data Import-Express'!B1114 )</f>
        <v>BOFSNJ</v>
      </c>
      <c r="C1120" s="53" t="str">
        <f>IF('Data Import-Express'!C1114="", "",'Data Import-Express'!C1114 )</f>
        <v>Company 133</v>
      </c>
      <c r="D1120" s="97" t="str">
        <f>IF('Data Import-Express'!D1114="", "",'Data Import-Express'!D1114 )</f>
        <v>L077149</v>
      </c>
      <c r="E1120" s="54">
        <f ca="1">IF('Data Import-Express'!E1114="", "",'Data Import-Express'!E1114 )+(TODAY()-$A$1)</f>
        <v>45127</v>
      </c>
      <c r="F1120" s="53">
        <f>IF('Data Import-Express'!F1114="", "",'Data Import-Express'!F1114 )</f>
        <v>645.75</v>
      </c>
      <c r="G1120" s="53">
        <f>IF('Data Import-Express'!G1114="", "",'Data Import-Express'!G1114 )</f>
        <v>645.75</v>
      </c>
      <c r="H1120" s="8"/>
      <c r="I1120" s="81"/>
      <c r="J1120" s="81"/>
      <c r="K1120" s="82"/>
      <c r="L1120" s="120"/>
      <c r="M1120" s="93"/>
      <c r="N1120" s="93"/>
      <c r="O1120" s="36"/>
      <c r="P1120" s="81"/>
      <c r="Q1120" s="81"/>
      <c r="R1120" s="82"/>
      <c r="S1120" s="88"/>
      <c r="T1120" s="92"/>
      <c r="U1120" s="92"/>
      <c r="V1120" s="2"/>
      <c r="W1120" s="2"/>
    </row>
    <row r="1121" spans="1:23" ht="15.95" customHeight="1" x14ac:dyDescent="0.25">
      <c r="A1121" s="72"/>
      <c r="B1121" s="53" t="str">
        <f>IF('Data Import-Express'!B1115="", "",'Data Import-Express'!B1115 )</f>
        <v>BOFSNJ</v>
      </c>
      <c r="C1121" s="53" t="str">
        <f>IF('Data Import-Express'!C1115="", "",'Data Import-Express'!C1115 )</f>
        <v>Company 133</v>
      </c>
      <c r="D1121" s="97" t="str">
        <f>IF('Data Import-Express'!D1115="", "",'Data Import-Express'!D1115 )</f>
        <v>L077059</v>
      </c>
      <c r="E1121" s="54">
        <f ca="1">IF('Data Import-Express'!E1115="", "",'Data Import-Express'!E1115 )+(TODAY()-$A$1)</f>
        <v>45130</v>
      </c>
      <c r="F1121" s="53">
        <f>IF('Data Import-Express'!F1115="", "",'Data Import-Express'!F1115 )</f>
        <v>697.5</v>
      </c>
      <c r="G1121" s="53">
        <f>IF('Data Import-Express'!G1115="", "",'Data Import-Express'!G1115 )</f>
        <v>697.5</v>
      </c>
      <c r="H1121" s="8"/>
      <c r="I1121" s="81"/>
      <c r="J1121" s="81"/>
      <c r="K1121" s="82"/>
      <c r="L1121" s="120"/>
      <c r="M1121" s="93"/>
      <c r="N1121" s="93"/>
      <c r="O1121" s="36"/>
      <c r="P1121" s="81"/>
      <c r="Q1121" s="81"/>
      <c r="R1121" s="82"/>
      <c r="S1121" s="88"/>
      <c r="T1121" s="92"/>
      <c r="U1121" s="92"/>
      <c r="V1121" s="2"/>
      <c r="W1121" s="2"/>
    </row>
    <row r="1122" spans="1:23" ht="15.95" customHeight="1" x14ac:dyDescent="0.25">
      <c r="A1122" s="72"/>
      <c r="B1122" s="53" t="str">
        <f>IF('Data Import-Express'!B1116="", "",'Data Import-Express'!B1116 )</f>
        <v>BOFSNJ</v>
      </c>
      <c r="C1122" s="53" t="str">
        <f>IF('Data Import-Express'!C1116="", "",'Data Import-Express'!C1116 )</f>
        <v>Company 133</v>
      </c>
      <c r="D1122" s="97" t="str">
        <f>IF('Data Import-Express'!D1116="", "",'Data Import-Express'!D1116 )</f>
        <v>L077399</v>
      </c>
      <c r="E1122" s="54">
        <f ca="1">IF('Data Import-Express'!E1116="", "",'Data Import-Express'!E1116 )+(TODAY()-$A$1)</f>
        <v>45134</v>
      </c>
      <c r="F1122" s="53">
        <f>IF('Data Import-Express'!F1116="", "",'Data Import-Express'!F1116 )</f>
        <v>695.98</v>
      </c>
      <c r="G1122" s="53">
        <f>IF('Data Import-Express'!G1116="", "",'Data Import-Express'!G1116 )</f>
        <v>695.98</v>
      </c>
      <c r="H1122" s="8"/>
      <c r="I1122" s="81"/>
      <c r="J1122" s="81"/>
      <c r="K1122" s="82"/>
      <c r="L1122" s="120"/>
      <c r="M1122" s="93"/>
      <c r="N1122" s="93"/>
      <c r="O1122" s="36"/>
      <c r="P1122" s="81"/>
      <c r="Q1122" s="81"/>
      <c r="R1122" s="82"/>
      <c r="S1122" s="88"/>
      <c r="T1122" s="92"/>
      <c r="U1122" s="92"/>
      <c r="V1122" s="2"/>
      <c r="W1122" s="2"/>
    </row>
    <row r="1123" spans="1:23" ht="15.95" customHeight="1" x14ac:dyDescent="0.25">
      <c r="A1123" s="72"/>
      <c r="B1123" s="53" t="str">
        <f>IF('Data Import-Express'!B1117="", "",'Data Import-Express'!B1117 )</f>
        <v>BOFSNJ</v>
      </c>
      <c r="C1123" s="53" t="str">
        <f>IF('Data Import-Express'!C1117="", "",'Data Import-Express'!C1117 )</f>
        <v>Company 133</v>
      </c>
      <c r="D1123" s="97" t="str">
        <f>IF('Data Import-Express'!D1117="", "",'Data Import-Express'!D1117 )</f>
        <v>L077193</v>
      </c>
      <c r="E1123" s="54">
        <f ca="1">IF('Data Import-Express'!E1117="", "",'Data Import-Express'!E1117 )+(TODAY()-$A$1)</f>
        <v>45141</v>
      </c>
      <c r="F1123" s="53">
        <f>IF('Data Import-Express'!F1117="", "",'Data Import-Express'!F1117 )</f>
        <v>1148</v>
      </c>
      <c r="G1123" s="53">
        <f>IF('Data Import-Express'!G1117="", "",'Data Import-Express'!G1117 )</f>
        <v>1148</v>
      </c>
      <c r="H1123" s="8"/>
      <c r="I1123" s="81"/>
      <c r="J1123" s="81"/>
      <c r="K1123" s="82"/>
      <c r="L1123" s="120"/>
      <c r="M1123" s="93"/>
      <c r="N1123" s="93"/>
      <c r="O1123" s="36"/>
      <c r="P1123" s="81"/>
      <c r="Q1123" s="81"/>
      <c r="R1123" s="82"/>
      <c r="S1123" s="88"/>
      <c r="T1123" s="92"/>
      <c r="U1123" s="92"/>
      <c r="V1123" s="2"/>
      <c r="W1123" s="2"/>
    </row>
    <row r="1124" spans="1:23" ht="15.95" customHeight="1" x14ac:dyDescent="0.25">
      <c r="A1124" s="72"/>
      <c r="B1124" s="53" t="str">
        <f>IF('Data Import-Express'!B1118="", "",'Data Import-Express'!B1118 )</f>
        <v>BOFSNJ</v>
      </c>
      <c r="C1124" s="53" t="str">
        <f>IF('Data Import-Express'!C1118="", "",'Data Import-Express'!C1118 )</f>
        <v>Company 133</v>
      </c>
      <c r="D1124" s="97" t="str">
        <f>IF('Data Import-Express'!D1118="", "",'Data Import-Express'!D1118 )</f>
        <v>L077223</v>
      </c>
      <c r="E1124" s="54">
        <f ca="1">IF('Data Import-Express'!E1118="", "",'Data Import-Express'!E1118 )+(TODAY()-$A$1)</f>
        <v>45141</v>
      </c>
      <c r="F1124" s="53">
        <f>IF('Data Import-Express'!F1118="", "",'Data Import-Express'!F1118 )</f>
        <v>1578.5</v>
      </c>
      <c r="G1124" s="53">
        <f>IF('Data Import-Express'!G1118="", "",'Data Import-Express'!G1118 )</f>
        <v>1578.5</v>
      </c>
      <c r="H1124" s="8"/>
      <c r="I1124" s="81"/>
      <c r="J1124" s="81"/>
      <c r="K1124" s="82"/>
      <c r="L1124" s="120"/>
      <c r="M1124" s="93"/>
      <c r="N1124" s="93"/>
      <c r="O1124" s="36"/>
      <c r="P1124" s="81"/>
      <c r="Q1124" s="81"/>
      <c r="R1124" s="82"/>
      <c r="S1124" s="88"/>
      <c r="T1124" s="92"/>
      <c r="U1124" s="92"/>
      <c r="V1124" s="2"/>
      <c r="W1124" s="2"/>
    </row>
    <row r="1125" spans="1:23" ht="15.95" customHeight="1" x14ac:dyDescent="0.25">
      <c r="A1125" s="72"/>
      <c r="B1125" s="53" t="str">
        <f>IF('Data Import-Express'!B1119="", "",'Data Import-Express'!B1119 )</f>
        <v>BOFSNJ</v>
      </c>
      <c r="C1125" s="53" t="str">
        <f>IF('Data Import-Express'!C1119="", "",'Data Import-Express'!C1119 )</f>
        <v>Company 133</v>
      </c>
      <c r="D1125" s="97" t="str">
        <f>IF('Data Import-Express'!D1119="", "",'Data Import-Express'!D1119 )</f>
        <v>L077224</v>
      </c>
      <c r="E1125" s="54">
        <f ca="1">IF('Data Import-Express'!E1119="", "",'Data Import-Express'!E1119 )+(TODAY()-$A$1)</f>
        <v>45141</v>
      </c>
      <c r="F1125" s="53">
        <f>IF('Data Import-Express'!F1119="", "",'Data Import-Express'!F1119 )</f>
        <v>1578.5</v>
      </c>
      <c r="G1125" s="53">
        <f>IF('Data Import-Express'!G1119="", "",'Data Import-Express'!G1119 )</f>
        <v>1578.5</v>
      </c>
      <c r="H1125" s="8"/>
      <c r="I1125" s="81"/>
      <c r="J1125" s="81"/>
      <c r="K1125" s="82"/>
      <c r="L1125" s="120"/>
      <c r="M1125" s="93"/>
      <c r="N1125" s="93"/>
      <c r="O1125" s="36"/>
      <c r="P1125" s="81"/>
      <c r="Q1125" s="81"/>
      <c r="R1125" s="82"/>
      <c r="S1125" s="88"/>
      <c r="T1125" s="92"/>
      <c r="U1125" s="92"/>
      <c r="V1125" s="2"/>
      <c r="W1125" s="2"/>
    </row>
    <row r="1126" spans="1:23" ht="15.95" customHeight="1" x14ac:dyDescent="0.25">
      <c r="A1126" s="72"/>
      <c r="B1126" s="53" t="str">
        <f>IF('Data Import-Express'!B1120="", "",'Data Import-Express'!B1120 )</f>
        <v>BOFSNJ</v>
      </c>
      <c r="C1126" s="53" t="str">
        <f>IF('Data Import-Express'!C1120="", "",'Data Import-Express'!C1120 )</f>
        <v>Company 133</v>
      </c>
      <c r="D1126" s="97" t="str">
        <f>IF('Data Import-Express'!D1120="", "",'Data Import-Express'!D1120 )</f>
        <v>L077703</v>
      </c>
      <c r="E1126" s="54">
        <f ca="1">IF('Data Import-Express'!E1120="", "",'Data Import-Express'!E1120 )+(TODAY()-$A$1)</f>
        <v>45141</v>
      </c>
      <c r="F1126" s="53">
        <f>IF('Data Import-Express'!F1120="", "",'Data Import-Express'!F1120 )</f>
        <v>1156</v>
      </c>
      <c r="G1126" s="53">
        <f>IF('Data Import-Express'!G1120="", "",'Data Import-Express'!G1120 )</f>
        <v>1156</v>
      </c>
      <c r="H1126" s="8"/>
      <c r="I1126" s="81"/>
      <c r="J1126" s="81"/>
      <c r="K1126" s="82"/>
      <c r="L1126" s="120"/>
      <c r="M1126" s="93"/>
      <c r="N1126" s="93"/>
      <c r="O1126" s="36"/>
      <c r="P1126" s="81"/>
      <c r="Q1126" s="81"/>
      <c r="R1126" s="82"/>
      <c r="S1126" s="88"/>
      <c r="T1126" s="92"/>
      <c r="U1126" s="92"/>
      <c r="V1126" s="2"/>
      <c r="W1126" s="2"/>
    </row>
    <row r="1127" spans="1:23" ht="15.95" customHeight="1" x14ac:dyDescent="0.25">
      <c r="A1127" s="72"/>
      <c r="B1127" s="53" t="str">
        <f>IF('Data Import-Express'!B1121="", "",'Data Import-Express'!B1121 )</f>
        <v>BOFSNJ</v>
      </c>
      <c r="C1127" s="53" t="str">
        <f>IF('Data Import-Express'!C1121="", "",'Data Import-Express'!C1121 )</f>
        <v>Company 133</v>
      </c>
      <c r="D1127" s="97" t="str">
        <f>IF('Data Import-Express'!D1121="", "",'Data Import-Express'!D1121 )</f>
        <v>L077915</v>
      </c>
      <c r="E1127" s="54">
        <f ca="1">IF('Data Import-Express'!E1121="", "",'Data Import-Express'!E1121 )+(TODAY()-$A$1)</f>
        <v>45148</v>
      </c>
      <c r="F1127" s="53">
        <f>IF('Data Import-Express'!F1121="", "",'Data Import-Express'!F1121 )</f>
        <v>1192.1300000000001</v>
      </c>
      <c r="G1127" s="53">
        <f>IF('Data Import-Express'!G1121="", "",'Data Import-Express'!G1121 )</f>
        <v>1192.1300000000001</v>
      </c>
      <c r="H1127" s="8"/>
      <c r="I1127" s="81"/>
      <c r="J1127" s="81"/>
      <c r="K1127" s="82"/>
      <c r="L1127" s="120"/>
      <c r="M1127" s="93"/>
      <c r="N1127" s="93"/>
      <c r="O1127" s="36"/>
      <c r="P1127" s="81"/>
      <c r="Q1127" s="81"/>
      <c r="R1127" s="82"/>
      <c r="S1127" s="88"/>
      <c r="T1127" s="92"/>
      <c r="U1127" s="92"/>
      <c r="V1127" s="2"/>
      <c r="W1127" s="2"/>
    </row>
    <row r="1128" spans="1:23" ht="15.95" customHeight="1" x14ac:dyDescent="0.25">
      <c r="A1128" s="72"/>
      <c r="B1128" s="53" t="str">
        <f>IF('Data Import-Express'!B1122="", "",'Data Import-Express'!B1122 )</f>
        <v>BOFSNJ</v>
      </c>
      <c r="C1128" s="53" t="str">
        <f>IF('Data Import-Express'!C1122="", "",'Data Import-Express'!C1122 )</f>
        <v>Company 133</v>
      </c>
      <c r="D1128" s="97" t="str">
        <f>IF('Data Import-Express'!D1122="", "",'Data Import-Express'!D1122 )</f>
        <v>L078674</v>
      </c>
      <c r="E1128" s="54">
        <f ca="1">IF('Data Import-Express'!E1122="", "",'Data Import-Express'!E1122 )+(TODAY()-$A$1)</f>
        <v>45154</v>
      </c>
      <c r="F1128" s="53">
        <f>IF('Data Import-Express'!F1122="", "",'Data Import-Express'!F1122 )</f>
        <v>758.63</v>
      </c>
      <c r="G1128" s="53">
        <f>IF('Data Import-Express'!G1122="", "",'Data Import-Express'!G1122 )</f>
        <v>758.63</v>
      </c>
      <c r="H1128" s="8"/>
      <c r="I1128" s="81"/>
      <c r="J1128" s="81"/>
      <c r="K1128" s="82"/>
      <c r="L1128" s="120"/>
      <c r="M1128" s="93"/>
      <c r="N1128" s="93"/>
      <c r="O1128" s="36"/>
      <c r="P1128" s="81"/>
      <c r="Q1128" s="81"/>
      <c r="R1128" s="82"/>
      <c r="S1128" s="88"/>
      <c r="T1128" s="92"/>
      <c r="U1128" s="92"/>
      <c r="V1128" s="2"/>
      <c r="W1128" s="2"/>
    </row>
    <row r="1129" spans="1:23" ht="15.95" customHeight="1" x14ac:dyDescent="0.25">
      <c r="A1129" s="72"/>
      <c r="B1129" s="53" t="str">
        <f>IF('Data Import-Express'!B1123="", "",'Data Import-Express'!B1123 )</f>
        <v>BOFSNJ</v>
      </c>
      <c r="C1129" s="53" t="str">
        <f>IF('Data Import-Express'!C1123="", "",'Data Import-Express'!C1123 )</f>
        <v>Company 133</v>
      </c>
      <c r="D1129" s="97" t="str">
        <f>IF('Data Import-Express'!D1123="", "",'Data Import-Express'!D1123 )</f>
        <v>L077302</v>
      </c>
      <c r="E1129" s="54">
        <f ca="1">IF('Data Import-Express'!E1123="", "",'Data Import-Express'!E1123 )+(TODAY()-$A$1)</f>
        <v>45156</v>
      </c>
      <c r="F1129" s="53">
        <f>IF('Data Import-Express'!F1123="", "",'Data Import-Express'!F1123 )</f>
        <v>997.33</v>
      </c>
      <c r="G1129" s="53">
        <f>IF('Data Import-Express'!G1123="", "",'Data Import-Express'!G1123 )</f>
        <v>997.33</v>
      </c>
      <c r="H1129" s="8"/>
      <c r="I1129" s="81"/>
      <c r="J1129" s="81"/>
      <c r="K1129" s="82"/>
      <c r="L1129" s="120"/>
      <c r="M1129" s="93"/>
      <c r="N1129" s="93"/>
      <c r="O1129" s="36"/>
      <c r="P1129" s="81"/>
      <c r="Q1129" s="81"/>
      <c r="R1129" s="82"/>
      <c r="S1129" s="88"/>
      <c r="T1129" s="92"/>
      <c r="U1129" s="92"/>
      <c r="V1129" s="2"/>
      <c r="W1129" s="2"/>
    </row>
    <row r="1130" spans="1:23" ht="15.95" customHeight="1" x14ac:dyDescent="0.25">
      <c r="A1130" s="72"/>
      <c r="B1130" s="53" t="str">
        <f>IF('Data Import-Express'!B1124="", "",'Data Import-Express'!B1124 )</f>
        <v>BOFSNJ</v>
      </c>
      <c r="C1130" s="53" t="str">
        <f>IF('Data Import-Express'!C1124="", "",'Data Import-Express'!C1124 )</f>
        <v>Company 133</v>
      </c>
      <c r="D1130" s="97" t="str">
        <f>IF('Data Import-Express'!D1124="", "",'Data Import-Express'!D1124 )</f>
        <v>L078774</v>
      </c>
      <c r="E1130" s="54">
        <f ca="1">IF('Data Import-Express'!E1124="", "",'Data Import-Express'!E1124 )+(TODAY()-$A$1)</f>
        <v>45156</v>
      </c>
      <c r="F1130" s="53">
        <f>IF('Data Import-Express'!F1124="", "",'Data Import-Express'!F1124 )</f>
        <v>794.75</v>
      </c>
      <c r="G1130" s="53">
        <f>IF('Data Import-Express'!G1124="", "",'Data Import-Express'!G1124 )</f>
        <v>794.75</v>
      </c>
      <c r="H1130" s="8"/>
      <c r="I1130" s="81"/>
      <c r="J1130" s="81"/>
      <c r="K1130" s="82"/>
      <c r="L1130" s="120"/>
      <c r="M1130" s="93"/>
      <c r="N1130" s="93"/>
      <c r="O1130" s="36"/>
      <c r="P1130" s="81"/>
      <c r="Q1130" s="81"/>
      <c r="R1130" s="82"/>
      <c r="S1130" s="88"/>
      <c r="T1130" s="92"/>
      <c r="U1130" s="92"/>
      <c r="V1130" s="2"/>
      <c r="W1130" s="2"/>
    </row>
    <row r="1131" spans="1:23" ht="15.95" customHeight="1" x14ac:dyDescent="0.25">
      <c r="A1131" s="72"/>
      <c r="B1131" s="53" t="str">
        <f>IF('Data Import-Express'!B1125="", "",'Data Import-Express'!B1125 )</f>
        <v>BOFSNJ</v>
      </c>
      <c r="C1131" s="53" t="str">
        <f>IF('Data Import-Express'!C1125="", "",'Data Import-Express'!C1125 )</f>
        <v>Company 133</v>
      </c>
      <c r="D1131" s="97" t="str">
        <f>IF('Data Import-Express'!D1125="", "",'Data Import-Express'!D1125 )</f>
        <v>L079368</v>
      </c>
      <c r="E1131" s="54">
        <f ca="1">IF('Data Import-Express'!E1125="", "",'Data Import-Express'!E1125 )+(TODAY()-$A$1)</f>
        <v>45168</v>
      </c>
      <c r="F1131" s="53">
        <f>IF('Data Import-Express'!F1125="", "",'Data Import-Express'!F1125 )</f>
        <v>516.6</v>
      </c>
      <c r="G1131" s="53">
        <f>IF('Data Import-Express'!G1125="", "",'Data Import-Express'!G1125 )</f>
        <v>516.6</v>
      </c>
      <c r="H1131" s="8"/>
      <c r="I1131" s="81"/>
      <c r="J1131" s="81"/>
      <c r="K1131" s="82"/>
      <c r="L1131" s="120"/>
      <c r="M1131" s="93"/>
      <c r="N1131" s="93"/>
      <c r="O1131" s="36"/>
      <c r="P1131" s="81"/>
      <c r="Q1131" s="81"/>
      <c r="R1131" s="82"/>
      <c r="S1131" s="88"/>
      <c r="T1131" s="92"/>
      <c r="U1131" s="92"/>
      <c r="V1131" s="2"/>
      <c r="W1131" s="2"/>
    </row>
    <row r="1132" spans="1:23" ht="15.95" customHeight="1" x14ac:dyDescent="0.25">
      <c r="A1132" s="72"/>
      <c r="B1132" s="53" t="str">
        <f>IF('Data Import-Express'!B1126="", "",'Data Import-Express'!B1126 )</f>
        <v>BOFSNJ</v>
      </c>
      <c r="C1132" s="53" t="str">
        <f>IF('Data Import-Express'!C1126="", "",'Data Import-Express'!C1126 )</f>
        <v>Company 133</v>
      </c>
      <c r="D1132" s="97" t="str">
        <f>IF('Data Import-Express'!D1126="", "",'Data Import-Express'!D1126 )</f>
        <v>L079223</v>
      </c>
      <c r="E1132" s="54">
        <f ca="1">IF('Data Import-Express'!E1126="", "",'Data Import-Express'!E1126 )+(TODAY()-$A$1)</f>
        <v>45171</v>
      </c>
      <c r="F1132" s="53">
        <f>IF('Data Import-Express'!F1126="", "",'Data Import-Express'!F1126 )</f>
        <v>1300.5</v>
      </c>
      <c r="G1132" s="53">
        <f>IF('Data Import-Express'!G1126="", "",'Data Import-Express'!G1126 )</f>
        <v>1300.5</v>
      </c>
      <c r="H1132" s="8"/>
      <c r="I1132" s="81"/>
      <c r="J1132" s="81"/>
      <c r="K1132" s="82"/>
      <c r="L1132" s="120"/>
      <c r="M1132" s="93"/>
      <c r="N1132" s="93"/>
      <c r="O1132" s="36"/>
      <c r="P1132" s="81"/>
      <c r="Q1132" s="81"/>
      <c r="R1132" s="82"/>
      <c r="S1132" s="88"/>
      <c r="T1132" s="92"/>
      <c r="U1132" s="92"/>
      <c r="V1132" s="2"/>
      <c r="W1132" s="2"/>
    </row>
    <row r="1133" spans="1:23" ht="15.95" customHeight="1" x14ac:dyDescent="0.25">
      <c r="A1133" s="72"/>
      <c r="B1133" s="53" t="str">
        <f>IF('Data Import-Express'!B1127="", "",'Data Import-Express'!B1127 )</f>
        <v>BOFSNJ</v>
      </c>
      <c r="C1133" s="53" t="str">
        <f>IF('Data Import-Express'!C1127="", "",'Data Import-Express'!C1127 )</f>
        <v>Company 133</v>
      </c>
      <c r="D1133" s="97" t="str">
        <f>IF('Data Import-Express'!D1127="", "",'Data Import-Express'!D1127 )</f>
        <v>L079297</v>
      </c>
      <c r="E1133" s="54">
        <f ca="1">IF('Data Import-Express'!E1127="", "",'Data Import-Express'!E1127 )+(TODAY()-$A$1)</f>
        <v>45172</v>
      </c>
      <c r="F1133" s="53">
        <f>IF('Data Import-Express'!F1127="", "",'Data Import-Express'!F1127 )</f>
        <v>794.75</v>
      </c>
      <c r="G1133" s="53">
        <f>IF('Data Import-Express'!G1127="", "",'Data Import-Express'!G1127 )</f>
        <v>794.75</v>
      </c>
      <c r="H1133" s="8"/>
      <c r="I1133" s="81"/>
      <c r="J1133" s="81"/>
      <c r="K1133" s="82"/>
      <c r="L1133" s="120"/>
      <c r="M1133" s="93"/>
      <c r="N1133" s="93"/>
      <c r="O1133" s="36"/>
      <c r="P1133" s="81"/>
      <c r="Q1133" s="81"/>
      <c r="R1133" s="82"/>
      <c r="S1133" s="88"/>
      <c r="T1133" s="92"/>
      <c r="U1133" s="92"/>
      <c r="V1133" s="2"/>
      <c r="W1133" s="2"/>
    </row>
    <row r="1134" spans="1:23" ht="15.95" customHeight="1" x14ac:dyDescent="0.25">
      <c r="A1134" s="72"/>
      <c r="B1134" s="53" t="str">
        <f>IF('Data Import-Express'!B1128="", "",'Data Import-Express'!B1128 )</f>
        <v>BOMEPA</v>
      </c>
      <c r="C1134" s="53" t="str">
        <f>IF('Data Import-Express'!C1128="", "",'Data Import-Express'!C1128 )</f>
        <v>Company 134</v>
      </c>
      <c r="D1134" s="97" t="str">
        <f>IF('Data Import-Express'!D1128="", "",'Data Import-Express'!D1128 )</f>
        <v>L073123</v>
      </c>
      <c r="E1134" s="54">
        <f ca="1">IF('Data Import-Express'!E1128="", "",'Data Import-Express'!E1128 )+(TODAY()-$A$1)</f>
        <v>45063</v>
      </c>
      <c r="F1134" s="53">
        <f>IF('Data Import-Express'!F1128="", "",'Data Import-Express'!F1128 )</f>
        <v>3888</v>
      </c>
      <c r="G1134" s="53">
        <f>IF('Data Import-Express'!G1128="", "",'Data Import-Express'!G1128 )</f>
        <v>3888</v>
      </c>
      <c r="H1134" s="8"/>
      <c r="I1134" s="81"/>
      <c r="J1134" s="81"/>
      <c r="K1134" s="82"/>
      <c r="L1134" s="120"/>
      <c r="M1134" s="93"/>
      <c r="N1134" s="93"/>
      <c r="O1134" s="36"/>
      <c r="P1134" s="81"/>
      <c r="Q1134" s="81"/>
      <c r="R1134" s="82"/>
      <c r="S1134" s="88"/>
      <c r="T1134" s="92"/>
      <c r="U1134" s="92"/>
      <c r="V1134" s="2"/>
      <c r="W1134" s="2"/>
    </row>
    <row r="1135" spans="1:23" ht="15.95" customHeight="1" x14ac:dyDescent="0.25">
      <c r="A1135" s="72"/>
      <c r="B1135" s="53" t="str">
        <f>IF('Data Import-Express'!B1129="", "",'Data Import-Express'!B1129 )</f>
        <v>BOMEPA</v>
      </c>
      <c r="C1135" s="53" t="str">
        <f>IF('Data Import-Express'!C1129="", "",'Data Import-Express'!C1129 )</f>
        <v>Company 134</v>
      </c>
      <c r="D1135" s="97" t="str">
        <f>IF('Data Import-Express'!D1129="", "",'Data Import-Express'!D1129 )</f>
        <v>L072346</v>
      </c>
      <c r="E1135" s="54">
        <f ca="1">IF('Data Import-Express'!E1129="", "",'Data Import-Express'!E1129 )+(TODAY()-$A$1)</f>
        <v>45064</v>
      </c>
      <c r="F1135" s="53">
        <f>IF('Data Import-Express'!F1129="", "",'Data Import-Express'!F1129 )</f>
        <v>2095.1999999999998</v>
      </c>
      <c r="G1135" s="53">
        <f>IF('Data Import-Express'!G1129="", "",'Data Import-Express'!G1129 )</f>
        <v>2095.1999999999998</v>
      </c>
      <c r="H1135" s="8"/>
      <c r="I1135" s="81"/>
      <c r="J1135" s="81"/>
      <c r="K1135" s="82"/>
      <c r="L1135" s="120"/>
      <c r="M1135" s="93"/>
      <c r="N1135" s="93"/>
      <c r="O1135" s="36"/>
      <c r="P1135" s="81"/>
      <c r="Q1135" s="81"/>
      <c r="R1135" s="82"/>
      <c r="S1135" s="88"/>
      <c r="T1135" s="92"/>
      <c r="U1135" s="92"/>
      <c r="V1135" s="2"/>
      <c r="W1135" s="2"/>
    </row>
    <row r="1136" spans="1:23" ht="15.95" customHeight="1" x14ac:dyDescent="0.25">
      <c r="A1136" s="72"/>
      <c r="B1136" s="53" t="str">
        <f>IF('Data Import-Express'!B1130="", "",'Data Import-Express'!B1130 )</f>
        <v>BOMEPA</v>
      </c>
      <c r="C1136" s="53" t="str">
        <f>IF('Data Import-Express'!C1130="", "",'Data Import-Express'!C1130 )</f>
        <v>Company 134</v>
      </c>
      <c r="D1136" s="97" t="str">
        <f>IF('Data Import-Express'!D1130="", "",'Data Import-Express'!D1130 )</f>
        <v>L073664</v>
      </c>
      <c r="E1136" s="54">
        <f ca="1">IF('Data Import-Express'!E1130="", "",'Data Import-Express'!E1130 )+(TODAY()-$A$1)</f>
        <v>45070</v>
      </c>
      <c r="F1136" s="53">
        <f>IF('Data Import-Express'!F1130="", "",'Data Import-Express'!F1130 )</f>
        <v>2115</v>
      </c>
      <c r="G1136" s="53">
        <f>IF('Data Import-Express'!G1130="", "",'Data Import-Express'!G1130 )</f>
        <v>2115</v>
      </c>
      <c r="H1136" s="8"/>
      <c r="I1136" s="81"/>
      <c r="J1136" s="81"/>
      <c r="K1136" s="82"/>
      <c r="L1136" s="120"/>
      <c r="M1136" s="93"/>
      <c r="N1136" s="93"/>
      <c r="O1136" s="36"/>
      <c r="P1136" s="81"/>
      <c r="Q1136" s="81"/>
      <c r="R1136" s="82"/>
      <c r="S1136" s="88"/>
      <c r="T1136" s="92"/>
      <c r="U1136" s="92"/>
      <c r="V1136" s="2"/>
      <c r="W1136" s="2"/>
    </row>
    <row r="1137" spans="1:23" ht="15.95" customHeight="1" x14ac:dyDescent="0.25">
      <c r="A1137" s="72"/>
      <c r="B1137" s="53" t="str">
        <f>IF('Data Import-Express'!B1131="", "",'Data Import-Express'!B1131 )</f>
        <v>BOMEPA</v>
      </c>
      <c r="C1137" s="53" t="str">
        <f>IF('Data Import-Express'!C1131="", "",'Data Import-Express'!C1131 )</f>
        <v>Company 134</v>
      </c>
      <c r="D1137" s="97" t="str">
        <f>IF('Data Import-Express'!D1131="", "",'Data Import-Express'!D1131 )</f>
        <v>L074007</v>
      </c>
      <c r="E1137" s="54">
        <f ca="1">IF('Data Import-Express'!E1131="", "",'Data Import-Express'!E1131 )+(TODAY()-$A$1)</f>
        <v>45071</v>
      </c>
      <c r="F1137" s="53">
        <f>IF('Data Import-Express'!F1131="", "",'Data Import-Express'!F1131 )</f>
        <v>491.75</v>
      </c>
      <c r="G1137" s="53">
        <f>IF('Data Import-Express'!G1131="", "",'Data Import-Express'!G1131 )</f>
        <v>491.75</v>
      </c>
      <c r="H1137" s="8"/>
      <c r="I1137" s="81"/>
      <c r="J1137" s="81"/>
      <c r="K1137" s="82"/>
      <c r="L1137" s="120"/>
      <c r="M1137" s="93"/>
      <c r="N1137" s="93"/>
      <c r="O1137" s="36"/>
      <c r="P1137" s="81"/>
      <c r="Q1137" s="81"/>
      <c r="R1137" s="82"/>
      <c r="S1137" s="88"/>
      <c r="T1137" s="92"/>
      <c r="U1137" s="92"/>
      <c r="V1137" s="2"/>
      <c r="W1137" s="2"/>
    </row>
    <row r="1138" spans="1:23" ht="15.95" customHeight="1" x14ac:dyDescent="0.25">
      <c r="A1138" s="72"/>
      <c r="B1138" s="53" t="str">
        <f>IF('Data Import-Express'!B1132="", "",'Data Import-Express'!B1132 )</f>
        <v>BOMEPA</v>
      </c>
      <c r="C1138" s="53" t="str">
        <f>IF('Data Import-Express'!C1132="", "",'Data Import-Express'!C1132 )</f>
        <v>Company 134</v>
      </c>
      <c r="D1138" s="97" t="str">
        <f>IF('Data Import-Express'!D1132="", "",'Data Import-Express'!D1132 )</f>
        <v>L078104</v>
      </c>
      <c r="E1138" s="54">
        <f ca="1">IF('Data Import-Express'!E1132="", "",'Data Import-Express'!E1132 )+(TODAY()-$A$1)</f>
        <v>45157</v>
      </c>
      <c r="F1138" s="53">
        <f>IF('Data Import-Express'!F1132="", "",'Data Import-Express'!F1132 )</f>
        <v>1466.68</v>
      </c>
      <c r="G1138" s="53">
        <f>IF('Data Import-Express'!G1132="", "",'Data Import-Express'!G1132 )</f>
        <v>1466.68</v>
      </c>
      <c r="H1138" s="8"/>
      <c r="I1138" s="81"/>
      <c r="J1138" s="81"/>
      <c r="K1138" s="82"/>
      <c r="L1138" s="120"/>
      <c r="M1138" s="93"/>
      <c r="N1138" s="93"/>
      <c r="O1138" s="36"/>
      <c r="P1138" s="81"/>
      <c r="Q1138" s="81"/>
      <c r="R1138" s="82"/>
      <c r="S1138" s="88"/>
      <c r="T1138" s="92"/>
      <c r="U1138" s="92"/>
      <c r="V1138" s="2"/>
      <c r="W1138" s="2"/>
    </row>
    <row r="1139" spans="1:23" ht="15.95" customHeight="1" x14ac:dyDescent="0.25">
      <c r="A1139" s="72"/>
      <c r="B1139" s="53" t="str">
        <f>IF('Data Import-Express'!B1133="", "",'Data Import-Express'!B1133 )</f>
        <v>BOMEPA</v>
      </c>
      <c r="C1139" s="53" t="str">
        <f>IF('Data Import-Express'!C1133="", "",'Data Import-Express'!C1133 )</f>
        <v>Company 134</v>
      </c>
      <c r="D1139" s="97" t="str">
        <f>IF('Data Import-Express'!D1133="", "",'Data Import-Express'!D1133 )</f>
        <v>L072083</v>
      </c>
      <c r="E1139" s="54">
        <f ca="1">IF('Data Import-Express'!E1133="", "",'Data Import-Express'!E1133 )+(TODAY()-$A$1)</f>
        <v>45161</v>
      </c>
      <c r="F1139" s="53">
        <f>IF('Data Import-Express'!F1133="", "",'Data Import-Express'!F1133 )</f>
        <v>882</v>
      </c>
      <c r="G1139" s="53">
        <f>IF('Data Import-Express'!G1133="", "",'Data Import-Express'!G1133 )</f>
        <v>882</v>
      </c>
      <c r="H1139" s="8"/>
      <c r="I1139" s="81"/>
      <c r="J1139" s="81"/>
      <c r="K1139" s="82"/>
      <c r="L1139" s="120"/>
      <c r="M1139" s="93"/>
      <c r="N1139" s="93"/>
      <c r="O1139" s="36"/>
      <c r="P1139" s="81"/>
      <c r="Q1139" s="81"/>
      <c r="R1139" s="82"/>
      <c r="S1139" s="88"/>
      <c r="T1139" s="92"/>
      <c r="U1139" s="92"/>
      <c r="V1139" s="2"/>
      <c r="W1139" s="2"/>
    </row>
    <row r="1140" spans="1:23" ht="15.95" customHeight="1" x14ac:dyDescent="0.25">
      <c r="A1140" s="72"/>
      <c r="B1140" s="53" t="str">
        <f>IF('Data Import-Express'!B1134="", "",'Data Import-Express'!B1134 )</f>
        <v>BOMEPA</v>
      </c>
      <c r="C1140" s="53" t="str">
        <f>IF('Data Import-Express'!C1134="", "",'Data Import-Express'!C1134 )</f>
        <v>Company 134</v>
      </c>
      <c r="D1140" s="97" t="str">
        <f>IF('Data Import-Express'!D1134="", "",'Data Import-Express'!D1134 )</f>
        <v>L077987</v>
      </c>
      <c r="E1140" s="54">
        <f ca="1">IF('Data Import-Express'!E1134="", "",'Data Import-Express'!E1134 )+(TODAY()-$A$1)</f>
        <v>45163</v>
      </c>
      <c r="F1140" s="53">
        <f>IF('Data Import-Express'!F1134="", "",'Data Import-Express'!F1134 )</f>
        <v>2167.5</v>
      </c>
      <c r="G1140" s="53">
        <f>IF('Data Import-Express'!G1134="", "",'Data Import-Express'!G1134 )</f>
        <v>2167.5</v>
      </c>
      <c r="H1140" s="8"/>
      <c r="I1140" s="81"/>
      <c r="J1140" s="81"/>
      <c r="K1140" s="82"/>
      <c r="L1140" s="120"/>
      <c r="M1140" s="93"/>
      <c r="N1140" s="93"/>
      <c r="O1140" s="36"/>
      <c r="P1140" s="81"/>
      <c r="Q1140" s="81"/>
      <c r="R1140" s="82"/>
      <c r="S1140" s="88"/>
      <c r="T1140" s="92"/>
      <c r="U1140" s="92"/>
      <c r="V1140" s="2"/>
      <c r="W1140" s="2"/>
    </row>
    <row r="1141" spans="1:23" ht="15.95" customHeight="1" x14ac:dyDescent="0.25">
      <c r="A1141" s="72"/>
      <c r="B1141" s="53" t="str">
        <f>IF('Data Import-Express'!B1135="", "",'Data Import-Express'!B1135 )</f>
        <v>BOMEPA</v>
      </c>
      <c r="C1141" s="53" t="str">
        <f>IF('Data Import-Express'!C1135="", "",'Data Import-Express'!C1135 )</f>
        <v>Company 134</v>
      </c>
      <c r="D1141" s="97" t="str">
        <f>IF('Data Import-Express'!D1135="", "",'Data Import-Express'!D1135 )</f>
        <v>L078626</v>
      </c>
      <c r="E1141" s="54">
        <f ca="1">IF('Data Import-Express'!E1135="", "",'Data Import-Express'!E1135 )+(TODAY()-$A$1)</f>
        <v>45169</v>
      </c>
      <c r="F1141" s="53">
        <f>IF('Data Import-Express'!F1135="", "",'Data Import-Express'!F1135 )</f>
        <v>1372.75</v>
      </c>
      <c r="G1141" s="53">
        <f>IF('Data Import-Express'!G1135="", "",'Data Import-Express'!G1135 )</f>
        <v>1372.75</v>
      </c>
      <c r="H1141" s="8"/>
      <c r="I1141" s="81"/>
      <c r="J1141" s="81"/>
      <c r="K1141" s="82"/>
      <c r="L1141" s="120"/>
      <c r="M1141" s="93"/>
      <c r="N1141" s="93"/>
      <c r="O1141" s="36"/>
      <c r="P1141" s="81"/>
      <c r="Q1141" s="81"/>
      <c r="R1141" s="82"/>
      <c r="S1141" s="88"/>
      <c r="T1141" s="92"/>
      <c r="U1141" s="92"/>
      <c r="V1141" s="2"/>
      <c r="W1141" s="2"/>
    </row>
    <row r="1142" spans="1:23" ht="15.95" customHeight="1" x14ac:dyDescent="0.25">
      <c r="A1142" s="72"/>
      <c r="B1142" s="53" t="str">
        <f>IF('Data Import-Express'!B1136="", "",'Data Import-Express'!B1136 )</f>
        <v>BOMEPA</v>
      </c>
      <c r="C1142" s="53" t="str">
        <f>IF('Data Import-Express'!C1136="", "",'Data Import-Express'!C1136 )</f>
        <v>Company 134</v>
      </c>
      <c r="D1142" s="97" t="str">
        <f>IF('Data Import-Express'!D1136="", "",'Data Import-Express'!D1136 )</f>
        <v>L078971</v>
      </c>
      <c r="E1142" s="54">
        <f ca="1">IF('Data Import-Express'!E1136="", "",'Data Import-Express'!E1136 )+(TODAY()-$A$1)</f>
        <v>45169</v>
      </c>
      <c r="F1142" s="53">
        <f>IF('Data Import-Express'!F1136="", "",'Data Import-Express'!F1136 )</f>
        <v>3612.5</v>
      </c>
      <c r="G1142" s="53">
        <f>IF('Data Import-Express'!G1136="", "",'Data Import-Express'!G1136 )</f>
        <v>3612.5</v>
      </c>
      <c r="H1142" s="8"/>
      <c r="I1142" s="81"/>
      <c r="J1142" s="81"/>
      <c r="K1142" s="82"/>
      <c r="L1142" s="120"/>
      <c r="M1142" s="93"/>
      <c r="N1142" s="93"/>
      <c r="O1142" s="36"/>
      <c r="P1142" s="81"/>
      <c r="Q1142" s="81"/>
      <c r="R1142" s="82"/>
      <c r="S1142" s="88"/>
      <c r="T1142" s="92"/>
      <c r="U1142" s="92"/>
      <c r="V1142" s="2"/>
      <c r="W1142" s="2"/>
    </row>
    <row r="1143" spans="1:23" ht="15.95" customHeight="1" x14ac:dyDescent="0.25">
      <c r="A1143" s="72"/>
      <c r="B1143" s="53" t="str">
        <f>IF('Data Import-Express'!B1137="", "",'Data Import-Express'!B1137 )</f>
        <v>BORAPA</v>
      </c>
      <c r="C1143" s="53" t="str">
        <f>IF('Data Import-Express'!C1137="", "",'Data Import-Express'!C1137 )</f>
        <v>Company 135</v>
      </c>
      <c r="D1143" s="97" t="str">
        <f>IF('Data Import-Express'!D1137="", "",'Data Import-Express'!D1137 )</f>
        <v>L078685</v>
      </c>
      <c r="E1143" s="54">
        <f ca="1">IF('Data Import-Express'!E1137="", "",'Data Import-Express'!E1137 )+(TODAY()-$A$1)</f>
        <v>45154</v>
      </c>
      <c r="F1143" s="53">
        <f>IF('Data Import-Express'!F1137="", "",'Data Import-Express'!F1137 )</f>
        <v>433.5</v>
      </c>
      <c r="G1143" s="53">
        <f>IF('Data Import-Express'!G1137="", "",'Data Import-Express'!G1137 )</f>
        <v>433.5</v>
      </c>
      <c r="H1143" s="8"/>
      <c r="I1143" s="81"/>
      <c r="J1143" s="81"/>
      <c r="K1143" s="82"/>
      <c r="L1143" s="120"/>
      <c r="M1143" s="93"/>
      <c r="N1143" s="93"/>
      <c r="O1143" s="36"/>
      <c r="P1143" s="81"/>
      <c r="Q1143" s="81"/>
      <c r="R1143" s="82"/>
      <c r="S1143" s="88"/>
      <c r="T1143" s="92"/>
      <c r="U1143" s="92"/>
      <c r="V1143" s="2"/>
      <c r="W1143" s="2"/>
    </row>
    <row r="1144" spans="1:23" ht="15.95" customHeight="1" x14ac:dyDescent="0.25">
      <c r="A1144" s="72"/>
      <c r="B1144" s="53" t="str">
        <f>IF('Data Import-Express'!B1138="", "",'Data Import-Express'!B1138 )</f>
        <v>BOXPPA</v>
      </c>
      <c r="C1144" s="53" t="str">
        <f>IF('Data Import-Express'!C1138="", "",'Data Import-Express'!C1138 )</f>
        <v>Company 136</v>
      </c>
      <c r="D1144" s="97" t="str">
        <f>IF('Data Import-Express'!D1138="", "",'Data Import-Express'!D1138 )</f>
        <v>L059508</v>
      </c>
      <c r="E1144" s="54">
        <f ca="1">IF('Data Import-Express'!E1138="", "",'Data Import-Express'!E1138 )+(TODAY()-$A$1)</f>
        <v>44798</v>
      </c>
      <c r="F1144" s="53">
        <f>IF('Data Import-Express'!F1138="", "",'Data Import-Express'!F1138 )</f>
        <v>1143</v>
      </c>
      <c r="G1144" s="53">
        <f>IF('Data Import-Express'!G1138="", "",'Data Import-Express'!G1138 )</f>
        <v>900</v>
      </c>
      <c r="H1144" s="8"/>
      <c r="I1144" s="81"/>
      <c r="J1144" s="81"/>
      <c r="K1144" s="82"/>
      <c r="L1144" s="120"/>
      <c r="M1144" s="93"/>
      <c r="N1144" s="93"/>
      <c r="O1144" s="36"/>
      <c r="P1144" s="81"/>
      <c r="Q1144" s="81"/>
      <c r="R1144" s="82"/>
      <c r="S1144" s="88"/>
      <c r="T1144" s="92"/>
      <c r="U1144" s="92"/>
      <c r="V1144" s="2"/>
      <c r="W1144" s="2"/>
    </row>
    <row r="1145" spans="1:23" ht="15.95" customHeight="1" x14ac:dyDescent="0.25">
      <c r="A1145" s="72"/>
      <c r="B1145" s="53" t="str">
        <f>IF('Data Import-Express'!B1139="", "",'Data Import-Express'!B1139 )</f>
        <v>BOXPPA</v>
      </c>
      <c r="C1145" s="53" t="str">
        <f>IF('Data Import-Express'!C1139="", "",'Data Import-Express'!C1139 )</f>
        <v>Company 136</v>
      </c>
      <c r="D1145" s="97" t="str">
        <f>IF('Data Import-Express'!D1139="", "",'Data Import-Express'!D1139 )</f>
        <v>L068053</v>
      </c>
      <c r="E1145" s="54">
        <f ca="1">IF('Data Import-Express'!E1139="", "",'Data Import-Express'!E1139 )+(TODAY()-$A$1)</f>
        <v>44968</v>
      </c>
      <c r="F1145" s="53">
        <f>IF('Data Import-Express'!F1139="", "",'Data Import-Express'!F1139 )</f>
        <v>1282.5</v>
      </c>
      <c r="G1145" s="53">
        <f>IF('Data Import-Express'!G1139="", "",'Data Import-Express'!G1139 )</f>
        <v>1282.5</v>
      </c>
      <c r="H1145" s="8"/>
      <c r="I1145" s="81"/>
      <c r="J1145" s="81"/>
      <c r="K1145" s="82"/>
      <c r="L1145" s="120"/>
      <c r="M1145" s="93"/>
      <c r="N1145" s="93"/>
      <c r="O1145" s="36"/>
      <c r="P1145" s="81"/>
      <c r="Q1145" s="81"/>
      <c r="R1145" s="82"/>
      <c r="S1145" s="88"/>
      <c r="T1145" s="92"/>
      <c r="U1145" s="92"/>
      <c r="V1145" s="2"/>
      <c r="W1145" s="2"/>
    </row>
    <row r="1146" spans="1:23" ht="15.95" customHeight="1" x14ac:dyDescent="0.25">
      <c r="A1146" s="72"/>
      <c r="B1146" s="53" t="str">
        <f>IF('Data Import-Express'!B1140="", "",'Data Import-Express'!B1140 )</f>
        <v>BOXPPA</v>
      </c>
      <c r="C1146" s="53" t="str">
        <f>IF('Data Import-Express'!C1140="", "",'Data Import-Express'!C1140 )</f>
        <v>Company 136</v>
      </c>
      <c r="D1146" s="97" t="str">
        <f>IF('Data Import-Express'!D1140="", "",'Data Import-Express'!D1140 )</f>
        <v>L068364</v>
      </c>
      <c r="E1146" s="54">
        <f ca="1">IF('Data Import-Express'!E1140="", "",'Data Import-Express'!E1140 )+(TODAY()-$A$1)</f>
        <v>44968</v>
      </c>
      <c r="F1146" s="53">
        <f>IF('Data Import-Express'!F1140="", "",'Data Import-Express'!F1140 )</f>
        <v>549.38</v>
      </c>
      <c r="G1146" s="53">
        <f>IF('Data Import-Express'!G1140="", "",'Data Import-Express'!G1140 )</f>
        <v>549.38</v>
      </c>
      <c r="H1146" s="8"/>
      <c r="I1146" s="81"/>
      <c r="J1146" s="81"/>
      <c r="K1146" s="82"/>
      <c r="L1146" s="120"/>
      <c r="M1146" s="93"/>
      <c r="N1146" s="93"/>
      <c r="O1146" s="36"/>
      <c r="P1146" s="81"/>
      <c r="Q1146" s="81"/>
      <c r="R1146" s="82"/>
      <c r="S1146" s="88"/>
      <c r="T1146" s="92"/>
      <c r="U1146" s="92"/>
      <c r="V1146" s="2"/>
      <c r="W1146" s="2"/>
    </row>
    <row r="1147" spans="1:23" ht="15.95" customHeight="1" x14ac:dyDescent="0.25">
      <c r="A1147" s="72"/>
      <c r="B1147" s="53" t="str">
        <f>IF('Data Import-Express'!B1141="", "",'Data Import-Express'!B1141 )</f>
        <v>BOXPPA</v>
      </c>
      <c r="C1147" s="53" t="str">
        <f>IF('Data Import-Express'!C1141="", "",'Data Import-Express'!C1141 )</f>
        <v>Company 136</v>
      </c>
      <c r="D1147" s="97" t="str">
        <f>IF('Data Import-Express'!D1141="", "",'Data Import-Express'!D1141 )</f>
        <v>L070679</v>
      </c>
      <c r="E1147" s="54">
        <f ca="1">IF('Data Import-Express'!E1141="", "",'Data Import-Express'!E1141 )+(TODAY()-$A$1)</f>
        <v>45009</v>
      </c>
      <c r="F1147" s="53">
        <f>IF('Data Import-Express'!F1141="", "",'Data Import-Express'!F1141 )</f>
        <v>1076.6300000000001</v>
      </c>
      <c r="G1147" s="53">
        <f>IF('Data Import-Express'!G1141="", "",'Data Import-Express'!G1141 )</f>
        <v>1076.6300000000001</v>
      </c>
      <c r="H1147" s="8"/>
      <c r="I1147" s="81"/>
      <c r="J1147" s="81"/>
      <c r="K1147" s="82"/>
      <c r="L1147" s="120"/>
      <c r="M1147" s="93"/>
      <c r="N1147" s="93"/>
      <c r="O1147" s="36"/>
      <c r="P1147" s="81"/>
      <c r="Q1147" s="81"/>
      <c r="R1147" s="82"/>
      <c r="S1147" s="88"/>
      <c r="T1147" s="92"/>
      <c r="U1147" s="92"/>
      <c r="V1147" s="2"/>
      <c r="W1147" s="2"/>
    </row>
    <row r="1148" spans="1:23" ht="15.95" customHeight="1" x14ac:dyDescent="0.25">
      <c r="A1148" s="72"/>
      <c r="B1148" s="53" t="str">
        <f>IF('Data Import-Express'!B1142="", "",'Data Import-Express'!B1142 )</f>
        <v>BOXPPA</v>
      </c>
      <c r="C1148" s="53" t="str">
        <f>IF('Data Import-Express'!C1142="", "",'Data Import-Express'!C1142 )</f>
        <v>Company 136</v>
      </c>
      <c r="D1148" s="97" t="str">
        <f>IF('Data Import-Express'!D1142="", "",'Data Import-Express'!D1142 )</f>
        <v>L072619</v>
      </c>
      <c r="E1148" s="54">
        <f ca="1">IF('Data Import-Express'!E1142="", "",'Data Import-Express'!E1142 )+(TODAY()-$A$1)</f>
        <v>45044</v>
      </c>
      <c r="F1148" s="53">
        <f>IF('Data Import-Express'!F1142="", "",'Data Import-Express'!F1142 )</f>
        <v>417.5</v>
      </c>
      <c r="G1148" s="53">
        <f>IF('Data Import-Express'!G1142="", "",'Data Import-Express'!G1142 )</f>
        <v>417.5</v>
      </c>
      <c r="H1148" s="8"/>
      <c r="I1148" s="81"/>
      <c r="J1148" s="81"/>
      <c r="K1148" s="82"/>
      <c r="L1148" s="120"/>
      <c r="M1148" s="93"/>
      <c r="N1148" s="93"/>
      <c r="O1148" s="36"/>
      <c r="P1148" s="81"/>
      <c r="Q1148" s="81"/>
      <c r="R1148" s="82"/>
      <c r="S1148" s="88"/>
      <c r="T1148" s="92"/>
      <c r="U1148" s="92"/>
      <c r="V1148" s="2"/>
      <c r="W1148" s="2"/>
    </row>
    <row r="1149" spans="1:23" ht="15.95" customHeight="1" x14ac:dyDescent="0.25">
      <c r="A1149" s="72"/>
      <c r="B1149" s="53" t="str">
        <f>IF('Data Import-Express'!B1143="", "",'Data Import-Express'!B1143 )</f>
        <v>BOXPPA</v>
      </c>
      <c r="C1149" s="53" t="str">
        <f>IF('Data Import-Express'!C1143="", "",'Data Import-Express'!C1143 )</f>
        <v>Company 136</v>
      </c>
      <c r="D1149" s="97" t="str">
        <f>IF('Data Import-Express'!D1143="", "",'Data Import-Express'!D1143 )</f>
        <v>L072961</v>
      </c>
      <c r="E1149" s="54">
        <f ca="1">IF('Data Import-Express'!E1143="", "",'Data Import-Express'!E1143 )+(TODAY()-$A$1)</f>
        <v>45048</v>
      </c>
      <c r="F1149" s="53">
        <f>IF('Data Import-Express'!F1143="", "",'Data Import-Express'!F1143 )</f>
        <v>698.25</v>
      </c>
      <c r="G1149" s="53">
        <f>IF('Data Import-Express'!G1143="", "",'Data Import-Express'!G1143 )</f>
        <v>698.25</v>
      </c>
      <c r="H1149" s="8"/>
      <c r="I1149" s="81"/>
      <c r="J1149" s="81"/>
      <c r="K1149" s="82"/>
      <c r="L1149" s="120"/>
      <c r="M1149" s="93"/>
      <c r="N1149" s="93"/>
      <c r="O1149" s="36"/>
      <c r="P1149" s="81"/>
      <c r="Q1149" s="81"/>
      <c r="R1149" s="82"/>
      <c r="S1149" s="88"/>
      <c r="T1149" s="92"/>
      <c r="U1149" s="92"/>
      <c r="V1149" s="2"/>
      <c r="W1149" s="2"/>
    </row>
    <row r="1150" spans="1:23" ht="15.95" customHeight="1" x14ac:dyDescent="0.25">
      <c r="A1150" s="72"/>
      <c r="B1150" s="53" t="str">
        <f>IF('Data Import-Express'!B1144="", "",'Data Import-Express'!B1144 )</f>
        <v>BOXPPA</v>
      </c>
      <c r="C1150" s="53" t="str">
        <f>IF('Data Import-Express'!C1144="", "",'Data Import-Express'!C1144 )</f>
        <v>Company 136</v>
      </c>
      <c r="D1150" s="97" t="str">
        <f>IF('Data Import-Express'!D1144="", "",'Data Import-Express'!D1144 )</f>
        <v>L072984</v>
      </c>
      <c r="E1150" s="54">
        <f ca="1">IF('Data Import-Express'!E1144="", "",'Data Import-Express'!E1144 )+(TODAY()-$A$1)</f>
        <v>45048</v>
      </c>
      <c r="F1150" s="53">
        <f>IF('Data Import-Express'!F1144="", "",'Data Import-Express'!F1144 )</f>
        <v>504</v>
      </c>
      <c r="G1150" s="53">
        <f>IF('Data Import-Express'!G1144="", "",'Data Import-Express'!G1144 )</f>
        <v>504</v>
      </c>
      <c r="H1150" s="8"/>
      <c r="I1150" s="81"/>
      <c r="J1150" s="81"/>
      <c r="K1150" s="82"/>
      <c r="L1150" s="120"/>
      <c r="M1150" s="93"/>
      <c r="N1150" s="93"/>
      <c r="O1150" s="36"/>
      <c r="P1150" s="81"/>
      <c r="Q1150" s="81"/>
      <c r="R1150" s="82"/>
      <c r="S1150" s="88"/>
      <c r="T1150" s="92"/>
      <c r="U1150" s="92"/>
      <c r="V1150" s="2"/>
      <c r="W1150" s="2"/>
    </row>
    <row r="1151" spans="1:23" ht="15.95" customHeight="1" x14ac:dyDescent="0.25">
      <c r="A1151" s="72"/>
      <c r="B1151" s="53" t="str">
        <f>IF('Data Import-Express'!B1145="", "",'Data Import-Express'!B1145 )</f>
        <v>BOXPPA</v>
      </c>
      <c r="C1151" s="53" t="str">
        <f>IF('Data Import-Express'!C1145="", "",'Data Import-Express'!C1145 )</f>
        <v>Company 136</v>
      </c>
      <c r="D1151" s="97" t="str">
        <f>IF('Data Import-Express'!D1145="", "",'Data Import-Express'!D1145 )</f>
        <v>L073156</v>
      </c>
      <c r="E1151" s="54">
        <f ca="1">IF('Data Import-Express'!E1145="", "",'Data Import-Express'!E1145 )+(TODAY()-$A$1)</f>
        <v>45092</v>
      </c>
      <c r="F1151" s="53">
        <f>IF('Data Import-Express'!F1145="", "",'Data Import-Express'!F1145 )</f>
        <v>712.5</v>
      </c>
      <c r="G1151" s="53">
        <f>IF('Data Import-Express'!G1145="", "",'Data Import-Express'!G1145 )</f>
        <v>712.5</v>
      </c>
      <c r="H1151" s="8"/>
      <c r="I1151" s="81"/>
      <c r="J1151" s="81"/>
      <c r="K1151" s="82"/>
      <c r="L1151" s="120"/>
      <c r="M1151" s="93"/>
      <c r="N1151" s="93"/>
      <c r="O1151" s="36"/>
      <c r="P1151" s="81"/>
      <c r="Q1151" s="81"/>
      <c r="R1151" s="82"/>
      <c r="S1151" s="88"/>
      <c r="T1151" s="92"/>
      <c r="U1151" s="92"/>
      <c r="V1151" s="2"/>
      <c r="W1151" s="2"/>
    </row>
    <row r="1152" spans="1:23" ht="15.95" customHeight="1" x14ac:dyDescent="0.25">
      <c r="A1152" s="72"/>
      <c r="B1152" s="53" t="str">
        <f>IF('Data Import-Express'!B1146="", "",'Data Import-Express'!B1146 )</f>
        <v>BOXPPA</v>
      </c>
      <c r="C1152" s="53" t="str">
        <f>IF('Data Import-Express'!C1146="", "",'Data Import-Express'!C1146 )</f>
        <v>Company 136</v>
      </c>
      <c r="D1152" s="97" t="str">
        <f>IF('Data Import-Express'!D1146="", "",'Data Import-Express'!D1146 )</f>
        <v>L073477</v>
      </c>
      <c r="E1152" s="54">
        <f ca="1">IF('Data Import-Express'!E1146="", "",'Data Import-Express'!E1146 )+(TODAY()-$A$1)</f>
        <v>45105</v>
      </c>
      <c r="F1152" s="53">
        <f>IF('Data Import-Express'!F1146="", "",'Data Import-Express'!F1146 )</f>
        <v>1164</v>
      </c>
      <c r="G1152" s="53">
        <f>IF('Data Import-Express'!G1146="", "",'Data Import-Express'!G1146 )</f>
        <v>1164</v>
      </c>
      <c r="H1152" s="8"/>
      <c r="I1152" s="81"/>
      <c r="J1152" s="81"/>
      <c r="K1152" s="82"/>
      <c r="L1152" s="120"/>
      <c r="M1152" s="93"/>
      <c r="N1152" s="93"/>
      <c r="O1152" s="36"/>
      <c r="P1152" s="81"/>
      <c r="Q1152" s="81"/>
      <c r="R1152" s="82"/>
      <c r="S1152" s="88"/>
      <c r="T1152" s="92"/>
      <c r="U1152" s="92"/>
      <c r="V1152" s="2"/>
      <c r="W1152" s="2"/>
    </row>
    <row r="1153" spans="1:23" ht="15.95" customHeight="1" x14ac:dyDescent="0.25">
      <c r="A1153" s="72"/>
      <c r="B1153" s="53" t="str">
        <f>IF('Data Import-Express'!B1147="", "",'Data Import-Express'!B1147 )</f>
        <v>BOXPPA</v>
      </c>
      <c r="C1153" s="53" t="str">
        <f>IF('Data Import-Express'!C1147="", "",'Data Import-Express'!C1147 )</f>
        <v>Company 136</v>
      </c>
      <c r="D1153" s="97" t="str">
        <f>IF('Data Import-Express'!D1147="", "",'Data Import-Express'!D1147 )</f>
        <v>L075559</v>
      </c>
      <c r="E1153" s="54">
        <f ca="1">IF('Data Import-Express'!E1147="", "",'Data Import-Express'!E1147 )+(TODAY()-$A$1)</f>
        <v>45106</v>
      </c>
      <c r="F1153" s="53">
        <f>IF('Data Import-Express'!F1147="", "",'Data Import-Express'!F1147 )</f>
        <v>983.5</v>
      </c>
      <c r="G1153" s="53">
        <f>IF('Data Import-Express'!G1147="", "",'Data Import-Express'!G1147 )</f>
        <v>983.5</v>
      </c>
      <c r="H1153" s="8"/>
      <c r="I1153" s="81"/>
      <c r="J1153" s="81"/>
      <c r="K1153" s="82"/>
      <c r="L1153" s="120"/>
      <c r="M1153" s="93"/>
      <c r="N1153" s="93"/>
      <c r="O1153" s="36"/>
      <c r="P1153" s="81"/>
      <c r="Q1153" s="81"/>
      <c r="R1153" s="82"/>
      <c r="S1153" s="88"/>
      <c r="T1153" s="92"/>
      <c r="U1153" s="92"/>
      <c r="V1153" s="2"/>
      <c r="W1153" s="2"/>
    </row>
    <row r="1154" spans="1:23" ht="15.95" customHeight="1" x14ac:dyDescent="0.25">
      <c r="A1154" s="72"/>
      <c r="B1154" s="53" t="str">
        <f>IF('Data Import-Express'!B1148="", "",'Data Import-Express'!B1148 )</f>
        <v>BOXPPA</v>
      </c>
      <c r="C1154" s="53" t="str">
        <f>IF('Data Import-Express'!C1148="", "",'Data Import-Express'!C1148 )</f>
        <v>Company 136</v>
      </c>
      <c r="D1154" s="97" t="str">
        <f>IF('Data Import-Express'!D1148="", "",'Data Import-Express'!D1148 )</f>
        <v>L077031</v>
      </c>
      <c r="E1154" s="54">
        <f ca="1">IF('Data Import-Express'!E1148="", "",'Data Import-Express'!E1148 )+(TODAY()-$A$1)</f>
        <v>45133</v>
      </c>
      <c r="F1154" s="53">
        <f>IF('Data Import-Express'!F1148="", "",'Data Import-Express'!F1148 )</f>
        <v>1743.75</v>
      </c>
      <c r="G1154" s="53">
        <f>IF('Data Import-Express'!G1148="", "",'Data Import-Express'!G1148 )</f>
        <v>1743.75</v>
      </c>
      <c r="H1154" s="8"/>
      <c r="I1154" s="81"/>
      <c r="J1154" s="81"/>
      <c r="K1154" s="82"/>
      <c r="L1154" s="120"/>
      <c r="M1154" s="93"/>
      <c r="N1154" s="93"/>
      <c r="O1154" s="36"/>
      <c r="P1154" s="81"/>
      <c r="Q1154" s="81"/>
      <c r="R1154" s="82"/>
      <c r="S1154" s="88"/>
      <c r="T1154" s="92"/>
      <c r="U1154" s="92"/>
      <c r="V1154" s="2"/>
      <c r="W1154" s="2"/>
    </row>
    <row r="1155" spans="1:23" ht="15.95" customHeight="1" x14ac:dyDescent="0.25">
      <c r="A1155" s="72"/>
      <c r="B1155" s="53" t="str">
        <f>IF('Data Import-Express'!B1149="", "",'Data Import-Express'!B1149 )</f>
        <v>BOXPPA</v>
      </c>
      <c r="C1155" s="53" t="str">
        <f>IF('Data Import-Express'!C1149="", "",'Data Import-Express'!C1149 )</f>
        <v>Company 136</v>
      </c>
      <c r="D1155" s="97" t="str">
        <f>IF('Data Import-Express'!D1149="", "",'Data Import-Express'!D1149 )</f>
        <v>L077341</v>
      </c>
      <c r="E1155" s="54">
        <f ca="1">IF('Data Import-Express'!E1149="", "",'Data Import-Express'!E1149 )+(TODAY()-$A$1)</f>
        <v>45137</v>
      </c>
      <c r="F1155" s="53">
        <f>IF('Data Import-Express'!F1149="", "",'Data Import-Express'!F1149 )</f>
        <v>1011.38</v>
      </c>
      <c r="G1155" s="53">
        <f>IF('Data Import-Express'!G1149="", "",'Data Import-Express'!G1149 )</f>
        <v>1011.38</v>
      </c>
      <c r="H1155" s="8"/>
      <c r="I1155" s="81"/>
      <c r="J1155" s="81"/>
      <c r="K1155" s="82"/>
      <c r="L1155" s="120"/>
      <c r="M1155" s="93"/>
      <c r="N1155" s="93"/>
      <c r="O1155" s="36"/>
      <c r="P1155" s="81"/>
      <c r="Q1155" s="81"/>
      <c r="R1155" s="82"/>
      <c r="S1155" s="88"/>
      <c r="T1155" s="92"/>
      <c r="U1155" s="92"/>
      <c r="V1155" s="2"/>
      <c r="W1155" s="2"/>
    </row>
    <row r="1156" spans="1:23" ht="15.95" customHeight="1" x14ac:dyDescent="0.25">
      <c r="A1156" s="72"/>
      <c r="B1156" s="53" t="str">
        <f>IF('Data Import-Express'!B1150="", "",'Data Import-Express'!B1150 )</f>
        <v>BOXPPA</v>
      </c>
      <c r="C1156" s="53" t="str">
        <f>IF('Data Import-Express'!C1150="", "",'Data Import-Express'!C1150 )</f>
        <v>Company 136</v>
      </c>
      <c r="D1156" s="97" t="str">
        <f>IF('Data Import-Express'!D1150="", "",'Data Import-Express'!D1150 )</f>
        <v>L078327</v>
      </c>
      <c r="E1156" s="54">
        <f ca="1">IF('Data Import-Express'!E1150="", "",'Data Import-Express'!E1150 )+(TODAY()-$A$1)</f>
        <v>45148</v>
      </c>
      <c r="F1156" s="53">
        <f>IF('Data Import-Express'!F1150="", "",'Data Import-Express'!F1150 )</f>
        <v>397.38</v>
      </c>
      <c r="G1156" s="53">
        <f>IF('Data Import-Express'!G1150="", "",'Data Import-Express'!G1150 )</f>
        <v>397.38</v>
      </c>
      <c r="H1156" s="8"/>
      <c r="I1156" s="81"/>
      <c r="J1156" s="81"/>
      <c r="K1156" s="82"/>
      <c r="L1156" s="120"/>
      <c r="M1156" s="93"/>
      <c r="N1156" s="93"/>
      <c r="O1156" s="36"/>
      <c r="P1156" s="81"/>
      <c r="Q1156" s="81"/>
      <c r="R1156" s="82"/>
      <c r="S1156" s="88"/>
      <c r="T1156" s="92"/>
      <c r="U1156" s="92"/>
      <c r="V1156" s="2"/>
      <c r="W1156" s="2"/>
    </row>
    <row r="1157" spans="1:23" ht="15.95" customHeight="1" x14ac:dyDescent="0.25">
      <c r="A1157" s="72"/>
      <c r="B1157" s="53" t="str">
        <f>IF('Data Import-Express'!B1151="", "",'Data Import-Express'!B1151 )</f>
        <v>BOXPPA</v>
      </c>
      <c r="C1157" s="53" t="str">
        <f>IF('Data Import-Express'!C1151="", "",'Data Import-Express'!C1151 )</f>
        <v>Company 136</v>
      </c>
      <c r="D1157" s="97" t="str">
        <f>IF('Data Import-Express'!D1151="", "",'Data Import-Express'!D1151 )</f>
        <v>T078123</v>
      </c>
      <c r="E1157" s="54">
        <f ca="1">IF('Data Import-Express'!E1151="", "",'Data Import-Express'!E1151 )+(TODAY()-$A$1)</f>
        <v>45148</v>
      </c>
      <c r="F1157" s="53">
        <f>IF('Data Import-Express'!F1151="", "",'Data Import-Express'!F1151 )</f>
        <v>794.75</v>
      </c>
      <c r="G1157" s="53">
        <f>IF('Data Import-Express'!G1151="", "",'Data Import-Express'!G1151 )</f>
        <v>794.75</v>
      </c>
      <c r="H1157" s="8"/>
      <c r="I1157" s="81"/>
      <c r="J1157" s="81"/>
      <c r="K1157" s="82"/>
      <c r="L1157" s="120"/>
      <c r="M1157" s="93"/>
      <c r="N1157" s="93"/>
      <c r="O1157" s="36"/>
      <c r="P1157" s="81"/>
      <c r="Q1157" s="81"/>
      <c r="R1157" s="82"/>
      <c r="S1157" s="88"/>
      <c r="T1157" s="92"/>
      <c r="U1157" s="92"/>
      <c r="V1157" s="2"/>
      <c r="W1157" s="2"/>
    </row>
    <row r="1158" spans="1:23" ht="15.95" customHeight="1" x14ac:dyDescent="0.25">
      <c r="A1158" s="72"/>
      <c r="B1158" s="53" t="str">
        <f>IF('Data Import-Express'!B1152="", "",'Data Import-Express'!B1152 )</f>
        <v>BOXPPA</v>
      </c>
      <c r="C1158" s="53" t="str">
        <f>IF('Data Import-Express'!C1152="", "",'Data Import-Express'!C1152 )</f>
        <v>Company 136</v>
      </c>
      <c r="D1158" s="97" t="str">
        <f>IF('Data Import-Express'!D1152="", "",'Data Import-Express'!D1152 )</f>
        <v>L078532</v>
      </c>
      <c r="E1158" s="54">
        <f ca="1">IF('Data Import-Express'!E1152="", "",'Data Import-Express'!E1152 )+(TODAY()-$A$1)</f>
        <v>45154</v>
      </c>
      <c r="F1158" s="53">
        <f>IF('Data Import-Express'!F1152="", "",'Data Import-Express'!F1152 )</f>
        <v>939.25</v>
      </c>
      <c r="G1158" s="53">
        <f>IF('Data Import-Express'!G1152="", "",'Data Import-Express'!G1152 )</f>
        <v>939.25</v>
      </c>
      <c r="H1158" s="8"/>
      <c r="I1158" s="81"/>
      <c r="J1158" s="81"/>
      <c r="K1158" s="82"/>
      <c r="L1158" s="120"/>
      <c r="M1158" s="93"/>
      <c r="N1158" s="93"/>
      <c r="O1158" s="36"/>
      <c r="P1158" s="81"/>
      <c r="Q1158" s="81"/>
      <c r="R1158" s="82"/>
      <c r="S1158" s="88"/>
      <c r="T1158" s="92"/>
      <c r="U1158" s="92"/>
      <c r="V1158" s="2"/>
      <c r="W1158" s="2"/>
    </row>
    <row r="1159" spans="1:23" ht="15.95" customHeight="1" x14ac:dyDescent="0.25">
      <c r="A1159" s="72"/>
      <c r="B1159" s="53" t="str">
        <f>IF('Data Import-Express'!B1153="", "",'Data Import-Express'!B1153 )</f>
        <v>BOXPPA</v>
      </c>
      <c r="C1159" s="53" t="str">
        <f>IF('Data Import-Express'!C1153="", "",'Data Import-Express'!C1153 )</f>
        <v>Company 136</v>
      </c>
      <c r="D1159" s="97" t="str">
        <f>IF('Data Import-Express'!D1153="", "",'Data Import-Express'!D1153 )</f>
        <v>L078762</v>
      </c>
      <c r="E1159" s="54">
        <f ca="1">IF('Data Import-Express'!E1153="", "",'Data Import-Express'!E1153 )+(TODAY()-$A$1)</f>
        <v>45156</v>
      </c>
      <c r="F1159" s="53">
        <f>IF('Data Import-Express'!F1153="", "",'Data Import-Express'!F1153 )</f>
        <v>794.75</v>
      </c>
      <c r="G1159" s="53">
        <f>IF('Data Import-Express'!G1153="", "",'Data Import-Express'!G1153 )</f>
        <v>794.75</v>
      </c>
      <c r="H1159" s="8"/>
      <c r="I1159" s="81"/>
      <c r="J1159" s="81"/>
      <c r="K1159" s="82"/>
      <c r="L1159" s="120"/>
      <c r="M1159" s="93"/>
      <c r="N1159" s="93"/>
      <c r="O1159" s="36"/>
      <c r="P1159" s="81"/>
      <c r="Q1159" s="81"/>
      <c r="R1159" s="82"/>
      <c r="S1159" s="88"/>
      <c r="T1159" s="92"/>
      <c r="U1159" s="92"/>
      <c r="V1159" s="2"/>
      <c r="W1159" s="2"/>
    </row>
    <row r="1160" spans="1:23" ht="15.95" customHeight="1" x14ac:dyDescent="0.25">
      <c r="A1160" s="72"/>
      <c r="B1160" s="53" t="str">
        <f>IF('Data Import-Express'!B1154="", "",'Data Import-Express'!B1154 )</f>
        <v>BOXPPA</v>
      </c>
      <c r="C1160" s="53" t="str">
        <f>IF('Data Import-Express'!C1154="", "",'Data Import-Express'!C1154 )</f>
        <v>Company 136</v>
      </c>
      <c r="D1160" s="97" t="str">
        <f>IF('Data Import-Express'!D1154="", "",'Data Import-Express'!D1154 )</f>
        <v>L079254</v>
      </c>
      <c r="E1160" s="54">
        <f ca="1">IF('Data Import-Express'!E1154="", "",'Data Import-Express'!E1154 )+(TODAY()-$A$1)</f>
        <v>45163</v>
      </c>
      <c r="F1160" s="53">
        <f>IF('Data Import-Express'!F1154="", "",'Data Import-Express'!F1154 )</f>
        <v>433.5</v>
      </c>
      <c r="G1160" s="53">
        <f>IF('Data Import-Express'!G1154="", "",'Data Import-Express'!G1154 )</f>
        <v>433.5</v>
      </c>
      <c r="H1160" s="8"/>
      <c r="I1160" s="81"/>
      <c r="J1160" s="81"/>
      <c r="K1160" s="82"/>
      <c r="L1160" s="120"/>
      <c r="M1160" s="93"/>
      <c r="N1160" s="93"/>
      <c r="O1160" s="36"/>
      <c r="P1160" s="81"/>
      <c r="Q1160" s="81"/>
      <c r="R1160" s="82"/>
      <c r="S1160" s="88"/>
      <c r="T1160" s="92"/>
      <c r="U1160" s="92"/>
      <c r="V1160" s="2"/>
      <c r="W1160" s="2"/>
    </row>
    <row r="1161" spans="1:23" ht="15.95" customHeight="1" x14ac:dyDescent="0.25">
      <c r="A1161" s="72"/>
      <c r="B1161" s="53" t="str">
        <f>IF('Data Import-Express'!B1155="", "",'Data Import-Express'!B1155 )</f>
        <v>BOXPPA</v>
      </c>
      <c r="C1161" s="53" t="str">
        <f>IF('Data Import-Express'!C1155="", "",'Data Import-Express'!C1155 )</f>
        <v>Company 136</v>
      </c>
      <c r="D1161" s="97" t="str">
        <f>IF('Data Import-Express'!D1155="", "",'Data Import-Express'!D1155 )</f>
        <v>T079514</v>
      </c>
      <c r="E1161" s="54">
        <f ca="1">IF('Data Import-Express'!E1155="", "",'Data Import-Express'!E1155 )+(TODAY()-$A$1)</f>
        <v>45170</v>
      </c>
      <c r="F1161" s="53">
        <f>IF('Data Import-Express'!F1155="", "",'Data Import-Express'!F1155 )</f>
        <v>867</v>
      </c>
      <c r="G1161" s="53">
        <f>IF('Data Import-Express'!G1155="", "",'Data Import-Express'!G1155 )</f>
        <v>867</v>
      </c>
      <c r="H1161" s="8"/>
      <c r="I1161" s="81"/>
      <c r="J1161" s="81"/>
      <c r="K1161" s="82"/>
      <c r="L1161" s="120"/>
      <c r="M1161" s="93"/>
      <c r="N1161" s="93"/>
      <c r="O1161" s="36"/>
      <c r="P1161" s="81"/>
      <c r="Q1161" s="81"/>
      <c r="R1161" s="82"/>
      <c r="S1161" s="88"/>
      <c r="T1161" s="92"/>
      <c r="U1161" s="92"/>
      <c r="V1161" s="2"/>
      <c r="W1161" s="2"/>
    </row>
    <row r="1162" spans="1:23" ht="15.95" customHeight="1" x14ac:dyDescent="0.25">
      <c r="A1162" s="72"/>
      <c r="B1162" s="53" t="str">
        <f>IF('Data Import-Express'!B1156="", "",'Data Import-Express'!B1156 )</f>
        <v>BPABNJ</v>
      </c>
      <c r="C1162" s="53" t="str">
        <f>IF('Data Import-Express'!C1156="", "",'Data Import-Express'!C1156 )</f>
        <v>Company 137</v>
      </c>
      <c r="D1162" s="97" t="str">
        <f>IF('Data Import-Express'!D1156="", "",'Data Import-Express'!D1156 )</f>
        <v>L078544</v>
      </c>
      <c r="E1162" s="54">
        <f ca="1">IF('Data Import-Express'!E1156="", "",'Data Import-Express'!E1156 )+(TODAY()-$A$1)</f>
        <v>45154</v>
      </c>
      <c r="F1162" s="53">
        <f>IF('Data Import-Express'!F1156="", "",'Data Import-Express'!F1156 )</f>
        <v>411.83</v>
      </c>
      <c r="G1162" s="53">
        <f>IF('Data Import-Express'!G1156="", "",'Data Import-Express'!G1156 )</f>
        <v>411.83</v>
      </c>
      <c r="H1162" s="8"/>
      <c r="I1162" s="81"/>
      <c r="J1162" s="81"/>
      <c r="K1162" s="82"/>
      <c r="L1162" s="120"/>
      <c r="M1162" s="93"/>
      <c r="N1162" s="93"/>
      <c r="O1162" s="36"/>
      <c r="P1162" s="81"/>
      <c r="Q1162" s="81"/>
      <c r="R1162" s="82"/>
      <c r="S1162" s="88"/>
      <c r="T1162" s="92"/>
      <c r="U1162" s="92"/>
      <c r="V1162" s="2"/>
      <c r="W1162" s="2"/>
    </row>
    <row r="1163" spans="1:23" ht="15.95" customHeight="1" x14ac:dyDescent="0.25">
      <c r="A1163" s="72"/>
      <c r="B1163" s="53" t="str">
        <f>IF('Data Import-Express'!B1157="", "",'Data Import-Express'!B1157 )</f>
        <v>BPALRE</v>
      </c>
      <c r="C1163" s="53" t="str">
        <f>IF('Data Import-Express'!C1157="", "",'Data Import-Express'!C1157 )</f>
        <v>Company 138</v>
      </c>
      <c r="D1163" s="97" t="str">
        <f>IF('Data Import-Express'!D1157="", "",'Data Import-Express'!D1157 )</f>
        <v>L076008</v>
      </c>
      <c r="E1163" s="54">
        <f ca="1">IF('Data Import-Express'!E1157="", "",'Data Import-Express'!E1157 )+(TODAY()-$A$1)</f>
        <v>45113</v>
      </c>
      <c r="F1163" s="53">
        <f>IF('Data Import-Express'!F1157="", "",'Data Import-Express'!F1157 )</f>
        <v>1593.3</v>
      </c>
      <c r="G1163" s="53">
        <f>IF('Data Import-Express'!G1157="", "",'Data Import-Express'!G1157 )</f>
        <v>1593.3</v>
      </c>
      <c r="H1163" s="8"/>
      <c r="I1163" s="81"/>
      <c r="J1163" s="81"/>
      <c r="K1163" s="82"/>
      <c r="L1163" s="120"/>
      <c r="M1163" s="93"/>
      <c r="N1163" s="93"/>
      <c r="O1163" s="36"/>
      <c r="P1163" s="81"/>
      <c r="Q1163" s="81"/>
      <c r="R1163" s="82"/>
      <c r="S1163" s="88"/>
      <c r="T1163" s="92"/>
      <c r="U1163" s="92"/>
      <c r="V1163" s="2"/>
      <c r="W1163" s="2"/>
    </row>
    <row r="1164" spans="1:23" ht="15.95" customHeight="1" x14ac:dyDescent="0.25">
      <c r="A1164" s="72"/>
      <c r="B1164" s="53" t="str">
        <f>IF('Data Import-Express'!B1158="", "",'Data Import-Express'!B1158 )</f>
        <v>BPALRE</v>
      </c>
      <c r="C1164" s="53" t="str">
        <f>IF('Data Import-Express'!C1158="", "",'Data Import-Express'!C1158 )</f>
        <v>Company 138</v>
      </c>
      <c r="D1164" s="97" t="str">
        <f>IF('Data Import-Express'!D1158="", "",'Data Import-Express'!D1158 )</f>
        <v>L075929</v>
      </c>
      <c r="E1164" s="54">
        <f ca="1">IF('Data Import-Express'!E1158="", "",'Data Import-Express'!E1158 )+(TODAY()-$A$1)</f>
        <v>45127</v>
      </c>
      <c r="F1164" s="53">
        <f>IF('Data Import-Express'!F1158="", "",'Data Import-Express'!F1158 )</f>
        <v>2643.75</v>
      </c>
      <c r="G1164" s="53">
        <f>IF('Data Import-Express'!G1158="", "",'Data Import-Express'!G1158 )</f>
        <v>2643.75</v>
      </c>
      <c r="H1164" s="8"/>
      <c r="I1164" s="81"/>
      <c r="J1164" s="81"/>
      <c r="K1164" s="82"/>
      <c r="L1164" s="120"/>
      <c r="M1164" s="93"/>
      <c r="N1164" s="93"/>
      <c r="O1164" s="36"/>
      <c r="P1164" s="81"/>
      <c r="Q1164" s="81"/>
      <c r="R1164" s="82"/>
      <c r="S1164" s="88"/>
      <c r="T1164" s="92"/>
      <c r="U1164" s="92"/>
      <c r="V1164" s="2"/>
      <c r="W1164" s="2"/>
    </row>
    <row r="1165" spans="1:23" ht="15.95" customHeight="1" x14ac:dyDescent="0.25">
      <c r="A1165" s="72"/>
      <c r="B1165" s="53" t="str">
        <f>IF('Data Import-Express'!B1159="", "",'Data Import-Express'!B1159 )</f>
        <v>BPALRE</v>
      </c>
      <c r="C1165" s="53" t="str">
        <f>IF('Data Import-Express'!C1159="", "",'Data Import-Express'!C1159 )</f>
        <v>Company 138</v>
      </c>
      <c r="D1165" s="97" t="str">
        <f>IF('Data Import-Express'!D1159="", "",'Data Import-Express'!D1159 )</f>
        <v>L076767</v>
      </c>
      <c r="E1165" s="54">
        <f ca="1">IF('Data Import-Express'!E1159="", "",'Data Import-Express'!E1159 )+(TODAY()-$A$1)</f>
        <v>45127</v>
      </c>
      <c r="F1165" s="53">
        <f>IF('Data Import-Express'!F1159="", "",'Data Import-Express'!F1159 )</f>
        <v>802.13</v>
      </c>
      <c r="G1165" s="53">
        <f>IF('Data Import-Express'!G1159="", "",'Data Import-Express'!G1159 )</f>
        <v>802.13</v>
      </c>
      <c r="H1165" s="8"/>
      <c r="I1165" s="81"/>
      <c r="J1165" s="81"/>
      <c r="K1165" s="82"/>
      <c r="L1165" s="120"/>
      <c r="M1165" s="93"/>
      <c r="N1165" s="93"/>
      <c r="O1165" s="36"/>
      <c r="P1165" s="81"/>
      <c r="Q1165" s="81"/>
      <c r="R1165" s="82"/>
      <c r="S1165" s="88"/>
      <c r="T1165" s="92"/>
      <c r="U1165" s="92"/>
      <c r="V1165" s="2"/>
      <c r="W1165" s="2"/>
    </row>
    <row r="1166" spans="1:23" ht="15.95" customHeight="1" x14ac:dyDescent="0.25">
      <c r="A1166" s="72"/>
      <c r="B1166" s="53" t="str">
        <f>IF('Data Import-Express'!B1160="", "",'Data Import-Express'!B1160 )</f>
        <v>BPALRE</v>
      </c>
      <c r="C1166" s="53" t="str">
        <f>IF('Data Import-Express'!C1160="", "",'Data Import-Express'!C1160 )</f>
        <v>Company 138</v>
      </c>
      <c r="D1166" s="97" t="str">
        <f>IF('Data Import-Express'!D1160="", "",'Data Import-Express'!D1160 )</f>
        <v>L076768</v>
      </c>
      <c r="E1166" s="54">
        <f ca="1">IF('Data Import-Express'!E1160="", "",'Data Import-Express'!E1160 )+(TODAY()-$A$1)</f>
        <v>45127</v>
      </c>
      <c r="F1166" s="53">
        <f>IF('Data Import-Express'!F1160="", "",'Data Import-Express'!F1160 )</f>
        <v>767.25</v>
      </c>
      <c r="G1166" s="53">
        <f>IF('Data Import-Express'!G1160="", "",'Data Import-Express'!G1160 )</f>
        <v>767.25</v>
      </c>
      <c r="H1166" s="8"/>
      <c r="I1166" s="81"/>
      <c r="J1166" s="81"/>
      <c r="K1166" s="82"/>
      <c r="L1166" s="120"/>
      <c r="M1166" s="93"/>
      <c r="N1166" s="93"/>
      <c r="O1166" s="36"/>
      <c r="P1166" s="81"/>
      <c r="Q1166" s="81"/>
      <c r="R1166" s="82"/>
      <c r="S1166" s="88"/>
      <c r="T1166" s="92"/>
      <c r="U1166" s="92"/>
      <c r="V1166" s="2"/>
      <c r="W1166" s="2"/>
    </row>
    <row r="1167" spans="1:23" ht="15.95" customHeight="1" x14ac:dyDescent="0.25">
      <c r="A1167" s="72"/>
      <c r="B1167" s="53" t="str">
        <f>IF('Data Import-Express'!B1161="", "",'Data Import-Express'!B1161 )</f>
        <v>BPALRE</v>
      </c>
      <c r="C1167" s="53" t="str">
        <f>IF('Data Import-Express'!C1161="", "",'Data Import-Express'!C1161 )</f>
        <v>Company 138</v>
      </c>
      <c r="D1167" s="97" t="str">
        <f>IF('Data Import-Express'!D1161="", "",'Data Import-Express'!D1161 )</f>
        <v>L077974</v>
      </c>
      <c r="E1167" s="54">
        <f ca="1">IF('Data Import-Express'!E1161="", "",'Data Import-Express'!E1161 )+(TODAY()-$A$1)</f>
        <v>45148</v>
      </c>
      <c r="F1167" s="53">
        <f>IF('Data Import-Express'!F1161="", "",'Data Import-Express'!F1161 )</f>
        <v>1372.75</v>
      </c>
      <c r="G1167" s="53">
        <f>IF('Data Import-Express'!G1161="", "",'Data Import-Express'!G1161 )</f>
        <v>1372.75</v>
      </c>
      <c r="H1167" s="8"/>
      <c r="I1167" s="81"/>
      <c r="J1167" s="81"/>
      <c r="K1167" s="82"/>
      <c r="L1167" s="120"/>
      <c r="M1167" s="93"/>
      <c r="N1167" s="93"/>
      <c r="O1167" s="36"/>
      <c r="P1167" s="81"/>
      <c r="Q1167" s="81"/>
      <c r="R1167" s="82"/>
      <c r="S1167" s="88"/>
      <c r="T1167" s="92"/>
      <c r="U1167" s="92"/>
      <c r="V1167" s="2"/>
      <c r="W1167" s="2"/>
    </row>
    <row r="1168" spans="1:23" ht="15.95" customHeight="1" x14ac:dyDescent="0.25">
      <c r="A1168" s="72"/>
      <c r="B1168" s="53" t="str">
        <f>IF('Data Import-Express'!B1162="", "",'Data Import-Express'!B1162 )</f>
        <v>BPALRE</v>
      </c>
      <c r="C1168" s="53" t="str">
        <f>IF('Data Import-Express'!C1162="", "",'Data Import-Express'!C1162 )</f>
        <v>Company 138</v>
      </c>
      <c r="D1168" s="97" t="str">
        <f>IF('Data Import-Express'!D1162="", "",'Data Import-Express'!D1162 )</f>
        <v>L078267</v>
      </c>
      <c r="E1168" s="54">
        <f ca="1">IF('Data Import-Express'!E1162="", "",'Data Import-Express'!E1162 )+(TODAY()-$A$1)</f>
        <v>45150</v>
      </c>
      <c r="F1168" s="53">
        <f>IF('Data Import-Express'!F1162="", "",'Data Import-Express'!F1162 )</f>
        <v>1300.5</v>
      </c>
      <c r="G1168" s="53">
        <f>IF('Data Import-Express'!G1162="", "",'Data Import-Express'!G1162 )</f>
        <v>1300.5</v>
      </c>
      <c r="H1168" s="8"/>
      <c r="I1168" s="81"/>
      <c r="J1168" s="81"/>
      <c r="K1168" s="82"/>
      <c r="L1168" s="120"/>
      <c r="M1168" s="93"/>
      <c r="N1168" s="93"/>
      <c r="O1168" s="36"/>
      <c r="P1168" s="81"/>
      <c r="Q1168" s="81"/>
      <c r="R1168" s="82"/>
      <c r="S1168" s="88"/>
      <c r="T1168" s="92"/>
      <c r="U1168" s="92"/>
      <c r="V1168" s="2"/>
      <c r="W1168" s="2"/>
    </row>
    <row r="1169" spans="1:23" ht="15.95" customHeight="1" x14ac:dyDescent="0.25">
      <c r="A1169" s="72"/>
      <c r="B1169" s="53" t="str">
        <f>IF('Data Import-Express'!B1163="", "",'Data Import-Express'!B1163 )</f>
        <v>BPALRE</v>
      </c>
      <c r="C1169" s="53" t="str">
        <f>IF('Data Import-Express'!C1163="", "",'Data Import-Express'!C1163 )</f>
        <v>Company 138</v>
      </c>
      <c r="D1169" s="97" t="str">
        <f>IF('Data Import-Express'!D1163="", "",'Data Import-Express'!D1163 )</f>
        <v>L078309</v>
      </c>
      <c r="E1169" s="54">
        <f ca="1">IF('Data Import-Express'!E1163="", "",'Data Import-Express'!E1163 )+(TODAY()-$A$1)</f>
        <v>45154</v>
      </c>
      <c r="F1169" s="53">
        <f>IF('Data Import-Express'!F1163="", "",'Data Import-Express'!F1163 )</f>
        <v>1734</v>
      </c>
      <c r="G1169" s="53">
        <f>IF('Data Import-Express'!G1163="", "",'Data Import-Express'!G1163 )</f>
        <v>1734</v>
      </c>
      <c r="H1169" s="8"/>
      <c r="I1169" s="81"/>
      <c r="J1169" s="81"/>
      <c r="K1169" s="82"/>
      <c r="L1169" s="120"/>
      <c r="M1169" s="93"/>
      <c r="N1169" s="93"/>
      <c r="O1169" s="36"/>
      <c r="P1169" s="81"/>
      <c r="Q1169" s="81"/>
      <c r="R1169" s="82"/>
      <c r="S1169" s="88"/>
      <c r="T1169" s="92"/>
      <c r="U1169" s="92"/>
      <c r="V1169" s="2"/>
      <c r="W1169" s="2"/>
    </row>
    <row r="1170" spans="1:23" ht="15.95" customHeight="1" x14ac:dyDescent="0.25">
      <c r="A1170" s="72"/>
      <c r="B1170" s="53" t="str">
        <f>IF('Data Import-Express'!B1164="", "",'Data Import-Express'!B1164 )</f>
        <v>BPALRE</v>
      </c>
      <c r="C1170" s="53" t="str">
        <f>IF('Data Import-Express'!C1164="", "",'Data Import-Express'!C1164 )</f>
        <v>Company 138</v>
      </c>
      <c r="D1170" s="97" t="str">
        <f>IF('Data Import-Express'!D1164="", "",'Data Import-Express'!D1164 )</f>
        <v>T078599</v>
      </c>
      <c r="E1170" s="54">
        <f ca="1">IF('Data Import-Express'!E1164="", "",'Data Import-Express'!E1164 )+(TODAY()-$A$1)</f>
        <v>45154</v>
      </c>
      <c r="F1170" s="53">
        <f>IF('Data Import-Express'!F1164="", "",'Data Import-Express'!F1164 )</f>
        <v>722.5</v>
      </c>
      <c r="G1170" s="53">
        <f>IF('Data Import-Express'!G1164="", "",'Data Import-Express'!G1164 )</f>
        <v>722.5</v>
      </c>
      <c r="H1170" s="8"/>
      <c r="I1170" s="81"/>
      <c r="J1170" s="81"/>
      <c r="K1170" s="82"/>
      <c r="L1170" s="120"/>
      <c r="M1170" s="93"/>
      <c r="N1170" s="93"/>
      <c r="O1170" s="36"/>
      <c r="P1170" s="81"/>
      <c r="Q1170" s="81"/>
      <c r="R1170" s="82"/>
      <c r="S1170" s="88"/>
      <c r="T1170" s="92"/>
      <c r="U1170" s="92"/>
      <c r="V1170" s="2"/>
      <c r="W1170" s="2"/>
    </row>
    <row r="1171" spans="1:23" ht="15.95" customHeight="1" x14ac:dyDescent="0.25">
      <c r="A1171" s="72"/>
      <c r="B1171" s="53" t="str">
        <f>IF('Data Import-Express'!B1165="", "",'Data Import-Express'!B1165 )</f>
        <v>BPATCS</v>
      </c>
      <c r="C1171" s="53" t="str">
        <f>IF('Data Import-Express'!C1165="", "",'Data Import-Express'!C1165 )</f>
        <v>Company 139</v>
      </c>
      <c r="D1171" s="97" t="str">
        <f>IF('Data Import-Express'!D1165="", "",'Data Import-Express'!D1165 )</f>
        <v>L072127</v>
      </c>
      <c r="E1171" s="54">
        <f ca="1">IF('Data Import-Express'!E1165="", "",'Data Import-Express'!E1165 )+(TODAY()-$A$1)</f>
        <v>45039</v>
      </c>
      <c r="F1171" s="53">
        <f>IF('Data Import-Express'!F1165="", "",'Data Import-Express'!F1165 )</f>
        <v>200</v>
      </c>
      <c r="G1171" s="53">
        <f>IF('Data Import-Express'!G1165="", "",'Data Import-Express'!G1165 )</f>
        <v>200</v>
      </c>
      <c r="H1171" s="8"/>
      <c r="I1171" s="81"/>
      <c r="J1171" s="81"/>
      <c r="K1171" s="82"/>
      <c r="L1171" s="120"/>
      <c r="M1171" s="93"/>
      <c r="N1171" s="93"/>
      <c r="O1171" s="36"/>
      <c r="P1171" s="81"/>
      <c r="Q1171" s="81"/>
      <c r="R1171" s="82"/>
      <c r="S1171" s="88"/>
      <c r="T1171" s="92"/>
      <c r="U1171" s="92"/>
      <c r="V1171" s="2"/>
      <c r="W1171" s="2"/>
    </row>
    <row r="1172" spans="1:23" ht="15.95" customHeight="1" x14ac:dyDescent="0.25">
      <c r="A1172" s="72"/>
      <c r="B1172" s="53" t="str">
        <f>IF('Data Import-Express'!B1166="", "",'Data Import-Express'!B1166 )</f>
        <v>BPATCS</v>
      </c>
      <c r="C1172" s="53" t="str">
        <f>IF('Data Import-Express'!C1166="", "",'Data Import-Express'!C1166 )</f>
        <v>Company 139</v>
      </c>
      <c r="D1172" s="97" t="str">
        <f>IF('Data Import-Express'!D1166="", "",'Data Import-Express'!D1166 )</f>
        <v>L073769</v>
      </c>
      <c r="E1172" s="54">
        <f ca="1">IF('Data Import-Express'!E1166="", "",'Data Import-Express'!E1166 )+(TODAY()-$A$1)</f>
        <v>45067</v>
      </c>
      <c r="F1172" s="53">
        <f>IF('Data Import-Express'!F1166="", "",'Data Import-Express'!F1166 )</f>
        <v>282</v>
      </c>
      <c r="G1172" s="53">
        <f>IF('Data Import-Express'!G1166="", "",'Data Import-Express'!G1166 )</f>
        <v>282</v>
      </c>
      <c r="H1172" s="8"/>
      <c r="I1172" s="81"/>
      <c r="J1172" s="81"/>
      <c r="K1172" s="82"/>
      <c r="L1172" s="120"/>
      <c r="M1172" s="93"/>
      <c r="N1172" s="93"/>
      <c r="O1172" s="36"/>
      <c r="P1172" s="81"/>
      <c r="Q1172" s="81"/>
      <c r="R1172" s="82"/>
      <c r="S1172" s="88"/>
      <c r="T1172" s="92"/>
      <c r="U1172" s="92"/>
      <c r="V1172" s="2"/>
      <c r="W1172" s="2"/>
    </row>
    <row r="1173" spans="1:23" ht="15.95" customHeight="1" x14ac:dyDescent="0.25">
      <c r="A1173" s="72"/>
      <c r="B1173" s="53" t="str">
        <f>IF('Data Import-Express'!B1167="", "",'Data Import-Express'!B1167 )</f>
        <v>BPATFA</v>
      </c>
      <c r="C1173" s="53" t="str">
        <f>IF('Data Import-Express'!C1167="", "",'Data Import-Express'!C1167 )</f>
        <v>Company 140</v>
      </c>
      <c r="D1173" s="97" t="str">
        <f>IF('Data Import-Express'!D1167="", "",'Data Import-Express'!D1167 )</f>
        <v>L073141</v>
      </c>
      <c r="E1173" s="54">
        <f ca="1">IF('Data Import-Express'!E1167="", "",'Data Import-Express'!E1167 )+(TODAY()-$A$1)</f>
        <v>45063</v>
      </c>
      <c r="F1173" s="53">
        <f>IF('Data Import-Express'!F1167="", "",'Data Import-Express'!F1167 )</f>
        <v>1567.5</v>
      </c>
      <c r="G1173" s="53">
        <f>IF('Data Import-Express'!G1167="", "",'Data Import-Express'!G1167 )</f>
        <v>1567.5</v>
      </c>
      <c r="H1173" s="8"/>
      <c r="I1173" s="81"/>
      <c r="J1173" s="81"/>
      <c r="K1173" s="82"/>
      <c r="L1173" s="120"/>
      <c r="M1173" s="93"/>
      <c r="N1173" s="93"/>
      <c r="O1173" s="36"/>
      <c r="P1173" s="81"/>
      <c r="Q1173" s="81"/>
      <c r="R1173" s="82"/>
      <c r="S1173" s="88"/>
      <c r="T1173" s="92"/>
      <c r="U1173" s="92"/>
      <c r="V1173" s="2"/>
      <c r="W1173" s="2"/>
    </row>
    <row r="1174" spans="1:23" ht="15.95" customHeight="1" x14ac:dyDescent="0.25">
      <c r="A1174" s="72"/>
      <c r="B1174" s="53" t="str">
        <f>IF('Data Import-Express'!B1168="", "",'Data Import-Express'!B1168 )</f>
        <v>BPATFA</v>
      </c>
      <c r="C1174" s="53" t="str">
        <f>IF('Data Import-Express'!C1168="", "",'Data Import-Express'!C1168 )</f>
        <v>Company 140</v>
      </c>
      <c r="D1174" s="97" t="str">
        <f>IF('Data Import-Express'!D1168="", "",'Data Import-Express'!D1168 )</f>
        <v>L074231</v>
      </c>
      <c r="E1174" s="54">
        <f ca="1">IF('Data Import-Express'!E1168="", "",'Data Import-Express'!E1168 )+(TODAY()-$A$1)</f>
        <v>45085</v>
      </c>
      <c r="F1174" s="53">
        <f>IF('Data Import-Express'!F1168="", "",'Data Import-Express'!F1168 )</f>
        <v>3091</v>
      </c>
      <c r="G1174" s="53">
        <f>IF('Data Import-Express'!G1168="", "",'Data Import-Express'!G1168 )</f>
        <v>3091</v>
      </c>
      <c r="H1174" s="8"/>
      <c r="I1174" s="81"/>
      <c r="J1174" s="81"/>
      <c r="K1174" s="82"/>
      <c r="L1174" s="120"/>
      <c r="M1174" s="93"/>
      <c r="N1174" s="93"/>
      <c r="O1174" s="36"/>
      <c r="P1174" s="81"/>
      <c r="Q1174" s="81"/>
      <c r="R1174" s="82"/>
      <c r="S1174" s="88"/>
      <c r="T1174" s="92"/>
      <c r="U1174" s="92"/>
      <c r="V1174" s="2"/>
      <c r="W1174" s="2"/>
    </row>
    <row r="1175" spans="1:23" ht="15.95" customHeight="1" x14ac:dyDescent="0.25">
      <c r="A1175" s="72"/>
      <c r="B1175" s="53" t="str">
        <f>IF('Data Import-Express'!B1169="", "",'Data Import-Express'!B1169 )</f>
        <v>BPATFA</v>
      </c>
      <c r="C1175" s="53" t="str">
        <f>IF('Data Import-Express'!C1169="", "",'Data Import-Express'!C1169 )</f>
        <v>Company 140</v>
      </c>
      <c r="D1175" s="97" t="str">
        <f>IF('Data Import-Express'!D1169="", "",'Data Import-Express'!D1169 )</f>
        <v>L075066</v>
      </c>
      <c r="E1175" s="54">
        <f ca="1">IF('Data Import-Express'!E1169="", "",'Data Import-Express'!E1169 )+(TODAY()-$A$1)</f>
        <v>45134</v>
      </c>
      <c r="F1175" s="53">
        <f>IF('Data Import-Express'!F1169="", "",'Data Import-Express'!F1169 )</f>
        <v>2565</v>
      </c>
      <c r="G1175" s="53">
        <f>IF('Data Import-Express'!G1169="", "",'Data Import-Express'!G1169 )</f>
        <v>2565</v>
      </c>
      <c r="H1175" s="8"/>
      <c r="I1175" s="81"/>
      <c r="J1175" s="81"/>
      <c r="K1175" s="82"/>
      <c r="L1175" s="120"/>
      <c r="M1175" s="93"/>
      <c r="N1175" s="93"/>
      <c r="O1175" s="36"/>
      <c r="P1175" s="81"/>
      <c r="Q1175" s="81"/>
      <c r="R1175" s="82"/>
      <c r="S1175" s="88"/>
      <c r="T1175" s="92"/>
      <c r="U1175" s="92"/>
      <c r="V1175" s="2"/>
      <c r="W1175" s="2"/>
    </row>
    <row r="1176" spans="1:23" ht="15.95" customHeight="1" x14ac:dyDescent="0.25">
      <c r="A1176" s="72"/>
      <c r="B1176" s="53" t="str">
        <f>IF('Data Import-Express'!B1170="", "",'Data Import-Express'!B1170 )</f>
        <v>BPATFA</v>
      </c>
      <c r="C1176" s="53" t="str">
        <f>IF('Data Import-Express'!C1170="", "",'Data Import-Express'!C1170 )</f>
        <v>Company 140</v>
      </c>
      <c r="D1176" s="97" t="str">
        <f>IF('Data Import-Express'!D1170="", "",'Data Import-Express'!D1170 )</f>
        <v>L077327</v>
      </c>
      <c r="E1176" s="54">
        <f ca="1">IF('Data Import-Express'!E1170="", "",'Data Import-Express'!E1170 )+(TODAY()-$A$1)</f>
        <v>45134</v>
      </c>
      <c r="F1176" s="53">
        <f>IF('Data Import-Express'!F1170="", "",'Data Import-Express'!F1170 )</f>
        <v>1363.25</v>
      </c>
      <c r="G1176" s="53">
        <f>IF('Data Import-Express'!G1170="", "",'Data Import-Express'!G1170 )</f>
        <v>1363.25</v>
      </c>
      <c r="H1176" s="8"/>
      <c r="I1176" s="81"/>
      <c r="J1176" s="81"/>
      <c r="K1176" s="82"/>
      <c r="L1176" s="120"/>
      <c r="M1176" s="93"/>
      <c r="N1176" s="93"/>
      <c r="O1176" s="36"/>
      <c r="P1176" s="81"/>
      <c r="Q1176" s="81"/>
      <c r="R1176" s="82"/>
      <c r="S1176" s="88"/>
      <c r="T1176" s="92"/>
      <c r="U1176" s="92"/>
      <c r="V1176" s="2"/>
      <c r="W1176" s="2"/>
    </row>
    <row r="1177" spans="1:23" ht="15.95" customHeight="1" x14ac:dyDescent="0.25">
      <c r="A1177" s="72"/>
      <c r="B1177" s="53" t="str">
        <f>IF('Data Import-Express'!B1171="", "",'Data Import-Express'!B1171 )</f>
        <v>BPATFA</v>
      </c>
      <c r="C1177" s="53" t="str">
        <f>IF('Data Import-Express'!C1171="", "",'Data Import-Express'!C1171 )</f>
        <v>Company 140</v>
      </c>
      <c r="D1177" s="97" t="str">
        <f>IF('Data Import-Express'!D1171="", "",'Data Import-Express'!D1171 )</f>
        <v>L079632</v>
      </c>
      <c r="E1177" s="54">
        <f ca="1">IF('Data Import-Express'!E1171="", "",'Data Import-Express'!E1171 )+(TODAY()-$A$1)</f>
        <v>45172</v>
      </c>
      <c r="F1177" s="53">
        <f>IF('Data Import-Express'!F1171="", "",'Data Import-Express'!F1171 )</f>
        <v>406.25</v>
      </c>
      <c r="G1177" s="53">
        <f>IF('Data Import-Express'!G1171="", "",'Data Import-Express'!G1171 )</f>
        <v>406.25</v>
      </c>
      <c r="H1177" s="8"/>
      <c r="I1177" s="81"/>
      <c r="J1177" s="81"/>
      <c r="K1177" s="82"/>
      <c r="L1177" s="120"/>
      <c r="M1177" s="93"/>
      <c r="N1177" s="93"/>
      <c r="O1177" s="36"/>
      <c r="P1177" s="81"/>
      <c r="Q1177" s="81"/>
      <c r="R1177" s="82"/>
      <c r="S1177" s="88"/>
      <c r="T1177" s="92"/>
      <c r="U1177" s="92"/>
      <c r="V1177" s="2"/>
      <c r="W1177" s="2"/>
    </row>
    <row r="1178" spans="1:23" ht="15.95" customHeight="1" x14ac:dyDescent="0.25">
      <c r="A1178" s="72"/>
      <c r="B1178" s="53" t="str">
        <f>IF('Data Import-Express'!B1172="", "",'Data Import-Express'!B1172 )</f>
        <v>BPATLE</v>
      </c>
      <c r="C1178" s="53" t="str">
        <f>IF('Data Import-Express'!C1172="", "",'Data Import-Express'!C1172 )</f>
        <v>Company 141</v>
      </c>
      <c r="D1178" s="97" t="str">
        <f>IF('Data Import-Express'!D1172="", "",'Data Import-Express'!D1172 )</f>
        <v>L078976</v>
      </c>
      <c r="E1178" s="54">
        <f ca="1">IF('Data Import-Express'!E1172="", "",'Data Import-Express'!E1172 )+(TODAY()-$A$1)</f>
        <v>45170</v>
      </c>
      <c r="F1178" s="53">
        <f>IF('Data Import-Express'!F1172="", "",'Data Import-Express'!F1172 )</f>
        <v>1228.25</v>
      </c>
      <c r="G1178" s="53">
        <f>IF('Data Import-Express'!G1172="", "",'Data Import-Express'!G1172 )</f>
        <v>1228.25</v>
      </c>
      <c r="H1178" s="8"/>
      <c r="I1178" s="81"/>
      <c r="J1178" s="81"/>
      <c r="K1178" s="82"/>
      <c r="L1178" s="120"/>
      <c r="M1178" s="93"/>
      <c r="N1178" s="93"/>
      <c r="O1178" s="36"/>
      <c r="P1178" s="81"/>
      <c r="Q1178" s="81"/>
      <c r="R1178" s="82"/>
      <c r="S1178" s="88"/>
      <c r="T1178" s="92"/>
      <c r="U1178" s="92"/>
      <c r="V1178" s="2"/>
      <c r="W1178" s="2"/>
    </row>
    <row r="1179" spans="1:23" ht="15.95" customHeight="1" x14ac:dyDescent="0.25">
      <c r="A1179" s="72"/>
      <c r="B1179" s="53" t="str">
        <f>IF('Data Import-Express'!B1173="", "",'Data Import-Express'!B1173 )</f>
        <v>BPCPOT</v>
      </c>
      <c r="C1179" s="53" t="str">
        <f>IF('Data Import-Express'!C1173="", "",'Data Import-Express'!C1173 )</f>
        <v>Company 142</v>
      </c>
      <c r="D1179" s="97" t="str">
        <f>IF('Data Import-Express'!D1173="", "",'Data Import-Express'!D1173 )</f>
        <v>L076730</v>
      </c>
      <c r="E1179" s="54">
        <f ca="1">IF('Data Import-Express'!E1173="", "",'Data Import-Express'!E1173 )+(TODAY()-$A$1)</f>
        <v>45116</v>
      </c>
      <c r="F1179" s="53">
        <f>IF('Data Import-Express'!F1173="", "",'Data Import-Express'!F1173 )</f>
        <v>175</v>
      </c>
      <c r="G1179" s="53">
        <f>IF('Data Import-Express'!G1173="", "",'Data Import-Express'!G1173 )</f>
        <v>175</v>
      </c>
      <c r="H1179" s="8"/>
      <c r="I1179" s="81"/>
      <c r="J1179" s="81"/>
      <c r="K1179" s="82"/>
      <c r="L1179" s="120"/>
      <c r="M1179" s="93"/>
      <c r="N1179" s="93"/>
      <c r="O1179" s="36"/>
      <c r="P1179" s="81"/>
      <c r="Q1179" s="81"/>
      <c r="R1179" s="82"/>
      <c r="S1179" s="88"/>
      <c r="T1179" s="92"/>
      <c r="U1179" s="92"/>
      <c r="V1179" s="2"/>
      <c r="W1179" s="2"/>
    </row>
    <row r="1180" spans="1:23" ht="15.95" customHeight="1" x14ac:dyDescent="0.25">
      <c r="A1180" s="72"/>
      <c r="B1180" s="53" t="str">
        <f>IF('Data Import-Express'!B1174="", "",'Data Import-Express'!B1174 )</f>
        <v>BPCPOT</v>
      </c>
      <c r="C1180" s="53" t="str">
        <f>IF('Data Import-Express'!C1174="", "",'Data Import-Express'!C1174 )</f>
        <v>Company 142</v>
      </c>
      <c r="D1180" s="97" t="str">
        <f>IF('Data Import-Express'!D1174="", "",'Data Import-Express'!D1174 )</f>
        <v>L076733</v>
      </c>
      <c r="E1180" s="54">
        <f ca="1">IF('Data Import-Express'!E1174="", "",'Data Import-Express'!E1174 )+(TODAY()-$A$1)</f>
        <v>45116</v>
      </c>
      <c r="F1180" s="53">
        <f>IF('Data Import-Express'!F1174="", "",'Data Import-Express'!F1174 )</f>
        <v>180</v>
      </c>
      <c r="G1180" s="53">
        <f>IF('Data Import-Express'!G1174="", "",'Data Import-Express'!G1174 )</f>
        <v>180</v>
      </c>
      <c r="H1180" s="8"/>
      <c r="I1180" s="81"/>
      <c r="J1180" s="81"/>
      <c r="K1180" s="82"/>
      <c r="L1180" s="120"/>
      <c r="M1180" s="93"/>
      <c r="N1180" s="93"/>
      <c r="O1180" s="36"/>
      <c r="P1180" s="81"/>
      <c r="Q1180" s="81"/>
      <c r="R1180" s="82"/>
      <c r="S1180" s="88"/>
      <c r="T1180" s="92"/>
      <c r="U1180" s="92"/>
      <c r="V1180" s="2"/>
      <c r="W1180" s="2"/>
    </row>
    <row r="1181" spans="1:23" ht="15.95" customHeight="1" x14ac:dyDescent="0.25">
      <c r="A1181" s="72"/>
      <c r="B1181" s="53" t="str">
        <f>IF('Data Import-Express'!B1175="", "",'Data Import-Express'!B1175 )</f>
        <v>BPCPOT</v>
      </c>
      <c r="C1181" s="53" t="str">
        <f>IF('Data Import-Express'!C1175="", "",'Data Import-Express'!C1175 )</f>
        <v>Company 142</v>
      </c>
      <c r="D1181" s="97" t="str">
        <f>IF('Data Import-Express'!D1175="", "",'Data Import-Express'!D1175 )</f>
        <v>L077046</v>
      </c>
      <c r="E1181" s="54">
        <f ca="1">IF('Data Import-Express'!E1175="", "",'Data Import-Express'!E1175 )+(TODAY()-$A$1)</f>
        <v>45127</v>
      </c>
      <c r="F1181" s="53">
        <f>IF('Data Import-Express'!F1175="", "",'Data Import-Express'!F1175 )</f>
        <v>255.49</v>
      </c>
      <c r="G1181" s="53">
        <f>IF('Data Import-Express'!G1175="", "",'Data Import-Express'!G1175 )</f>
        <v>255.49</v>
      </c>
      <c r="H1181" s="8"/>
      <c r="I1181" s="81"/>
      <c r="J1181" s="81"/>
      <c r="K1181" s="82"/>
      <c r="L1181" s="120"/>
      <c r="M1181" s="93"/>
      <c r="N1181" s="93"/>
      <c r="O1181" s="36"/>
      <c r="P1181" s="81"/>
      <c r="Q1181" s="81"/>
      <c r="R1181" s="82"/>
      <c r="S1181" s="88"/>
      <c r="T1181" s="92"/>
      <c r="U1181" s="92"/>
      <c r="V1181" s="2"/>
      <c r="W1181" s="2"/>
    </row>
    <row r="1182" spans="1:23" ht="15.95" customHeight="1" x14ac:dyDescent="0.25">
      <c r="A1182" s="72"/>
      <c r="B1182" s="53" t="str">
        <f>IF('Data Import-Express'!B1176="", "",'Data Import-Express'!B1176 )</f>
        <v>BPCPOT</v>
      </c>
      <c r="C1182" s="53" t="str">
        <f>IF('Data Import-Express'!C1176="", "",'Data Import-Express'!C1176 )</f>
        <v>Company 142</v>
      </c>
      <c r="D1182" s="97" t="str">
        <f>IF('Data Import-Express'!D1176="", "",'Data Import-Express'!D1176 )</f>
        <v>L077395</v>
      </c>
      <c r="E1182" s="54">
        <f ca="1">IF('Data Import-Express'!E1176="", "",'Data Import-Express'!E1176 )+(TODAY()-$A$1)</f>
        <v>45129</v>
      </c>
      <c r="F1182" s="53">
        <f>IF('Data Import-Express'!F1176="", "",'Data Import-Express'!F1176 )</f>
        <v>175</v>
      </c>
      <c r="G1182" s="53">
        <f>IF('Data Import-Express'!G1176="", "",'Data Import-Express'!G1176 )</f>
        <v>175</v>
      </c>
      <c r="H1182" s="8"/>
      <c r="I1182" s="81"/>
      <c r="J1182" s="81"/>
      <c r="K1182" s="82"/>
      <c r="L1182" s="120"/>
      <c r="M1182" s="93"/>
      <c r="N1182" s="93"/>
      <c r="O1182" s="36"/>
      <c r="P1182" s="81"/>
      <c r="Q1182" s="81"/>
      <c r="R1182" s="82"/>
      <c r="S1182" s="88"/>
      <c r="T1182" s="92"/>
      <c r="U1182" s="92"/>
      <c r="V1182" s="2"/>
      <c r="W1182" s="2"/>
    </row>
    <row r="1183" spans="1:23" ht="15.95" customHeight="1" x14ac:dyDescent="0.25">
      <c r="A1183" s="72"/>
      <c r="B1183" s="53" t="str">
        <f>IF('Data Import-Express'!B1177="", "",'Data Import-Express'!B1177 )</f>
        <v>BPCPOT</v>
      </c>
      <c r="C1183" s="53" t="str">
        <f>IF('Data Import-Express'!C1177="", "",'Data Import-Express'!C1177 )</f>
        <v>Company 142</v>
      </c>
      <c r="D1183" s="97" t="str">
        <f>IF('Data Import-Express'!D1177="", "",'Data Import-Express'!D1177 )</f>
        <v>L077894</v>
      </c>
      <c r="E1183" s="54">
        <f ca="1">IF('Data Import-Express'!E1177="", "",'Data Import-Express'!E1177 )+(TODAY()-$A$1)</f>
        <v>45141</v>
      </c>
      <c r="F1183" s="53">
        <f>IF('Data Import-Express'!F1177="", "",'Data Import-Express'!F1177 )</f>
        <v>469.63</v>
      </c>
      <c r="G1183" s="53">
        <f>IF('Data Import-Express'!G1177="", "",'Data Import-Express'!G1177 )</f>
        <v>469.63</v>
      </c>
      <c r="H1183" s="8"/>
      <c r="I1183" s="81"/>
      <c r="J1183" s="81"/>
      <c r="K1183" s="82"/>
      <c r="L1183" s="120"/>
      <c r="M1183" s="93"/>
      <c r="N1183" s="93"/>
      <c r="O1183" s="36"/>
      <c r="P1183" s="81"/>
      <c r="Q1183" s="81"/>
      <c r="R1183" s="82"/>
      <c r="S1183" s="88"/>
      <c r="T1183" s="92"/>
      <c r="U1183" s="92"/>
      <c r="V1183" s="2"/>
      <c r="W1183" s="2"/>
    </row>
    <row r="1184" spans="1:23" ht="15.95" customHeight="1" x14ac:dyDescent="0.25">
      <c r="A1184" s="72"/>
      <c r="B1184" s="53" t="str">
        <f>IF('Data Import-Express'!B1178="", "",'Data Import-Express'!B1178 )</f>
        <v>BPCPOT</v>
      </c>
      <c r="C1184" s="53" t="str">
        <f>IF('Data Import-Express'!C1178="", "",'Data Import-Express'!C1178 )</f>
        <v>Company 142</v>
      </c>
      <c r="D1184" s="97" t="str">
        <f>IF('Data Import-Express'!D1178="", "",'Data Import-Express'!D1178 )</f>
        <v>L077960</v>
      </c>
      <c r="E1184" s="54">
        <f ca="1">IF('Data Import-Express'!E1178="", "",'Data Import-Express'!E1178 )+(TODAY()-$A$1)</f>
        <v>45141</v>
      </c>
      <c r="F1184" s="53">
        <f>IF('Data Import-Express'!F1178="", "",'Data Import-Express'!F1178 )</f>
        <v>140</v>
      </c>
      <c r="G1184" s="53">
        <f>IF('Data Import-Express'!G1178="", "",'Data Import-Express'!G1178 )</f>
        <v>140</v>
      </c>
      <c r="H1184" s="8"/>
      <c r="I1184" s="81"/>
      <c r="J1184" s="81"/>
      <c r="K1184" s="82"/>
      <c r="L1184" s="120"/>
      <c r="M1184" s="93"/>
      <c r="N1184" s="93"/>
      <c r="O1184" s="36"/>
      <c r="P1184" s="81"/>
      <c r="Q1184" s="81"/>
      <c r="R1184" s="82"/>
      <c r="S1184" s="88"/>
      <c r="T1184" s="92"/>
      <c r="U1184" s="92"/>
      <c r="V1184" s="2"/>
      <c r="W1184" s="2"/>
    </row>
    <row r="1185" spans="1:23" ht="15.95" customHeight="1" x14ac:dyDescent="0.25">
      <c r="A1185" s="72"/>
      <c r="B1185" s="53" t="str">
        <f>IF('Data Import-Express'!B1179="", "",'Data Import-Express'!B1179 )</f>
        <v>BPCPOT</v>
      </c>
      <c r="C1185" s="53" t="str">
        <f>IF('Data Import-Express'!C1179="", "",'Data Import-Express'!C1179 )</f>
        <v>Company 142</v>
      </c>
      <c r="D1185" s="97" t="str">
        <f>IF('Data Import-Express'!D1179="", "",'Data Import-Express'!D1179 )</f>
        <v>L078313</v>
      </c>
      <c r="E1185" s="54">
        <f ca="1">IF('Data Import-Express'!E1179="", "",'Data Import-Express'!E1179 )+(TODAY()-$A$1)</f>
        <v>45148</v>
      </c>
      <c r="F1185" s="53">
        <f>IF('Data Import-Express'!F1179="", "",'Data Import-Express'!F1179 )</f>
        <v>238.43</v>
      </c>
      <c r="G1185" s="53">
        <f>IF('Data Import-Express'!G1179="", "",'Data Import-Express'!G1179 )</f>
        <v>238.43</v>
      </c>
      <c r="H1185" s="8"/>
      <c r="I1185" s="81"/>
      <c r="J1185" s="81"/>
      <c r="K1185" s="82"/>
      <c r="L1185" s="120"/>
      <c r="M1185" s="93"/>
      <c r="N1185" s="93"/>
      <c r="O1185" s="36"/>
      <c r="P1185" s="81"/>
      <c r="Q1185" s="81"/>
      <c r="R1185" s="82"/>
      <c r="S1185" s="88"/>
      <c r="T1185" s="92"/>
      <c r="U1185" s="92"/>
      <c r="V1185" s="2"/>
      <c r="W1185" s="2"/>
    </row>
    <row r="1186" spans="1:23" ht="15.95" customHeight="1" x14ac:dyDescent="0.25">
      <c r="A1186" s="72"/>
      <c r="B1186" s="53" t="str">
        <f>IF('Data Import-Express'!B1180="", "",'Data Import-Express'!B1180 )</f>
        <v>BPCPOT</v>
      </c>
      <c r="C1186" s="53" t="str">
        <f>IF('Data Import-Express'!C1180="", "",'Data Import-Express'!C1180 )</f>
        <v>Company 142</v>
      </c>
      <c r="D1186" s="97" t="str">
        <f>IF('Data Import-Express'!D1180="", "",'Data Import-Express'!D1180 )</f>
        <v>L079236</v>
      </c>
      <c r="E1186" s="54">
        <f ca="1">IF('Data Import-Express'!E1180="", "",'Data Import-Express'!E1180 )+(TODAY()-$A$1)</f>
        <v>45163</v>
      </c>
      <c r="F1186" s="53">
        <f>IF('Data Import-Express'!F1180="", "",'Data Import-Express'!F1180 )</f>
        <v>235</v>
      </c>
      <c r="G1186" s="53">
        <f>IF('Data Import-Express'!G1180="", "",'Data Import-Express'!G1180 )</f>
        <v>235</v>
      </c>
      <c r="H1186" s="8"/>
      <c r="I1186" s="81"/>
      <c r="J1186" s="81"/>
      <c r="K1186" s="82"/>
      <c r="L1186" s="120"/>
      <c r="M1186" s="93"/>
      <c r="N1186" s="93"/>
      <c r="O1186" s="36"/>
      <c r="P1186" s="81"/>
      <c r="Q1186" s="81"/>
      <c r="R1186" s="82"/>
      <c r="S1186" s="88"/>
      <c r="T1186" s="92"/>
      <c r="U1186" s="92"/>
      <c r="V1186" s="2"/>
      <c r="W1186" s="2"/>
    </row>
    <row r="1187" spans="1:23" ht="15.95" customHeight="1" x14ac:dyDescent="0.25">
      <c r="A1187" s="72"/>
      <c r="B1187" s="53" t="str">
        <f>IF('Data Import-Express'!B1181="", "",'Data Import-Express'!B1181 )</f>
        <v>BPCPOT</v>
      </c>
      <c r="C1187" s="53" t="str">
        <f>IF('Data Import-Express'!C1181="", "",'Data Import-Express'!C1181 )</f>
        <v>Company 142</v>
      </c>
      <c r="D1187" s="97" t="str">
        <f>IF('Data Import-Express'!D1181="", "",'Data Import-Express'!D1181 )</f>
        <v>L079543</v>
      </c>
      <c r="E1187" s="54">
        <f ca="1">IF('Data Import-Express'!E1181="", "",'Data Import-Express'!E1181 )+(TODAY()-$A$1)</f>
        <v>45172</v>
      </c>
      <c r="F1187" s="53">
        <f>IF('Data Import-Express'!F1181="", "",'Data Import-Express'!F1181 )</f>
        <v>250</v>
      </c>
      <c r="G1187" s="53">
        <f>IF('Data Import-Express'!G1181="", "",'Data Import-Express'!G1181 )</f>
        <v>250</v>
      </c>
      <c r="H1187" s="8"/>
      <c r="I1187" s="81"/>
      <c r="J1187" s="81"/>
      <c r="K1187" s="82"/>
      <c r="L1187" s="120"/>
      <c r="M1187" s="93"/>
      <c r="N1187" s="93"/>
      <c r="O1187" s="36"/>
      <c r="P1187" s="81"/>
      <c r="Q1187" s="81"/>
      <c r="R1187" s="82"/>
      <c r="S1187" s="88"/>
      <c r="T1187" s="92"/>
      <c r="U1187" s="92"/>
      <c r="V1187" s="2"/>
      <c r="W1187" s="2"/>
    </row>
    <row r="1188" spans="1:23" ht="15.95" customHeight="1" x14ac:dyDescent="0.25">
      <c r="A1188" s="72"/>
      <c r="B1188" s="53" t="str">
        <f>IF('Data Import-Express'!B1182="", "",'Data Import-Express'!B1182 )</f>
        <v>BPDHPA</v>
      </c>
      <c r="C1188" s="53" t="str">
        <f>IF('Data Import-Express'!C1182="", "",'Data Import-Express'!C1182 )</f>
        <v>Company 143</v>
      </c>
      <c r="D1188" s="97" t="str">
        <f>IF('Data Import-Express'!D1182="", "",'Data Import-Express'!D1182 )</f>
        <v>L011636CR</v>
      </c>
      <c r="E1188" s="54">
        <f ca="1">IF('Data Import-Express'!E1182="", "",'Data Import-Express'!E1182 )+(TODAY()-$A$1)</f>
        <v>43945</v>
      </c>
      <c r="F1188" s="53">
        <f>IF('Data Import-Express'!F1182="", "",'Data Import-Express'!F1182 )</f>
        <v>1266.58</v>
      </c>
      <c r="G1188" s="53">
        <f>IF('Data Import-Express'!G1182="", "",'Data Import-Express'!G1182 )</f>
        <v>1266.58</v>
      </c>
      <c r="H1188" s="8"/>
      <c r="I1188" s="81"/>
      <c r="J1188" s="81"/>
      <c r="K1188" s="82"/>
      <c r="L1188" s="120"/>
      <c r="M1188" s="93"/>
      <c r="N1188" s="93"/>
      <c r="O1188" s="36"/>
      <c r="P1188" s="81"/>
      <c r="Q1188" s="81"/>
      <c r="R1188" s="82"/>
      <c r="S1188" s="88"/>
      <c r="T1188" s="92"/>
      <c r="U1188" s="92"/>
      <c r="V1188" s="2"/>
      <c r="W1188" s="2"/>
    </row>
    <row r="1189" spans="1:23" ht="15.95" customHeight="1" x14ac:dyDescent="0.25">
      <c r="A1189" s="72"/>
      <c r="B1189" s="53" t="str">
        <f>IF('Data Import-Express'!B1183="", "",'Data Import-Express'!B1183 )</f>
        <v>BPENBE</v>
      </c>
      <c r="C1189" s="53" t="str">
        <f>IF('Data Import-Express'!C1183="", "",'Data Import-Express'!C1183 )</f>
        <v>Company 144</v>
      </c>
      <c r="D1189" s="97" t="str">
        <f>IF('Data Import-Express'!D1183="", "",'Data Import-Express'!D1183 )</f>
        <v>L078445</v>
      </c>
      <c r="E1189" s="54">
        <f ca="1">IF('Data Import-Express'!E1183="", "",'Data Import-Express'!E1183 )+(TODAY()-$A$1)</f>
        <v>45154</v>
      </c>
      <c r="F1189" s="53">
        <f>IF('Data Import-Express'!F1183="", "",'Data Import-Express'!F1183 )</f>
        <v>252.88</v>
      </c>
      <c r="G1189" s="53">
        <f>IF('Data Import-Express'!G1183="", "",'Data Import-Express'!G1183 )</f>
        <v>252.88</v>
      </c>
      <c r="H1189" s="8"/>
      <c r="I1189" s="81"/>
      <c r="J1189" s="81"/>
      <c r="K1189" s="82"/>
      <c r="L1189" s="120"/>
      <c r="M1189" s="93"/>
      <c r="N1189" s="93"/>
      <c r="O1189" s="36"/>
      <c r="P1189" s="81"/>
      <c r="Q1189" s="81"/>
      <c r="R1189" s="82"/>
      <c r="S1189" s="88"/>
      <c r="T1189" s="92"/>
      <c r="U1189" s="92"/>
      <c r="V1189" s="2"/>
      <c r="W1189" s="2"/>
    </row>
    <row r="1190" spans="1:23" ht="15.95" customHeight="1" x14ac:dyDescent="0.25">
      <c r="A1190" s="72"/>
      <c r="B1190" s="53" t="str">
        <f>IF('Data Import-Express'!B1184="", "",'Data Import-Express'!B1184 )</f>
        <v>BPENCC</v>
      </c>
      <c r="C1190" s="53" t="str">
        <f>IF('Data Import-Express'!C1184="", "",'Data Import-Express'!C1184 )</f>
        <v>Company 145</v>
      </c>
      <c r="D1190" s="97" t="str">
        <f>IF('Data Import-Express'!D1184="", "",'Data Import-Express'!D1184 )</f>
        <v>L072327</v>
      </c>
      <c r="E1190" s="54">
        <f ca="1">IF('Data Import-Express'!E1184="", "",'Data Import-Express'!E1184 )+(TODAY()-$A$1)</f>
        <v>45043</v>
      </c>
      <c r="F1190" s="53">
        <f>IF('Data Import-Express'!F1184="", "",'Data Import-Express'!F1184 )</f>
        <v>575.13</v>
      </c>
      <c r="G1190" s="53">
        <f>IF('Data Import-Express'!G1184="", "",'Data Import-Express'!G1184 )</f>
        <v>225</v>
      </c>
      <c r="H1190" s="8"/>
      <c r="I1190" s="81"/>
      <c r="J1190" s="81"/>
      <c r="K1190" s="82"/>
      <c r="L1190" s="120"/>
      <c r="M1190" s="93"/>
      <c r="N1190" s="93"/>
      <c r="O1190" s="36"/>
      <c r="P1190" s="81"/>
      <c r="Q1190" s="81"/>
      <c r="R1190" s="82"/>
      <c r="S1190" s="88"/>
      <c r="T1190" s="92"/>
      <c r="U1190" s="92"/>
      <c r="V1190" s="2"/>
      <c r="W1190" s="2"/>
    </row>
    <row r="1191" spans="1:23" ht="15.95" customHeight="1" x14ac:dyDescent="0.25">
      <c r="A1191" s="72"/>
      <c r="B1191" s="53" t="str">
        <f>IF('Data Import-Express'!B1185="", "",'Data Import-Express'!B1185 )</f>
        <v>BPENCC</v>
      </c>
      <c r="C1191" s="53" t="str">
        <f>IF('Data Import-Express'!C1185="", "",'Data Import-Express'!C1185 )</f>
        <v>Company 145</v>
      </c>
      <c r="D1191" s="97" t="str">
        <f>IF('Data Import-Express'!D1185="", "",'Data Import-Express'!D1185 )</f>
        <v>L074899</v>
      </c>
      <c r="E1191" s="54">
        <f ca="1">IF('Data Import-Express'!E1185="", "",'Data Import-Express'!E1185 )+(TODAY()-$A$1)</f>
        <v>45094</v>
      </c>
      <c r="F1191" s="53">
        <f>IF('Data Import-Express'!F1185="", "",'Data Import-Express'!F1185 )</f>
        <v>926.25</v>
      </c>
      <c r="G1191" s="53">
        <f>IF('Data Import-Express'!G1185="", "",'Data Import-Express'!G1185 )</f>
        <v>100.6</v>
      </c>
      <c r="H1191" s="8"/>
      <c r="I1191" s="81"/>
      <c r="J1191" s="81"/>
      <c r="K1191" s="82"/>
      <c r="L1191" s="120"/>
      <c r="M1191" s="93"/>
      <c r="N1191" s="93"/>
      <c r="O1191" s="36"/>
      <c r="P1191" s="81"/>
      <c r="Q1191" s="81"/>
      <c r="R1191" s="82"/>
      <c r="S1191" s="88"/>
      <c r="T1191" s="92"/>
      <c r="U1191" s="92"/>
      <c r="V1191" s="2"/>
      <c r="W1191" s="2"/>
    </row>
    <row r="1192" spans="1:23" ht="15.95" customHeight="1" x14ac:dyDescent="0.25">
      <c r="A1192" s="72"/>
      <c r="B1192" s="53" t="str">
        <f>IF('Data Import-Express'!B1186="", "",'Data Import-Express'!B1186 )</f>
        <v>BPENCC</v>
      </c>
      <c r="C1192" s="53" t="str">
        <f>IF('Data Import-Express'!C1186="", "",'Data Import-Express'!C1186 )</f>
        <v>Company 145</v>
      </c>
      <c r="D1192" s="97" t="str">
        <f>IF('Data Import-Express'!D1186="", "",'Data Import-Express'!D1186 )</f>
        <v>L075306</v>
      </c>
      <c r="E1192" s="54">
        <f ca="1">IF('Data Import-Express'!E1186="", "",'Data Import-Express'!E1186 )+(TODAY()-$A$1)</f>
        <v>45095</v>
      </c>
      <c r="F1192" s="53">
        <f>IF('Data Import-Express'!F1186="", "",'Data Import-Express'!F1186 )</f>
        <v>427.5</v>
      </c>
      <c r="G1192" s="53">
        <f>IF('Data Import-Express'!G1186="", "",'Data Import-Express'!G1186 )</f>
        <v>50</v>
      </c>
      <c r="H1192" s="8"/>
      <c r="I1192" s="81"/>
      <c r="J1192" s="81"/>
      <c r="K1192" s="82"/>
      <c r="L1192" s="120"/>
      <c r="M1192" s="93"/>
      <c r="N1192" s="93"/>
      <c r="O1192" s="36"/>
      <c r="P1192" s="81"/>
      <c r="Q1192" s="81"/>
      <c r="R1192" s="82"/>
      <c r="S1192" s="88"/>
      <c r="T1192" s="92"/>
      <c r="U1192" s="92"/>
      <c r="V1192" s="2"/>
      <c r="W1192" s="2"/>
    </row>
    <row r="1193" spans="1:23" ht="15.95" customHeight="1" x14ac:dyDescent="0.25">
      <c r="A1193" s="72"/>
      <c r="B1193" s="53" t="str">
        <f>IF('Data Import-Express'!B1187="", "",'Data Import-Express'!B1187 )</f>
        <v>BPENCC</v>
      </c>
      <c r="C1193" s="53" t="str">
        <f>IF('Data Import-Express'!C1187="", "",'Data Import-Express'!C1187 )</f>
        <v>Company 145</v>
      </c>
      <c r="D1193" s="97" t="str">
        <f>IF('Data Import-Express'!D1187="", "",'Data Import-Express'!D1187 )</f>
        <v>L076568</v>
      </c>
      <c r="E1193" s="54">
        <f ca="1">IF('Data Import-Express'!E1187="", "",'Data Import-Express'!E1187 )+(TODAY()-$A$1)</f>
        <v>45130</v>
      </c>
      <c r="F1193" s="53">
        <f>IF('Data Import-Express'!F1187="", "",'Data Import-Express'!F1187 )</f>
        <v>910</v>
      </c>
      <c r="G1193" s="53">
        <f>IF('Data Import-Express'!G1187="", "",'Data Import-Express'!G1187 )</f>
        <v>50</v>
      </c>
      <c r="H1193" s="8"/>
      <c r="I1193" s="81"/>
      <c r="J1193" s="81"/>
      <c r="K1193" s="82"/>
      <c r="L1193" s="120"/>
      <c r="M1193" s="93"/>
      <c r="N1193" s="93"/>
      <c r="O1193" s="36"/>
      <c r="P1193" s="81"/>
      <c r="Q1193" s="81"/>
      <c r="R1193" s="82"/>
      <c r="S1193" s="88"/>
      <c r="T1193" s="92"/>
      <c r="U1193" s="92"/>
      <c r="V1193" s="2"/>
      <c r="W1193" s="2"/>
    </row>
    <row r="1194" spans="1:23" ht="15.95" customHeight="1" x14ac:dyDescent="0.25">
      <c r="A1194" s="72"/>
      <c r="B1194" s="53" t="str">
        <f>IF('Data Import-Express'!B1188="", "",'Data Import-Express'!B1188 )</f>
        <v>BPENCC</v>
      </c>
      <c r="C1194" s="53" t="str">
        <f>IF('Data Import-Express'!C1188="", "",'Data Import-Express'!C1188 )</f>
        <v>Company 145</v>
      </c>
      <c r="D1194" s="97" t="str">
        <f>IF('Data Import-Express'!D1188="", "",'Data Import-Express'!D1188 )</f>
        <v>L076311</v>
      </c>
      <c r="E1194" s="54">
        <f ca="1">IF('Data Import-Express'!E1188="", "",'Data Import-Express'!E1188 )+(TODAY()-$A$1)</f>
        <v>45135</v>
      </c>
      <c r="F1194" s="53">
        <f>IF('Data Import-Express'!F1188="", "",'Data Import-Express'!F1188 )</f>
        <v>455</v>
      </c>
      <c r="G1194" s="53">
        <f>IF('Data Import-Express'!G1188="", "",'Data Import-Express'!G1188 )</f>
        <v>48.8</v>
      </c>
      <c r="H1194" s="8"/>
      <c r="I1194" s="81"/>
      <c r="J1194" s="81"/>
      <c r="K1194" s="82"/>
      <c r="L1194" s="120"/>
      <c r="M1194" s="93"/>
      <c r="N1194" s="93"/>
      <c r="O1194" s="36"/>
      <c r="P1194" s="81"/>
      <c r="Q1194" s="81"/>
      <c r="R1194" s="82"/>
      <c r="S1194" s="88"/>
      <c r="T1194" s="92"/>
      <c r="U1194" s="92"/>
      <c r="V1194" s="2"/>
      <c r="W1194" s="2"/>
    </row>
    <row r="1195" spans="1:23" ht="15.95" customHeight="1" x14ac:dyDescent="0.25">
      <c r="A1195" s="72"/>
      <c r="B1195" s="53" t="str">
        <f>IF('Data Import-Express'!B1189="", "",'Data Import-Express'!B1189 )</f>
        <v>BPENCC</v>
      </c>
      <c r="C1195" s="53" t="str">
        <f>IF('Data Import-Express'!C1189="", "",'Data Import-Express'!C1189 )</f>
        <v>Company 145</v>
      </c>
      <c r="D1195" s="97" t="str">
        <f>IF('Data Import-Express'!D1189="", "",'Data Import-Express'!D1189 )</f>
        <v>L078188</v>
      </c>
      <c r="E1195" s="54">
        <f ca="1">IF('Data Import-Express'!E1189="", "",'Data Import-Express'!E1189 )+(TODAY()-$A$1)</f>
        <v>45148</v>
      </c>
      <c r="F1195" s="53">
        <f>IF('Data Import-Express'!F1189="", "",'Data Import-Express'!F1189 )</f>
        <v>728</v>
      </c>
      <c r="G1195" s="53">
        <f>IF('Data Import-Express'!G1189="", "",'Data Import-Express'!G1189 )</f>
        <v>728</v>
      </c>
      <c r="H1195" s="8"/>
      <c r="I1195" s="81"/>
      <c r="J1195" s="81"/>
      <c r="K1195" s="82"/>
      <c r="L1195" s="120"/>
      <c r="M1195" s="93"/>
      <c r="N1195" s="93"/>
      <c r="O1195" s="36"/>
      <c r="P1195" s="81"/>
      <c r="Q1195" s="81"/>
      <c r="R1195" s="82"/>
      <c r="S1195" s="88"/>
      <c r="T1195" s="92"/>
      <c r="U1195" s="92"/>
      <c r="V1195" s="2"/>
      <c r="W1195" s="2"/>
    </row>
    <row r="1196" spans="1:23" ht="15.95" customHeight="1" x14ac:dyDescent="0.25">
      <c r="A1196" s="72"/>
      <c r="B1196" s="53" t="str">
        <f>IF('Data Import-Express'!B1190="", "",'Data Import-Express'!B1190 )</f>
        <v>BPENCC</v>
      </c>
      <c r="C1196" s="53" t="str">
        <f>IF('Data Import-Express'!C1190="", "",'Data Import-Express'!C1190 )</f>
        <v>Company 145</v>
      </c>
      <c r="D1196" s="97" t="str">
        <f>IF('Data Import-Express'!D1190="", "",'Data Import-Express'!D1190 )</f>
        <v>L078338</v>
      </c>
      <c r="E1196" s="54">
        <f ca="1">IF('Data Import-Express'!E1190="", "",'Data Import-Express'!E1190 )+(TODAY()-$A$1)</f>
        <v>45150</v>
      </c>
      <c r="F1196" s="53">
        <f>IF('Data Import-Express'!F1190="", "",'Data Import-Express'!F1190 )</f>
        <v>1156</v>
      </c>
      <c r="G1196" s="53">
        <f>IF('Data Import-Express'!G1190="", "",'Data Import-Express'!G1190 )</f>
        <v>1156</v>
      </c>
      <c r="H1196" s="8"/>
      <c r="I1196" s="81"/>
      <c r="J1196" s="81"/>
      <c r="K1196" s="82"/>
      <c r="L1196" s="120"/>
      <c r="M1196" s="93"/>
      <c r="N1196" s="93"/>
      <c r="O1196" s="36"/>
      <c r="P1196" s="81"/>
      <c r="Q1196" s="81"/>
      <c r="R1196" s="82"/>
      <c r="S1196" s="88"/>
      <c r="T1196" s="92"/>
      <c r="U1196" s="92"/>
      <c r="V1196" s="2"/>
      <c r="W1196" s="2"/>
    </row>
    <row r="1197" spans="1:23" ht="15.95" customHeight="1" x14ac:dyDescent="0.25">
      <c r="A1197" s="72"/>
      <c r="B1197" s="53" t="str">
        <f>IF('Data Import-Express'!B1191="", "",'Data Import-Express'!B1191 )</f>
        <v>BPENCC</v>
      </c>
      <c r="C1197" s="53" t="str">
        <f>IF('Data Import-Express'!C1191="", "",'Data Import-Express'!C1191 )</f>
        <v>Company 145</v>
      </c>
      <c r="D1197" s="97" t="str">
        <f>IF('Data Import-Express'!D1191="", "",'Data Import-Express'!D1191 )</f>
        <v>L078316</v>
      </c>
      <c r="E1197" s="54">
        <f ca="1">IF('Data Import-Express'!E1191="", "",'Data Import-Express'!E1191 )+(TODAY()-$A$1)</f>
        <v>45154</v>
      </c>
      <c r="F1197" s="53">
        <f>IF('Data Import-Express'!F1191="", "",'Data Import-Express'!F1191 )</f>
        <v>1047.6300000000001</v>
      </c>
      <c r="G1197" s="53">
        <f>IF('Data Import-Express'!G1191="", "",'Data Import-Express'!G1191 )</f>
        <v>1047.6300000000001</v>
      </c>
      <c r="H1197" s="8"/>
      <c r="I1197" s="81"/>
      <c r="J1197" s="81"/>
      <c r="K1197" s="82"/>
      <c r="L1197" s="120"/>
      <c r="M1197" s="93"/>
      <c r="N1197" s="93"/>
      <c r="O1197" s="36"/>
      <c r="P1197" s="81"/>
      <c r="Q1197" s="81"/>
      <c r="R1197" s="82"/>
      <c r="S1197" s="88"/>
      <c r="T1197" s="92"/>
      <c r="U1197" s="92"/>
      <c r="V1197" s="2"/>
      <c r="W1197" s="2"/>
    </row>
    <row r="1198" spans="1:23" ht="15.95" customHeight="1" x14ac:dyDescent="0.25">
      <c r="A1198" s="72"/>
      <c r="B1198" s="53" t="str">
        <f>IF('Data Import-Express'!B1192="", "",'Data Import-Express'!B1192 )</f>
        <v>BPENCC</v>
      </c>
      <c r="C1198" s="53" t="str">
        <f>IF('Data Import-Express'!C1192="", "",'Data Import-Express'!C1192 )</f>
        <v>Company 145</v>
      </c>
      <c r="D1198" s="97" t="str">
        <f>IF('Data Import-Express'!D1192="", "",'Data Import-Express'!D1192 )</f>
        <v>L078339</v>
      </c>
      <c r="E1198" s="54">
        <f ca="1">IF('Data Import-Express'!E1192="", "",'Data Import-Express'!E1192 )+(TODAY()-$A$1)</f>
        <v>45154</v>
      </c>
      <c r="F1198" s="53">
        <f>IF('Data Import-Express'!F1192="", "",'Data Import-Express'!F1192 )</f>
        <v>650.25</v>
      </c>
      <c r="G1198" s="53">
        <f>IF('Data Import-Express'!G1192="", "",'Data Import-Express'!G1192 )</f>
        <v>650.25</v>
      </c>
      <c r="H1198" s="8"/>
      <c r="I1198" s="81"/>
      <c r="J1198" s="81"/>
      <c r="K1198" s="82"/>
      <c r="L1198" s="120"/>
      <c r="M1198" s="93"/>
      <c r="N1198" s="93"/>
      <c r="O1198" s="36"/>
      <c r="P1198" s="81"/>
      <c r="Q1198" s="81"/>
      <c r="R1198" s="82"/>
      <c r="S1198" s="88"/>
      <c r="T1198" s="92"/>
      <c r="U1198" s="92"/>
      <c r="V1198" s="2"/>
      <c r="W1198" s="2"/>
    </row>
    <row r="1199" spans="1:23" ht="15.95" customHeight="1" x14ac:dyDescent="0.25">
      <c r="A1199" s="72"/>
      <c r="B1199" s="53" t="str">
        <f>IF('Data Import-Express'!B1193="", "",'Data Import-Express'!B1193 )</f>
        <v>BPENCC</v>
      </c>
      <c r="C1199" s="53" t="str">
        <f>IF('Data Import-Express'!C1193="", "",'Data Import-Express'!C1193 )</f>
        <v>Company 145</v>
      </c>
      <c r="D1199" s="97" t="str">
        <f>IF('Data Import-Express'!D1193="", "",'Data Import-Express'!D1193 )</f>
        <v>L079066</v>
      </c>
      <c r="E1199" s="54">
        <f ca="1">IF('Data Import-Express'!E1193="", "",'Data Import-Express'!E1193 )+(TODAY()-$A$1)</f>
        <v>45163</v>
      </c>
      <c r="F1199" s="53">
        <f>IF('Data Import-Express'!F1193="", "",'Data Import-Express'!F1193 )</f>
        <v>433.5</v>
      </c>
      <c r="G1199" s="53">
        <f>IF('Data Import-Express'!G1193="", "",'Data Import-Express'!G1193 )</f>
        <v>433.5</v>
      </c>
      <c r="H1199" s="8"/>
      <c r="I1199" s="81"/>
      <c r="J1199" s="81"/>
      <c r="K1199" s="82"/>
      <c r="L1199" s="120"/>
      <c r="M1199" s="93"/>
      <c r="N1199" s="93"/>
      <c r="O1199" s="36"/>
      <c r="P1199" s="81"/>
      <c r="Q1199" s="81"/>
      <c r="R1199" s="82"/>
      <c r="S1199" s="88"/>
      <c r="T1199" s="92"/>
      <c r="U1199" s="92"/>
      <c r="V1199" s="2"/>
      <c r="W1199" s="2"/>
    </row>
    <row r="1200" spans="1:23" ht="15.95" customHeight="1" x14ac:dyDescent="0.25">
      <c r="A1200" s="72"/>
      <c r="B1200" s="53" t="str">
        <f>IF('Data Import-Express'!B1194="", "",'Data Import-Express'!B1194 )</f>
        <v>BPFFCA</v>
      </c>
      <c r="C1200" s="53" t="str">
        <f>IF('Data Import-Express'!C1194="", "",'Data Import-Express'!C1194 )</f>
        <v>Company 146</v>
      </c>
      <c r="D1200" s="97" t="str">
        <f>IF('Data Import-Express'!D1194="", "",'Data Import-Express'!D1194 )</f>
        <v>L074903</v>
      </c>
      <c r="E1200" s="54">
        <f ca="1">IF('Data Import-Express'!E1194="", "",'Data Import-Express'!E1194 )+(TODAY()-$A$1)</f>
        <v>45113</v>
      </c>
      <c r="F1200" s="53">
        <f>IF('Data Import-Express'!F1194="", "",'Data Import-Express'!F1194 )</f>
        <v>570</v>
      </c>
      <c r="G1200" s="53">
        <f>IF('Data Import-Express'!G1194="", "",'Data Import-Express'!G1194 )</f>
        <v>570</v>
      </c>
      <c r="H1200" s="8"/>
      <c r="I1200" s="81"/>
      <c r="J1200" s="81"/>
      <c r="K1200" s="82"/>
      <c r="L1200" s="120"/>
      <c r="M1200" s="93"/>
      <c r="N1200" s="93"/>
      <c r="O1200" s="36"/>
      <c r="P1200" s="81"/>
      <c r="Q1200" s="81"/>
      <c r="R1200" s="82"/>
      <c r="S1200" s="88"/>
      <c r="T1200" s="92"/>
      <c r="U1200" s="92"/>
      <c r="V1200" s="2"/>
      <c r="W1200" s="2"/>
    </row>
    <row r="1201" spans="1:23" ht="15.95" customHeight="1" x14ac:dyDescent="0.25">
      <c r="A1201" s="72"/>
      <c r="B1201" s="53" t="str">
        <f>IF('Data Import-Express'!B1195="", "",'Data Import-Express'!B1195 )</f>
        <v>BPHOPA</v>
      </c>
      <c r="C1201" s="53" t="str">
        <f>IF('Data Import-Express'!C1195="", "",'Data Import-Express'!C1195 )</f>
        <v>Company 147</v>
      </c>
      <c r="D1201" s="97" t="str">
        <f>IF('Data Import-Express'!D1195="", "",'Data Import-Express'!D1195 )</f>
        <v>L070683</v>
      </c>
      <c r="E1201" s="54">
        <f ca="1">IF('Data Import-Express'!E1195="", "",'Data Import-Express'!E1195 )+(TODAY()-$A$1)</f>
        <v>45009</v>
      </c>
      <c r="F1201" s="53">
        <f>IF('Data Import-Express'!F1195="", "",'Data Import-Express'!F1195 )</f>
        <v>338</v>
      </c>
      <c r="G1201" s="53">
        <f>IF('Data Import-Express'!G1195="", "",'Data Import-Express'!G1195 )</f>
        <v>338</v>
      </c>
      <c r="H1201" s="8"/>
      <c r="I1201" s="81"/>
      <c r="J1201" s="81"/>
      <c r="K1201" s="82"/>
      <c r="L1201" s="120"/>
      <c r="M1201" s="93"/>
      <c r="N1201" s="93"/>
      <c r="O1201" s="36"/>
      <c r="P1201" s="81"/>
      <c r="Q1201" s="81"/>
      <c r="R1201" s="82"/>
      <c r="S1201" s="88"/>
      <c r="T1201" s="92"/>
      <c r="U1201" s="92"/>
      <c r="V1201" s="2"/>
      <c r="W1201" s="2"/>
    </row>
    <row r="1202" spans="1:23" ht="15.95" customHeight="1" x14ac:dyDescent="0.25">
      <c r="A1202" s="72"/>
      <c r="B1202" s="53" t="str">
        <f>IF('Data Import-Express'!B1196="", "",'Data Import-Express'!B1196 )</f>
        <v>BPHOPA</v>
      </c>
      <c r="C1202" s="53" t="str">
        <f>IF('Data Import-Express'!C1196="", "",'Data Import-Express'!C1196 )</f>
        <v>Company 147</v>
      </c>
      <c r="D1202" s="97" t="str">
        <f>IF('Data Import-Express'!D1196="", "",'Data Import-Express'!D1196 )</f>
        <v>L070684</v>
      </c>
      <c r="E1202" s="54">
        <f ca="1">IF('Data Import-Express'!E1196="", "",'Data Import-Express'!E1196 )+(TODAY()-$A$1)</f>
        <v>45009</v>
      </c>
      <c r="F1202" s="53">
        <f>IF('Data Import-Express'!F1196="", "",'Data Import-Express'!F1196 )</f>
        <v>338</v>
      </c>
      <c r="G1202" s="53">
        <f>IF('Data Import-Express'!G1196="", "",'Data Import-Express'!G1196 )</f>
        <v>338</v>
      </c>
      <c r="H1202" s="8"/>
      <c r="I1202" s="81"/>
      <c r="J1202" s="81"/>
      <c r="K1202" s="82"/>
      <c r="L1202" s="120"/>
      <c r="M1202" s="93"/>
      <c r="N1202" s="93"/>
      <c r="O1202" s="36"/>
      <c r="P1202" s="81"/>
      <c r="Q1202" s="81"/>
      <c r="R1202" s="82"/>
      <c r="S1202" s="88"/>
      <c r="T1202" s="92"/>
      <c r="U1202" s="92"/>
      <c r="V1202" s="2"/>
      <c r="W1202" s="2"/>
    </row>
    <row r="1203" spans="1:23" ht="15.95" customHeight="1" x14ac:dyDescent="0.25">
      <c r="A1203" s="72"/>
      <c r="B1203" s="53" t="str">
        <f>IF('Data Import-Express'!B1197="", "",'Data Import-Express'!B1197 )</f>
        <v>BPHOPA</v>
      </c>
      <c r="C1203" s="53" t="str">
        <f>IF('Data Import-Express'!C1197="", "",'Data Import-Express'!C1197 )</f>
        <v>Company 147</v>
      </c>
      <c r="D1203" s="97" t="str">
        <f>IF('Data Import-Express'!D1197="", "",'Data Import-Express'!D1197 )</f>
        <v>L071065</v>
      </c>
      <c r="E1203" s="54">
        <f ca="1">IF('Data Import-Express'!E1197="", "",'Data Import-Express'!E1197 )+(TODAY()-$A$1)</f>
        <v>45016</v>
      </c>
      <c r="F1203" s="53">
        <f>IF('Data Import-Express'!F1197="", "",'Data Import-Express'!F1197 )</f>
        <v>250.25</v>
      </c>
      <c r="G1203" s="53">
        <f>IF('Data Import-Express'!G1197="", "",'Data Import-Express'!G1197 )</f>
        <v>250.25</v>
      </c>
      <c r="H1203" s="8"/>
      <c r="I1203" s="81"/>
      <c r="J1203" s="81"/>
      <c r="K1203" s="82"/>
      <c r="L1203" s="120"/>
      <c r="M1203" s="93"/>
      <c r="N1203" s="93"/>
      <c r="O1203" s="36"/>
      <c r="P1203" s="81"/>
      <c r="Q1203" s="81"/>
      <c r="R1203" s="82"/>
      <c r="S1203" s="88"/>
      <c r="T1203" s="92"/>
      <c r="U1203" s="92"/>
      <c r="V1203" s="2"/>
      <c r="W1203" s="2"/>
    </row>
    <row r="1204" spans="1:23" ht="15.95" customHeight="1" x14ac:dyDescent="0.25">
      <c r="A1204" s="72"/>
      <c r="B1204" s="53" t="str">
        <f>IF('Data Import-Express'!B1198="", "",'Data Import-Express'!B1198 )</f>
        <v>BPHOPA</v>
      </c>
      <c r="C1204" s="53" t="str">
        <f>IF('Data Import-Express'!C1198="", "",'Data Import-Express'!C1198 )</f>
        <v>Company 147</v>
      </c>
      <c r="D1204" s="97" t="str">
        <f>IF('Data Import-Express'!D1198="", "",'Data Import-Express'!D1198 )</f>
        <v>T077321</v>
      </c>
      <c r="E1204" s="54">
        <f ca="1">IF('Data Import-Express'!E1198="", "",'Data Import-Express'!E1198 )+(TODAY()-$A$1)</f>
        <v>45129</v>
      </c>
      <c r="F1204" s="53">
        <f>IF('Data Import-Express'!F1198="", "",'Data Import-Express'!F1198 )</f>
        <v>338</v>
      </c>
      <c r="G1204" s="53">
        <f>IF('Data Import-Express'!G1198="", "",'Data Import-Express'!G1198 )</f>
        <v>338</v>
      </c>
      <c r="H1204" s="8"/>
      <c r="I1204" s="81"/>
      <c r="J1204" s="81"/>
      <c r="K1204" s="82"/>
      <c r="L1204" s="120"/>
      <c r="M1204" s="93"/>
      <c r="N1204" s="93"/>
      <c r="O1204" s="36"/>
      <c r="P1204" s="81"/>
      <c r="Q1204" s="81"/>
      <c r="R1204" s="82"/>
      <c r="S1204" s="88"/>
      <c r="T1204" s="92"/>
      <c r="U1204" s="92"/>
      <c r="V1204" s="2"/>
      <c r="W1204" s="2"/>
    </row>
    <row r="1205" spans="1:23" ht="15.95" customHeight="1" x14ac:dyDescent="0.25">
      <c r="A1205" s="72"/>
      <c r="B1205" s="53" t="str">
        <f>IF('Data Import-Express'!B1199="", "",'Data Import-Express'!B1199 )</f>
        <v>BPHOPA</v>
      </c>
      <c r="C1205" s="53" t="str">
        <f>IF('Data Import-Express'!C1199="", "",'Data Import-Express'!C1199 )</f>
        <v>Company 147</v>
      </c>
      <c r="D1205" s="97" t="str">
        <f>IF('Data Import-Express'!D1199="", "",'Data Import-Express'!D1199 )</f>
        <v>T077430</v>
      </c>
      <c r="E1205" s="54">
        <f ca="1">IF('Data Import-Express'!E1199="", "",'Data Import-Express'!E1199 )+(TODAY()-$A$1)</f>
        <v>45129</v>
      </c>
      <c r="F1205" s="53">
        <f>IF('Data Import-Express'!F1199="", "",'Data Import-Express'!F1199 )</f>
        <v>500.5</v>
      </c>
      <c r="G1205" s="53">
        <f>IF('Data Import-Express'!G1199="", "",'Data Import-Express'!G1199 )</f>
        <v>500.5</v>
      </c>
      <c r="H1205" s="8"/>
      <c r="I1205" s="81"/>
      <c r="J1205" s="81"/>
      <c r="K1205" s="82"/>
      <c r="L1205" s="120"/>
      <c r="M1205" s="93"/>
      <c r="N1205" s="93"/>
      <c r="O1205" s="36"/>
      <c r="P1205" s="81"/>
      <c r="Q1205" s="81"/>
      <c r="R1205" s="82"/>
      <c r="S1205" s="88"/>
      <c r="T1205" s="92"/>
      <c r="U1205" s="92"/>
      <c r="V1205" s="2"/>
      <c r="W1205" s="2"/>
    </row>
    <row r="1206" spans="1:23" ht="15.95" customHeight="1" x14ac:dyDescent="0.25">
      <c r="A1206" s="72"/>
      <c r="B1206" s="53" t="str">
        <f>IF('Data Import-Express'!B1200="", "",'Data Import-Express'!B1200 )</f>
        <v>BPHOPA</v>
      </c>
      <c r="C1206" s="53" t="str">
        <f>IF('Data Import-Express'!C1200="", "",'Data Import-Express'!C1200 )</f>
        <v>Company 147</v>
      </c>
      <c r="D1206" s="97" t="str">
        <f>IF('Data Import-Express'!D1200="", "",'Data Import-Express'!D1200 )</f>
        <v>T077489</v>
      </c>
      <c r="E1206" s="54">
        <f ca="1">IF('Data Import-Express'!E1200="", "",'Data Import-Express'!E1200 )+(TODAY()-$A$1)</f>
        <v>45130</v>
      </c>
      <c r="F1206" s="53">
        <f>IF('Data Import-Express'!F1200="", "",'Data Import-Express'!F1200 )</f>
        <v>676</v>
      </c>
      <c r="G1206" s="53">
        <f>IF('Data Import-Express'!G1200="", "",'Data Import-Express'!G1200 )</f>
        <v>676</v>
      </c>
      <c r="H1206" s="8"/>
      <c r="I1206" s="81"/>
      <c r="J1206" s="81"/>
      <c r="K1206" s="82"/>
      <c r="L1206" s="120"/>
      <c r="M1206" s="93"/>
      <c r="N1206" s="93"/>
      <c r="O1206" s="36"/>
      <c r="P1206" s="81"/>
      <c r="Q1206" s="81"/>
      <c r="R1206" s="82"/>
      <c r="S1206" s="88"/>
      <c r="T1206" s="92"/>
      <c r="U1206" s="92"/>
      <c r="V1206" s="2"/>
      <c r="W1206" s="2"/>
    </row>
    <row r="1207" spans="1:23" ht="15.95" customHeight="1" x14ac:dyDescent="0.25">
      <c r="A1207" s="72"/>
      <c r="B1207" s="53" t="str">
        <f>IF('Data Import-Express'!B1201="", "",'Data Import-Express'!B1201 )</f>
        <v>BPHOPA</v>
      </c>
      <c r="C1207" s="53" t="str">
        <f>IF('Data Import-Express'!C1201="", "",'Data Import-Express'!C1201 )</f>
        <v>Company 147</v>
      </c>
      <c r="D1207" s="97" t="str">
        <f>IF('Data Import-Express'!D1201="", "",'Data Import-Express'!D1201 )</f>
        <v>T077647</v>
      </c>
      <c r="E1207" s="54">
        <f ca="1">IF('Data Import-Express'!E1201="", "",'Data Import-Express'!E1201 )+(TODAY()-$A$1)</f>
        <v>45133</v>
      </c>
      <c r="F1207" s="53">
        <f>IF('Data Import-Express'!F1201="", "",'Data Import-Express'!F1201 )</f>
        <v>338</v>
      </c>
      <c r="G1207" s="53">
        <f>IF('Data Import-Express'!G1201="", "",'Data Import-Express'!G1201 )</f>
        <v>338</v>
      </c>
      <c r="H1207" s="8"/>
      <c r="I1207" s="81"/>
      <c r="J1207" s="81"/>
      <c r="K1207" s="82"/>
      <c r="L1207" s="120"/>
      <c r="M1207" s="93"/>
      <c r="N1207" s="93"/>
      <c r="O1207" s="36"/>
      <c r="P1207" s="81"/>
      <c r="Q1207" s="81"/>
      <c r="R1207" s="82"/>
      <c r="S1207" s="88"/>
      <c r="T1207" s="92"/>
      <c r="U1207" s="92"/>
      <c r="V1207" s="2"/>
      <c r="W1207" s="2"/>
    </row>
    <row r="1208" spans="1:23" ht="15.95" customHeight="1" x14ac:dyDescent="0.25">
      <c r="A1208" s="72"/>
      <c r="B1208" s="53" t="str">
        <f>IF('Data Import-Express'!B1202="", "",'Data Import-Express'!B1202 )</f>
        <v>BPHOPA</v>
      </c>
      <c r="C1208" s="53" t="str">
        <f>IF('Data Import-Express'!C1202="", "",'Data Import-Express'!C1202 )</f>
        <v>Company 147</v>
      </c>
      <c r="D1208" s="97" t="str">
        <f>IF('Data Import-Express'!D1202="", "",'Data Import-Express'!D1202 )</f>
        <v>T077567</v>
      </c>
      <c r="E1208" s="54">
        <f ca="1">IF('Data Import-Express'!E1202="", "",'Data Import-Express'!E1202 )+(TODAY()-$A$1)</f>
        <v>45134</v>
      </c>
      <c r="F1208" s="53">
        <f>IF('Data Import-Express'!F1202="", "",'Data Import-Express'!F1202 )</f>
        <v>338</v>
      </c>
      <c r="G1208" s="53">
        <f>IF('Data Import-Express'!G1202="", "",'Data Import-Express'!G1202 )</f>
        <v>338</v>
      </c>
      <c r="H1208" s="8"/>
      <c r="I1208" s="81"/>
      <c r="J1208" s="81"/>
      <c r="K1208" s="82"/>
      <c r="L1208" s="120"/>
      <c r="M1208" s="93"/>
      <c r="N1208" s="93"/>
      <c r="O1208" s="36"/>
      <c r="P1208" s="81"/>
      <c r="Q1208" s="81"/>
      <c r="R1208" s="82"/>
      <c r="S1208" s="88"/>
      <c r="T1208" s="92"/>
      <c r="U1208" s="92"/>
      <c r="V1208" s="2"/>
      <c r="W1208" s="2"/>
    </row>
    <row r="1209" spans="1:23" ht="15.95" customHeight="1" x14ac:dyDescent="0.25">
      <c r="A1209" s="72"/>
      <c r="B1209" s="53" t="str">
        <f>IF('Data Import-Express'!B1203="", "",'Data Import-Express'!B1203 )</f>
        <v>BPHOPA</v>
      </c>
      <c r="C1209" s="53" t="str">
        <f>IF('Data Import-Express'!C1203="", "",'Data Import-Express'!C1203 )</f>
        <v>Company 147</v>
      </c>
      <c r="D1209" s="97" t="str">
        <f>IF('Data Import-Express'!D1203="", "",'Data Import-Express'!D1203 )</f>
        <v>T077725</v>
      </c>
      <c r="E1209" s="54">
        <f ca="1">IF('Data Import-Express'!E1203="", "",'Data Import-Express'!E1203 )+(TODAY()-$A$1)</f>
        <v>45137</v>
      </c>
      <c r="F1209" s="53">
        <f>IF('Data Import-Express'!F1203="", "",'Data Import-Express'!F1203 )</f>
        <v>338</v>
      </c>
      <c r="G1209" s="53">
        <f>IF('Data Import-Express'!G1203="", "",'Data Import-Express'!G1203 )</f>
        <v>338</v>
      </c>
      <c r="H1209" s="8"/>
      <c r="I1209" s="81"/>
      <c r="J1209" s="81"/>
      <c r="K1209" s="82"/>
      <c r="L1209" s="120"/>
      <c r="M1209" s="93"/>
      <c r="N1209" s="93"/>
      <c r="O1209" s="36"/>
      <c r="P1209" s="81"/>
      <c r="Q1209" s="81"/>
      <c r="R1209" s="82"/>
      <c r="S1209" s="88"/>
      <c r="T1209" s="92"/>
      <c r="U1209" s="92"/>
      <c r="V1209" s="2"/>
      <c r="W1209" s="2"/>
    </row>
    <row r="1210" spans="1:23" ht="15.95" customHeight="1" x14ac:dyDescent="0.25">
      <c r="A1210" s="72"/>
      <c r="B1210" s="53" t="str">
        <f>IF('Data Import-Express'!B1204="", "",'Data Import-Express'!B1204 )</f>
        <v>BPHOPA</v>
      </c>
      <c r="C1210" s="53" t="str">
        <f>IF('Data Import-Express'!C1204="", "",'Data Import-Express'!C1204 )</f>
        <v>Company 147</v>
      </c>
      <c r="D1210" s="97" t="str">
        <f>IF('Data Import-Express'!D1204="", "",'Data Import-Express'!D1204 )</f>
        <v>T077890</v>
      </c>
      <c r="E1210" s="54">
        <f ca="1">IF('Data Import-Express'!E1204="", "",'Data Import-Express'!E1204 )+(TODAY()-$A$1)</f>
        <v>45137</v>
      </c>
      <c r="F1210" s="53">
        <f>IF('Data Import-Express'!F1204="", "",'Data Import-Express'!F1204 )</f>
        <v>338</v>
      </c>
      <c r="G1210" s="53">
        <f>IF('Data Import-Express'!G1204="", "",'Data Import-Express'!G1204 )</f>
        <v>338</v>
      </c>
      <c r="H1210" s="8"/>
      <c r="I1210" s="81"/>
      <c r="J1210" s="81"/>
      <c r="K1210" s="82"/>
      <c r="L1210" s="120"/>
      <c r="M1210" s="93"/>
      <c r="N1210" s="93"/>
      <c r="O1210" s="36"/>
      <c r="P1210" s="81"/>
      <c r="Q1210" s="81"/>
      <c r="R1210" s="82"/>
      <c r="S1210" s="88"/>
      <c r="T1210" s="92"/>
      <c r="U1210" s="92"/>
      <c r="V1210" s="2"/>
      <c r="W1210" s="2"/>
    </row>
    <row r="1211" spans="1:23" ht="15.95" customHeight="1" x14ac:dyDescent="0.25">
      <c r="A1211" s="72"/>
      <c r="B1211" s="53" t="str">
        <f>IF('Data Import-Express'!B1205="", "",'Data Import-Express'!B1205 )</f>
        <v>BPHOPA</v>
      </c>
      <c r="C1211" s="53" t="str">
        <f>IF('Data Import-Express'!C1205="", "",'Data Import-Express'!C1205 )</f>
        <v>Company 147</v>
      </c>
      <c r="D1211" s="97" t="str">
        <f>IF('Data Import-Express'!D1205="", "",'Data Import-Express'!D1205 )</f>
        <v>T077891</v>
      </c>
      <c r="E1211" s="54">
        <f ca="1">IF('Data Import-Express'!E1205="", "",'Data Import-Express'!E1205 )+(TODAY()-$A$1)</f>
        <v>45137</v>
      </c>
      <c r="F1211" s="53">
        <f>IF('Data Import-Express'!F1205="", "",'Data Import-Express'!F1205 )</f>
        <v>338</v>
      </c>
      <c r="G1211" s="53">
        <f>IF('Data Import-Express'!G1205="", "",'Data Import-Express'!G1205 )</f>
        <v>338</v>
      </c>
      <c r="H1211" s="8"/>
      <c r="I1211" s="81"/>
      <c r="J1211" s="81"/>
      <c r="K1211" s="82"/>
      <c r="L1211" s="120"/>
      <c r="M1211" s="93"/>
      <c r="N1211" s="93"/>
      <c r="O1211" s="36"/>
      <c r="P1211" s="81"/>
      <c r="Q1211" s="81"/>
      <c r="R1211" s="82"/>
      <c r="S1211" s="88"/>
      <c r="T1211" s="92"/>
      <c r="U1211" s="92"/>
      <c r="V1211" s="2"/>
      <c r="W1211" s="2"/>
    </row>
    <row r="1212" spans="1:23" ht="15.95" customHeight="1" x14ac:dyDescent="0.25">
      <c r="A1212" s="72"/>
      <c r="B1212" s="53" t="str">
        <f>IF('Data Import-Express'!B1206="", "",'Data Import-Express'!B1206 )</f>
        <v>BPHOPA</v>
      </c>
      <c r="C1212" s="53" t="str">
        <f>IF('Data Import-Express'!C1206="", "",'Data Import-Express'!C1206 )</f>
        <v>Company 147</v>
      </c>
      <c r="D1212" s="97" t="str">
        <f>IF('Data Import-Express'!D1206="", "",'Data Import-Express'!D1206 )</f>
        <v>T077916</v>
      </c>
      <c r="E1212" s="54">
        <f ca="1">IF('Data Import-Express'!E1206="", "",'Data Import-Express'!E1206 )+(TODAY()-$A$1)</f>
        <v>45137</v>
      </c>
      <c r="F1212" s="53">
        <f>IF('Data Import-Express'!F1206="", "",'Data Import-Express'!F1206 )</f>
        <v>338</v>
      </c>
      <c r="G1212" s="53">
        <f>IF('Data Import-Express'!G1206="", "",'Data Import-Express'!G1206 )</f>
        <v>338</v>
      </c>
      <c r="H1212" s="8"/>
      <c r="I1212" s="81"/>
      <c r="J1212" s="81"/>
      <c r="K1212" s="82"/>
      <c r="L1212" s="120"/>
      <c r="M1212" s="93"/>
      <c r="N1212" s="93"/>
      <c r="O1212" s="36"/>
      <c r="P1212" s="81"/>
      <c r="Q1212" s="81"/>
      <c r="R1212" s="82"/>
      <c r="S1212" s="88"/>
      <c r="T1212" s="92"/>
      <c r="U1212" s="92"/>
      <c r="V1212" s="2"/>
      <c r="W1212" s="2"/>
    </row>
    <row r="1213" spans="1:23" ht="15.95" customHeight="1" x14ac:dyDescent="0.25">
      <c r="A1213" s="72"/>
      <c r="B1213" s="53" t="str">
        <f>IF('Data Import-Express'!B1207="", "",'Data Import-Express'!B1207 )</f>
        <v>BPHOPA</v>
      </c>
      <c r="C1213" s="53" t="str">
        <f>IF('Data Import-Express'!C1207="", "",'Data Import-Express'!C1207 )</f>
        <v>Company 147</v>
      </c>
      <c r="D1213" s="97" t="str">
        <f>IF('Data Import-Express'!D1207="", "",'Data Import-Express'!D1207 )</f>
        <v>T077917</v>
      </c>
      <c r="E1213" s="54">
        <f ca="1">IF('Data Import-Express'!E1207="", "",'Data Import-Express'!E1207 )+(TODAY()-$A$1)</f>
        <v>45137</v>
      </c>
      <c r="F1213" s="53">
        <f>IF('Data Import-Express'!F1207="", "",'Data Import-Express'!F1207 )</f>
        <v>338</v>
      </c>
      <c r="G1213" s="53">
        <f>IF('Data Import-Express'!G1207="", "",'Data Import-Express'!G1207 )</f>
        <v>338</v>
      </c>
      <c r="H1213" s="8"/>
      <c r="I1213" s="81"/>
      <c r="J1213" s="81"/>
      <c r="K1213" s="82"/>
      <c r="L1213" s="120"/>
      <c r="M1213" s="93"/>
      <c r="N1213" s="93"/>
      <c r="O1213" s="36"/>
      <c r="P1213" s="81"/>
      <c r="Q1213" s="81"/>
      <c r="R1213" s="82"/>
      <c r="S1213" s="88"/>
      <c r="T1213" s="92"/>
      <c r="U1213" s="92"/>
      <c r="V1213" s="2"/>
      <c r="W1213" s="2"/>
    </row>
    <row r="1214" spans="1:23" ht="15.95" customHeight="1" x14ac:dyDescent="0.25">
      <c r="A1214" s="72"/>
      <c r="B1214" s="53" t="str">
        <f>IF('Data Import-Express'!B1208="", "",'Data Import-Express'!B1208 )</f>
        <v>BPHOPA</v>
      </c>
      <c r="C1214" s="53" t="str">
        <f>IF('Data Import-Express'!C1208="", "",'Data Import-Express'!C1208 )</f>
        <v>Company 147</v>
      </c>
      <c r="D1214" s="97" t="str">
        <f>IF('Data Import-Express'!D1208="", "",'Data Import-Express'!D1208 )</f>
        <v>T078521</v>
      </c>
      <c r="E1214" s="54">
        <f ca="1">IF('Data Import-Express'!E1208="", "",'Data Import-Express'!E1208 )+(TODAY()-$A$1)</f>
        <v>45150</v>
      </c>
      <c r="F1214" s="53">
        <f>IF('Data Import-Express'!F1208="", "",'Data Import-Express'!F1208 )</f>
        <v>500.5</v>
      </c>
      <c r="G1214" s="53">
        <f>IF('Data Import-Express'!G1208="", "",'Data Import-Express'!G1208 )</f>
        <v>500.5</v>
      </c>
      <c r="H1214" s="8"/>
      <c r="I1214" s="81"/>
      <c r="J1214" s="81"/>
      <c r="K1214" s="82"/>
      <c r="L1214" s="120"/>
      <c r="M1214" s="93"/>
      <c r="N1214" s="93"/>
      <c r="O1214" s="36"/>
      <c r="P1214" s="81"/>
      <c r="Q1214" s="81"/>
      <c r="R1214" s="82"/>
      <c r="S1214" s="88"/>
      <c r="T1214" s="92"/>
      <c r="U1214" s="92"/>
      <c r="V1214" s="2"/>
      <c r="W1214" s="2"/>
    </row>
    <row r="1215" spans="1:23" ht="15.95" customHeight="1" x14ac:dyDescent="0.25">
      <c r="A1215" s="72"/>
      <c r="B1215" s="53" t="str">
        <f>IF('Data Import-Express'!B1209="", "",'Data Import-Express'!B1209 )</f>
        <v>BPHOPA</v>
      </c>
      <c r="C1215" s="53" t="str">
        <f>IF('Data Import-Express'!C1209="", "",'Data Import-Express'!C1209 )</f>
        <v>Company 147</v>
      </c>
      <c r="D1215" s="97" t="str">
        <f>IF('Data Import-Express'!D1209="", "",'Data Import-Express'!D1209 )</f>
        <v>T078601</v>
      </c>
      <c r="E1215" s="54">
        <f ca="1">IF('Data Import-Express'!E1209="", "",'Data Import-Express'!E1209 )+(TODAY()-$A$1)</f>
        <v>45150</v>
      </c>
      <c r="F1215" s="53">
        <f>IF('Data Import-Express'!F1209="", "",'Data Import-Express'!F1209 )</f>
        <v>338</v>
      </c>
      <c r="G1215" s="53">
        <f>IF('Data Import-Express'!G1209="", "",'Data Import-Express'!G1209 )</f>
        <v>338</v>
      </c>
      <c r="H1215" s="8"/>
      <c r="I1215" s="81"/>
      <c r="J1215" s="81"/>
      <c r="K1215" s="82"/>
      <c r="L1215" s="120"/>
      <c r="M1215" s="93"/>
      <c r="N1215" s="93"/>
      <c r="O1215" s="36"/>
      <c r="P1215" s="81"/>
      <c r="Q1215" s="81"/>
      <c r="R1215" s="82"/>
      <c r="S1215" s="88"/>
      <c r="T1215" s="92"/>
      <c r="U1215" s="92"/>
      <c r="V1215" s="2"/>
      <c r="W1215" s="2"/>
    </row>
    <row r="1216" spans="1:23" ht="15.95" customHeight="1" x14ac:dyDescent="0.25">
      <c r="A1216" s="72"/>
      <c r="B1216" s="53" t="str">
        <f>IF('Data Import-Express'!B1210="", "",'Data Import-Express'!B1210 )</f>
        <v>BPHOPA</v>
      </c>
      <c r="C1216" s="53" t="str">
        <f>IF('Data Import-Express'!C1210="", "",'Data Import-Express'!C1210 )</f>
        <v>Company 147</v>
      </c>
      <c r="D1216" s="97" t="str">
        <f>IF('Data Import-Express'!D1210="", "",'Data Import-Express'!D1210 )</f>
        <v>T078681</v>
      </c>
      <c r="E1216" s="54">
        <f ca="1">IF('Data Import-Express'!E1210="", "",'Data Import-Express'!E1210 )+(TODAY()-$A$1)</f>
        <v>45154</v>
      </c>
      <c r="F1216" s="53">
        <f>IF('Data Import-Express'!F1210="", "",'Data Import-Express'!F1210 )</f>
        <v>338</v>
      </c>
      <c r="G1216" s="53">
        <f>IF('Data Import-Express'!G1210="", "",'Data Import-Express'!G1210 )</f>
        <v>338</v>
      </c>
      <c r="H1216" s="8"/>
      <c r="I1216" s="81"/>
      <c r="J1216" s="81"/>
      <c r="K1216" s="82"/>
      <c r="L1216" s="120"/>
      <c r="M1216" s="93"/>
      <c r="N1216" s="93"/>
      <c r="O1216" s="36"/>
      <c r="P1216" s="81"/>
      <c r="Q1216" s="81"/>
      <c r="R1216" s="82"/>
      <c r="S1216" s="88"/>
      <c r="T1216" s="92"/>
      <c r="U1216" s="92"/>
      <c r="V1216" s="2"/>
      <c r="W1216" s="2"/>
    </row>
    <row r="1217" spans="1:23" ht="15.95" customHeight="1" x14ac:dyDescent="0.25">
      <c r="A1217" s="72"/>
      <c r="B1217" s="53" t="str">
        <f>IF('Data Import-Express'!B1211="", "",'Data Import-Express'!B1211 )</f>
        <v>BPHOPA</v>
      </c>
      <c r="C1217" s="53" t="str">
        <f>IF('Data Import-Express'!C1211="", "",'Data Import-Express'!C1211 )</f>
        <v>Company 147</v>
      </c>
      <c r="D1217" s="97" t="str">
        <f>IF('Data Import-Express'!D1211="", "",'Data Import-Express'!D1211 )</f>
        <v>T078807</v>
      </c>
      <c r="E1217" s="54">
        <f ca="1">IF('Data Import-Express'!E1211="", "",'Data Import-Express'!E1211 )+(TODAY()-$A$1)</f>
        <v>45156</v>
      </c>
      <c r="F1217" s="53">
        <f>IF('Data Import-Express'!F1211="", "",'Data Import-Express'!F1211 )</f>
        <v>338</v>
      </c>
      <c r="G1217" s="53">
        <f>IF('Data Import-Express'!G1211="", "",'Data Import-Express'!G1211 )</f>
        <v>338</v>
      </c>
      <c r="H1217" s="8"/>
      <c r="I1217" s="81"/>
      <c r="J1217" s="81"/>
      <c r="K1217" s="82"/>
      <c r="L1217" s="120"/>
      <c r="M1217" s="93"/>
      <c r="N1217" s="93"/>
      <c r="O1217" s="36"/>
      <c r="P1217" s="81"/>
      <c r="Q1217" s="81"/>
      <c r="R1217" s="82"/>
      <c r="S1217" s="88"/>
      <c r="T1217" s="92"/>
      <c r="U1217" s="92"/>
      <c r="V1217" s="2"/>
      <c r="W1217" s="2"/>
    </row>
    <row r="1218" spans="1:23" ht="15.95" customHeight="1" x14ac:dyDescent="0.25">
      <c r="A1218" s="72"/>
      <c r="B1218" s="53" t="str">
        <f>IF('Data Import-Express'!B1212="", "",'Data Import-Express'!B1212 )</f>
        <v>BPHOPA</v>
      </c>
      <c r="C1218" s="53" t="str">
        <f>IF('Data Import-Express'!C1212="", "",'Data Import-Express'!C1212 )</f>
        <v>Company 147</v>
      </c>
      <c r="D1218" s="97" t="str">
        <f>IF('Data Import-Express'!D1212="", "",'Data Import-Express'!D1212 )</f>
        <v>T078808</v>
      </c>
      <c r="E1218" s="54">
        <f ca="1">IF('Data Import-Express'!E1212="", "",'Data Import-Express'!E1212 )+(TODAY()-$A$1)</f>
        <v>45156</v>
      </c>
      <c r="F1218" s="53">
        <f>IF('Data Import-Express'!F1212="", "",'Data Import-Express'!F1212 )</f>
        <v>338</v>
      </c>
      <c r="G1218" s="53">
        <f>IF('Data Import-Express'!G1212="", "",'Data Import-Express'!G1212 )</f>
        <v>338</v>
      </c>
      <c r="H1218" s="8"/>
      <c r="I1218" s="81"/>
      <c r="J1218" s="81"/>
      <c r="K1218" s="82"/>
      <c r="L1218" s="120"/>
      <c r="M1218" s="93"/>
      <c r="N1218" s="93"/>
      <c r="O1218" s="36"/>
      <c r="P1218" s="81"/>
      <c r="Q1218" s="81"/>
      <c r="R1218" s="82"/>
      <c r="S1218" s="88"/>
      <c r="T1218" s="92"/>
      <c r="U1218" s="92"/>
      <c r="V1218" s="2"/>
      <c r="W1218" s="2"/>
    </row>
    <row r="1219" spans="1:23" ht="15.95" customHeight="1" x14ac:dyDescent="0.25">
      <c r="A1219" s="72"/>
      <c r="B1219" s="53" t="str">
        <f>IF('Data Import-Express'!B1213="", "",'Data Import-Express'!B1213 )</f>
        <v>BPHOPA</v>
      </c>
      <c r="C1219" s="53" t="str">
        <f>IF('Data Import-Express'!C1213="", "",'Data Import-Express'!C1213 )</f>
        <v>Company 147</v>
      </c>
      <c r="D1219" s="97" t="str">
        <f>IF('Data Import-Express'!D1213="", "",'Data Import-Express'!D1213 )</f>
        <v>T079340</v>
      </c>
      <c r="E1219" s="54">
        <f ca="1">IF('Data Import-Express'!E1213="", "",'Data Import-Express'!E1213 )+(TODAY()-$A$1)</f>
        <v>45170</v>
      </c>
      <c r="F1219" s="53">
        <f>IF('Data Import-Express'!F1213="", "",'Data Import-Express'!F1213 )</f>
        <v>338</v>
      </c>
      <c r="G1219" s="53">
        <f>IF('Data Import-Express'!G1213="", "",'Data Import-Express'!G1213 )</f>
        <v>338</v>
      </c>
      <c r="H1219" s="8"/>
      <c r="I1219" s="81"/>
      <c r="J1219" s="81"/>
      <c r="K1219" s="82"/>
      <c r="L1219" s="120"/>
      <c r="M1219" s="93"/>
      <c r="N1219" s="93"/>
      <c r="O1219" s="36"/>
      <c r="P1219" s="81"/>
      <c r="Q1219" s="81"/>
      <c r="R1219" s="82"/>
      <c r="S1219" s="88"/>
      <c r="T1219" s="92"/>
      <c r="U1219" s="92"/>
      <c r="V1219" s="2"/>
      <c r="W1219" s="2"/>
    </row>
    <row r="1220" spans="1:23" ht="15.95" customHeight="1" x14ac:dyDescent="0.25">
      <c r="A1220" s="72"/>
      <c r="B1220" s="53" t="str">
        <f>IF('Data Import-Express'!B1214="", "",'Data Import-Express'!B1214 )</f>
        <v>BPHOPA</v>
      </c>
      <c r="C1220" s="53" t="str">
        <f>IF('Data Import-Express'!C1214="", "",'Data Import-Express'!C1214 )</f>
        <v>Company 147</v>
      </c>
      <c r="D1220" s="97" t="str">
        <f>IF('Data Import-Express'!D1214="", "",'Data Import-Express'!D1214 )</f>
        <v>T079531</v>
      </c>
      <c r="E1220" s="54">
        <f ca="1">IF('Data Import-Express'!E1214="", "",'Data Import-Express'!E1214 )+(TODAY()-$A$1)</f>
        <v>45170</v>
      </c>
      <c r="F1220" s="53">
        <f>IF('Data Import-Express'!F1214="", "",'Data Import-Express'!F1214 )</f>
        <v>338</v>
      </c>
      <c r="G1220" s="53">
        <f>IF('Data Import-Express'!G1214="", "",'Data Import-Express'!G1214 )</f>
        <v>338</v>
      </c>
      <c r="H1220" s="8"/>
      <c r="I1220" s="81"/>
      <c r="J1220" s="81"/>
      <c r="K1220" s="82"/>
      <c r="L1220" s="120"/>
      <c r="M1220" s="93"/>
      <c r="N1220" s="93"/>
      <c r="O1220" s="36"/>
      <c r="P1220" s="81"/>
      <c r="Q1220" s="81"/>
      <c r="R1220" s="82"/>
      <c r="S1220" s="88"/>
      <c r="T1220" s="92"/>
      <c r="U1220" s="92"/>
      <c r="V1220" s="2"/>
      <c r="W1220" s="2"/>
    </row>
    <row r="1221" spans="1:23" ht="15.95" customHeight="1" x14ac:dyDescent="0.25">
      <c r="A1221" s="72"/>
      <c r="B1221" s="53" t="str">
        <f>IF('Data Import-Express'!B1215="", "",'Data Import-Express'!B1215 )</f>
        <v>BPHOPA</v>
      </c>
      <c r="C1221" s="53" t="str">
        <f>IF('Data Import-Express'!C1215="", "",'Data Import-Express'!C1215 )</f>
        <v>Company 147</v>
      </c>
      <c r="D1221" s="97" t="str">
        <f>IF('Data Import-Express'!D1215="", "",'Data Import-Express'!D1215 )</f>
        <v>T079705</v>
      </c>
      <c r="E1221" s="54">
        <f ca="1">IF('Data Import-Express'!E1215="", "",'Data Import-Express'!E1215 )+(TODAY()-$A$1)</f>
        <v>45172</v>
      </c>
      <c r="F1221" s="53">
        <f>IF('Data Import-Express'!F1215="", "",'Data Import-Express'!F1215 )</f>
        <v>338</v>
      </c>
      <c r="G1221" s="53">
        <f>IF('Data Import-Express'!G1215="", "",'Data Import-Express'!G1215 )</f>
        <v>338</v>
      </c>
      <c r="H1221" s="8"/>
      <c r="I1221" s="81"/>
      <c r="J1221" s="81"/>
      <c r="K1221" s="82"/>
      <c r="L1221" s="120"/>
      <c r="M1221" s="93"/>
      <c r="N1221" s="93"/>
      <c r="O1221" s="36"/>
      <c r="P1221" s="81"/>
      <c r="Q1221" s="81"/>
      <c r="R1221" s="82"/>
      <c r="S1221" s="88"/>
      <c r="T1221" s="92"/>
      <c r="U1221" s="92"/>
      <c r="V1221" s="2"/>
      <c r="W1221" s="2"/>
    </row>
    <row r="1222" spans="1:23" ht="15.95" customHeight="1" x14ac:dyDescent="0.25">
      <c r="A1222" s="72"/>
      <c r="B1222" s="53" t="str">
        <f>IF('Data Import-Express'!B1216="", "",'Data Import-Express'!B1216 )</f>
        <v>BPJTNJ</v>
      </c>
      <c r="C1222" s="53" t="str">
        <f>IF('Data Import-Express'!C1216="", "",'Data Import-Express'!C1216 )</f>
        <v>Company 148</v>
      </c>
      <c r="D1222" s="97" t="str">
        <f>IF('Data Import-Express'!D1216="", "",'Data Import-Express'!D1216 )</f>
        <v>L071203R</v>
      </c>
      <c r="E1222" s="54">
        <f ca="1">IF('Data Import-Express'!E1216="", "",'Data Import-Express'!E1216 )+(TODAY()-$A$1)</f>
        <v>45029</v>
      </c>
      <c r="F1222" s="53">
        <f>IF('Data Import-Express'!F1216="", "",'Data Import-Express'!F1216 )</f>
        <v>2143.38</v>
      </c>
      <c r="G1222" s="53">
        <f>IF('Data Import-Express'!G1216="", "",'Data Import-Express'!G1216 )</f>
        <v>2143.38</v>
      </c>
      <c r="H1222" s="8"/>
      <c r="I1222" s="81"/>
      <c r="J1222" s="81"/>
      <c r="K1222" s="82"/>
      <c r="L1222" s="120"/>
      <c r="M1222" s="93"/>
      <c r="N1222" s="93"/>
      <c r="O1222" s="36"/>
      <c r="P1222" s="81"/>
      <c r="Q1222" s="81"/>
      <c r="R1222" s="82"/>
      <c r="S1222" s="88"/>
      <c r="T1222" s="92"/>
      <c r="U1222" s="92"/>
      <c r="V1222" s="2"/>
      <c r="W1222" s="2"/>
    </row>
    <row r="1223" spans="1:23" ht="15.95" customHeight="1" x14ac:dyDescent="0.25">
      <c r="A1223" s="72"/>
      <c r="B1223" s="53" t="str">
        <f>IF('Data Import-Express'!B1217="", "",'Data Import-Express'!B1217 )</f>
        <v>BPJTNJ</v>
      </c>
      <c r="C1223" s="53" t="str">
        <f>IF('Data Import-Express'!C1217="", "",'Data Import-Express'!C1217 )</f>
        <v>Company 148</v>
      </c>
      <c r="D1223" s="97" t="str">
        <f>IF('Data Import-Express'!D1217="", "",'Data Import-Express'!D1217 )</f>
        <v>L071203CR</v>
      </c>
      <c r="E1223" s="54">
        <f ca="1">IF('Data Import-Express'!E1217="", "",'Data Import-Express'!E1217 )+(TODAY()-$A$1)</f>
        <v>45029</v>
      </c>
      <c r="F1223" s="53">
        <f>IF('Data Import-Express'!F1217="", "",'Data Import-Express'!F1217 )</f>
        <v>2193.38</v>
      </c>
      <c r="G1223" s="53">
        <f>IF('Data Import-Express'!G1217="", "",'Data Import-Express'!G1217 )</f>
        <v>2193.38</v>
      </c>
      <c r="H1223" s="8"/>
      <c r="I1223" s="81"/>
      <c r="J1223" s="81"/>
      <c r="K1223" s="82"/>
      <c r="L1223" s="120"/>
      <c r="M1223" s="93"/>
      <c r="N1223" s="93"/>
      <c r="O1223" s="36"/>
      <c r="P1223" s="81"/>
      <c r="Q1223" s="81"/>
      <c r="R1223" s="82"/>
      <c r="S1223" s="88"/>
      <c r="T1223" s="92"/>
      <c r="U1223" s="92"/>
      <c r="V1223" s="2"/>
      <c r="W1223" s="2"/>
    </row>
    <row r="1224" spans="1:23" ht="15.95" customHeight="1" x14ac:dyDescent="0.25">
      <c r="A1224" s="72"/>
      <c r="B1224" s="53" t="str">
        <f>IF('Data Import-Express'!B1218="", "",'Data Import-Express'!B1218 )</f>
        <v>BPJTNJ</v>
      </c>
      <c r="C1224" s="53" t="str">
        <f>IF('Data Import-Express'!C1218="", "",'Data Import-Express'!C1218 )</f>
        <v>Company 148</v>
      </c>
      <c r="D1224" s="97" t="str">
        <f>IF('Data Import-Express'!D1218="", "",'Data Import-Express'!D1218 )</f>
        <v>L071557</v>
      </c>
      <c r="E1224" s="54">
        <f ca="1">IF('Data Import-Express'!E1218="", "",'Data Import-Express'!E1218 )+(TODAY()-$A$1)</f>
        <v>45038</v>
      </c>
      <c r="F1224" s="53">
        <f>IF('Data Import-Express'!F1218="", "",'Data Import-Express'!F1218 )</f>
        <v>1559.25</v>
      </c>
      <c r="G1224" s="53">
        <f>IF('Data Import-Express'!G1218="", "",'Data Import-Express'!G1218 )</f>
        <v>50</v>
      </c>
      <c r="H1224" s="8"/>
      <c r="I1224" s="81"/>
      <c r="J1224" s="81"/>
      <c r="K1224" s="82"/>
      <c r="L1224" s="120"/>
      <c r="M1224" s="93"/>
      <c r="N1224" s="93"/>
      <c r="O1224" s="36"/>
      <c r="P1224" s="81"/>
      <c r="Q1224" s="81"/>
      <c r="R1224" s="82"/>
      <c r="S1224" s="88"/>
      <c r="T1224" s="92"/>
      <c r="U1224" s="92"/>
      <c r="V1224" s="2"/>
      <c r="W1224" s="2"/>
    </row>
    <row r="1225" spans="1:23" ht="15.95" customHeight="1" x14ac:dyDescent="0.25">
      <c r="A1225" s="72"/>
      <c r="B1225" s="53" t="str">
        <f>IF('Data Import-Express'!B1219="", "",'Data Import-Express'!B1219 )</f>
        <v>BPJTNJ</v>
      </c>
      <c r="C1225" s="53" t="str">
        <f>IF('Data Import-Express'!C1219="", "",'Data Import-Express'!C1219 )</f>
        <v>Company 148</v>
      </c>
      <c r="D1225" s="97" t="str">
        <f>IF('Data Import-Express'!D1219="", "",'Data Import-Express'!D1219 )</f>
        <v>L077100</v>
      </c>
      <c r="E1225" s="54">
        <f ca="1">IF('Data Import-Express'!E1219="", "",'Data Import-Express'!E1219 )+(TODAY()-$A$1)</f>
        <v>45142</v>
      </c>
      <c r="F1225" s="53">
        <f>IF('Data Import-Express'!F1219="", "",'Data Import-Express'!F1219 )</f>
        <v>1011.39</v>
      </c>
      <c r="G1225" s="53">
        <f>IF('Data Import-Express'!G1219="", "",'Data Import-Express'!G1219 )</f>
        <v>1011.39</v>
      </c>
      <c r="H1225" s="8"/>
      <c r="I1225" s="81"/>
      <c r="J1225" s="81"/>
      <c r="K1225" s="82"/>
      <c r="L1225" s="120"/>
      <c r="M1225" s="93"/>
      <c r="N1225" s="93"/>
      <c r="O1225" s="36"/>
      <c r="P1225" s="81"/>
      <c r="Q1225" s="81"/>
      <c r="R1225" s="82"/>
      <c r="S1225" s="88"/>
      <c r="T1225" s="92"/>
      <c r="U1225" s="92"/>
      <c r="V1225" s="2"/>
      <c r="W1225" s="2"/>
    </row>
    <row r="1226" spans="1:23" ht="15.95" customHeight="1" x14ac:dyDescent="0.25">
      <c r="A1226" s="72"/>
      <c r="B1226" s="53" t="str">
        <f>IF('Data Import-Express'!B1220="", "",'Data Import-Express'!B1220 )</f>
        <v>BPJTNJ</v>
      </c>
      <c r="C1226" s="53" t="str">
        <f>IF('Data Import-Express'!C1220="", "",'Data Import-Express'!C1220 )</f>
        <v>Company 148</v>
      </c>
      <c r="D1226" s="97" t="str">
        <f>IF('Data Import-Express'!D1220="", "",'Data Import-Express'!D1220 )</f>
        <v>L077997</v>
      </c>
      <c r="E1226" s="54">
        <f ca="1">IF('Data Import-Express'!E1220="", "",'Data Import-Express'!E1220 )+(TODAY()-$A$1)</f>
        <v>45148</v>
      </c>
      <c r="F1226" s="53">
        <f>IF('Data Import-Express'!F1220="", "",'Data Import-Express'!F1220 )</f>
        <v>1445</v>
      </c>
      <c r="G1226" s="53">
        <f>IF('Data Import-Express'!G1220="", "",'Data Import-Express'!G1220 )</f>
        <v>1445</v>
      </c>
      <c r="H1226" s="8"/>
      <c r="I1226" s="81"/>
      <c r="J1226" s="81"/>
      <c r="K1226" s="82"/>
      <c r="L1226" s="120"/>
      <c r="M1226" s="93"/>
      <c r="N1226" s="93"/>
      <c r="O1226" s="36"/>
      <c r="P1226" s="81"/>
      <c r="Q1226" s="81"/>
      <c r="R1226" s="82"/>
      <c r="S1226" s="88"/>
      <c r="T1226" s="92"/>
      <c r="U1226" s="92"/>
      <c r="V1226" s="2"/>
      <c r="W1226" s="2"/>
    </row>
    <row r="1227" spans="1:23" ht="15.95" customHeight="1" x14ac:dyDescent="0.25">
      <c r="A1227" s="72"/>
      <c r="B1227" s="53" t="str">
        <f>IF('Data Import-Express'!B1221="", "",'Data Import-Express'!B1221 )</f>
        <v>BPJTNJ</v>
      </c>
      <c r="C1227" s="53" t="str">
        <f>IF('Data Import-Express'!C1221="", "",'Data Import-Express'!C1221 )</f>
        <v>Company 148</v>
      </c>
      <c r="D1227" s="97" t="str">
        <f>IF('Data Import-Express'!D1221="", "",'Data Import-Express'!D1221 )</f>
        <v>L073910</v>
      </c>
      <c r="E1227" s="54">
        <f ca="1">IF('Data Import-Express'!E1221="", "",'Data Import-Express'!E1221 )+(TODAY()-$A$1)</f>
        <v>45150</v>
      </c>
      <c r="F1227" s="53">
        <f>IF('Data Import-Express'!F1221="", "",'Data Import-Express'!F1221 )</f>
        <v>2845.13</v>
      </c>
      <c r="G1227" s="53">
        <f>IF('Data Import-Express'!G1221="", "",'Data Import-Express'!G1221 )</f>
        <v>2845.13</v>
      </c>
      <c r="H1227" s="8"/>
      <c r="I1227" s="81"/>
      <c r="J1227" s="81"/>
      <c r="K1227" s="82"/>
      <c r="L1227" s="120"/>
      <c r="M1227" s="93"/>
      <c r="N1227" s="93"/>
      <c r="O1227" s="36"/>
      <c r="P1227" s="81"/>
      <c r="Q1227" s="81"/>
      <c r="R1227" s="82"/>
      <c r="S1227" s="88"/>
      <c r="T1227" s="92"/>
      <c r="U1227" s="92"/>
      <c r="V1227" s="2"/>
      <c r="W1227" s="2"/>
    </row>
    <row r="1228" spans="1:23" ht="15.95" customHeight="1" x14ac:dyDescent="0.25">
      <c r="A1228" s="72"/>
      <c r="B1228" s="53" t="str">
        <f>IF('Data Import-Express'!B1222="", "",'Data Import-Express'!B1222 )</f>
        <v>BPJTNJ</v>
      </c>
      <c r="C1228" s="53" t="str">
        <f>IF('Data Import-Express'!C1222="", "",'Data Import-Express'!C1222 )</f>
        <v>Company 148</v>
      </c>
      <c r="D1228" s="97" t="str">
        <f>IF('Data Import-Express'!D1222="", "",'Data Import-Express'!D1222 )</f>
        <v>L077975</v>
      </c>
      <c r="E1228" s="54">
        <f ca="1">IF('Data Import-Express'!E1222="", "",'Data Import-Express'!E1222 )+(TODAY()-$A$1)</f>
        <v>45150</v>
      </c>
      <c r="F1228" s="53">
        <f>IF('Data Import-Express'!F1222="", "",'Data Import-Express'!F1222 )</f>
        <v>722.5</v>
      </c>
      <c r="G1228" s="53">
        <f>IF('Data Import-Express'!G1222="", "",'Data Import-Express'!G1222 )</f>
        <v>722.5</v>
      </c>
      <c r="H1228" s="8"/>
      <c r="I1228" s="81"/>
      <c r="J1228" s="81"/>
      <c r="K1228" s="82"/>
      <c r="L1228" s="120"/>
      <c r="M1228" s="93"/>
      <c r="N1228" s="93"/>
      <c r="O1228" s="36"/>
      <c r="P1228" s="81"/>
      <c r="Q1228" s="81"/>
      <c r="R1228" s="82"/>
      <c r="S1228" s="88"/>
      <c r="T1228" s="92"/>
      <c r="U1228" s="92"/>
      <c r="V1228" s="2"/>
      <c r="W1228" s="2"/>
    </row>
    <row r="1229" spans="1:23" ht="15.95" customHeight="1" x14ac:dyDescent="0.25">
      <c r="A1229" s="72"/>
      <c r="B1229" s="53" t="str">
        <f>IF('Data Import-Express'!B1223="", "",'Data Import-Express'!B1223 )</f>
        <v>BPJTNJ</v>
      </c>
      <c r="C1229" s="53" t="str">
        <f>IF('Data Import-Express'!C1223="", "",'Data Import-Express'!C1223 )</f>
        <v>Company 148</v>
      </c>
      <c r="D1229" s="97" t="str">
        <f>IF('Data Import-Express'!D1223="", "",'Data Import-Express'!D1223 )</f>
        <v>L078502</v>
      </c>
      <c r="E1229" s="54">
        <f ca="1">IF('Data Import-Express'!E1223="", "",'Data Import-Express'!E1223 )+(TODAY()-$A$1)</f>
        <v>45154</v>
      </c>
      <c r="F1229" s="53">
        <f>IF('Data Import-Express'!F1223="", "",'Data Import-Express'!F1223 )</f>
        <v>1083.75</v>
      </c>
      <c r="G1229" s="53">
        <f>IF('Data Import-Express'!G1223="", "",'Data Import-Express'!G1223 )</f>
        <v>1083.75</v>
      </c>
      <c r="H1229" s="8"/>
      <c r="I1229" s="81"/>
      <c r="J1229" s="81"/>
      <c r="K1229" s="82"/>
      <c r="L1229" s="120"/>
      <c r="M1229" s="93"/>
      <c r="N1229" s="93"/>
      <c r="O1229" s="36"/>
      <c r="P1229" s="81"/>
      <c r="Q1229" s="81"/>
      <c r="R1229" s="82"/>
      <c r="S1229" s="88"/>
      <c r="T1229" s="92"/>
      <c r="U1229" s="92"/>
      <c r="V1229" s="2"/>
      <c r="W1229" s="2"/>
    </row>
    <row r="1230" spans="1:23" ht="15.95" customHeight="1" x14ac:dyDescent="0.25">
      <c r="A1230" s="72"/>
      <c r="B1230" s="53" t="str">
        <f>IF('Data Import-Express'!B1224="", "",'Data Import-Express'!B1224 )</f>
        <v>BPJTNJ</v>
      </c>
      <c r="C1230" s="53" t="str">
        <f>IF('Data Import-Express'!C1224="", "",'Data Import-Express'!C1224 )</f>
        <v>Company 148</v>
      </c>
      <c r="D1230" s="97" t="str">
        <f>IF('Data Import-Express'!D1224="", "",'Data Import-Express'!D1224 )</f>
        <v>L078806</v>
      </c>
      <c r="E1230" s="54">
        <f ca="1">IF('Data Import-Express'!E1224="", "",'Data Import-Express'!E1224 )+(TODAY()-$A$1)</f>
        <v>45169</v>
      </c>
      <c r="F1230" s="53">
        <f>IF('Data Import-Express'!F1224="", "",'Data Import-Express'!F1224 )</f>
        <v>1336.63</v>
      </c>
      <c r="G1230" s="53">
        <f>IF('Data Import-Express'!G1224="", "",'Data Import-Express'!G1224 )</f>
        <v>1336.63</v>
      </c>
      <c r="H1230" s="8"/>
      <c r="I1230" s="81"/>
      <c r="J1230" s="81"/>
      <c r="K1230" s="82"/>
      <c r="L1230" s="120"/>
      <c r="M1230" s="93"/>
      <c r="N1230" s="93"/>
      <c r="O1230" s="36"/>
      <c r="P1230" s="81"/>
      <c r="Q1230" s="81"/>
      <c r="R1230" s="82"/>
      <c r="S1230" s="88"/>
      <c r="T1230" s="92"/>
      <c r="U1230" s="92"/>
      <c r="V1230" s="2"/>
      <c r="W1230" s="2"/>
    </row>
    <row r="1231" spans="1:23" ht="15.95" customHeight="1" x14ac:dyDescent="0.25">
      <c r="A1231" s="72"/>
      <c r="B1231" s="53" t="str">
        <f>IF('Data Import-Express'!B1225="", "",'Data Import-Express'!B1225 )</f>
        <v>BPJTNJ</v>
      </c>
      <c r="C1231" s="53" t="str">
        <f>IF('Data Import-Express'!C1225="", "",'Data Import-Express'!C1225 )</f>
        <v>Company 148</v>
      </c>
      <c r="D1231" s="97" t="str">
        <f>IF('Data Import-Express'!D1225="", "",'Data Import-Express'!D1225 )</f>
        <v>L078918</v>
      </c>
      <c r="E1231" s="54">
        <f ca="1">IF('Data Import-Express'!E1225="", "",'Data Import-Express'!E1225 )+(TODAY()-$A$1)</f>
        <v>45169</v>
      </c>
      <c r="F1231" s="53">
        <f>IF('Data Import-Express'!F1225="", "",'Data Import-Express'!F1225 )</f>
        <v>939.25</v>
      </c>
      <c r="G1231" s="53">
        <f>IF('Data Import-Express'!G1225="", "",'Data Import-Express'!G1225 )</f>
        <v>939.25</v>
      </c>
      <c r="H1231" s="8"/>
      <c r="I1231" s="81"/>
      <c r="J1231" s="81"/>
      <c r="K1231" s="82"/>
      <c r="L1231" s="120"/>
      <c r="M1231" s="93"/>
      <c r="N1231" s="93"/>
      <c r="O1231" s="36"/>
      <c r="P1231" s="81"/>
      <c r="Q1231" s="81"/>
      <c r="R1231" s="82"/>
      <c r="S1231" s="88"/>
      <c r="T1231" s="92"/>
      <c r="U1231" s="92"/>
      <c r="V1231" s="2"/>
      <c r="W1231" s="2"/>
    </row>
    <row r="1232" spans="1:23" ht="15.95" customHeight="1" x14ac:dyDescent="0.25">
      <c r="A1232" s="72"/>
      <c r="B1232" s="53" t="str">
        <f>IF('Data Import-Express'!B1226="", "",'Data Import-Express'!B1226 )</f>
        <v>BPJTNJ</v>
      </c>
      <c r="C1232" s="53" t="str">
        <f>IF('Data Import-Express'!C1226="", "",'Data Import-Express'!C1226 )</f>
        <v>Company 148</v>
      </c>
      <c r="D1232" s="97" t="str">
        <f>IF('Data Import-Express'!D1226="", "",'Data Import-Express'!D1226 )</f>
        <v>L078830</v>
      </c>
      <c r="E1232" s="54">
        <f ca="1">IF('Data Import-Express'!E1226="", "",'Data Import-Express'!E1226 )+(TODAY()-$A$1)</f>
        <v>45170</v>
      </c>
      <c r="F1232" s="53">
        <f>IF('Data Import-Express'!F1226="", "",'Data Import-Express'!F1226 )</f>
        <v>1625.63</v>
      </c>
      <c r="G1232" s="53">
        <f>IF('Data Import-Express'!G1226="", "",'Data Import-Express'!G1226 )</f>
        <v>1625.63</v>
      </c>
      <c r="H1232" s="8"/>
      <c r="I1232" s="81"/>
      <c r="J1232" s="81"/>
      <c r="K1232" s="82"/>
      <c r="L1232" s="120"/>
      <c r="M1232" s="93"/>
      <c r="N1232" s="93"/>
      <c r="O1232" s="36"/>
      <c r="P1232" s="81"/>
      <c r="Q1232" s="81"/>
      <c r="R1232" s="82"/>
      <c r="S1232" s="88"/>
      <c r="T1232" s="92"/>
      <c r="U1232" s="92"/>
      <c r="V1232" s="2"/>
      <c r="W1232" s="2"/>
    </row>
    <row r="1233" spans="1:23" ht="15.95" customHeight="1" x14ac:dyDescent="0.25">
      <c r="A1233" s="72"/>
      <c r="B1233" s="53" t="str">
        <f>IF('Data Import-Express'!B1227="", "",'Data Import-Express'!B1227 )</f>
        <v>BPJTNJ</v>
      </c>
      <c r="C1233" s="53" t="str">
        <f>IF('Data Import-Express'!C1227="", "",'Data Import-Express'!C1227 )</f>
        <v>Company 148</v>
      </c>
      <c r="D1233" s="97" t="str">
        <f>IF('Data Import-Express'!D1227="", "",'Data Import-Express'!D1227 )</f>
        <v>L079310</v>
      </c>
      <c r="E1233" s="54">
        <f ca="1">IF('Data Import-Express'!E1227="", "",'Data Import-Express'!E1227 )+(TODAY()-$A$1)</f>
        <v>45172</v>
      </c>
      <c r="F1233" s="53">
        <f>IF('Data Import-Express'!F1227="", "",'Data Import-Express'!F1227 )</f>
        <v>1589.5</v>
      </c>
      <c r="G1233" s="53">
        <f>IF('Data Import-Express'!G1227="", "",'Data Import-Express'!G1227 )</f>
        <v>1589.5</v>
      </c>
      <c r="H1233" s="8"/>
      <c r="I1233" s="81"/>
      <c r="J1233" s="81"/>
      <c r="K1233" s="82"/>
      <c r="L1233" s="120"/>
      <c r="M1233" s="93"/>
      <c r="N1233" s="93"/>
      <c r="O1233" s="36"/>
      <c r="P1233" s="81"/>
      <c r="Q1233" s="81"/>
      <c r="R1233" s="82"/>
      <c r="S1233" s="88"/>
      <c r="T1233" s="92"/>
      <c r="U1233" s="92"/>
      <c r="V1233" s="2"/>
      <c r="W1233" s="2"/>
    </row>
    <row r="1234" spans="1:23" ht="15.95" customHeight="1" x14ac:dyDescent="0.25">
      <c r="A1234" s="72"/>
      <c r="B1234" s="53" t="str">
        <f>IF('Data Import-Express'!B1228="", "",'Data Import-Express'!B1228 )</f>
        <v>BPLYNJ</v>
      </c>
      <c r="C1234" s="53" t="str">
        <f>IF('Data Import-Express'!C1228="", "",'Data Import-Express'!C1228 )</f>
        <v>Company 149</v>
      </c>
      <c r="D1234" s="97" t="str">
        <f>IF('Data Import-Express'!D1228="", "",'Data Import-Express'!D1228 )</f>
        <v>L076350</v>
      </c>
      <c r="E1234" s="54">
        <f ca="1">IF('Data Import-Express'!E1228="", "",'Data Import-Express'!E1228 )+(TODAY()-$A$1)</f>
        <v>45127</v>
      </c>
      <c r="F1234" s="53">
        <f>IF('Data Import-Express'!F1228="", "",'Data Import-Express'!F1228 )</f>
        <v>735</v>
      </c>
      <c r="G1234" s="53">
        <f>IF('Data Import-Express'!G1228="", "",'Data Import-Express'!G1228 )</f>
        <v>735</v>
      </c>
      <c r="H1234" s="8"/>
      <c r="I1234" s="81"/>
      <c r="J1234" s="81"/>
      <c r="K1234" s="82"/>
      <c r="L1234" s="120"/>
      <c r="M1234" s="93"/>
      <c r="N1234" s="93"/>
      <c r="O1234" s="36"/>
      <c r="P1234" s="81"/>
      <c r="Q1234" s="81"/>
      <c r="R1234" s="82"/>
      <c r="S1234" s="88"/>
      <c r="T1234" s="92"/>
      <c r="U1234" s="92"/>
      <c r="V1234" s="2"/>
      <c r="W1234" s="2"/>
    </row>
    <row r="1235" spans="1:23" ht="15.95" customHeight="1" x14ac:dyDescent="0.25">
      <c r="A1235" s="72"/>
      <c r="B1235" s="53" t="str">
        <f>IF('Data Import-Express'!B1229="", "",'Data Import-Express'!B1229 )</f>
        <v>BPLYNJ</v>
      </c>
      <c r="C1235" s="53" t="str">
        <f>IF('Data Import-Express'!C1229="", "",'Data Import-Express'!C1229 )</f>
        <v>Company 149</v>
      </c>
      <c r="D1235" s="97" t="str">
        <f>IF('Data Import-Express'!D1229="", "",'Data Import-Express'!D1229 )</f>
        <v>L075774</v>
      </c>
      <c r="E1235" s="54">
        <f ca="1">IF('Data Import-Express'!E1229="", "",'Data Import-Express'!E1229 )+(TODAY()-$A$1)</f>
        <v>45140</v>
      </c>
      <c r="F1235" s="53">
        <f>IF('Data Import-Express'!F1229="", "",'Data Import-Express'!F1229 )</f>
        <v>1096.6300000000001</v>
      </c>
      <c r="G1235" s="53">
        <f>IF('Data Import-Express'!G1229="", "",'Data Import-Express'!G1229 )</f>
        <v>1096.6300000000001</v>
      </c>
      <c r="H1235" s="8"/>
      <c r="I1235" s="81"/>
      <c r="J1235" s="81"/>
      <c r="K1235" s="82"/>
      <c r="L1235" s="120"/>
      <c r="M1235" s="93"/>
      <c r="N1235" s="93"/>
      <c r="O1235" s="36"/>
      <c r="P1235" s="81"/>
      <c r="Q1235" s="81"/>
      <c r="R1235" s="82"/>
      <c r="S1235" s="88"/>
      <c r="T1235" s="92"/>
      <c r="U1235" s="92"/>
      <c r="V1235" s="2"/>
      <c r="W1235" s="2"/>
    </row>
    <row r="1236" spans="1:23" ht="15.95" customHeight="1" x14ac:dyDescent="0.25">
      <c r="A1236" s="72"/>
      <c r="B1236" s="53" t="str">
        <f>IF('Data Import-Express'!B1230="", "",'Data Import-Express'!B1230 )</f>
        <v>BPLYNJ</v>
      </c>
      <c r="C1236" s="53" t="str">
        <f>IF('Data Import-Express'!C1230="", "",'Data Import-Express'!C1230 )</f>
        <v>Company 149</v>
      </c>
      <c r="D1236" s="97" t="str">
        <f>IF('Data Import-Express'!D1230="", "",'Data Import-Express'!D1230 )</f>
        <v>L077905</v>
      </c>
      <c r="E1236" s="54">
        <f ca="1">IF('Data Import-Express'!E1230="", "",'Data Import-Express'!E1230 )+(TODAY()-$A$1)</f>
        <v>45148</v>
      </c>
      <c r="F1236" s="53">
        <f>IF('Data Import-Express'!F1230="", "",'Data Import-Express'!F1230 )</f>
        <v>686.38</v>
      </c>
      <c r="G1236" s="53">
        <f>IF('Data Import-Express'!G1230="", "",'Data Import-Express'!G1230 )</f>
        <v>686.38</v>
      </c>
      <c r="H1236" s="8"/>
      <c r="I1236" s="81"/>
      <c r="J1236" s="81"/>
      <c r="K1236" s="82"/>
      <c r="L1236" s="120"/>
      <c r="M1236" s="93"/>
      <c r="N1236" s="93"/>
      <c r="O1236" s="36"/>
      <c r="P1236" s="81"/>
      <c r="Q1236" s="81"/>
      <c r="R1236" s="82"/>
      <c r="S1236" s="88"/>
      <c r="T1236" s="92"/>
      <c r="U1236" s="92"/>
      <c r="V1236" s="2"/>
      <c r="W1236" s="2"/>
    </row>
    <row r="1237" spans="1:23" ht="15.95" customHeight="1" x14ac:dyDescent="0.25">
      <c r="A1237" s="72"/>
      <c r="B1237" s="53" t="str">
        <f>IF('Data Import-Express'!B1231="", "",'Data Import-Express'!B1231 )</f>
        <v>BPLYNJ</v>
      </c>
      <c r="C1237" s="53" t="str">
        <f>IF('Data Import-Express'!C1231="", "",'Data Import-Express'!C1231 )</f>
        <v>Company 149</v>
      </c>
      <c r="D1237" s="97" t="str">
        <f>IF('Data Import-Express'!D1231="", "",'Data Import-Express'!D1231 )</f>
        <v>L078005</v>
      </c>
      <c r="E1237" s="54">
        <f ca="1">IF('Data Import-Express'!E1231="", "",'Data Import-Express'!E1231 )+(TODAY()-$A$1)</f>
        <v>45148</v>
      </c>
      <c r="F1237" s="53">
        <f>IF('Data Import-Express'!F1231="", "",'Data Import-Express'!F1231 )</f>
        <v>614.13</v>
      </c>
      <c r="G1237" s="53">
        <f>IF('Data Import-Express'!G1231="", "",'Data Import-Express'!G1231 )</f>
        <v>614.13</v>
      </c>
      <c r="H1237" s="8"/>
      <c r="I1237" s="81"/>
      <c r="J1237" s="81"/>
      <c r="K1237" s="82"/>
      <c r="L1237" s="120"/>
      <c r="M1237" s="93"/>
      <c r="N1237" s="93"/>
      <c r="O1237" s="36"/>
      <c r="P1237" s="81"/>
      <c r="Q1237" s="81"/>
      <c r="R1237" s="82"/>
      <c r="S1237" s="88"/>
      <c r="T1237" s="92"/>
      <c r="U1237" s="92"/>
      <c r="V1237" s="2"/>
      <c r="W1237" s="2"/>
    </row>
    <row r="1238" spans="1:23" ht="15.95" customHeight="1" x14ac:dyDescent="0.25">
      <c r="A1238" s="72"/>
      <c r="B1238" s="53" t="str">
        <f>IF('Data Import-Express'!B1232="", "",'Data Import-Express'!B1232 )</f>
        <v>BPLYNJ</v>
      </c>
      <c r="C1238" s="53" t="str">
        <f>IF('Data Import-Express'!C1232="", "",'Data Import-Express'!C1232 )</f>
        <v>Company 149</v>
      </c>
      <c r="D1238" s="97" t="str">
        <f>IF('Data Import-Express'!D1232="", "",'Data Import-Express'!D1232 )</f>
        <v>L078593</v>
      </c>
      <c r="E1238" s="54">
        <f ca="1">IF('Data Import-Express'!E1232="", "",'Data Import-Express'!E1232 )+(TODAY()-$A$1)</f>
        <v>45150</v>
      </c>
      <c r="F1238" s="53">
        <f>IF('Data Import-Express'!F1232="", "",'Data Import-Express'!F1232 )</f>
        <v>332.35</v>
      </c>
      <c r="G1238" s="53">
        <f>IF('Data Import-Express'!G1232="", "",'Data Import-Express'!G1232 )</f>
        <v>332.35</v>
      </c>
      <c r="H1238" s="8"/>
      <c r="I1238" s="81"/>
      <c r="J1238" s="81"/>
      <c r="K1238" s="82"/>
      <c r="L1238" s="120"/>
      <c r="M1238" s="93"/>
      <c r="N1238" s="93"/>
      <c r="O1238" s="36"/>
      <c r="P1238" s="81"/>
      <c r="Q1238" s="81"/>
      <c r="R1238" s="82"/>
      <c r="S1238" s="88"/>
      <c r="T1238" s="92"/>
      <c r="U1238" s="92"/>
      <c r="V1238" s="2"/>
      <c r="W1238" s="2"/>
    </row>
    <row r="1239" spans="1:23" ht="15.95" customHeight="1" x14ac:dyDescent="0.25">
      <c r="A1239" s="72"/>
      <c r="B1239" s="53" t="str">
        <f>IF('Data Import-Express'!B1233="", "",'Data Import-Express'!B1233 )</f>
        <v>BPLYNJ</v>
      </c>
      <c r="C1239" s="53" t="str">
        <f>IF('Data Import-Express'!C1233="", "",'Data Import-Express'!C1233 )</f>
        <v>Company 149</v>
      </c>
      <c r="D1239" s="97" t="str">
        <f>IF('Data Import-Express'!D1233="", "",'Data Import-Express'!D1233 )</f>
        <v>L078455</v>
      </c>
      <c r="E1239" s="54">
        <f ca="1">IF('Data Import-Express'!E1233="", "",'Data Import-Express'!E1233 )+(TODAY()-$A$1)</f>
        <v>45154</v>
      </c>
      <c r="F1239" s="53">
        <f>IF('Data Import-Express'!F1233="", "",'Data Import-Express'!F1233 )</f>
        <v>650.25</v>
      </c>
      <c r="G1239" s="53">
        <f>IF('Data Import-Express'!G1233="", "",'Data Import-Express'!G1233 )</f>
        <v>650.25</v>
      </c>
      <c r="H1239" s="8"/>
      <c r="I1239" s="81"/>
      <c r="J1239" s="81"/>
      <c r="K1239" s="82"/>
      <c r="L1239" s="120"/>
      <c r="M1239" s="93"/>
      <c r="N1239" s="93"/>
      <c r="O1239" s="36"/>
      <c r="P1239" s="81"/>
      <c r="Q1239" s="81"/>
      <c r="R1239" s="82"/>
      <c r="S1239" s="88"/>
      <c r="T1239" s="92"/>
      <c r="U1239" s="92"/>
      <c r="V1239" s="2"/>
      <c r="W1239" s="2"/>
    </row>
    <row r="1240" spans="1:23" ht="15.95" customHeight="1" x14ac:dyDescent="0.25">
      <c r="A1240" s="72"/>
      <c r="B1240" s="53" t="str">
        <f>IF('Data Import-Express'!B1234="", "",'Data Import-Express'!B1234 )</f>
        <v>BPLYNJ</v>
      </c>
      <c r="C1240" s="53" t="str">
        <f>IF('Data Import-Express'!C1234="", "",'Data Import-Express'!C1234 )</f>
        <v>Company 149</v>
      </c>
      <c r="D1240" s="97" t="str">
        <f>IF('Data Import-Express'!D1234="", "",'Data Import-Express'!D1234 )</f>
        <v>L077768</v>
      </c>
      <c r="E1240" s="54">
        <f ca="1">IF('Data Import-Express'!E1234="", "",'Data Import-Express'!E1234 )+(TODAY()-$A$1)</f>
        <v>45156</v>
      </c>
      <c r="F1240" s="53">
        <f>IF('Data Import-Express'!F1234="", "",'Data Import-Express'!F1234 )</f>
        <v>578</v>
      </c>
      <c r="G1240" s="53">
        <f>IF('Data Import-Express'!G1234="", "",'Data Import-Express'!G1234 )</f>
        <v>578</v>
      </c>
      <c r="H1240" s="8"/>
      <c r="I1240" s="81"/>
      <c r="J1240" s="81"/>
      <c r="K1240" s="82"/>
      <c r="L1240" s="120"/>
      <c r="M1240" s="93"/>
      <c r="N1240" s="93"/>
      <c r="O1240" s="36"/>
      <c r="P1240" s="81"/>
      <c r="Q1240" s="81"/>
      <c r="R1240" s="82"/>
      <c r="S1240" s="88"/>
      <c r="T1240" s="92"/>
      <c r="U1240" s="92"/>
      <c r="V1240" s="2"/>
      <c r="W1240" s="2"/>
    </row>
    <row r="1241" spans="1:23" ht="15.95" customHeight="1" x14ac:dyDescent="0.25">
      <c r="A1241" s="72"/>
      <c r="B1241" s="53" t="str">
        <f>IF('Data Import-Express'!B1235="", "",'Data Import-Express'!B1235 )</f>
        <v>BPLYNJ</v>
      </c>
      <c r="C1241" s="53" t="str">
        <f>IF('Data Import-Express'!C1235="", "",'Data Import-Express'!C1235 )</f>
        <v>Company 149</v>
      </c>
      <c r="D1241" s="97" t="str">
        <f>IF('Data Import-Express'!D1235="", "",'Data Import-Express'!D1235 )</f>
        <v>L078813</v>
      </c>
      <c r="E1241" s="54">
        <f ca="1">IF('Data Import-Express'!E1235="", "",'Data Import-Express'!E1235 )+(TODAY()-$A$1)</f>
        <v>45161</v>
      </c>
      <c r="F1241" s="53">
        <f>IF('Data Import-Express'!F1235="", "",'Data Import-Express'!F1235 )</f>
        <v>975.38</v>
      </c>
      <c r="G1241" s="53">
        <f>IF('Data Import-Express'!G1235="", "",'Data Import-Express'!G1235 )</f>
        <v>975.38</v>
      </c>
      <c r="H1241" s="8"/>
      <c r="I1241" s="81"/>
      <c r="J1241" s="81"/>
      <c r="K1241" s="82"/>
      <c r="L1241" s="120"/>
      <c r="M1241" s="93"/>
      <c r="N1241" s="93"/>
      <c r="O1241" s="36"/>
      <c r="P1241" s="81"/>
      <c r="Q1241" s="81"/>
      <c r="R1241" s="82"/>
      <c r="S1241" s="88"/>
      <c r="T1241" s="92"/>
      <c r="U1241" s="92"/>
      <c r="V1241" s="2"/>
      <c r="W1241" s="2"/>
    </row>
    <row r="1242" spans="1:23" ht="15.95" customHeight="1" x14ac:dyDescent="0.25">
      <c r="A1242" s="72"/>
      <c r="B1242" s="53" t="str">
        <f>IF('Data Import-Express'!B1236="", "",'Data Import-Express'!B1236 )</f>
        <v>BPLYNJ</v>
      </c>
      <c r="C1242" s="53" t="str">
        <f>IF('Data Import-Express'!C1236="", "",'Data Import-Express'!C1236 )</f>
        <v>Company 149</v>
      </c>
      <c r="D1242" s="97" t="str">
        <f>IF('Data Import-Express'!D1236="", "",'Data Import-Express'!D1236 )</f>
        <v>L079122</v>
      </c>
      <c r="E1242" s="54">
        <f ca="1">IF('Data Import-Express'!E1236="", "",'Data Import-Express'!E1236 )+(TODAY()-$A$1)</f>
        <v>45169</v>
      </c>
      <c r="F1242" s="53">
        <f>IF('Data Import-Express'!F1236="", "",'Data Import-Express'!F1236 )</f>
        <v>758.63</v>
      </c>
      <c r="G1242" s="53">
        <f>IF('Data Import-Express'!G1236="", "",'Data Import-Express'!G1236 )</f>
        <v>758.63</v>
      </c>
      <c r="H1242" s="8"/>
      <c r="I1242" s="81"/>
      <c r="J1242" s="81"/>
      <c r="K1242" s="82"/>
      <c r="L1242" s="120"/>
      <c r="M1242" s="93"/>
      <c r="N1242" s="93"/>
      <c r="O1242" s="36"/>
      <c r="P1242" s="81"/>
      <c r="Q1242" s="81"/>
      <c r="R1242" s="82"/>
      <c r="S1242" s="88"/>
      <c r="T1242" s="92"/>
      <c r="U1242" s="92"/>
      <c r="V1242" s="2"/>
      <c r="W1242" s="2"/>
    </row>
    <row r="1243" spans="1:23" ht="15.95" customHeight="1" x14ac:dyDescent="0.25">
      <c r="A1243" s="72"/>
      <c r="B1243" s="53" t="str">
        <f>IF('Data Import-Express'!B1237="", "",'Data Import-Express'!B1237 )</f>
        <v>BPLYNJ</v>
      </c>
      <c r="C1243" s="53" t="str">
        <f>IF('Data Import-Express'!C1237="", "",'Data Import-Express'!C1237 )</f>
        <v>Company 149</v>
      </c>
      <c r="D1243" s="97" t="str">
        <f>IF('Data Import-Express'!D1237="", "",'Data Import-Express'!D1237 )</f>
        <v>L079127</v>
      </c>
      <c r="E1243" s="54">
        <f ca="1">IF('Data Import-Express'!E1237="", "",'Data Import-Express'!E1237 )+(TODAY()-$A$1)</f>
        <v>45170</v>
      </c>
      <c r="F1243" s="53">
        <f>IF('Data Import-Express'!F1237="", "",'Data Import-Express'!F1237 )</f>
        <v>939.25</v>
      </c>
      <c r="G1243" s="53">
        <f>IF('Data Import-Express'!G1237="", "",'Data Import-Express'!G1237 )</f>
        <v>939.25</v>
      </c>
      <c r="H1243" s="8"/>
      <c r="I1243" s="81"/>
      <c r="J1243" s="81"/>
      <c r="K1243" s="82"/>
      <c r="L1243" s="120"/>
      <c r="M1243" s="93"/>
      <c r="N1243" s="93"/>
      <c r="O1243" s="36"/>
      <c r="P1243" s="81"/>
      <c r="Q1243" s="81"/>
      <c r="R1243" s="82"/>
      <c r="S1243" s="88"/>
      <c r="T1243" s="92"/>
      <c r="U1243" s="92"/>
      <c r="V1243" s="2"/>
      <c r="W1243" s="2"/>
    </row>
    <row r="1244" spans="1:23" ht="15.95" customHeight="1" x14ac:dyDescent="0.25">
      <c r="A1244" s="72"/>
      <c r="B1244" s="53" t="str">
        <f>IF('Data Import-Express'!B1238="", "",'Data Import-Express'!B1238 )</f>
        <v>BPNGPA</v>
      </c>
      <c r="C1244" s="53" t="str">
        <f>IF('Data Import-Express'!C1238="", "",'Data Import-Express'!C1238 )</f>
        <v>Company 151</v>
      </c>
      <c r="D1244" s="97" t="str">
        <f>IF('Data Import-Express'!D1238="", "",'Data Import-Express'!D1238 )</f>
        <v>L078084</v>
      </c>
      <c r="E1244" s="54">
        <f ca="1">IF('Data Import-Express'!E1238="", "",'Data Import-Express'!E1238 )+(TODAY()-$A$1)</f>
        <v>45154</v>
      </c>
      <c r="F1244" s="53">
        <f>IF('Data Import-Express'!F1238="", "",'Data Import-Express'!F1238 )</f>
        <v>469.63</v>
      </c>
      <c r="G1244" s="53">
        <f>IF('Data Import-Express'!G1238="", "",'Data Import-Express'!G1238 )</f>
        <v>469.63</v>
      </c>
      <c r="H1244" s="8"/>
      <c r="I1244" s="81"/>
      <c r="J1244" s="81"/>
      <c r="K1244" s="82"/>
      <c r="L1244" s="120"/>
      <c r="M1244" s="93"/>
      <c r="N1244" s="93"/>
      <c r="O1244" s="36"/>
      <c r="P1244" s="81"/>
      <c r="Q1244" s="81"/>
      <c r="R1244" s="82"/>
      <c r="S1244" s="88"/>
      <c r="T1244" s="92"/>
      <c r="U1244" s="92"/>
      <c r="V1244" s="2"/>
      <c r="W1244" s="2"/>
    </row>
    <row r="1245" spans="1:23" ht="15.95" customHeight="1" x14ac:dyDescent="0.25">
      <c r="A1245" s="72"/>
      <c r="B1245" s="53" t="str">
        <f>IF('Data Import-Express'!B1239="", "",'Data Import-Express'!B1239 )</f>
        <v>BPNGPA</v>
      </c>
      <c r="C1245" s="53" t="str">
        <f>IF('Data Import-Express'!C1239="", "",'Data Import-Express'!C1239 )</f>
        <v>Company 151</v>
      </c>
      <c r="D1245" s="97" t="str">
        <f>IF('Data Import-Express'!D1239="", "",'Data Import-Express'!D1239 )</f>
        <v>L078892</v>
      </c>
      <c r="E1245" s="54">
        <f ca="1">IF('Data Import-Express'!E1239="", "",'Data Import-Express'!E1239 )+(TODAY()-$A$1)</f>
        <v>45170</v>
      </c>
      <c r="F1245" s="53">
        <f>IF('Data Import-Express'!F1239="", "",'Data Import-Express'!F1239 )</f>
        <v>700</v>
      </c>
      <c r="G1245" s="53">
        <f>IF('Data Import-Express'!G1239="", "",'Data Import-Express'!G1239 )</f>
        <v>700</v>
      </c>
      <c r="H1245" s="8"/>
      <c r="I1245" s="81"/>
      <c r="J1245" s="81"/>
      <c r="K1245" s="82"/>
      <c r="L1245" s="120"/>
      <c r="M1245" s="93"/>
      <c r="N1245" s="93"/>
      <c r="O1245" s="36"/>
      <c r="P1245" s="81"/>
      <c r="Q1245" s="81"/>
      <c r="R1245" s="82"/>
      <c r="S1245" s="88"/>
      <c r="T1245" s="92"/>
      <c r="U1245" s="92"/>
      <c r="V1245" s="2"/>
      <c r="W1245" s="2"/>
    </row>
    <row r="1246" spans="1:23" ht="15.95" customHeight="1" x14ac:dyDescent="0.25">
      <c r="A1246" s="72"/>
      <c r="B1246" s="53" t="str">
        <f>IF('Data Import-Express'!B1240="", "",'Data Import-Express'!B1240 )</f>
        <v>BPOL47</v>
      </c>
      <c r="C1246" s="53" t="str">
        <f>IF('Data Import-Express'!C1240="", "",'Data Import-Express'!C1240 )</f>
        <v>Company 152</v>
      </c>
      <c r="D1246" s="97" t="str">
        <f>IF('Data Import-Express'!D1240="", "",'Data Import-Express'!D1240 )</f>
        <v>T078277</v>
      </c>
      <c r="E1246" s="54">
        <f ca="1">IF('Data Import-Express'!E1240="", "",'Data Import-Express'!E1240 )+(TODAY()-$A$1)</f>
        <v>45148</v>
      </c>
      <c r="F1246" s="53">
        <f>IF('Data Import-Express'!F1240="", "",'Data Import-Express'!F1240 )</f>
        <v>722.5</v>
      </c>
      <c r="G1246" s="53">
        <f>IF('Data Import-Express'!G1240="", "",'Data Import-Express'!G1240 )</f>
        <v>722.5</v>
      </c>
      <c r="H1246" s="8"/>
      <c r="I1246" s="81"/>
      <c r="J1246" s="81"/>
      <c r="K1246" s="82"/>
      <c r="L1246" s="120"/>
      <c r="M1246" s="93"/>
      <c r="N1246" s="93"/>
      <c r="O1246" s="36"/>
      <c r="P1246" s="81"/>
      <c r="Q1246" s="81"/>
      <c r="R1246" s="82"/>
      <c r="S1246" s="88"/>
      <c r="T1246" s="92"/>
      <c r="U1246" s="92"/>
      <c r="V1246" s="2"/>
      <c r="W1246" s="2"/>
    </row>
    <row r="1247" spans="1:23" ht="15.95" customHeight="1" x14ac:dyDescent="0.25">
      <c r="A1247" s="72"/>
      <c r="B1247" s="53" t="str">
        <f>IF('Data Import-Express'!B1241="", "",'Data Import-Express'!B1241 )</f>
        <v>BPOMAZ</v>
      </c>
      <c r="C1247" s="53" t="str">
        <f>IF('Data Import-Express'!C1241="", "",'Data Import-Express'!C1241 )</f>
        <v>Company 153</v>
      </c>
      <c r="D1247" s="97" t="str">
        <f>IF('Data Import-Express'!D1241="", "",'Data Import-Express'!D1241 )</f>
        <v>B078287</v>
      </c>
      <c r="E1247" s="54">
        <f ca="1">IF('Data Import-Express'!E1241="", "",'Data Import-Express'!E1241 )+(TODAY()-$A$1)</f>
        <v>45148</v>
      </c>
      <c r="F1247" s="53">
        <f>IF('Data Import-Express'!F1241="", "",'Data Import-Express'!F1241 )</f>
        <v>2900</v>
      </c>
      <c r="G1247" s="53">
        <f>IF('Data Import-Express'!G1241="", "",'Data Import-Express'!G1241 )</f>
        <v>2900</v>
      </c>
      <c r="H1247" s="8"/>
      <c r="I1247" s="81"/>
      <c r="J1247" s="81"/>
      <c r="K1247" s="82"/>
      <c r="L1247" s="120"/>
      <c r="M1247" s="93"/>
      <c r="N1247" s="93"/>
      <c r="O1247" s="36"/>
      <c r="P1247" s="81"/>
      <c r="Q1247" s="81"/>
      <c r="R1247" s="82"/>
      <c r="S1247" s="88"/>
      <c r="T1247" s="92"/>
      <c r="U1247" s="92"/>
      <c r="V1247" s="2"/>
      <c r="W1247" s="2"/>
    </row>
    <row r="1248" spans="1:23" ht="15.95" customHeight="1" x14ac:dyDescent="0.25">
      <c r="A1248" s="72"/>
      <c r="B1248" s="53" t="str">
        <f>IF('Data Import-Express'!B1242="", "",'Data Import-Express'!B1242 )</f>
        <v>BPTSFL</v>
      </c>
      <c r="C1248" s="53" t="str">
        <f>IF('Data Import-Express'!C1242="", "",'Data Import-Express'!C1242 )</f>
        <v>Company 155</v>
      </c>
      <c r="D1248" s="97" t="str">
        <f>IF('Data Import-Express'!D1242="", "",'Data Import-Express'!D1242 )</f>
        <v>L073476</v>
      </c>
      <c r="E1248" s="54">
        <f ca="1">IF('Data Import-Express'!E1242="", "",'Data Import-Express'!E1242 )+(TODAY()-$A$1)</f>
        <v>45067</v>
      </c>
      <c r="F1248" s="53">
        <f>IF('Data Import-Express'!F1242="", "",'Data Import-Express'!F1242 )</f>
        <v>150</v>
      </c>
      <c r="G1248" s="53">
        <f>IF('Data Import-Express'!G1242="", "",'Data Import-Express'!G1242 )</f>
        <v>150</v>
      </c>
      <c r="H1248" s="8"/>
      <c r="I1248" s="81"/>
      <c r="J1248" s="81"/>
      <c r="K1248" s="82"/>
      <c r="L1248" s="120"/>
      <c r="M1248" s="93"/>
      <c r="N1248" s="93"/>
      <c r="O1248" s="36"/>
      <c r="P1248" s="81"/>
      <c r="Q1248" s="81"/>
      <c r="R1248" s="82"/>
      <c r="S1248" s="88"/>
      <c r="T1248" s="92"/>
      <c r="U1248" s="92"/>
      <c r="V1248" s="2"/>
      <c r="W1248" s="2"/>
    </row>
    <row r="1249" spans="1:23" ht="15.95" customHeight="1" x14ac:dyDescent="0.25">
      <c r="A1249" s="72"/>
      <c r="B1249" s="53" t="str">
        <f>IF('Data Import-Express'!B1243="", "",'Data Import-Express'!B1243 )</f>
        <v>BPYDPA</v>
      </c>
      <c r="C1249" s="53" t="str">
        <f>IF('Data Import-Express'!C1243="", "",'Data Import-Express'!C1243 )</f>
        <v>Company 156</v>
      </c>
      <c r="D1249" s="97" t="str">
        <f>IF('Data Import-Express'!D1243="", "",'Data Import-Express'!D1243 )</f>
        <v>L068770</v>
      </c>
      <c r="E1249" s="54">
        <f ca="1">IF('Data Import-Express'!E1243="", "",'Data Import-Express'!E1243 )+(TODAY()-$A$1)</f>
        <v>44973</v>
      </c>
      <c r="F1249" s="53">
        <f>IF('Data Import-Express'!F1243="", "",'Data Import-Express'!F1243 )</f>
        <v>2100</v>
      </c>
      <c r="G1249" s="53">
        <f>IF('Data Import-Express'!G1243="", "",'Data Import-Express'!G1243 )</f>
        <v>2100</v>
      </c>
      <c r="H1249" s="8"/>
      <c r="I1249" s="81"/>
      <c r="J1249" s="81"/>
      <c r="K1249" s="82"/>
      <c r="L1249" s="120"/>
      <c r="M1249" s="93"/>
      <c r="N1249" s="93"/>
      <c r="O1249" s="36"/>
      <c r="P1249" s="81"/>
      <c r="Q1249" s="81"/>
      <c r="R1249" s="82"/>
      <c r="S1249" s="88"/>
      <c r="T1249" s="92"/>
      <c r="U1249" s="92"/>
      <c r="V1249" s="2"/>
      <c r="W1249" s="2"/>
    </row>
    <row r="1250" spans="1:23" ht="15.95" customHeight="1" x14ac:dyDescent="0.25">
      <c r="A1250" s="72"/>
      <c r="B1250" s="53" t="str">
        <f>IF('Data Import-Express'!B1244="", "",'Data Import-Express'!B1244 )</f>
        <v>BPYDPA</v>
      </c>
      <c r="C1250" s="53" t="str">
        <f>IF('Data Import-Express'!C1244="", "",'Data Import-Express'!C1244 )</f>
        <v>Company 156</v>
      </c>
      <c r="D1250" s="97" t="str">
        <f>IF('Data Import-Express'!D1244="", "",'Data Import-Express'!D1244 )</f>
        <v>L068770CR</v>
      </c>
      <c r="E1250" s="54">
        <f ca="1">IF('Data Import-Express'!E1244="", "",'Data Import-Express'!E1244 )+(TODAY()-$A$1)</f>
        <v>44974</v>
      </c>
      <c r="F1250" s="53">
        <f>IF('Data Import-Express'!F1244="", "",'Data Import-Express'!F1244 )</f>
        <v>2100</v>
      </c>
      <c r="G1250" s="53">
        <f>IF('Data Import-Express'!G1244="", "",'Data Import-Express'!G1244 )</f>
        <v>2100</v>
      </c>
      <c r="H1250" s="8"/>
      <c r="I1250" s="81"/>
      <c r="J1250" s="81"/>
      <c r="K1250" s="82"/>
      <c r="L1250" s="120"/>
      <c r="M1250" s="93"/>
      <c r="N1250" s="93"/>
      <c r="O1250" s="36"/>
      <c r="P1250" s="81"/>
      <c r="Q1250" s="81"/>
      <c r="R1250" s="82"/>
      <c r="S1250" s="88"/>
      <c r="T1250" s="92"/>
      <c r="U1250" s="92"/>
      <c r="V1250" s="2"/>
      <c r="W1250" s="2"/>
    </row>
    <row r="1251" spans="1:23" ht="15.95" customHeight="1" x14ac:dyDescent="0.25">
      <c r="A1251" s="72"/>
      <c r="B1251" s="53" t="str">
        <f>IF('Data Import-Express'!B1245="", "",'Data Import-Express'!B1245 )</f>
        <v>BR&amp;RPI</v>
      </c>
      <c r="C1251" s="53" t="str">
        <f>IF('Data Import-Express'!C1245="", "",'Data Import-Express'!C1245 )</f>
        <v>Company 157</v>
      </c>
      <c r="D1251" s="97" t="str">
        <f>IF('Data Import-Express'!D1245="", "",'Data Import-Express'!D1245 )</f>
        <v>L073287RB</v>
      </c>
      <c r="E1251" s="54">
        <f ca="1">IF('Data Import-Express'!E1245="", "",'Data Import-Express'!E1245 )+(TODAY()-$A$1)</f>
        <v>45085</v>
      </c>
      <c r="F1251" s="53">
        <f>IF('Data Import-Express'!F1245="", "",'Data Import-Express'!F1245 )</f>
        <v>1710.95</v>
      </c>
      <c r="G1251" s="53">
        <f>IF('Data Import-Express'!G1245="", "",'Data Import-Express'!G1245 )</f>
        <v>1710.95</v>
      </c>
      <c r="H1251" s="8"/>
      <c r="I1251" s="81"/>
      <c r="J1251" s="81"/>
      <c r="K1251" s="82"/>
      <c r="L1251" s="120"/>
      <c r="M1251" s="93"/>
      <c r="N1251" s="93"/>
      <c r="O1251" s="36"/>
      <c r="P1251" s="81"/>
      <c r="Q1251" s="81"/>
      <c r="R1251" s="82"/>
      <c r="S1251" s="88"/>
      <c r="T1251" s="92"/>
      <c r="U1251" s="92"/>
      <c r="V1251" s="2"/>
      <c r="W1251" s="2"/>
    </row>
    <row r="1252" spans="1:23" ht="15.95" customHeight="1" x14ac:dyDescent="0.25">
      <c r="A1252" s="72"/>
      <c r="B1252" s="53" t="str">
        <f>IF('Data Import-Express'!B1246="", "",'Data Import-Express'!B1246 )</f>
        <v>BR&amp;RPI</v>
      </c>
      <c r="C1252" s="53" t="str">
        <f>IF('Data Import-Express'!C1246="", "",'Data Import-Express'!C1246 )</f>
        <v>Company 157</v>
      </c>
      <c r="D1252" s="97" t="str">
        <f>IF('Data Import-Express'!D1246="", "",'Data Import-Express'!D1246 )</f>
        <v>L073287CR</v>
      </c>
      <c r="E1252" s="54">
        <f ca="1">IF('Data Import-Express'!E1246="", "",'Data Import-Express'!E1246 )+(TODAY()-$A$1)</f>
        <v>45085</v>
      </c>
      <c r="F1252" s="53">
        <f>IF('Data Import-Express'!F1246="", "",'Data Import-Express'!F1246 )</f>
        <v>1460.95</v>
      </c>
      <c r="G1252" s="53">
        <f>IF('Data Import-Express'!G1246="", "",'Data Import-Express'!G1246 )</f>
        <v>1460.95</v>
      </c>
      <c r="H1252" s="8"/>
      <c r="I1252" s="81"/>
      <c r="J1252" s="81"/>
      <c r="K1252" s="82"/>
      <c r="L1252" s="120"/>
      <c r="M1252" s="93"/>
      <c r="N1252" s="93"/>
      <c r="O1252" s="36"/>
      <c r="P1252" s="81"/>
      <c r="Q1252" s="81"/>
      <c r="R1252" s="82"/>
      <c r="S1252" s="88"/>
      <c r="T1252" s="92"/>
      <c r="U1252" s="92"/>
      <c r="V1252" s="2"/>
      <c r="W1252" s="2"/>
    </row>
    <row r="1253" spans="1:23" ht="15.95" customHeight="1" x14ac:dyDescent="0.25">
      <c r="A1253" s="72"/>
      <c r="B1253" s="53" t="str">
        <f>IF('Data Import-Express'!B1247="", "",'Data Import-Express'!B1247 )</f>
        <v>BR2LFL</v>
      </c>
      <c r="C1253" s="53" t="str">
        <f>IF('Data Import-Express'!C1247="", "",'Data Import-Express'!C1247 )</f>
        <v>Company 158</v>
      </c>
      <c r="D1253" s="97" t="str">
        <f>IF('Data Import-Express'!D1247="", "",'Data Import-Express'!D1247 )</f>
        <v>B075239</v>
      </c>
      <c r="E1253" s="54">
        <f ca="1">IF('Data Import-Express'!E1247="", "",'Data Import-Express'!E1247 )+(TODAY()-$A$1)</f>
        <v>45092</v>
      </c>
      <c r="F1253" s="53">
        <f>IF('Data Import-Express'!F1247="", "",'Data Import-Express'!F1247 )</f>
        <v>1700</v>
      </c>
      <c r="G1253" s="53">
        <f>IF('Data Import-Express'!G1247="", "",'Data Import-Express'!G1247 )</f>
        <v>1700</v>
      </c>
      <c r="H1253" s="8"/>
      <c r="I1253" s="81"/>
      <c r="J1253" s="81"/>
      <c r="K1253" s="82"/>
      <c r="L1253" s="120"/>
      <c r="M1253" s="93"/>
      <c r="N1253" s="93"/>
      <c r="O1253" s="36"/>
      <c r="P1253" s="81"/>
      <c r="Q1253" s="81"/>
      <c r="R1253" s="82"/>
      <c r="S1253" s="88"/>
      <c r="T1253" s="92"/>
      <c r="U1253" s="92"/>
      <c r="V1253" s="2"/>
      <c r="W1253" s="2"/>
    </row>
    <row r="1254" spans="1:23" ht="15.95" customHeight="1" x14ac:dyDescent="0.25">
      <c r="A1254" s="72"/>
      <c r="B1254" s="53" t="str">
        <f>IF('Data Import-Express'!B1248="", "",'Data Import-Express'!B1248 )</f>
        <v>BR2LFL</v>
      </c>
      <c r="C1254" s="53" t="str">
        <f>IF('Data Import-Express'!C1248="", "",'Data Import-Express'!C1248 )</f>
        <v>Company 158</v>
      </c>
      <c r="D1254" s="97" t="str">
        <f>IF('Data Import-Express'!D1248="", "",'Data Import-Express'!D1248 )</f>
        <v>B077580</v>
      </c>
      <c r="E1254" s="54">
        <f ca="1">IF('Data Import-Express'!E1248="", "",'Data Import-Express'!E1248 )+(TODAY()-$A$1)</f>
        <v>45133</v>
      </c>
      <c r="F1254" s="53">
        <f>IF('Data Import-Express'!F1248="", "",'Data Import-Express'!F1248 )</f>
        <v>600</v>
      </c>
      <c r="G1254" s="53">
        <f>IF('Data Import-Express'!G1248="", "",'Data Import-Express'!G1248 )</f>
        <v>600</v>
      </c>
      <c r="H1254" s="8"/>
      <c r="I1254" s="81"/>
      <c r="J1254" s="81"/>
      <c r="K1254" s="82"/>
      <c r="L1254" s="120"/>
      <c r="M1254" s="93"/>
      <c r="N1254" s="93"/>
      <c r="O1254" s="36"/>
      <c r="P1254" s="81"/>
      <c r="Q1254" s="81"/>
      <c r="R1254" s="82"/>
      <c r="S1254" s="88"/>
      <c r="T1254" s="92"/>
      <c r="U1254" s="92"/>
      <c r="V1254" s="2"/>
      <c r="W1254" s="2"/>
    </row>
    <row r="1255" spans="1:23" ht="15.95" customHeight="1" x14ac:dyDescent="0.25">
      <c r="A1255" s="72"/>
      <c r="B1255" s="53" t="str">
        <f>IF('Data Import-Express'!B1249="", "",'Data Import-Express'!B1249 )</f>
        <v>BREH99</v>
      </c>
      <c r="C1255" s="53" t="str">
        <f>IF('Data Import-Express'!C1249="", "",'Data Import-Express'!C1249 )</f>
        <v>Company 160</v>
      </c>
      <c r="D1255" s="97" t="str">
        <f>IF('Data Import-Express'!D1249="", "",'Data Import-Express'!D1249 )</f>
        <v>B078678</v>
      </c>
      <c r="E1255" s="54">
        <f ca="1">IF('Data Import-Express'!E1249="", "",'Data Import-Express'!E1249 )+(TODAY()-$A$1)</f>
        <v>45154</v>
      </c>
      <c r="F1255" s="53">
        <f>IF('Data Import-Express'!F1249="", "",'Data Import-Express'!F1249 )</f>
        <v>2100</v>
      </c>
      <c r="G1255" s="53">
        <f>IF('Data Import-Express'!G1249="", "",'Data Import-Express'!G1249 )</f>
        <v>2100</v>
      </c>
      <c r="H1255" s="8"/>
      <c r="I1255" s="81"/>
      <c r="J1255" s="81"/>
      <c r="K1255" s="82"/>
      <c r="L1255" s="120"/>
      <c r="M1255" s="93"/>
      <c r="N1255" s="93"/>
      <c r="O1255" s="36"/>
      <c r="P1255" s="81"/>
      <c r="Q1255" s="81"/>
      <c r="R1255" s="82"/>
      <c r="S1255" s="88"/>
      <c r="T1255" s="92"/>
      <c r="U1255" s="92"/>
      <c r="V1255" s="2"/>
      <c r="W1255" s="2"/>
    </row>
    <row r="1256" spans="1:23" ht="15.95" customHeight="1" x14ac:dyDescent="0.25">
      <c r="A1256" s="72"/>
      <c r="B1256" s="53" t="str">
        <f>IF('Data Import-Express'!B1250="", "",'Data Import-Express'!B1250 )</f>
        <v>BREMRE</v>
      </c>
      <c r="C1256" s="53" t="str">
        <f>IF('Data Import-Express'!C1250="", "",'Data Import-Express'!C1250 )</f>
        <v>Company 161</v>
      </c>
      <c r="D1256" s="97" t="str">
        <f>IF('Data Import-Express'!D1250="", "",'Data Import-Express'!D1250 )</f>
        <v>L055288</v>
      </c>
      <c r="E1256" s="54">
        <f ca="1">IF('Data Import-Express'!E1250="", "",'Data Import-Express'!E1250 )+(TODAY()-$A$1)</f>
        <v>44728</v>
      </c>
      <c r="F1256" s="53">
        <f>IF('Data Import-Express'!F1250="", "",'Data Import-Express'!F1250 )</f>
        <v>871.5</v>
      </c>
      <c r="G1256" s="53">
        <f>IF('Data Import-Express'!G1250="", "",'Data Import-Express'!G1250 )</f>
        <v>871.5</v>
      </c>
      <c r="H1256" s="8"/>
      <c r="I1256" s="81"/>
      <c r="J1256" s="81"/>
      <c r="K1256" s="82"/>
      <c r="L1256" s="120"/>
      <c r="M1256" s="93"/>
      <c r="N1256" s="93"/>
      <c r="O1256" s="36"/>
      <c r="P1256" s="81"/>
      <c r="Q1256" s="81"/>
      <c r="R1256" s="82"/>
      <c r="S1256" s="88"/>
      <c r="T1256" s="92"/>
      <c r="U1256" s="92"/>
      <c r="V1256" s="2"/>
      <c r="W1256" s="2"/>
    </row>
    <row r="1257" spans="1:23" ht="15.95" customHeight="1" x14ac:dyDescent="0.25">
      <c r="A1257" s="72"/>
      <c r="B1257" s="53" t="str">
        <f>IF('Data Import-Express'!B1251="", "",'Data Import-Express'!B1251 )</f>
        <v>BREMRE</v>
      </c>
      <c r="C1257" s="53" t="str">
        <f>IF('Data Import-Express'!C1251="", "",'Data Import-Express'!C1251 )</f>
        <v>Company 161</v>
      </c>
      <c r="D1257" s="97" t="str">
        <f>IF('Data Import-Express'!D1251="", "",'Data Import-Express'!D1251 )</f>
        <v>T079089</v>
      </c>
      <c r="E1257" s="54">
        <f ca="1">IF('Data Import-Express'!E1251="", "",'Data Import-Express'!E1251 )+(TODAY()-$A$1)</f>
        <v>45163</v>
      </c>
      <c r="F1257" s="53">
        <f>IF('Data Import-Express'!F1251="", "",'Data Import-Express'!F1251 )</f>
        <v>686.38</v>
      </c>
      <c r="G1257" s="53">
        <f>IF('Data Import-Express'!G1251="", "",'Data Import-Express'!G1251 )</f>
        <v>686.38</v>
      </c>
      <c r="H1257" s="8"/>
      <c r="I1257" s="81"/>
      <c r="J1257" s="81"/>
      <c r="K1257" s="82"/>
      <c r="L1257" s="120"/>
      <c r="M1257" s="93"/>
      <c r="N1257" s="93"/>
      <c r="O1257" s="36"/>
      <c r="P1257" s="81"/>
      <c r="Q1257" s="81"/>
      <c r="R1257" s="82"/>
      <c r="S1257" s="88"/>
      <c r="T1257" s="92"/>
      <c r="U1257" s="92"/>
      <c r="V1257" s="2"/>
      <c r="W1257" s="2"/>
    </row>
    <row r="1258" spans="1:23" ht="15.95" customHeight="1" x14ac:dyDescent="0.25">
      <c r="A1258" s="72"/>
      <c r="B1258" s="53" t="str">
        <f>IF('Data Import-Express'!B1252="", "",'Data Import-Express'!B1252 )</f>
        <v>BREMRE</v>
      </c>
      <c r="C1258" s="53" t="str">
        <f>IF('Data Import-Express'!C1252="", "",'Data Import-Express'!C1252 )</f>
        <v>Company 161</v>
      </c>
      <c r="D1258" s="97" t="str">
        <f>IF('Data Import-Express'!D1252="", "",'Data Import-Express'!D1252 )</f>
        <v>L079250</v>
      </c>
      <c r="E1258" s="54">
        <f ca="1">IF('Data Import-Express'!E1252="", "",'Data Import-Express'!E1252 )+(TODAY()-$A$1)</f>
        <v>45168</v>
      </c>
      <c r="F1258" s="53">
        <f>IF('Data Import-Express'!F1252="", "",'Data Import-Express'!F1252 )</f>
        <v>195.08</v>
      </c>
      <c r="G1258" s="53">
        <f>IF('Data Import-Express'!G1252="", "",'Data Import-Express'!G1252 )</f>
        <v>195.08</v>
      </c>
      <c r="H1258" s="8"/>
      <c r="I1258" s="81"/>
      <c r="J1258" s="81"/>
      <c r="K1258" s="82"/>
      <c r="L1258" s="120"/>
      <c r="M1258" s="93"/>
      <c r="N1258" s="93"/>
      <c r="O1258" s="36"/>
      <c r="P1258" s="81"/>
      <c r="Q1258" s="81"/>
      <c r="R1258" s="82"/>
      <c r="S1258" s="88"/>
      <c r="T1258" s="92"/>
      <c r="U1258" s="92"/>
      <c r="V1258" s="2"/>
      <c r="W1258" s="2"/>
    </row>
    <row r="1259" spans="1:23" ht="15.95" customHeight="1" x14ac:dyDescent="0.25">
      <c r="A1259" s="72"/>
      <c r="B1259" s="53" t="str">
        <f>IF('Data Import-Express'!B1253="", "",'Data Import-Express'!B1253 )</f>
        <v>BREMRE</v>
      </c>
      <c r="C1259" s="53" t="str">
        <f>IF('Data Import-Express'!C1253="", "",'Data Import-Express'!C1253 )</f>
        <v>Company 161</v>
      </c>
      <c r="D1259" s="97" t="str">
        <f>IF('Data Import-Express'!D1253="", "",'Data Import-Express'!D1253 )</f>
        <v>L079277</v>
      </c>
      <c r="E1259" s="54">
        <f ca="1">IF('Data Import-Express'!E1253="", "",'Data Import-Express'!E1253 )+(TODAY()-$A$1)</f>
        <v>45168</v>
      </c>
      <c r="F1259" s="53">
        <f>IF('Data Import-Express'!F1253="", "",'Data Import-Express'!F1253 )</f>
        <v>252.88</v>
      </c>
      <c r="G1259" s="53">
        <f>IF('Data Import-Express'!G1253="", "",'Data Import-Express'!G1253 )</f>
        <v>252.88</v>
      </c>
      <c r="H1259" s="8"/>
      <c r="I1259" s="81"/>
      <c r="J1259" s="81"/>
      <c r="K1259" s="82"/>
      <c r="L1259" s="120"/>
      <c r="M1259" s="93"/>
      <c r="N1259" s="93"/>
      <c r="O1259" s="36"/>
      <c r="P1259" s="81"/>
      <c r="Q1259" s="81"/>
      <c r="R1259" s="82"/>
      <c r="S1259" s="88"/>
      <c r="T1259" s="92"/>
      <c r="U1259" s="92"/>
      <c r="V1259" s="2"/>
      <c r="W1259" s="2"/>
    </row>
    <row r="1260" spans="1:23" ht="15.95" customHeight="1" x14ac:dyDescent="0.25">
      <c r="A1260" s="72"/>
      <c r="B1260" s="53" t="str">
        <f>IF('Data Import-Express'!B1254="", "",'Data Import-Express'!B1254 )</f>
        <v>BREMRE</v>
      </c>
      <c r="C1260" s="53" t="str">
        <f>IF('Data Import-Express'!C1254="", "",'Data Import-Express'!C1254 )</f>
        <v>Company 161</v>
      </c>
      <c r="D1260" s="97" t="str">
        <f>IF('Data Import-Express'!D1254="", "",'Data Import-Express'!D1254 )</f>
        <v>L079429</v>
      </c>
      <c r="E1260" s="54">
        <f ca="1">IF('Data Import-Express'!E1254="", "",'Data Import-Express'!E1254 )+(TODAY()-$A$1)</f>
        <v>45170</v>
      </c>
      <c r="F1260" s="53">
        <f>IF('Data Import-Express'!F1254="", "",'Data Import-Express'!F1254 )</f>
        <v>193.73</v>
      </c>
      <c r="G1260" s="53">
        <f>IF('Data Import-Express'!G1254="", "",'Data Import-Express'!G1254 )</f>
        <v>193.73</v>
      </c>
      <c r="H1260" s="8"/>
      <c r="I1260" s="81"/>
      <c r="J1260" s="81"/>
      <c r="K1260" s="82"/>
      <c r="L1260" s="120"/>
      <c r="M1260" s="93"/>
      <c r="N1260" s="93"/>
      <c r="O1260" s="36"/>
      <c r="P1260" s="81"/>
      <c r="Q1260" s="81"/>
      <c r="R1260" s="82"/>
      <c r="S1260" s="88"/>
      <c r="T1260" s="92"/>
      <c r="U1260" s="92"/>
      <c r="V1260" s="2"/>
      <c r="W1260" s="2"/>
    </row>
    <row r="1261" spans="1:23" ht="15.95" customHeight="1" x14ac:dyDescent="0.25">
      <c r="A1261" s="72"/>
      <c r="B1261" s="53" t="str">
        <f>IF('Data Import-Express'!B1255="", "",'Data Import-Express'!B1255 )</f>
        <v>BRLIHU</v>
      </c>
      <c r="C1261" s="53" t="str">
        <f>IF('Data Import-Express'!C1255="", "",'Data Import-Express'!C1255 )</f>
        <v>Company 162</v>
      </c>
      <c r="D1261" s="97" t="str">
        <f>IF('Data Import-Express'!D1255="", "",'Data Import-Express'!D1255 )</f>
        <v>L075969</v>
      </c>
      <c r="E1261" s="54">
        <f ca="1">IF('Data Import-Express'!E1255="", "",'Data Import-Express'!E1255 )+(TODAY()-$A$1)</f>
        <v>45107</v>
      </c>
      <c r="F1261" s="53">
        <f>IF('Data Import-Express'!F1255="", "",'Data Import-Express'!F1255 )</f>
        <v>544.63</v>
      </c>
      <c r="G1261" s="53">
        <f>IF('Data Import-Express'!G1255="", "",'Data Import-Express'!G1255 )</f>
        <v>544.63</v>
      </c>
      <c r="H1261" s="8"/>
      <c r="I1261" s="81"/>
      <c r="J1261" s="81"/>
      <c r="K1261" s="82"/>
      <c r="L1261" s="120"/>
      <c r="M1261" s="93"/>
      <c r="N1261" s="93"/>
      <c r="O1261" s="36"/>
      <c r="P1261" s="81"/>
      <c r="Q1261" s="81"/>
      <c r="R1261" s="82"/>
      <c r="S1261" s="88"/>
      <c r="T1261" s="92"/>
      <c r="U1261" s="92"/>
      <c r="V1261" s="2"/>
      <c r="W1261" s="2"/>
    </row>
    <row r="1262" spans="1:23" ht="15.95" customHeight="1" x14ac:dyDescent="0.25">
      <c r="A1262" s="72"/>
      <c r="B1262" s="53" t="str">
        <f>IF('Data Import-Express'!B1256="", "",'Data Import-Express'!B1256 )</f>
        <v>BRLIHU</v>
      </c>
      <c r="C1262" s="53" t="str">
        <f>IF('Data Import-Express'!C1256="", "",'Data Import-Express'!C1256 )</f>
        <v>Company 162</v>
      </c>
      <c r="D1262" s="97" t="str">
        <f>IF('Data Import-Express'!D1256="", "",'Data Import-Express'!D1256 )</f>
        <v>L077152</v>
      </c>
      <c r="E1262" s="54">
        <f ca="1">IF('Data Import-Express'!E1256="", "",'Data Import-Express'!E1256 )+(TODAY()-$A$1)</f>
        <v>45133</v>
      </c>
      <c r="F1262" s="53">
        <f>IF('Data Import-Express'!F1256="", "",'Data Import-Express'!F1256 )</f>
        <v>1175.6300000000001</v>
      </c>
      <c r="G1262" s="53">
        <f>IF('Data Import-Express'!G1256="", "",'Data Import-Express'!G1256 )</f>
        <v>1175.6300000000001</v>
      </c>
      <c r="H1262" s="8"/>
      <c r="I1262" s="81"/>
      <c r="J1262" s="81"/>
      <c r="K1262" s="82"/>
      <c r="L1262" s="120"/>
      <c r="M1262" s="93"/>
      <c r="N1262" s="93"/>
      <c r="O1262" s="36"/>
      <c r="P1262" s="81"/>
      <c r="Q1262" s="81"/>
      <c r="R1262" s="82"/>
      <c r="S1262" s="88"/>
      <c r="T1262" s="92"/>
      <c r="U1262" s="92"/>
      <c r="V1262" s="2"/>
      <c r="W1262" s="2"/>
    </row>
    <row r="1263" spans="1:23" ht="15.95" customHeight="1" x14ac:dyDescent="0.25">
      <c r="A1263" s="72"/>
      <c r="B1263" s="53" t="str">
        <f>IF('Data Import-Express'!B1257="", "",'Data Import-Express'!B1257 )</f>
        <v>BRLIHU</v>
      </c>
      <c r="C1263" s="53" t="str">
        <f>IF('Data Import-Express'!C1257="", "",'Data Import-Express'!C1257 )</f>
        <v>Company 162</v>
      </c>
      <c r="D1263" s="97" t="str">
        <f>IF('Data Import-Express'!D1257="", "",'Data Import-Express'!D1257 )</f>
        <v>L077153</v>
      </c>
      <c r="E1263" s="54">
        <f ca="1">IF('Data Import-Express'!E1257="", "",'Data Import-Express'!E1257 )+(TODAY()-$A$1)</f>
        <v>45133</v>
      </c>
      <c r="F1263" s="53">
        <f>IF('Data Import-Express'!F1257="", "",'Data Import-Express'!F1257 )</f>
        <v>1318.13</v>
      </c>
      <c r="G1263" s="53">
        <f>IF('Data Import-Express'!G1257="", "",'Data Import-Express'!G1257 )</f>
        <v>1318.13</v>
      </c>
      <c r="H1263" s="8"/>
      <c r="I1263" s="81"/>
      <c r="J1263" s="81"/>
      <c r="K1263" s="82"/>
      <c r="L1263" s="120"/>
      <c r="M1263" s="93"/>
      <c r="N1263" s="93"/>
      <c r="O1263" s="36"/>
      <c r="P1263" s="81"/>
      <c r="Q1263" s="81"/>
      <c r="R1263" s="82"/>
      <c r="S1263" s="88"/>
      <c r="T1263" s="92"/>
      <c r="U1263" s="92"/>
      <c r="V1263" s="2"/>
      <c r="W1263" s="2"/>
    </row>
    <row r="1264" spans="1:23" ht="15.95" customHeight="1" x14ac:dyDescent="0.25">
      <c r="A1264" s="72"/>
      <c r="B1264" s="53" t="str">
        <f>IF('Data Import-Express'!B1258="", "",'Data Import-Express'!B1258 )</f>
        <v>BRLIHU</v>
      </c>
      <c r="C1264" s="53" t="str">
        <f>IF('Data Import-Express'!C1258="", "",'Data Import-Express'!C1258 )</f>
        <v>Company 162</v>
      </c>
      <c r="D1264" s="97" t="str">
        <f>IF('Data Import-Express'!D1258="", "",'Data Import-Express'!D1258 )</f>
        <v>L077439</v>
      </c>
      <c r="E1264" s="54">
        <f ca="1">IF('Data Import-Express'!E1258="", "",'Data Import-Express'!E1258 )+(TODAY()-$A$1)</f>
        <v>45141</v>
      </c>
      <c r="F1264" s="53">
        <f>IF('Data Import-Express'!F1258="", "",'Data Import-Express'!F1258 )</f>
        <v>772.75</v>
      </c>
      <c r="G1264" s="53">
        <f>IF('Data Import-Express'!G1258="", "",'Data Import-Express'!G1258 )</f>
        <v>772.75</v>
      </c>
      <c r="H1264" s="8"/>
      <c r="I1264" s="81"/>
      <c r="J1264" s="81"/>
      <c r="K1264" s="82"/>
      <c r="L1264" s="120"/>
      <c r="M1264" s="93"/>
      <c r="N1264" s="93"/>
      <c r="O1264" s="36"/>
      <c r="P1264" s="81"/>
      <c r="Q1264" s="81"/>
      <c r="R1264" s="82"/>
      <c r="S1264" s="88"/>
      <c r="T1264" s="92"/>
      <c r="U1264" s="92"/>
      <c r="V1264" s="2"/>
      <c r="W1264" s="2"/>
    </row>
    <row r="1265" spans="1:23" ht="15.95" customHeight="1" x14ac:dyDescent="0.25">
      <c r="A1265" s="72"/>
      <c r="B1265" s="53" t="str">
        <f>IF('Data Import-Express'!B1259="", "",'Data Import-Express'!B1259 )</f>
        <v>BRTIBR</v>
      </c>
      <c r="C1265" s="53" t="str">
        <f>IF('Data Import-Express'!C1259="", "",'Data Import-Express'!C1259 )</f>
        <v>Company 163</v>
      </c>
      <c r="D1265" s="97" t="str">
        <f>IF('Data Import-Express'!D1259="", "",'Data Import-Express'!D1259 )</f>
        <v>L076454</v>
      </c>
      <c r="E1265" s="54">
        <f ca="1">IF('Data Import-Express'!E1259="", "",'Data Import-Express'!E1259 )+(TODAY()-$A$1)</f>
        <v>45120</v>
      </c>
      <c r="F1265" s="53">
        <f>IF('Data Import-Express'!F1259="", "",'Data Import-Express'!F1259 )</f>
        <v>1190</v>
      </c>
      <c r="G1265" s="53">
        <f>IF('Data Import-Express'!G1259="", "",'Data Import-Express'!G1259 )</f>
        <v>1190</v>
      </c>
      <c r="H1265" s="8"/>
      <c r="I1265" s="81"/>
      <c r="J1265" s="81"/>
      <c r="K1265" s="82"/>
      <c r="L1265" s="120"/>
      <c r="M1265" s="93"/>
      <c r="N1265" s="93"/>
      <c r="O1265" s="36"/>
      <c r="P1265" s="81"/>
      <c r="Q1265" s="81"/>
      <c r="R1265" s="82"/>
      <c r="S1265" s="88"/>
      <c r="T1265" s="92"/>
      <c r="U1265" s="92"/>
      <c r="V1265" s="2"/>
      <c r="W1265" s="2"/>
    </row>
    <row r="1266" spans="1:23" ht="15.95" customHeight="1" x14ac:dyDescent="0.25">
      <c r="A1266" s="72"/>
      <c r="B1266" s="53" t="str">
        <f>IF('Data Import-Express'!B1260="", "",'Data Import-Express'!B1260 )</f>
        <v>BRTIBR</v>
      </c>
      <c r="C1266" s="53" t="str">
        <f>IF('Data Import-Express'!C1260="", "",'Data Import-Express'!C1260 )</f>
        <v>Company 163</v>
      </c>
      <c r="D1266" s="97" t="str">
        <f>IF('Data Import-Express'!D1260="", "",'Data Import-Express'!D1260 )</f>
        <v>L077168</v>
      </c>
      <c r="E1266" s="54">
        <f ca="1">IF('Data Import-Express'!E1260="", "",'Data Import-Express'!E1260 )+(TODAY()-$A$1)</f>
        <v>45130</v>
      </c>
      <c r="F1266" s="53">
        <f>IF('Data Import-Express'!F1260="", "",'Data Import-Express'!F1260 )</f>
        <v>976.5</v>
      </c>
      <c r="G1266" s="53">
        <f>IF('Data Import-Express'!G1260="", "",'Data Import-Express'!G1260 )</f>
        <v>976.5</v>
      </c>
      <c r="H1266" s="8"/>
      <c r="I1266" s="81"/>
      <c r="J1266" s="81"/>
      <c r="K1266" s="82"/>
      <c r="L1266" s="120"/>
      <c r="M1266" s="93"/>
      <c r="N1266" s="93"/>
      <c r="O1266" s="36"/>
      <c r="P1266" s="81"/>
      <c r="Q1266" s="81"/>
      <c r="R1266" s="82"/>
      <c r="S1266" s="88"/>
      <c r="T1266" s="92"/>
      <c r="U1266" s="92"/>
      <c r="V1266" s="2"/>
      <c r="W1266" s="2"/>
    </row>
    <row r="1267" spans="1:23" ht="15.95" customHeight="1" x14ac:dyDescent="0.25">
      <c r="A1267" s="72"/>
      <c r="B1267" s="53" t="str">
        <f>IF('Data Import-Express'!B1261="", "",'Data Import-Express'!B1261 )</f>
        <v>BRTIBR</v>
      </c>
      <c r="C1267" s="53" t="str">
        <f>IF('Data Import-Express'!C1261="", "",'Data Import-Express'!C1261 )</f>
        <v>Company 163</v>
      </c>
      <c r="D1267" s="97" t="str">
        <f>IF('Data Import-Express'!D1261="", "",'Data Import-Express'!D1261 )</f>
        <v>L077794</v>
      </c>
      <c r="E1267" s="54">
        <f ca="1">IF('Data Import-Express'!E1261="", "",'Data Import-Express'!E1261 )+(TODAY()-$A$1)</f>
        <v>45148</v>
      </c>
      <c r="F1267" s="53">
        <f>IF('Data Import-Express'!F1261="", "",'Data Import-Express'!F1261 )</f>
        <v>1228.25</v>
      </c>
      <c r="G1267" s="53">
        <f>IF('Data Import-Express'!G1261="", "",'Data Import-Express'!G1261 )</f>
        <v>1228.25</v>
      </c>
      <c r="H1267" s="8"/>
      <c r="I1267" s="81"/>
      <c r="J1267" s="81"/>
      <c r="K1267" s="82"/>
      <c r="L1267" s="120"/>
      <c r="M1267" s="93"/>
      <c r="N1267" s="93"/>
      <c r="O1267" s="36"/>
      <c r="P1267" s="81"/>
      <c r="Q1267" s="81"/>
      <c r="R1267" s="82"/>
      <c r="S1267" s="88"/>
      <c r="T1267" s="92"/>
      <c r="U1267" s="92"/>
      <c r="V1267" s="2"/>
      <c r="W1267" s="2"/>
    </row>
    <row r="1268" spans="1:23" ht="15.95" customHeight="1" x14ac:dyDescent="0.25">
      <c r="A1268" s="72"/>
      <c r="B1268" s="53" t="str">
        <f>IF('Data Import-Express'!B1262="", "",'Data Import-Express'!B1262 )</f>
        <v>BRTIBR</v>
      </c>
      <c r="C1268" s="53" t="str">
        <f>IF('Data Import-Express'!C1262="", "",'Data Import-Express'!C1262 )</f>
        <v>Company 163</v>
      </c>
      <c r="D1268" s="97" t="str">
        <f>IF('Data Import-Express'!D1262="", "",'Data Import-Express'!D1262 )</f>
        <v>L078464</v>
      </c>
      <c r="E1268" s="54">
        <f ca="1">IF('Data Import-Express'!E1262="", "",'Data Import-Express'!E1262 )+(TODAY()-$A$1)</f>
        <v>45154</v>
      </c>
      <c r="F1268" s="53">
        <f>IF('Data Import-Express'!F1262="", "",'Data Import-Express'!F1262 )</f>
        <v>997.05</v>
      </c>
      <c r="G1268" s="53">
        <f>IF('Data Import-Express'!G1262="", "",'Data Import-Express'!G1262 )</f>
        <v>997.05</v>
      </c>
      <c r="H1268" s="8"/>
      <c r="I1268" s="81"/>
      <c r="J1268" s="81"/>
      <c r="K1268" s="82"/>
      <c r="L1268" s="120"/>
      <c r="M1268" s="93"/>
      <c r="N1268" s="93"/>
      <c r="O1268" s="36"/>
      <c r="P1268" s="81"/>
      <c r="Q1268" s="81"/>
      <c r="R1268" s="82"/>
      <c r="S1268" s="88"/>
      <c r="T1268" s="92"/>
      <c r="U1268" s="92"/>
      <c r="V1268" s="2"/>
      <c r="W1268" s="2"/>
    </row>
    <row r="1269" spans="1:23" ht="15.95" customHeight="1" x14ac:dyDescent="0.25">
      <c r="A1269" s="72"/>
      <c r="B1269" s="53" t="str">
        <f>IF('Data Import-Express'!B1263="", "",'Data Import-Express'!B1263 )</f>
        <v>BRTIBR</v>
      </c>
      <c r="C1269" s="53" t="str">
        <f>IF('Data Import-Express'!C1263="", "",'Data Import-Express'!C1263 )</f>
        <v>Company 163</v>
      </c>
      <c r="D1269" s="97" t="str">
        <f>IF('Data Import-Express'!D1263="", "",'Data Import-Express'!D1263 )</f>
        <v>L078925</v>
      </c>
      <c r="E1269" s="54">
        <f ca="1">IF('Data Import-Express'!E1263="", "",'Data Import-Express'!E1263 )+(TODAY()-$A$1)</f>
        <v>45157</v>
      </c>
      <c r="F1269" s="53">
        <f>IF('Data Import-Express'!F1263="", "",'Data Import-Express'!F1263 )</f>
        <v>592.45000000000005</v>
      </c>
      <c r="G1269" s="53">
        <f>IF('Data Import-Express'!G1263="", "",'Data Import-Express'!G1263 )</f>
        <v>592.45000000000005</v>
      </c>
      <c r="H1269" s="8"/>
      <c r="I1269" s="81"/>
      <c r="J1269" s="81"/>
      <c r="K1269" s="82"/>
      <c r="L1269" s="120"/>
      <c r="M1269" s="93"/>
      <c r="N1269" s="93"/>
      <c r="O1269" s="36"/>
      <c r="P1269" s="81"/>
      <c r="Q1269" s="81"/>
      <c r="R1269" s="82"/>
      <c r="S1269" s="88"/>
      <c r="T1269" s="92"/>
      <c r="U1269" s="92"/>
      <c r="V1269" s="2"/>
      <c r="W1269" s="2"/>
    </row>
    <row r="1270" spans="1:23" ht="15.95" customHeight="1" x14ac:dyDescent="0.25">
      <c r="A1270" s="72"/>
      <c r="B1270" s="53" t="str">
        <f>IF('Data Import-Express'!B1264="", "",'Data Import-Express'!B1264 )</f>
        <v>BRYAKS</v>
      </c>
      <c r="C1270" s="53" t="str">
        <f>IF('Data Import-Express'!C1264="", "",'Data Import-Express'!C1264 )</f>
        <v>Company 164</v>
      </c>
      <c r="D1270" s="97" t="str">
        <f>IF('Data Import-Express'!D1264="", "",'Data Import-Express'!D1264 )</f>
        <v>L070502</v>
      </c>
      <c r="E1270" s="54">
        <f ca="1">IF('Data Import-Express'!E1264="", "",'Data Import-Express'!E1264 )+(TODAY()-$A$1)</f>
        <v>45008</v>
      </c>
      <c r="F1270" s="53">
        <f>IF('Data Import-Express'!F1264="", "",'Data Import-Express'!F1264 )</f>
        <v>3000</v>
      </c>
      <c r="G1270" s="53">
        <f>IF('Data Import-Express'!G1264="", "",'Data Import-Express'!G1264 )</f>
        <v>3000</v>
      </c>
      <c r="H1270" s="8"/>
      <c r="I1270" s="81"/>
      <c r="J1270" s="81"/>
      <c r="K1270" s="82"/>
      <c r="L1270" s="120"/>
      <c r="M1270" s="93"/>
      <c r="N1270" s="93"/>
      <c r="O1270" s="36"/>
      <c r="P1270" s="81"/>
      <c r="Q1270" s="81"/>
      <c r="R1270" s="82"/>
      <c r="S1270" s="88"/>
      <c r="T1270" s="92"/>
      <c r="U1270" s="92"/>
      <c r="V1270" s="2"/>
      <c r="W1270" s="2"/>
    </row>
    <row r="1271" spans="1:23" ht="15.95" customHeight="1" x14ac:dyDescent="0.25">
      <c r="A1271" s="72"/>
      <c r="B1271" s="53" t="str">
        <f>IF('Data Import-Express'!B1265="", "",'Data Import-Express'!B1265 )</f>
        <v>BRYAKS</v>
      </c>
      <c r="C1271" s="53" t="str">
        <f>IF('Data Import-Express'!C1265="", "",'Data Import-Express'!C1265 )</f>
        <v>Company 164</v>
      </c>
      <c r="D1271" s="97" t="str">
        <f>IF('Data Import-Express'!D1265="", "",'Data Import-Express'!D1265 )</f>
        <v>B075672</v>
      </c>
      <c r="E1271" s="54">
        <f ca="1">IF('Data Import-Express'!E1265="", "",'Data Import-Express'!E1265 )+(TODAY()-$A$1)</f>
        <v>45099</v>
      </c>
      <c r="F1271" s="53">
        <f>IF('Data Import-Express'!F1265="", "",'Data Import-Express'!F1265 )</f>
        <v>3200</v>
      </c>
      <c r="G1271" s="53">
        <f>IF('Data Import-Express'!G1265="", "",'Data Import-Express'!G1265 )</f>
        <v>100</v>
      </c>
      <c r="H1271" s="8"/>
      <c r="I1271" s="81"/>
      <c r="J1271" s="81"/>
      <c r="K1271" s="82"/>
      <c r="L1271" s="120"/>
      <c r="M1271" s="93"/>
      <c r="N1271" s="93"/>
      <c r="O1271" s="36"/>
      <c r="P1271" s="81"/>
      <c r="Q1271" s="81"/>
      <c r="R1271" s="82"/>
      <c r="S1271" s="88"/>
      <c r="T1271" s="92"/>
      <c r="U1271" s="92"/>
      <c r="V1271" s="2"/>
      <c r="W1271" s="2"/>
    </row>
    <row r="1272" spans="1:23" ht="15.95" customHeight="1" x14ac:dyDescent="0.25">
      <c r="A1272" s="72"/>
      <c r="B1272" s="53" t="str">
        <f>IF('Data Import-Express'!B1266="", "",'Data Import-Express'!B1266 )</f>
        <v>BRYAKS</v>
      </c>
      <c r="C1272" s="53" t="str">
        <f>IF('Data Import-Express'!C1266="", "",'Data Import-Express'!C1266 )</f>
        <v>Company 164</v>
      </c>
      <c r="D1272" s="97" t="str">
        <f>IF('Data Import-Express'!D1266="", "",'Data Import-Express'!D1266 )</f>
        <v>B075918</v>
      </c>
      <c r="E1272" s="54">
        <f ca="1">IF('Data Import-Express'!E1266="", "",'Data Import-Express'!E1266 )+(TODAY()-$A$1)</f>
        <v>45106</v>
      </c>
      <c r="F1272" s="53">
        <f>IF('Data Import-Express'!F1266="", "",'Data Import-Express'!F1266 )</f>
        <v>1390.95</v>
      </c>
      <c r="G1272" s="53">
        <f>IF('Data Import-Express'!G1266="", "",'Data Import-Express'!G1266 )</f>
        <v>0.95</v>
      </c>
      <c r="H1272" s="8"/>
      <c r="I1272" s="81"/>
      <c r="J1272" s="81"/>
      <c r="K1272" s="82"/>
      <c r="L1272" s="120"/>
      <c r="M1272" s="93"/>
      <c r="N1272" s="93"/>
      <c r="O1272" s="36"/>
      <c r="P1272" s="81"/>
      <c r="Q1272" s="81"/>
      <c r="R1272" s="82"/>
      <c r="S1272" s="88"/>
      <c r="T1272" s="92"/>
      <c r="U1272" s="92"/>
      <c r="V1272" s="2"/>
      <c r="W1272" s="2"/>
    </row>
    <row r="1273" spans="1:23" ht="15.95" customHeight="1" x14ac:dyDescent="0.25">
      <c r="A1273" s="72"/>
      <c r="B1273" s="53" t="str">
        <f>IF('Data Import-Express'!B1267="", "",'Data Import-Express'!B1267 )</f>
        <v>BRYAKS</v>
      </c>
      <c r="C1273" s="53" t="str">
        <f>IF('Data Import-Express'!C1267="", "",'Data Import-Express'!C1267 )</f>
        <v>Company 164</v>
      </c>
      <c r="D1273" s="97" t="str">
        <f>IF('Data Import-Express'!D1267="", "",'Data Import-Express'!D1267 )</f>
        <v>B078922</v>
      </c>
      <c r="E1273" s="54">
        <f ca="1">IF('Data Import-Express'!E1267="", "",'Data Import-Express'!E1267 )+(TODAY()-$A$1)</f>
        <v>45157</v>
      </c>
      <c r="F1273" s="53">
        <f>IF('Data Import-Express'!F1267="", "",'Data Import-Express'!F1267 )</f>
        <v>600</v>
      </c>
      <c r="G1273" s="53">
        <f>IF('Data Import-Express'!G1267="", "",'Data Import-Express'!G1267 )</f>
        <v>100</v>
      </c>
      <c r="H1273" s="8"/>
      <c r="I1273" s="81"/>
      <c r="J1273" s="81"/>
      <c r="K1273" s="82"/>
      <c r="L1273" s="120"/>
      <c r="M1273" s="93"/>
      <c r="N1273" s="93"/>
      <c r="O1273" s="36"/>
      <c r="P1273" s="81"/>
      <c r="Q1273" s="81"/>
      <c r="R1273" s="82"/>
      <c r="S1273" s="88"/>
      <c r="T1273" s="92"/>
      <c r="U1273" s="92"/>
      <c r="V1273" s="2"/>
      <c r="W1273" s="2"/>
    </row>
    <row r="1274" spans="1:23" ht="15.95" customHeight="1" x14ac:dyDescent="0.25">
      <c r="A1274" s="72"/>
      <c r="B1274" s="53" t="str">
        <f>IF('Data Import-Express'!B1268="", "",'Data Import-Express'!B1268 )</f>
        <v>BS&amp;HPA</v>
      </c>
      <c r="C1274" s="53" t="str">
        <f>IF('Data Import-Express'!C1268="", "",'Data Import-Express'!C1268 )</f>
        <v>Company 165</v>
      </c>
      <c r="D1274" s="97" t="str">
        <f>IF('Data Import-Express'!D1268="", "",'Data Import-Express'!D1268 )</f>
        <v>L071237</v>
      </c>
      <c r="E1274" s="54">
        <f ca="1">IF('Data Import-Express'!E1268="", "",'Data Import-Express'!E1268 )+(TODAY()-$A$1)</f>
        <v>45161</v>
      </c>
      <c r="F1274" s="53">
        <f>IF('Data Import-Express'!F1268="", "",'Data Import-Express'!F1268 )</f>
        <v>825</v>
      </c>
      <c r="G1274" s="53">
        <f>IF('Data Import-Express'!G1268="", "",'Data Import-Express'!G1268 )</f>
        <v>825</v>
      </c>
      <c r="H1274" s="8"/>
      <c r="I1274" s="81"/>
      <c r="J1274" s="81"/>
      <c r="K1274" s="82"/>
      <c r="L1274" s="120"/>
      <c r="M1274" s="93"/>
      <c r="N1274" s="93"/>
      <c r="O1274" s="36"/>
      <c r="P1274" s="81"/>
      <c r="Q1274" s="81"/>
      <c r="R1274" s="82"/>
      <c r="S1274" s="88"/>
      <c r="T1274" s="92"/>
      <c r="U1274" s="92"/>
      <c r="V1274" s="2"/>
      <c r="W1274" s="2"/>
    </row>
    <row r="1275" spans="1:23" ht="15.95" customHeight="1" x14ac:dyDescent="0.25">
      <c r="A1275" s="72"/>
      <c r="B1275" s="53" t="str">
        <f>IF('Data Import-Express'!B1269="", "",'Data Import-Express'!B1269 )</f>
        <v>BS&amp;HPA</v>
      </c>
      <c r="C1275" s="53" t="str">
        <f>IF('Data Import-Express'!C1269="", "",'Data Import-Express'!C1269 )</f>
        <v>Company 165</v>
      </c>
      <c r="D1275" s="97" t="str">
        <f>IF('Data Import-Express'!D1269="", "",'Data Import-Express'!D1269 )</f>
        <v>L072768</v>
      </c>
      <c r="E1275" s="54">
        <f ca="1">IF('Data Import-Express'!E1269="", "",'Data Import-Express'!E1269 )+(TODAY()-$A$1)</f>
        <v>45163</v>
      </c>
      <c r="F1275" s="53">
        <f>IF('Data Import-Express'!F1269="", "",'Data Import-Express'!F1269 )</f>
        <v>825</v>
      </c>
      <c r="G1275" s="53">
        <f>IF('Data Import-Express'!G1269="", "",'Data Import-Express'!G1269 )</f>
        <v>825</v>
      </c>
      <c r="H1275" s="8"/>
      <c r="I1275" s="81"/>
      <c r="J1275" s="81"/>
      <c r="K1275" s="82"/>
      <c r="L1275" s="120"/>
      <c r="M1275" s="93"/>
      <c r="N1275" s="93"/>
      <c r="O1275" s="36"/>
      <c r="P1275" s="81"/>
      <c r="Q1275" s="81"/>
      <c r="R1275" s="82"/>
      <c r="S1275" s="88"/>
      <c r="T1275" s="92"/>
      <c r="U1275" s="92"/>
      <c r="V1275" s="2"/>
      <c r="W1275" s="2"/>
    </row>
    <row r="1276" spans="1:23" ht="15.95" customHeight="1" x14ac:dyDescent="0.25">
      <c r="A1276" s="72"/>
      <c r="B1276" s="53" t="str">
        <f>IF('Data Import-Express'!B1270="", "",'Data Import-Express'!B1270 )</f>
        <v>BS&amp;HPA</v>
      </c>
      <c r="C1276" s="53" t="str">
        <f>IF('Data Import-Express'!C1270="", "",'Data Import-Express'!C1270 )</f>
        <v>Company 165</v>
      </c>
      <c r="D1276" s="97" t="str">
        <f>IF('Data Import-Express'!D1270="", "",'Data Import-Express'!D1270 )</f>
        <v>S076707</v>
      </c>
      <c r="E1276" s="54">
        <f ca="1">IF('Data Import-Express'!E1270="", "",'Data Import-Express'!E1270 )+(TODAY()-$A$1)</f>
        <v>45168</v>
      </c>
      <c r="F1276" s="53">
        <f>IF('Data Import-Express'!F1270="", "",'Data Import-Express'!F1270 )</f>
        <v>1537.79</v>
      </c>
      <c r="G1276" s="53">
        <f>IF('Data Import-Express'!G1270="", "",'Data Import-Express'!G1270 )</f>
        <v>1537.79</v>
      </c>
      <c r="H1276" s="8"/>
      <c r="I1276" s="81"/>
      <c r="J1276" s="81"/>
      <c r="K1276" s="82"/>
      <c r="L1276" s="120"/>
      <c r="M1276" s="93"/>
      <c r="N1276" s="93"/>
      <c r="O1276" s="36"/>
      <c r="P1276" s="81"/>
      <c r="Q1276" s="81"/>
      <c r="R1276" s="82"/>
      <c r="S1276" s="88"/>
      <c r="T1276" s="92"/>
      <c r="U1276" s="92"/>
      <c r="V1276" s="2"/>
      <c r="W1276" s="2"/>
    </row>
    <row r="1277" spans="1:23" ht="15.95" customHeight="1" x14ac:dyDescent="0.25">
      <c r="A1277" s="72"/>
      <c r="B1277" s="53" t="str">
        <f>IF('Data Import-Express'!B1271="", "",'Data Import-Express'!B1271 )</f>
        <v>BS&amp;HPA</v>
      </c>
      <c r="C1277" s="53" t="str">
        <f>IF('Data Import-Express'!C1271="", "",'Data Import-Express'!C1271 )</f>
        <v>Company 165</v>
      </c>
      <c r="D1277" s="97" t="str">
        <f>IF('Data Import-Express'!D1271="", "",'Data Import-Express'!D1271 )</f>
        <v>S076708</v>
      </c>
      <c r="E1277" s="54">
        <f ca="1">IF('Data Import-Express'!E1271="", "",'Data Import-Express'!E1271 )+(TODAY()-$A$1)</f>
        <v>45168</v>
      </c>
      <c r="F1277" s="53">
        <f>IF('Data Import-Express'!F1271="", "",'Data Import-Express'!F1271 )</f>
        <v>1590.69</v>
      </c>
      <c r="G1277" s="53">
        <f>IF('Data Import-Express'!G1271="", "",'Data Import-Express'!G1271 )</f>
        <v>1590.69</v>
      </c>
      <c r="H1277" s="8"/>
      <c r="I1277" s="81"/>
      <c r="J1277" s="81"/>
      <c r="K1277" s="82"/>
      <c r="L1277" s="120"/>
      <c r="M1277" s="93"/>
      <c r="N1277" s="93"/>
      <c r="O1277" s="36"/>
      <c r="P1277" s="81"/>
      <c r="Q1277" s="81"/>
      <c r="R1277" s="82"/>
      <c r="S1277" s="88"/>
      <c r="T1277" s="92"/>
      <c r="U1277" s="92"/>
      <c r="V1277" s="2"/>
      <c r="W1277" s="2"/>
    </row>
    <row r="1278" spans="1:23" ht="15.95" customHeight="1" x14ac:dyDescent="0.25">
      <c r="A1278" s="72"/>
      <c r="B1278" s="53" t="str">
        <f>IF('Data Import-Express'!B1272="", "",'Data Import-Express'!B1272 )</f>
        <v>BSAN12</v>
      </c>
      <c r="C1278" s="53" t="str">
        <f>IF('Data Import-Express'!C1272="", "",'Data Import-Express'!C1272 )</f>
        <v>Company 166</v>
      </c>
      <c r="D1278" s="97" t="str">
        <f>IF('Data Import-Express'!D1272="", "",'Data Import-Express'!D1272 )</f>
        <v>L070537</v>
      </c>
      <c r="E1278" s="54">
        <f ca="1">IF('Data Import-Express'!E1272="", "",'Data Import-Express'!E1272 )+(TODAY()-$A$1)</f>
        <v>45008</v>
      </c>
      <c r="F1278" s="53">
        <f>IF('Data Import-Express'!F1272="", "",'Data Import-Express'!F1272 )</f>
        <v>445.5</v>
      </c>
      <c r="G1278" s="53">
        <f>IF('Data Import-Express'!G1272="", "",'Data Import-Express'!G1272 )</f>
        <v>445.5</v>
      </c>
      <c r="H1278" s="8"/>
      <c r="I1278" s="81"/>
      <c r="J1278" s="81"/>
      <c r="K1278" s="82"/>
      <c r="L1278" s="120"/>
      <c r="M1278" s="93"/>
      <c r="N1278" s="93"/>
      <c r="O1278" s="36"/>
      <c r="P1278" s="81"/>
      <c r="Q1278" s="81"/>
      <c r="R1278" s="82"/>
      <c r="S1278" s="88"/>
      <c r="T1278" s="92"/>
      <c r="U1278" s="92"/>
      <c r="V1278" s="2"/>
      <c r="W1278" s="2"/>
    </row>
    <row r="1279" spans="1:23" ht="15.95" customHeight="1" x14ac:dyDescent="0.25">
      <c r="A1279" s="72"/>
      <c r="B1279" s="53" t="str">
        <f>IF('Data Import-Express'!B1273="", "",'Data Import-Express'!B1273 )</f>
        <v>BSAN12</v>
      </c>
      <c r="C1279" s="53" t="str">
        <f>IF('Data Import-Express'!C1273="", "",'Data Import-Express'!C1273 )</f>
        <v>Company 166</v>
      </c>
      <c r="D1279" s="97" t="str">
        <f>IF('Data Import-Express'!D1273="", "",'Data Import-Express'!D1273 )</f>
        <v>L070804</v>
      </c>
      <c r="E1279" s="54">
        <f ca="1">IF('Data Import-Express'!E1273="", "",'Data Import-Express'!E1273 )+(TODAY()-$A$1)</f>
        <v>45014</v>
      </c>
      <c r="F1279" s="53">
        <f>IF('Data Import-Express'!F1273="", "",'Data Import-Express'!F1273 )</f>
        <v>532.63</v>
      </c>
      <c r="G1279" s="53">
        <f>IF('Data Import-Express'!G1273="", "",'Data Import-Express'!G1273 )</f>
        <v>532.63</v>
      </c>
      <c r="H1279" s="8"/>
      <c r="I1279" s="81"/>
      <c r="J1279" s="81"/>
      <c r="K1279" s="82"/>
      <c r="L1279" s="120"/>
      <c r="M1279" s="93"/>
      <c r="N1279" s="93"/>
      <c r="O1279" s="36"/>
      <c r="P1279" s="81"/>
      <c r="Q1279" s="81"/>
      <c r="R1279" s="82"/>
      <c r="S1279" s="88"/>
      <c r="T1279" s="92"/>
      <c r="U1279" s="92"/>
      <c r="V1279" s="2"/>
      <c r="W1279" s="2"/>
    </row>
    <row r="1280" spans="1:23" ht="15.95" customHeight="1" x14ac:dyDescent="0.25">
      <c r="A1280" s="72"/>
      <c r="B1280" s="53" t="str">
        <f>IF('Data Import-Express'!B1274="", "",'Data Import-Express'!B1274 )</f>
        <v>BSAN12</v>
      </c>
      <c r="C1280" s="53" t="str">
        <f>IF('Data Import-Express'!C1274="", "",'Data Import-Express'!C1274 )</f>
        <v>Company 166</v>
      </c>
      <c r="D1280" s="97" t="str">
        <f>IF('Data Import-Express'!D1274="", "",'Data Import-Express'!D1274 )</f>
        <v>L078157</v>
      </c>
      <c r="E1280" s="54">
        <f ca="1">IF('Data Import-Express'!E1274="", "",'Data Import-Express'!E1274 )+(TODAY()-$A$1)</f>
        <v>45148</v>
      </c>
      <c r="F1280" s="53">
        <f>IF('Data Import-Express'!F1274="", "",'Data Import-Express'!F1274 )</f>
        <v>722.5</v>
      </c>
      <c r="G1280" s="53">
        <f>IF('Data Import-Express'!G1274="", "",'Data Import-Express'!G1274 )</f>
        <v>722.5</v>
      </c>
      <c r="H1280" s="8"/>
      <c r="I1280" s="81"/>
      <c r="J1280" s="81"/>
      <c r="K1280" s="82"/>
      <c r="L1280" s="120"/>
      <c r="M1280" s="93"/>
      <c r="N1280" s="93"/>
      <c r="O1280" s="36"/>
      <c r="P1280" s="81"/>
      <c r="Q1280" s="81"/>
      <c r="R1280" s="82"/>
      <c r="S1280" s="88"/>
      <c r="T1280" s="92"/>
      <c r="U1280" s="92"/>
      <c r="V1280" s="2"/>
      <c r="W1280" s="2"/>
    </row>
    <row r="1281" spans="1:23" ht="15.95" customHeight="1" x14ac:dyDescent="0.25">
      <c r="A1281" s="72"/>
      <c r="B1281" s="53" t="str">
        <f>IF('Data Import-Express'!B1275="", "",'Data Import-Express'!B1275 )</f>
        <v>BSAN12</v>
      </c>
      <c r="C1281" s="53" t="str">
        <f>IF('Data Import-Express'!C1275="", "",'Data Import-Express'!C1275 )</f>
        <v>Company 166</v>
      </c>
      <c r="D1281" s="97" t="str">
        <f>IF('Data Import-Express'!D1275="", "",'Data Import-Express'!D1275 )</f>
        <v>L078337</v>
      </c>
      <c r="E1281" s="54">
        <f ca="1">IF('Data Import-Express'!E1275="", "",'Data Import-Express'!E1275 )+(TODAY()-$A$1)</f>
        <v>45148</v>
      </c>
      <c r="F1281" s="53">
        <f>IF('Data Import-Express'!F1275="", "",'Data Import-Express'!F1275 )</f>
        <v>533.5</v>
      </c>
      <c r="G1281" s="53">
        <f>IF('Data Import-Express'!G1275="", "",'Data Import-Express'!G1275 )</f>
        <v>533.5</v>
      </c>
      <c r="H1281" s="8"/>
      <c r="I1281" s="81"/>
      <c r="J1281" s="81"/>
      <c r="K1281" s="82"/>
      <c r="L1281" s="120"/>
      <c r="M1281" s="93"/>
      <c r="N1281" s="93"/>
      <c r="O1281" s="36"/>
      <c r="P1281" s="81"/>
      <c r="Q1281" s="81"/>
      <c r="R1281" s="82"/>
      <c r="S1281" s="88"/>
      <c r="T1281" s="92"/>
      <c r="U1281" s="92"/>
      <c r="V1281" s="2"/>
      <c r="W1281" s="2"/>
    </row>
    <row r="1282" spans="1:23" ht="15.95" customHeight="1" x14ac:dyDescent="0.25">
      <c r="A1282" s="72"/>
      <c r="B1282" s="53" t="str">
        <f>IF('Data Import-Express'!B1276="", "",'Data Import-Express'!B1276 )</f>
        <v>BSAN12</v>
      </c>
      <c r="C1282" s="53" t="str">
        <f>IF('Data Import-Express'!C1276="", "",'Data Import-Express'!C1276 )</f>
        <v>Company 166</v>
      </c>
      <c r="D1282" s="97" t="str">
        <f>IF('Data Import-Express'!D1276="", "",'Data Import-Express'!D1276 )</f>
        <v>T078254</v>
      </c>
      <c r="E1282" s="54">
        <f ca="1">IF('Data Import-Express'!E1276="", "",'Data Import-Express'!E1276 )+(TODAY()-$A$1)</f>
        <v>45148</v>
      </c>
      <c r="F1282" s="53">
        <f>IF('Data Import-Express'!F1276="", "",'Data Import-Express'!F1276 )</f>
        <v>1334.7</v>
      </c>
      <c r="G1282" s="53">
        <f>IF('Data Import-Express'!G1276="", "",'Data Import-Express'!G1276 )</f>
        <v>1334.7</v>
      </c>
      <c r="H1282" s="8"/>
      <c r="I1282" s="81"/>
      <c r="J1282" s="81"/>
      <c r="K1282" s="82"/>
      <c r="L1282" s="120"/>
      <c r="M1282" s="93"/>
      <c r="N1282" s="93"/>
      <c r="O1282" s="36"/>
      <c r="P1282" s="81"/>
      <c r="Q1282" s="81"/>
      <c r="R1282" s="82"/>
      <c r="S1282" s="88"/>
      <c r="T1282" s="92"/>
      <c r="U1282" s="92"/>
      <c r="V1282" s="2"/>
      <c r="W1282" s="2"/>
    </row>
    <row r="1283" spans="1:23" ht="15.95" customHeight="1" x14ac:dyDescent="0.25">
      <c r="A1283" s="72"/>
      <c r="B1283" s="53" t="str">
        <f>IF('Data Import-Express'!B1277="", "",'Data Import-Express'!B1277 )</f>
        <v>BSAN12</v>
      </c>
      <c r="C1283" s="53" t="str">
        <f>IF('Data Import-Express'!C1277="", "",'Data Import-Express'!C1277 )</f>
        <v>Company 166</v>
      </c>
      <c r="D1283" s="97" t="str">
        <f>IF('Data Import-Express'!D1277="", "",'Data Import-Express'!D1277 )</f>
        <v>T078341</v>
      </c>
      <c r="E1283" s="54">
        <f ca="1">IF('Data Import-Express'!E1277="", "",'Data Import-Express'!E1277 )+(TODAY()-$A$1)</f>
        <v>45148</v>
      </c>
      <c r="F1283" s="53">
        <f>IF('Data Import-Express'!F1277="", "",'Data Import-Express'!F1277 )</f>
        <v>1222.45</v>
      </c>
      <c r="G1283" s="53">
        <f>IF('Data Import-Express'!G1277="", "",'Data Import-Express'!G1277 )</f>
        <v>1222.45</v>
      </c>
      <c r="H1283" s="8"/>
      <c r="I1283" s="81"/>
      <c r="J1283" s="81"/>
      <c r="K1283" s="82"/>
      <c r="L1283" s="120"/>
      <c r="M1283" s="93"/>
      <c r="N1283" s="93"/>
      <c r="O1283" s="36"/>
      <c r="P1283" s="81"/>
      <c r="Q1283" s="81"/>
      <c r="R1283" s="82"/>
      <c r="S1283" s="88"/>
      <c r="T1283" s="92"/>
      <c r="U1283" s="92"/>
      <c r="V1283" s="2"/>
      <c r="W1283" s="2"/>
    </row>
    <row r="1284" spans="1:23" ht="15.95" customHeight="1" x14ac:dyDescent="0.25">
      <c r="A1284" s="72"/>
      <c r="B1284" s="53" t="str">
        <f>IF('Data Import-Express'!B1278="", "",'Data Import-Express'!B1278 )</f>
        <v>BSAN12</v>
      </c>
      <c r="C1284" s="53" t="str">
        <f>IF('Data Import-Express'!C1278="", "",'Data Import-Express'!C1278 )</f>
        <v>Company 166</v>
      </c>
      <c r="D1284" s="97" t="str">
        <f>IF('Data Import-Express'!D1278="", "",'Data Import-Express'!D1278 )</f>
        <v>L077591</v>
      </c>
      <c r="E1284" s="54">
        <f ca="1">IF('Data Import-Express'!E1278="", "",'Data Import-Express'!E1278 )+(TODAY()-$A$1)</f>
        <v>45154</v>
      </c>
      <c r="F1284" s="53">
        <f>IF('Data Import-Express'!F1278="", "",'Data Import-Express'!F1278 )</f>
        <v>686.38</v>
      </c>
      <c r="G1284" s="53">
        <f>IF('Data Import-Express'!G1278="", "",'Data Import-Express'!G1278 )</f>
        <v>686.38</v>
      </c>
      <c r="H1284" s="8"/>
      <c r="I1284" s="81"/>
      <c r="J1284" s="81"/>
      <c r="K1284" s="82"/>
      <c r="L1284" s="120"/>
      <c r="M1284" s="93"/>
      <c r="N1284" s="93"/>
      <c r="O1284" s="36"/>
      <c r="P1284" s="81"/>
      <c r="Q1284" s="81"/>
      <c r="R1284" s="82"/>
      <c r="S1284" s="88"/>
      <c r="T1284" s="92"/>
      <c r="U1284" s="92"/>
      <c r="V1284" s="2"/>
      <c r="W1284" s="2"/>
    </row>
    <row r="1285" spans="1:23" ht="15.95" customHeight="1" x14ac:dyDescent="0.25">
      <c r="A1285" s="72"/>
      <c r="B1285" s="53" t="str">
        <f>IF('Data Import-Express'!B1279="", "",'Data Import-Express'!B1279 )</f>
        <v>BSAN12</v>
      </c>
      <c r="C1285" s="53" t="str">
        <f>IF('Data Import-Express'!C1279="", "",'Data Import-Express'!C1279 )</f>
        <v>Company 166</v>
      </c>
      <c r="D1285" s="97" t="str">
        <f>IF('Data Import-Express'!D1279="", "",'Data Import-Express'!D1279 )</f>
        <v>L078520</v>
      </c>
      <c r="E1285" s="54">
        <f ca="1">IF('Data Import-Express'!E1279="", "",'Data Import-Express'!E1279 )+(TODAY()-$A$1)</f>
        <v>45154</v>
      </c>
      <c r="F1285" s="53">
        <f>IF('Data Import-Express'!F1279="", "",'Data Import-Express'!F1279 )</f>
        <v>650.25</v>
      </c>
      <c r="G1285" s="53">
        <f>IF('Data Import-Express'!G1279="", "",'Data Import-Express'!G1279 )</f>
        <v>650.25</v>
      </c>
      <c r="H1285" s="8"/>
      <c r="I1285" s="81"/>
      <c r="J1285" s="81"/>
      <c r="K1285" s="82"/>
      <c r="L1285" s="120"/>
      <c r="M1285" s="93"/>
      <c r="N1285" s="93"/>
      <c r="O1285" s="36"/>
      <c r="P1285" s="81"/>
      <c r="Q1285" s="81"/>
      <c r="R1285" s="82"/>
      <c r="S1285" s="88"/>
      <c r="T1285" s="92"/>
      <c r="U1285" s="92"/>
      <c r="V1285" s="2"/>
      <c r="W1285" s="2"/>
    </row>
    <row r="1286" spans="1:23" ht="15.95" customHeight="1" x14ac:dyDescent="0.25">
      <c r="A1286" s="72"/>
      <c r="B1286" s="53" t="str">
        <f>IF('Data Import-Express'!B1280="", "",'Data Import-Express'!B1280 )</f>
        <v>BSAN12</v>
      </c>
      <c r="C1286" s="53" t="str">
        <f>IF('Data Import-Express'!C1280="", "",'Data Import-Express'!C1280 )</f>
        <v>Company 166</v>
      </c>
      <c r="D1286" s="97" t="str">
        <f>IF('Data Import-Express'!D1280="", "",'Data Import-Express'!D1280 )</f>
        <v>L078651</v>
      </c>
      <c r="E1286" s="54">
        <f ca="1">IF('Data Import-Express'!E1280="", "",'Data Import-Express'!E1280 )+(TODAY()-$A$1)</f>
        <v>45154</v>
      </c>
      <c r="F1286" s="53">
        <f>IF('Data Import-Express'!F1280="", "",'Data Import-Express'!F1280 )</f>
        <v>492.78</v>
      </c>
      <c r="G1286" s="53">
        <f>IF('Data Import-Express'!G1280="", "",'Data Import-Express'!G1280 )</f>
        <v>492.78</v>
      </c>
      <c r="H1286" s="8"/>
      <c r="I1286" s="81"/>
      <c r="J1286" s="81"/>
      <c r="K1286" s="82"/>
      <c r="L1286" s="120"/>
      <c r="M1286" s="93"/>
      <c r="N1286" s="93"/>
      <c r="O1286" s="36"/>
      <c r="P1286" s="81"/>
      <c r="Q1286" s="81"/>
      <c r="R1286" s="82"/>
      <c r="S1286" s="88"/>
      <c r="T1286" s="92"/>
      <c r="U1286" s="92"/>
      <c r="V1286" s="2"/>
      <c r="W1286" s="2"/>
    </row>
    <row r="1287" spans="1:23" ht="15.95" customHeight="1" x14ac:dyDescent="0.25">
      <c r="A1287" s="72"/>
      <c r="B1287" s="53" t="str">
        <f>IF('Data Import-Express'!B1281="", "",'Data Import-Express'!B1281 )</f>
        <v>BSAN12</v>
      </c>
      <c r="C1287" s="53" t="str">
        <f>IF('Data Import-Express'!C1281="", "",'Data Import-Express'!C1281 )</f>
        <v>Company 166</v>
      </c>
      <c r="D1287" s="97" t="str">
        <f>IF('Data Import-Express'!D1281="", "",'Data Import-Express'!D1281 )</f>
        <v>L079140</v>
      </c>
      <c r="E1287" s="54">
        <f ca="1">IF('Data Import-Express'!E1281="", "",'Data Import-Express'!E1281 )+(TODAY()-$A$1)</f>
        <v>45172</v>
      </c>
      <c r="F1287" s="53">
        <f>IF('Data Import-Express'!F1281="", "",'Data Import-Express'!F1281 )</f>
        <v>1443.75</v>
      </c>
      <c r="G1287" s="53">
        <f>IF('Data Import-Express'!G1281="", "",'Data Import-Express'!G1281 )</f>
        <v>1443.75</v>
      </c>
      <c r="H1287" s="8"/>
      <c r="I1287" s="81"/>
      <c r="J1287" s="81"/>
      <c r="K1287" s="82"/>
      <c r="L1287" s="120"/>
      <c r="M1287" s="93"/>
      <c r="N1287" s="93"/>
      <c r="O1287" s="36"/>
      <c r="P1287" s="81"/>
      <c r="Q1287" s="81"/>
      <c r="R1287" s="82"/>
      <c r="S1287" s="88"/>
      <c r="T1287" s="92"/>
      <c r="U1287" s="92"/>
      <c r="V1287" s="2"/>
      <c r="W1287" s="2"/>
    </row>
    <row r="1288" spans="1:23" ht="15.95" customHeight="1" x14ac:dyDescent="0.25">
      <c r="A1288" s="72"/>
      <c r="B1288" s="53" t="str">
        <f>IF('Data Import-Express'!B1282="", "",'Data Import-Express'!B1282 )</f>
        <v>BSAN12</v>
      </c>
      <c r="C1288" s="53" t="str">
        <f>IF('Data Import-Express'!C1282="", "",'Data Import-Express'!C1282 )</f>
        <v>Company 166</v>
      </c>
      <c r="D1288" s="97" t="str">
        <f>IF('Data Import-Express'!D1282="", "",'Data Import-Express'!D1282 )</f>
        <v>L079339</v>
      </c>
      <c r="E1288" s="54">
        <f ca="1">IF('Data Import-Express'!E1282="", "",'Data Import-Express'!E1282 )+(TODAY()-$A$1)</f>
        <v>45172</v>
      </c>
      <c r="F1288" s="53">
        <f>IF('Data Import-Express'!F1282="", "",'Data Import-Express'!F1282 )</f>
        <v>820.95</v>
      </c>
      <c r="G1288" s="53">
        <f>IF('Data Import-Express'!G1282="", "",'Data Import-Express'!G1282 )</f>
        <v>820.95</v>
      </c>
      <c r="H1288" s="8"/>
      <c r="I1288" s="81"/>
      <c r="J1288" s="81"/>
      <c r="K1288" s="82"/>
      <c r="L1288" s="120"/>
      <c r="M1288" s="93"/>
      <c r="N1288" s="93"/>
      <c r="O1288" s="36"/>
      <c r="P1288" s="81"/>
      <c r="Q1288" s="81"/>
      <c r="R1288" s="82"/>
      <c r="S1288" s="88"/>
      <c r="T1288" s="92"/>
      <c r="U1288" s="92"/>
      <c r="V1288" s="2"/>
      <c r="W1288" s="2"/>
    </row>
    <row r="1289" spans="1:23" ht="15.95" customHeight="1" x14ac:dyDescent="0.25">
      <c r="A1289" s="72"/>
      <c r="B1289" s="53" t="str">
        <f>IF('Data Import-Express'!B1283="", "",'Data Import-Express'!B1283 )</f>
        <v>BSBCNC</v>
      </c>
      <c r="C1289" s="53" t="str">
        <f>IF('Data Import-Express'!C1283="", "",'Data Import-Express'!C1283 )</f>
        <v>Company 168</v>
      </c>
      <c r="D1289" s="97" t="str">
        <f>IF('Data Import-Express'!D1283="", "",'Data Import-Express'!D1283 )</f>
        <v>L071664</v>
      </c>
      <c r="E1289" s="54">
        <f ca="1">IF('Data Import-Express'!E1283="", "",'Data Import-Express'!E1283 )+(TODAY()-$A$1)</f>
        <v>45029</v>
      </c>
      <c r="F1289" s="53">
        <f>IF('Data Import-Express'!F1283="", "",'Data Import-Express'!F1283 )</f>
        <v>3100</v>
      </c>
      <c r="G1289" s="53">
        <f>IF('Data Import-Express'!G1283="", "",'Data Import-Express'!G1283 )</f>
        <v>3100</v>
      </c>
      <c r="H1289" s="8"/>
      <c r="I1289" s="81"/>
      <c r="J1289" s="81"/>
      <c r="K1289" s="82"/>
      <c r="L1289" s="120"/>
      <c r="M1289" s="93"/>
      <c r="N1289" s="93"/>
      <c r="O1289" s="36"/>
      <c r="P1289" s="81"/>
      <c r="Q1289" s="81"/>
      <c r="R1289" s="82"/>
      <c r="S1289" s="88"/>
      <c r="T1289" s="92"/>
      <c r="U1289" s="92"/>
      <c r="V1289" s="2"/>
      <c r="W1289" s="2"/>
    </row>
    <row r="1290" spans="1:23" ht="15.95" customHeight="1" x14ac:dyDescent="0.25">
      <c r="A1290" s="72"/>
      <c r="B1290" s="53" t="str">
        <f>IF('Data Import-Express'!B1284="", "",'Data Import-Express'!B1284 )</f>
        <v>BSCOFL</v>
      </c>
      <c r="C1290" s="53" t="str">
        <f>IF('Data Import-Express'!C1284="", "",'Data Import-Express'!C1284 )</f>
        <v>Company 169</v>
      </c>
      <c r="D1290" s="97" t="str">
        <f>IF('Data Import-Express'!D1284="", "",'Data Import-Express'!D1284 )</f>
        <v>L070075</v>
      </c>
      <c r="E1290" s="54">
        <f ca="1">IF('Data Import-Express'!E1284="", "",'Data Import-Express'!E1284 )+(TODAY()-$A$1)</f>
        <v>45000</v>
      </c>
      <c r="F1290" s="53">
        <f>IF('Data Import-Express'!F1284="", "",'Data Import-Express'!F1284 )</f>
        <v>1200</v>
      </c>
      <c r="G1290" s="53">
        <f>IF('Data Import-Express'!G1284="", "",'Data Import-Express'!G1284 )</f>
        <v>1200</v>
      </c>
      <c r="H1290" s="8"/>
      <c r="I1290" s="81"/>
      <c r="J1290" s="81"/>
      <c r="K1290" s="82"/>
      <c r="L1290" s="120"/>
      <c r="M1290" s="93"/>
      <c r="N1290" s="93"/>
      <c r="O1290" s="36"/>
      <c r="P1290" s="81"/>
      <c r="Q1290" s="81"/>
      <c r="R1290" s="82"/>
      <c r="S1290" s="88"/>
      <c r="T1290" s="92"/>
      <c r="U1290" s="92"/>
      <c r="V1290" s="2"/>
      <c r="W1290" s="2"/>
    </row>
    <row r="1291" spans="1:23" ht="15.95" customHeight="1" x14ac:dyDescent="0.25">
      <c r="A1291" s="72"/>
      <c r="B1291" s="53" t="str">
        <f>IF('Data Import-Express'!B1285="", "",'Data Import-Express'!B1285 )</f>
        <v>BSCOFL</v>
      </c>
      <c r="C1291" s="53" t="str">
        <f>IF('Data Import-Express'!C1285="", "",'Data Import-Express'!C1285 )</f>
        <v>Company 169</v>
      </c>
      <c r="D1291" s="97" t="str">
        <f>IF('Data Import-Express'!D1285="", "",'Data Import-Express'!D1285 )</f>
        <v>L064786R</v>
      </c>
      <c r="E1291" s="54">
        <f ca="1">IF('Data Import-Express'!E1285="", "",'Data Import-Express'!E1285 )+(TODAY()-$A$1)</f>
        <v>45025</v>
      </c>
      <c r="F1291" s="53">
        <f>IF('Data Import-Express'!F1285="", "",'Data Import-Express'!F1285 )</f>
        <v>1400</v>
      </c>
      <c r="G1291" s="53">
        <f>IF('Data Import-Express'!G1285="", "",'Data Import-Express'!G1285 )</f>
        <v>1400</v>
      </c>
      <c r="H1291" s="8"/>
      <c r="I1291" s="81"/>
      <c r="J1291" s="81"/>
      <c r="K1291" s="82"/>
      <c r="L1291" s="120"/>
      <c r="M1291" s="93"/>
      <c r="N1291" s="93"/>
      <c r="O1291" s="36"/>
      <c r="P1291" s="81"/>
      <c r="Q1291" s="81"/>
      <c r="R1291" s="82"/>
      <c r="S1291" s="88"/>
      <c r="T1291" s="92"/>
      <c r="U1291" s="92"/>
      <c r="V1291" s="2"/>
      <c r="W1291" s="2"/>
    </row>
    <row r="1292" spans="1:23" ht="15.95" customHeight="1" x14ac:dyDescent="0.25">
      <c r="A1292" s="72"/>
      <c r="B1292" s="53" t="str">
        <f>IF('Data Import-Express'!B1286="", "",'Data Import-Express'!B1286 )</f>
        <v>BSCOFL</v>
      </c>
      <c r="C1292" s="53" t="str">
        <f>IF('Data Import-Express'!C1286="", "",'Data Import-Express'!C1286 )</f>
        <v>Company 169</v>
      </c>
      <c r="D1292" s="97" t="str">
        <f>IF('Data Import-Express'!D1286="", "",'Data Import-Express'!D1286 )</f>
        <v>L073173</v>
      </c>
      <c r="E1292" s="54">
        <f ca="1">IF('Data Import-Express'!E1286="", "",'Data Import-Express'!E1286 )+(TODAY()-$A$1)</f>
        <v>45057</v>
      </c>
      <c r="F1292" s="53">
        <f>IF('Data Import-Express'!F1286="", "",'Data Import-Express'!F1286 )</f>
        <v>2300</v>
      </c>
      <c r="G1292" s="53">
        <f>IF('Data Import-Express'!G1286="", "",'Data Import-Express'!G1286 )</f>
        <v>2300</v>
      </c>
      <c r="H1292" s="8"/>
      <c r="I1292" s="81"/>
      <c r="J1292" s="81"/>
      <c r="K1292" s="82"/>
      <c r="L1292" s="120"/>
      <c r="M1292" s="93"/>
      <c r="N1292" s="93"/>
      <c r="O1292" s="36"/>
      <c r="P1292" s="81"/>
      <c r="Q1292" s="81"/>
      <c r="R1292" s="82"/>
      <c r="S1292" s="88"/>
      <c r="T1292" s="92"/>
      <c r="U1292" s="92"/>
      <c r="V1292" s="2"/>
      <c r="W1292" s="2"/>
    </row>
    <row r="1293" spans="1:23" ht="15.95" customHeight="1" x14ac:dyDescent="0.25">
      <c r="A1293" s="72"/>
      <c r="B1293" s="53" t="str">
        <f>IF('Data Import-Express'!B1287="", "",'Data Import-Express'!B1287 )</f>
        <v>BSCOFL</v>
      </c>
      <c r="C1293" s="53" t="str">
        <f>IF('Data Import-Express'!C1287="", "",'Data Import-Express'!C1287 )</f>
        <v>Company 169</v>
      </c>
      <c r="D1293" s="97" t="str">
        <f>IF('Data Import-Express'!D1287="", "",'Data Import-Express'!D1287 )</f>
        <v>L073986</v>
      </c>
      <c r="E1293" s="54">
        <f ca="1">IF('Data Import-Express'!E1287="", "",'Data Import-Express'!E1287 )+(TODAY()-$A$1)</f>
        <v>45073</v>
      </c>
      <c r="F1293" s="53">
        <f>IF('Data Import-Express'!F1287="", "",'Data Import-Express'!F1287 )</f>
        <v>3700</v>
      </c>
      <c r="G1293" s="53">
        <f>IF('Data Import-Express'!G1287="", "",'Data Import-Express'!G1287 )</f>
        <v>3700</v>
      </c>
      <c r="H1293" s="8"/>
      <c r="I1293" s="81"/>
      <c r="J1293" s="81"/>
      <c r="K1293" s="82"/>
      <c r="L1293" s="120"/>
      <c r="M1293" s="93"/>
      <c r="N1293" s="93"/>
      <c r="O1293" s="36"/>
      <c r="P1293" s="81"/>
      <c r="Q1293" s="81"/>
      <c r="R1293" s="82"/>
      <c r="S1293" s="88"/>
      <c r="T1293" s="92"/>
      <c r="U1293" s="92"/>
      <c r="V1293" s="2"/>
      <c r="W1293" s="2"/>
    </row>
    <row r="1294" spans="1:23" ht="15.95" customHeight="1" x14ac:dyDescent="0.25">
      <c r="A1294" s="72"/>
      <c r="B1294" s="53" t="str">
        <f>IF('Data Import-Express'!B1288="", "",'Data Import-Express'!B1288 )</f>
        <v>BSCSPA</v>
      </c>
      <c r="C1294" s="53" t="str">
        <f>IF('Data Import-Express'!C1288="", "",'Data Import-Express'!C1288 )</f>
        <v>Company 170</v>
      </c>
      <c r="D1294" s="97" t="str">
        <f>IF('Data Import-Express'!D1288="", "",'Data Import-Express'!D1288 )</f>
        <v>L079093</v>
      </c>
      <c r="E1294" s="54">
        <f ca="1">IF('Data Import-Express'!E1288="", "",'Data Import-Express'!E1288 )+(TODAY()-$A$1)</f>
        <v>45169</v>
      </c>
      <c r="F1294" s="53">
        <f>IF('Data Import-Express'!F1288="", "",'Data Import-Express'!F1288 )</f>
        <v>1466.68</v>
      </c>
      <c r="G1294" s="53">
        <f>IF('Data Import-Express'!G1288="", "",'Data Import-Express'!G1288 )</f>
        <v>1466.68</v>
      </c>
      <c r="H1294" s="8"/>
      <c r="I1294" s="81"/>
      <c r="J1294" s="81"/>
      <c r="K1294" s="82"/>
      <c r="L1294" s="120"/>
      <c r="M1294" s="93"/>
      <c r="N1294" s="93"/>
      <c r="O1294" s="36"/>
      <c r="P1294" s="81"/>
      <c r="Q1294" s="81"/>
      <c r="R1294" s="82"/>
      <c r="S1294" s="88"/>
      <c r="T1294" s="92"/>
      <c r="U1294" s="92"/>
      <c r="V1294" s="2"/>
      <c r="W1294" s="2"/>
    </row>
    <row r="1295" spans="1:23" ht="15.95" customHeight="1" x14ac:dyDescent="0.25">
      <c r="A1295" s="72"/>
      <c r="B1295" s="53" t="str">
        <f>IF('Data Import-Express'!B1289="", "",'Data Import-Express'!B1289 )</f>
        <v>BSEN44</v>
      </c>
      <c r="C1295" s="53" t="str">
        <f>IF('Data Import-Express'!C1289="", "",'Data Import-Express'!C1289 )</f>
        <v>Company 172</v>
      </c>
      <c r="D1295" s="97" t="str">
        <f>IF('Data Import-Express'!D1289="", "",'Data Import-Express'!D1289 )</f>
        <v>B077023</v>
      </c>
      <c r="E1295" s="54">
        <f ca="1">IF('Data Import-Express'!E1289="", "",'Data Import-Express'!E1289 )+(TODAY()-$A$1)</f>
        <v>45120</v>
      </c>
      <c r="F1295" s="53">
        <f>IF('Data Import-Express'!F1289="", "",'Data Import-Express'!F1289 )</f>
        <v>1150</v>
      </c>
      <c r="G1295" s="53">
        <f>IF('Data Import-Express'!G1289="", "",'Data Import-Express'!G1289 )</f>
        <v>1150</v>
      </c>
      <c r="H1295" s="8"/>
      <c r="I1295" s="81"/>
      <c r="J1295" s="81"/>
      <c r="K1295" s="82"/>
      <c r="L1295" s="120"/>
      <c r="M1295" s="93"/>
      <c r="N1295" s="93"/>
      <c r="O1295" s="36"/>
      <c r="P1295" s="81"/>
      <c r="Q1295" s="81"/>
      <c r="R1295" s="82"/>
      <c r="S1295" s="88"/>
      <c r="T1295" s="92"/>
      <c r="U1295" s="92"/>
      <c r="V1295" s="2"/>
      <c r="W1295" s="2"/>
    </row>
    <row r="1296" spans="1:23" ht="15.95" customHeight="1" x14ac:dyDescent="0.25">
      <c r="A1296" s="72"/>
      <c r="B1296" s="53" t="str">
        <f>IF('Data Import-Express'!B1290="", "",'Data Import-Express'!B1290 )</f>
        <v>BSHICA</v>
      </c>
      <c r="C1296" s="53" t="str">
        <f>IF('Data Import-Express'!C1290="", "",'Data Import-Express'!C1290 )</f>
        <v>Company 173</v>
      </c>
      <c r="D1296" s="97" t="str">
        <f>IF('Data Import-Express'!D1290="", "",'Data Import-Express'!D1290 )</f>
        <v>L066973</v>
      </c>
      <c r="E1296" s="54">
        <f ca="1">IF('Data Import-Express'!E1290="", "",'Data Import-Express'!E1290 )+(TODAY()-$A$1)</f>
        <v>44938</v>
      </c>
      <c r="F1296" s="53">
        <f>IF('Data Import-Express'!F1290="", "",'Data Import-Express'!F1290 )</f>
        <v>2500</v>
      </c>
      <c r="G1296" s="53">
        <f>IF('Data Import-Express'!G1290="", "",'Data Import-Express'!G1290 )</f>
        <v>2500</v>
      </c>
      <c r="H1296" s="8"/>
      <c r="I1296" s="81"/>
      <c r="J1296" s="81"/>
      <c r="K1296" s="82"/>
      <c r="L1296" s="120"/>
      <c r="M1296" s="93"/>
      <c r="N1296" s="93"/>
      <c r="O1296" s="36"/>
      <c r="P1296" s="81"/>
      <c r="Q1296" s="81"/>
      <c r="R1296" s="82"/>
      <c r="S1296" s="88"/>
      <c r="T1296" s="92"/>
      <c r="U1296" s="92"/>
      <c r="V1296" s="2"/>
      <c r="W1296" s="2"/>
    </row>
    <row r="1297" spans="1:23" ht="15.95" customHeight="1" x14ac:dyDescent="0.25">
      <c r="A1297" s="72"/>
      <c r="B1297" s="53" t="str">
        <f>IF('Data Import-Express'!B1291="", "",'Data Import-Express'!B1291 )</f>
        <v>BSLCGA</v>
      </c>
      <c r="C1297" s="53" t="str">
        <f>IF('Data Import-Express'!C1291="", "",'Data Import-Express'!C1291 )</f>
        <v>Company 174</v>
      </c>
      <c r="D1297" s="97" t="str">
        <f>IF('Data Import-Express'!D1291="", "",'Data Import-Express'!D1291 )</f>
        <v>L064786</v>
      </c>
      <c r="E1297" s="54">
        <f ca="1">IF('Data Import-Express'!E1291="", "",'Data Import-Express'!E1291 )+(TODAY()-$A$1)</f>
        <v>44897</v>
      </c>
      <c r="F1297" s="53">
        <f>IF('Data Import-Express'!F1291="", "",'Data Import-Express'!F1291 )</f>
        <v>1400</v>
      </c>
      <c r="G1297" s="53">
        <f>IF('Data Import-Express'!G1291="", "",'Data Import-Express'!G1291 )</f>
        <v>1400</v>
      </c>
      <c r="H1297" s="8"/>
      <c r="I1297" s="81"/>
      <c r="J1297" s="81"/>
      <c r="K1297" s="82"/>
      <c r="L1297" s="120"/>
      <c r="M1297" s="93"/>
      <c r="N1297" s="93"/>
      <c r="O1297" s="36"/>
      <c r="P1297" s="81"/>
      <c r="Q1297" s="81"/>
      <c r="R1297" s="82"/>
      <c r="S1297" s="88"/>
      <c r="T1297" s="92"/>
      <c r="U1297" s="92"/>
      <c r="V1297" s="2"/>
      <c r="W1297" s="2"/>
    </row>
    <row r="1298" spans="1:23" ht="15.95" customHeight="1" x14ac:dyDescent="0.25">
      <c r="A1298" s="72"/>
      <c r="B1298" s="53" t="str">
        <f>IF('Data Import-Express'!B1292="", "",'Data Import-Express'!B1292 )</f>
        <v>BSLCGA</v>
      </c>
      <c r="C1298" s="53" t="str">
        <f>IF('Data Import-Express'!C1292="", "",'Data Import-Express'!C1292 )</f>
        <v>Company 174</v>
      </c>
      <c r="D1298" s="97" t="str">
        <f>IF('Data Import-Express'!D1292="", "",'Data Import-Express'!D1292 )</f>
        <v>L064786CR</v>
      </c>
      <c r="E1298" s="54">
        <f ca="1">IF('Data Import-Express'!E1292="", "",'Data Import-Express'!E1292 )+(TODAY()-$A$1)</f>
        <v>45025</v>
      </c>
      <c r="F1298" s="53">
        <f>IF('Data Import-Express'!F1292="", "",'Data Import-Express'!F1292 )</f>
        <v>1400</v>
      </c>
      <c r="G1298" s="53">
        <f>IF('Data Import-Express'!G1292="", "",'Data Import-Express'!G1292 )</f>
        <v>1400</v>
      </c>
      <c r="H1298" s="8"/>
      <c r="I1298" s="81"/>
      <c r="J1298" s="81"/>
      <c r="K1298" s="82"/>
      <c r="L1298" s="120"/>
      <c r="M1298" s="93"/>
      <c r="N1298" s="93"/>
      <c r="O1298" s="36"/>
      <c r="P1298" s="81"/>
      <c r="Q1298" s="81"/>
      <c r="R1298" s="82"/>
      <c r="S1298" s="88"/>
      <c r="T1298" s="92"/>
      <c r="U1298" s="92"/>
      <c r="V1298" s="2"/>
      <c r="W1298" s="2"/>
    </row>
    <row r="1299" spans="1:23" ht="15.95" customHeight="1" x14ac:dyDescent="0.25">
      <c r="A1299" s="72"/>
      <c r="B1299" s="53" t="str">
        <f>IF('Data Import-Express'!B1293="", "",'Data Import-Express'!B1293 )</f>
        <v>BSLCGA</v>
      </c>
      <c r="C1299" s="53" t="str">
        <f>IF('Data Import-Express'!C1293="", "",'Data Import-Express'!C1293 )</f>
        <v>Company 174</v>
      </c>
      <c r="D1299" s="97" t="str">
        <f>IF('Data Import-Express'!D1293="", "",'Data Import-Express'!D1293 )</f>
        <v>L072060</v>
      </c>
      <c r="E1299" s="54">
        <f ca="1">IF('Data Import-Express'!E1293="", "",'Data Import-Express'!E1293 )+(TODAY()-$A$1)</f>
        <v>45036</v>
      </c>
      <c r="F1299" s="53">
        <f>IF('Data Import-Express'!F1293="", "",'Data Import-Express'!F1293 )</f>
        <v>1175.95</v>
      </c>
      <c r="G1299" s="53">
        <f>IF('Data Import-Express'!G1293="", "",'Data Import-Express'!G1293 )</f>
        <v>0.95</v>
      </c>
      <c r="H1299" s="8"/>
      <c r="I1299" s="81"/>
      <c r="J1299" s="81"/>
      <c r="K1299" s="82"/>
      <c r="L1299" s="120"/>
      <c r="M1299" s="93"/>
      <c r="N1299" s="93"/>
      <c r="O1299" s="36"/>
      <c r="P1299" s="81"/>
      <c r="Q1299" s="81"/>
      <c r="R1299" s="82"/>
      <c r="S1299" s="88"/>
      <c r="T1299" s="92"/>
      <c r="U1299" s="92"/>
      <c r="V1299" s="2"/>
      <c r="W1299" s="2"/>
    </row>
    <row r="1300" spans="1:23" ht="15.95" customHeight="1" x14ac:dyDescent="0.25">
      <c r="A1300" s="72"/>
      <c r="B1300" s="53" t="str">
        <f>IF('Data Import-Express'!B1294="", "",'Data Import-Express'!B1294 )</f>
        <v>BSLLNJ</v>
      </c>
      <c r="C1300" s="53" t="str">
        <f>IF('Data Import-Express'!C1294="", "",'Data Import-Express'!C1294 )</f>
        <v>Company 175</v>
      </c>
      <c r="D1300" s="97" t="str">
        <f>IF('Data Import-Express'!D1294="", "",'Data Import-Express'!D1294 )</f>
        <v>L073404</v>
      </c>
      <c r="E1300" s="54">
        <f ca="1">IF('Data Import-Express'!E1294="", "",'Data Import-Express'!E1294 )+(TODAY()-$A$1)</f>
        <v>45070</v>
      </c>
      <c r="F1300" s="53">
        <f>IF('Data Import-Express'!F1294="", "",'Data Import-Express'!F1294 )</f>
        <v>605.63</v>
      </c>
      <c r="G1300" s="53">
        <f>IF('Data Import-Express'!G1294="", "",'Data Import-Express'!G1294 )</f>
        <v>605.63</v>
      </c>
      <c r="H1300" s="8"/>
      <c r="I1300" s="81"/>
      <c r="J1300" s="81"/>
      <c r="K1300" s="82"/>
      <c r="L1300" s="120"/>
      <c r="M1300" s="93"/>
      <c r="N1300" s="93"/>
      <c r="O1300" s="36"/>
      <c r="P1300" s="81"/>
      <c r="Q1300" s="81"/>
      <c r="R1300" s="82"/>
      <c r="S1300" s="88"/>
      <c r="T1300" s="92"/>
      <c r="U1300" s="92"/>
      <c r="V1300" s="2"/>
      <c r="W1300" s="2"/>
    </row>
    <row r="1301" spans="1:23" ht="15.95" customHeight="1" x14ac:dyDescent="0.25">
      <c r="A1301" s="72"/>
      <c r="B1301" s="53" t="str">
        <f>IF('Data Import-Express'!B1295="", "",'Data Import-Express'!B1295 )</f>
        <v>BSLLNJ</v>
      </c>
      <c r="C1301" s="53" t="str">
        <f>IF('Data Import-Express'!C1295="", "",'Data Import-Express'!C1295 )</f>
        <v>Company 175</v>
      </c>
      <c r="D1301" s="97" t="str">
        <f>IF('Data Import-Express'!D1295="", "",'Data Import-Express'!D1295 )</f>
        <v>L073645</v>
      </c>
      <c r="E1301" s="54">
        <f ca="1">IF('Data Import-Express'!E1295="", "",'Data Import-Express'!E1295 )+(TODAY()-$A$1)</f>
        <v>45070</v>
      </c>
      <c r="F1301" s="53">
        <f>IF('Data Import-Express'!F1295="", "",'Data Import-Express'!F1295 )</f>
        <v>846</v>
      </c>
      <c r="G1301" s="53">
        <f>IF('Data Import-Express'!G1295="", "",'Data Import-Express'!G1295 )</f>
        <v>846</v>
      </c>
      <c r="H1301" s="8"/>
      <c r="I1301" s="81"/>
      <c r="J1301" s="81"/>
      <c r="K1301" s="82"/>
      <c r="L1301" s="120"/>
      <c r="M1301" s="93"/>
      <c r="N1301" s="93"/>
      <c r="O1301" s="36"/>
      <c r="P1301" s="81"/>
      <c r="Q1301" s="81"/>
      <c r="R1301" s="82"/>
      <c r="S1301" s="88"/>
      <c r="T1301" s="92"/>
      <c r="U1301" s="92"/>
      <c r="V1301" s="2"/>
      <c r="W1301" s="2"/>
    </row>
    <row r="1302" spans="1:23" ht="15.95" customHeight="1" x14ac:dyDescent="0.25">
      <c r="A1302" s="72"/>
      <c r="B1302" s="53" t="str">
        <f>IF('Data Import-Express'!B1296="", "",'Data Import-Express'!B1296 )</f>
        <v>BSLLNJ</v>
      </c>
      <c r="C1302" s="53" t="str">
        <f>IF('Data Import-Express'!C1296="", "",'Data Import-Express'!C1296 )</f>
        <v>Company 175</v>
      </c>
      <c r="D1302" s="97" t="str">
        <f>IF('Data Import-Express'!D1296="", "",'Data Import-Express'!D1296 )</f>
        <v>L076546</v>
      </c>
      <c r="E1302" s="54">
        <f ca="1">IF('Data Import-Express'!E1296="", "",'Data Import-Express'!E1296 )+(TODAY()-$A$1)</f>
        <v>45127</v>
      </c>
      <c r="F1302" s="53">
        <f>IF('Data Import-Express'!F1296="", "",'Data Import-Express'!F1296 )</f>
        <v>1120</v>
      </c>
      <c r="G1302" s="53">
        <f>IF('Data Import-Express'!G1296="", "",'Data Import-Express'!G1296 )</f>
        <v>1120</v>
      </c>
      <c r="H1302" s="8"/>
      <c r="I1302" s="81"/>
      <c r="J1302" s="81"/>
      <c r="K1302" s="82"/>
      <c r="L1302" s="120"/>
      <c r="M1302" s="93"/>
      <c r="N1302" s="93"/>
      <c r="O1302" s="36"/>
      <c r="P1302" s="81"/>
      <c r="Q1302" s="81"/>
      <c r="R1302" s="82"/>
      <c r="S1302" s="88"/>
      <c r="T1302" s="92"/>
      <c r="U1302" s="92"/>
      <c r="V1302" s="2"/>
      <c r="W1302" s="2"/>
    </row>
    <row r="1303" spans="1:23" ht="15.95" customHeight="1" x14ac:dyDescent="0.25">
      <c r="A1303" s="72"/>
      <c r="B1303" s="53" t="str">
        <f>IF('Data Import-Express'!B1297="", "",'Data Import-Express'!B1297 )</f>
        <v>BSLLNJ</v>
      </c>
      <c r="C1303" s="53" t="str">
        <f>IF('Data Import-Express'!C1297="", "",'Data Import-Express'!C1297 )</f>
        <v>Company 175</v>
      </c>
      <c r="D1303" s="97" t="str">
        <f>IF('Data Import-Express'!D1297="", "",'Data Import-Express'!D1297 )</f>
        <v>L077033</v>
      </c>
      <c r="E1303" s="54">
        <f ca="1">IF('Data Import-Express'!E1297="", "",'Data Import-Express'!E1297 )+(TODAY()-$A$1)</f>
        <v>45127</v>
      </c>
      <c r="F1303" s="53">
        <f>IF('Data Import-Express'!F1297="", "",'Data Import-Express'!F1297 )</f>
        <v>906.75</v>
      </c>
      <c r="G1303" s="53">
        <f>IF('Data Import-Express'!G1297="", "",'Data Import-Express'!G1297 )</f>
        <v>906.75</v>
      </c>
      <c r="H1303" s="8"/>
      <c r="I1303" s="81"/>
      <c r="J1303" s="81"/>
      <c r="K1303" s="82"/>
      <c r="L1303" s="120"/>
      <c r="M1303" s="93"/>
      <c r="N1303" s="93"/>
      <c r="O1303" s="36"/>
      <c r="P1303" s="81"/>
      <c r="Q1303" s="81"/>
      <c r="R1303" s="82"/>
      <c r="S1303" s="88"/>
      <c r="T1303" s="92"/>
      <c r="U1303" s="92"/>
      <c r="V1303" s="2"/>
      <c r="W1303" s="2"/>
    </row>
    <row r="1304" spans="1:23" ht="15.95" customHeight="1" x14ac:dyDescent="0.25">
      <c r="A1304" s="72"/>
      <c r="B1304" s="53" t="str">
        <f>IF('Data Import-Express'!B1298="", "",'Data Import-Express'!B1298 )</f>
        <v>BSLLNJ</v>
      </c>
      <c r="C1304" s="53" t="str">
        <f>IF('Data Import-Express'!C1298="", "",'Data Import-Express'!C1298 )</f>
        <v>Company 175</v>
      </c>
      <c r="D1304" s="97" t="str">
        <f>IF('Data Import-Express'!D1298="", "",'Data Import-Express'!D1298 )</f>
        <v>L074499</v>
      </c>
      <c r="E1304" s="54">
        <f ca="1">IF('Data Import-Express'!E1298="", "",'Data Import-Express'!E1298 )+(TODAY()-$A$1)</f>
        <v>45127</v>
      </c>
      <c r="F1304" s="53">
        <f>IF('Data Import-Express'!F1298="", "",'Data Import-Express'!F1298 )</f>
        <v>632.25</v>
      </c>
      <c r="G1304" s="53">
        <f>IF('Data Import-Express'!G1298="", "",'Data Import-Express'!G1298 )</f>
        <v>18.850000000000001</v>
      </c>
      <c r="H1304" s="8"/>
      <c r="I1304" s="81"/>
      <c r="J1304" s="81"/>
      <c r="K1304" s="82"/>
      <c r="L1304" s="120"/>
      <c r="M1304" s="93"/>
      <c r="N1304" s="93"/>
      <c r="O1304" s="36"/>
      <c r="P1304" s="81"/>
      <c r="Q1304" s="81"/>
      <c r="R1304" s="82"/>
      <c r="S1304" s="88"/>
      <c r="T1304" s="92"/>
      <c r="U1304" s="92"/>
      <c r="V1304" s="2"/>
      <c r="W1304" s="2"/>
    </row>
    <row r="1305" spans="1:23" ht="15.95" customHeight="1" x14ac:dyDescent="0.25">
      <c r="A1305" s="72"/>
      <c r="B1305" s="53" t="str">
        <f>IF('Data Import-Express'!B1299="", "",'Data Import-Express'!B1299 )</f>
        <v>BSLLNJ</v>
      </c>
      <c r="C1305" s="53" t="str">
        <f>IF('Data Import-Express'!C1299="", "",'Data Import-Express'!C1299 )</f>
        <v>Company 175</v>
      </c>
      <c r="D1305" s="97" t="str">
        <f>IF('Data Import-Express'!D1299="", "",'Data Import-Express'!D1299 )</f>
        <v>L076822</v>
      </c>
      <c r="E1305" s="54">
        <f ca="1">IF('Data Import-Express'!E1299="", "",'Data Import-Express'!E1299 )+(TODAY()-$A$1)</f>
        <v>45134</v>
      </c>
      <c r="F1305" s="53">
        <f>IF('Data Import-Express'!F1299="", "",'Data Import-Express'!F1299 )</f>
        <v>630</v>
      </c>
      <c r="G1305" s="53">
        <f>IF('Data Import-Express'!G1299="", "",'Data Import-Express'!G1299 )</f>
        <v>630</v>
      </c>
      <c r="H1305" s="8"/>
      <c r="I1305" s="81"/>
      <c r="J1305" s="81"/>
      <c r="K1305" s="82"/>
      <c r="L1305" s="120"/>
      <c r="M1305" s="93"/>
      <c r="N1305" s="93"/>
      <c r="O1305" s="36"/>
      <c r="P1305" s="81"/>
      <c r="Q1305" s="81"/>
      <c r="R1305" s="82"/>
      <c r="S1305" s="88"/>
      <c r="T1305" s="92"/>
      <c r="U1305" s="92"/>
      <c r="V1305" s="2"/>
      <c r="W1305" s="2"/>
    </row>
    <row r="1306" spans="1:23" ht="15.95" customHeight="1" x14ac:dyDescent="0.25">
      <c r="A1306" s="72"/>
      <c r="B1306" s="53" t="str">
        <f>IF('Data Import-Express'!B1300="", "",'Data Import-Express'!B1300 )</f>
        <v>BSLLNJ</v>
      </c>
      <c r="C1306" s="53" t="str">
        <f>IF('Data Import-Express'!C1300="", "",'Data Import-Express'!C1300 )</f>
        <v>Company 175</v>
      </c>
      <c r="D1306" s="97" t="str">
        <f>IF('Data Import-Express'!D1300="", "",'Data Import-Express'!D1300 )</f>
        <v>L077070</v>
      </c>
      <c r="E1306" s="54">
        <f ca="1">IF('Data Import-Express'!E1300="", "",'Data Import-Express'!E1300 )+(TODAY()-$A$1)</f>
        <v>45134</v>
      </c>
      <c r="F1306" s="53">
        <f>IF('Data Import-Express'!F1300="", "",'Data Import-Express'!F1300 )</f>
        <v>976.5</v>
      </c>
      <c r="G1306" s="53">
        <f>IF('Data Import-Express'!G1300="", "",'Data Import-Express'!G1300 )</f>
        <v>976.5</v>
      </c>
      <c r="H1306" s="8"/>
      <c r="I1306" s="81"/>
      <c r="J1306" s="81"/>
      <c r="K1306" s="82"/>
      <c r="L1306" s="120"/>
      <c r="M1306" s="93"/>
      <c r="N1306" s="93"/>
      <c r="O1306" s="36"/>
      <c r="P1306" s="81"/>
      <c r="Q1306" s="81"/>
      <c r="R1306" s="82"/>
      <c r="S1306" s="88"/>
      <c r="T1306" s="92"/>
      <c r="U1306" s="92"/>
      <c r="V1306" s="2"/>
      <c r="W1306" s="2"/>
    </row>
    <row r="1307" spans="1:23" ht="15.95" customHeight="1" x14ac:dyDescent="0.25">
      <c r="A1307" s="72"/>
      <c r="B1307" s="53" t="str">
        <f>IF('Data Import-Express'!B1301="", "",'Data Import-Express'!B1301 )</f>
        <v>BSLLNJ</v>
      </c>
      <c r="C1307" s="53" t="str">
        <f>IF('Data Import-Express'!C1301="", "",'Data Import-Express'!C1301 )</f>
        <v>Company 175</v>
      </c>
      <c r="D1307" s="97" t="str">
        <f>IF('Data Import-Express'!D1301="", "",'Data Import-Express'!D1301 )</f>
        <v>L077796</v>
      </c>
      <c r="E1307" s="54">
        <f ca="1">IF('Data Import-Express'!E1301="", "",'Data Import-Express'!E1301 )+(TODAY()-$A$1)</f>
        <v>45137</v>
      </c>
      <c r="F1307" s="53">
        <f>IF('Data Import-Express'!F1301="", "",'Data Import-Express'!F1301 )</f>
        <v>252.88</v>
      </c>
      <c r="G1307" s="53">
        <f>IF('Data Import-Express'!G1301="", "",'Data Import-Express'!G1301 )</f>
        <v>252.88</v>
      </c>
      <c r="H1307" s="8"/>
      <c r="I1307" s="81"/>
      <c r="J1307" s="81"/>
      <c r="K1307" s="82"/>
      <c r="L1307" s="120"/>
      <c r="M1307" s="93"/>
      <c r="N1307" s="93"/>
      <c r="O1307" s="36"/>
      <c r="P1307" s="81"/>
      <c r="Q1307" s="81"/>
      <c r="R1307" s="82"/>
      <c r="S1307" s="88"/>
      <c r="T1307" s="92"/>
      <c r="U1307" s="92"/>
      <c r="V1307" s="2"/>
      <c r="W1307" s="2"/>
    </row>
    <row r="1308" spans="1:23" ht="15.95" customHeight="1" x14ac:dyDescent="0.25">
      <c r="A1308" s="72"/>
      <c r="B1308" s="53" t="str">
        <f>IF('Data Import-Express'!B1302="", "",'Data Import-Express'!B1302 )</f>
        <v>BSLLNJ</v>
      </c>
      <c r="C1308" s="53" t="str">
        <f>IF('Data Import-Express'!C1302="", "",'Data Import-Express'!C1302 )</f>
        <v>Company 175</v>
      </c>
      <c r="D1308" s="97" t="str">
        <f>IF('Data Import-Express'!D1302="", "",'Data Import-Express'!D1302 )</f>
        <v>L077429</v>
      </c>
      <c r="E1308" s="54">
        <f ca="1">IF('Data Import-Express'!E1302="", "",'Data Import-Express'!E1302 )+(TODAY()-$A$1)</f>
        <v>45141</v>
      </c>
      <c r="F1308" s="53">
        <f>IF('Data Import-Express'!F1302="", "",'Data Import-Express'!F1302 )</f>
        <v>1220.6300000000001</v>
      </c>
      <c r="G1308" s="53">
        <f>IF('Data Import-Express'!G1302="", "",'Data Import-Express'!G1302 )</f>
        <v>1220.6300000000001</v>
      </c>
      <c r="H1308" s="8"/>
      <c r="I1308" s="81"/>
      <c r="J1308" s="81"/>
      <c r="K1308" s="82"/>
      <c r="L1308" s="120"/>
      <c r="M1308" s="93"/>
      <c r="N1308" s="93"/>
      <c r="O1308" s="36"/>
      <c r="P1308" s="81"/>
      <c r="Q1308" s="81"/>
      <c r="R1308" s="82"/>
      <c r="S1308" s="88"/>
      <c r="T1308" s="92"/>
      <c r="U1308" s="92"/>
      <c r="V1308" s="2"/>
      <c r="W1308" s="2"/>
    </row>
    <row r="1309" spans="1:23" ht="15.95" customHeight="1" x14ac:dyDescent="0.25">
      <c r="A1309" s="72"/>
      <c r="B1309" s="53" t="str">
        <f>IF('Data Import-Express'!B1303="", "",'Data Import-Express'!B1303 )</f>
        <v>BSLLNJ</v>
      </c>
      <c r="C1309" s="53" t="str">
        <f>IF('Data Import-Express'!C1303="", "",'Data Import-Express'!C1303 )</f>
        <v>Company 175</v>
      </c>
      <c r="D1309" s="97" t="str">
        <f>IF('Data Import-Express'!D1303="", "",'Data Import-Express'!D1303 )</f>
        <v>L076392</v>
      </c>
      <c r="E1309" s="54">
        <f ca="1">IF('Data Import-Express'!E1303="", "",'Data Import-Express'!E1303 )+(TODAY()-$A$1)</f>
        <v>45142</v>
      </c>
      <c r="F1309" s="53">
        <f>IF('Data Import-Express'!F1303="", "",'Data Import-Express'!F1303 )</f>
        <v>700</v>
      </c>
      <c r="G1309" s="53">
        <f>IF('Data Import-Express'!G1303="", "",'Data Import-Express'!G1303 )</f>
        <v>700</v>
      </c>
      <c r="H1309" s="8"/>
      <c r="I1309" s="81"/>
      <c r="J1309" s="81"/>
      <c r="K1309" s="82"/>
      <c r="L1309" s="120"/>
      <c r="M1309" s="93"/>
      <c r="N1309" s="93"/>
      <c r="O1309" s="36"/>
      <c r="P1309" s="81"/>
      <c r="Q1309" s="81"/>
      <c r="R1309" s="82"/>
      <c r="S1309" s="88"/>
      <c r="T1309" s="92"/>
      <c r="U1309" s="92"/>
      <c r="V1309" s="2"/>
      <c r="W1309" s="2"/>
    </row>
    <row r="1310" spans="1:23" ht="15.95" customHeight="1" x14ac:dyDescent="0.25">
      <c r="A1310" s="72"/>
      <c r="B1310" s="53" t="str">
        <f>IF('Data Import-Express'!B1304="", "",'Data Import-Express'!B1304 )</f>
        <v>BSLLNJ</v>
      </c>
      <c r="C1310" s="53" t="str">
        <f>IF('Data Import-Express'!C1304="", "",'Data Import-Express'!C1304 )</f>
        <v>Company 175</v>
      </c>
      <c r="D1310" s="97" t="str">
        <f>IF('Data Import-Express'!D1304="", "",'Data Import-Express'!D1304 )</f>
        <v>L078169</v>
      </c>
      <c r="E1310" s="54">
        <f ca="1">IF('Data Import-Express'!E1304="", "",'Data Import-Express'!E1304 )+(TODAY()-$A$1)</f>
        <v>45148</v>
      </c>
      <c r="F1310" s="53">
        <f>IF('Data Import-Express'!F1304="", "",'Data Import-Express'!F1304 )</f>
        <v>274.55</v>
      </c>
      <c r="G1310" s="53">
        <f>IF('Data Import-Express'!G1304="", "",'Data Import-Express'!G1304 )</f>
        <v>274.55</v>
      </c>
      <c r="H1310" s="8"/>
      <c r="I1310" s="81"/>
      <c r="J1310" s="81"/>
      <c r="K1310" s="82"/>
      <c r="L1310" s="120"/>
      <c r="M1310" s="93"/>
      <c r="N1310" s="93"/>
      <c r="O1310" s="36"/>
      <c r="P1310" s="81"/>
      <c r="Q1310" s="81"/>
      <c r="R1310" s="82"/>
      <c r="S1310" s="88"/>
      <c r="T1310" s="92"/>
      <c r="U1310" s="92"/>
      <c r="V1310" s="2"/>
      <c r="W1310" s="2"/>
    </row>
    <row r="1311" spans="1:23" ht="15.95" customHeight="1" x14ac:dyDescent="0.25">
      <c r="A1311" s="72"/>
      <c r="B1311" s="53" t="str">
        <f>IF('Data Import-Express'!B1305="", "",'Data Import-Express'!B1305 )</f>
        <v>BSLLNJ</v>
      </c>
      <c r="C1311" s="53" t="str">
        <f>IF('Data Import-Express'!C1305="", "",'Data Import-Express'!C1305 )</f>
        <v>Company 175</v>
      </c>
      <c r="D1311" s="97" t="str">
        <f>IF('Data Import-Express'!D1305="", "",'Data Import-Express'!D1305 )</f>
        <v>L078351</v>
      </c>
      <c r="E1311" s="54">
        <f ca="1">IF('Data Import-Express'!E1305="", "",'Data Import-Express'!E1305 )+(TODAY()-$A$1)</f>
        <v>45154</v>
      </c>
      <c r="F1311" s="53">
        <f>IF('Data Import-Express'!F1305="", "",'Data Import-Express'!F1305 )</f>
        <v>578</v>
      </c>
      <c r="G1311" s="53">
        <f>IF('Data Import-Express'!G1305="", "",'Data Import-Express'!G1305 )</f>
        <v>578</v>
      </c>
      <c r="H1311" s="8"/>
      <c r="I1311" s="81"/>
      <c r="J1311" s="81"/>
      <c r="K1311" s="82"/>
      <c r="L1311" s="120"/>
      <c r="M1311" s="93"/>
      <c r="N1311" s="93"/>
      <c r="O1311" s="36"/>
      <c r="P1311" s="81"/>
      <c r="Q1311" s="81"/>
      <c r="R1311" s="82"/>
      <c r="S1311" s="88"/>
      <c r="T1311" s="92"/>
      <c r="U1311" s="92"/>
      <c r="V1311" s="2"/>
      <c r="W1311" s="2"/>
    </row>
    <row r="1312" spans="1:23" ht="15.95" customHeight="1" x14ac:dyDescent="0.25">
      <c r="A1312" s="72"/>
      <c r="B1312" s="53" t="str">
        <f>IF('Data Import-Express'!B1306="", "",'Data Import-Express'!B1306 )</f>
        <v>BSLLNJ</v>
      </c>
      <c r="C1312" s="53" t="str">
        <f>IF('Data Import-Express'!C1306="", "",'Data Import-Express'!C1306 )</f>
        <v>Company 175</v>
      </c>
      <c r="D1312" s="97" t="str">
        <f>IF('Data Import-Express'!D1306="", "",'Data Import-Express'!D1306 )</f>
        <v>L078354</v>
      </c>
      <c r="E1312" s="54">
        <f ca="1">IF('Data Import-Express'!E1306="", "",'Data Import-Express'!E1306 )+(TODAY()-$A$1)</f>
        <v>45154</v>
      </c>
      <c r="F1312" s="53">
        <f>IF('Data Import-Express'!F1306="", "",'Data Import-Express'!F1306 )</f>
        <v>578</v>
      </c>
      <c r="G1312" s="53">
        <f>IF('Data Import-Express'!G1306="", "",'Data Import-Express'!G1306 )</f>
        <v>578</v>
      </c>
      <c r="H1312" s="8"/>
      <c r="I1312" s="81"/>
      <c r="J1312" s="81"/>
      <c r="K1312" s="82"/>
      <c r="L1312" s="120"/>
      <c r="M1312" s="93"/>
      <c r="N1312" s="93"/>
      <c r="O1312" s="36"/>
      <c r="P1312" s="81"/>
      <c r="Q1312" s="81"/>
      <c r="R1312" s="82"/>
      <c r="S1312" s="88"/>
      <c r="T1312" s="92"/>
      <c r="U1312" s="92"/>
      <c r="V1312" s="2"/>
      <c r="W1312" s="2"/>
    </row>
    <row r="1313" spans="1:23" ht="15.95" customHeight="1" x14ac:dyDescent="0.25">
      <c r="A1313" s="72"/>
      <c r="B1313" s="53" t="str">
        <f>IF('Data Import-Express'!B1307="", "",'Data Import-Express'!B1307 )</f>
        <v>BSLLNJ</v>
      </c>
      <c r="C1313" s="53" t="str">
        <f>IF('Data Import-Express'!C1307="", "",'Data Import-Express'!C1307 )</f>
        <v>Company 175</v>
      </c>
      <c r="D1313" s="97" t="str">
        <f>IF('Data Import-Express'!D1307="", "",'Data Import-Express'!D1307 )</f>
        <v>L078683</v>
      </c>
      <c r="E1313" s="54">
        <f ca="1">IF('Data Import-Express'!E1307="", "",'Data Import-Express'!E1307 )+(TODAY()-$A$1)</f>
        <v>45161</v>
      </c>
      <c r="F1313" s="53">
        <f>IF('Data Import-Express'!F1307="", "",'Data Import-Express'!F1307 )</f>
        <v>830.88</v>
      </c>
      <c r="G1313" s="53">
        <f>IF('Data Import-Express'!G1307="", "",'Data Import-Express'!G1307 )</f>
        <v>830.88</v>
      </c>
      <c r="H1313" s="8"/>
      <c r="I1313" s="81"/>
      <c r="J1313" s="81"/>
      <c r="K1313" s="82"/>
      <c r="L1313" s="120"/>
      <c r="M1313" s="93"/>
      <c r="N1313" s="93"/>
      <c r="O1313" s="36"/>
      <c r="P1313" s="81"/>
      <c r="Q1313" s="81"/>
      <c r="R1313" s="82"/>
      <c r="S1313" s="88"/>
      <c r="T1313" s="92"/>
      <c r="U1313" s="92"/>
      <c r="V1313" s="2"/>
      <c r="W1313" s="2"/>
    </row>
    <row r="1314" spans="1:23" ht="15.95" customHeight="1" x14ac:dyDescent="0.25">
      <c r="A1314" s="72"/>
      <c r="B1314" s="53" t="str">
        <f>IF('Data Import-Express'!B1308="", "",'Data Import-Express'!B1308 )</f>
        <v>BSLLNJ</v>
      </c>
      <c r="C1314" s="53" t="str">
        <f>IF('Data Import-Express'!C1308="", "",'Data Import-Express'!C1308 )</f>
        <v>Company 175</v>
      </c>
      <c r="D1314" s="97" t="str">
        <f>IF('Data Import-Express'!D1308="", "",'Data Import-Express'!D1308 )</f>
        <v>L078928</v>
      </c>
      <c r="E1314" s="54">
        <f ca="1">IF('Data Import-Express'!E1308="", "",'Data Import-Express'!E1308 )+(TODAY()-$A$1)</f>
        <v>45169</v>
      </c>
      <c r="F1314" s="53">
        <f>IF('Data Import-Express'!F1308="", "",'Data Import-Express'!F1308 )</f>
        <v>1083.75</v>
      </c>
      <c r="G1314" s="53">
        <f>IF('Data Import-Express'!G1308="", "",'Data Import-Express'!G1308 )</f>
        <v>1083.75</v>
      </c>
      <c r="H1314" s="8"/>
      <c r="I1314" s="81"/>
      <c r="J1314" s="81"/>
      <c r="K1314" s="82"/>
      <c r="L1314" s="120"/>
      <c r="M1314" s="93"/>
      <c r="N1314" s="93"/>
      <c r="O1314" s="36"/>
      <c r="P1314" s="81"/>
      <c r="Q1314" s="81"/>
      <c r="R1314" s="82"/>
      <c r="S1314" s="88"/>
      <c r="T1314" s="92"/>
      <c r="U1314" s="92"/>
      <c r="V1314" s="2"/>
      <c r="W1314" s="2"/>
    </row>
    <row r="1315" spans="1:23" ht="15.95" customHeight="1" x14ac:dyDescent="0.25">
      <c r="A1315" s="72"/>
      <c r="B1315" s="53" t="str">
        <f>IF('Data Import-Express'!B1309="", "",'Data Import-Express'!B1309 )</f>
        <v>BSLLNJ</v>
      </c>
      <c r="C1315" s="53" t="str">
        <f>IF('Data Import-Express'!C1309="", "",'Data Import-Express'!C1309 )</f>
        <v>Company 175</v>
      </c>
      <c r="D1315" s="97" t="str">
        <f>IF('Data Import-Express'!D1309="", "",'Data Import-Express'!D1309 )</f>
        <v>L078904</v>
      </c>
      <c r="E1315" s="54">
        <f ca="1">IF('Data Import-Express'!E1309="", "",'Data Import-Express'!E1309 )+(TODAY()-$A$1)</f>
        <v>45170</v>
      </c>
      <c r="F1315" s="53">
        <f>IF('Data Import-Express'!F1309="", "",'Data Import-Express'!F1309 )</f>
        <v>1083.75</v>
      </c>
      <c r="G1315" s="53">
        <f>IF('Data Import-Express'!G1309="", "",'Data Import-Express'!G1309 )</f>
        <v>1083.75</v>
      </c>
      <c r="H1315" s="8"/>
      <c r="I1315" s="81"/>
      <c r="J1315" s="81"/>
      <c r="K1315" s="82"/>
      <c r="L1315" s="120"/>
      <c r="M1315" s="93"/>
      <c r="N1315" s="93"/>
      <c r="O1315" s="36"/>
      <c r="P1315" s="81"/>
      <c r="Q1315" s="81"/>
      <c r="R1315" s="82"/>
      <c r="S1315" s="88"/>
      <c r="T1315" s="92"/>
      <c r="U1315" s="92"/>
      <c r="V1315" s="2"/>
      <c r="W1315" s="2"/>
    </row>
    <row r="1316" spans="1:23" ht="15.95" customHeight="1" x14ac:dyDescent="0.25">
      <c r="A1316" s="72"/>
      <c r="B1316" s="53" t="str">
        <f>IF('Data Import-Express'!B1310="", "",'Data Import-Express'!B1310 )</f>
        <v>BSLLNJ</v>
      </c>
      <c r="C1316" s="53" t="str">
        <f>IF('Data Import-Express'!C1310="", "",'Data Import-Express'!C1310 )</f>
        <v>Company 175</v>
      </c>
      <c r="D1316" s="97" t="str">
        <f>IF('Data Import-Express'!D1310="", "",'Data Import-Express'!D1310 )</f>
        <v>L067825</v>
      </c>
      <c r="E1316" s="54">
        <f ca="1">IF('Data Import-Express'!E1310="", "",'Data Import-Express'!E1310 )+(TODAY()-$A$1)</f>
        <v>45171</v>
      </c>
      <c r="F1316" s="53">
        <f>IF('Data Import-Express'!F1310="", "",'Data Import-Express'!F1310 )</f>
        <v>643.5</v>
      </c>
      <c r="G1316" s="53">
        <f>IF('Data Import-Express'!G1310="", "",'Data Import-Express'!G1310 )</f>
        <v>643.5</v>
      </c>
      <c r="H1316" s="8"/>
      <c r="I1316" s="81"/>
      <c r="J1316" s="81"/>
      <c r="K1316" s="82"/>
      <c r="L1316" s="120"/>
      <c r="M1316" s="93"/>
      <c r="N1316" s="93"/>
      <c r="O1316" s="36"/>
      <c r="P1316" s="81"/>
      <c r="Q1316" s="81"/>
      <c r="R1316" s="82"/>
      <c r="S1316" s="88"/>
      <c r="T1316" s="92"/>
      <c r="U1316" s="92"/>
      <c r="V1316" s="2"/>
      <c r="W1316" s="2"/>
    </row>
    <row r="1317" spans="1:23" ht="15.95" customHeight="1" x14ac:dyDescent="0.25">
      <c r="A1317" s="72"/>
      <c r="B1317" s="53" t="str">
        <f>IF('Data Import-Express'!B1311="", "",'Data Import-Express'!B1311 )</f>
        <v>BSLLNJ</v>
      </c>
      <c r="C1317" s="53" t="str">
        <f>IF('Data Import-Express'!C1311="", "",'Data Import-Express'!C1311 )</f>
        <v>Company 175</v>
      </c>
      <c r="D1317" s="97" t="str">
        <f>IF('Data Import-Express'!D1311="", "",'Data Import-Express'!D1311 )</f>
        <v>L072456</v>
      </c>
      <c r="E1317" s="54">
        <f ca="1">IF('Data Import-Express'!E1311="", "",'Data Import-Express'!E1311 )+(TODAY()-$A$1)</f>
        <v>45171</v>
      </c>
      <c r="F1317" s="53">
        <f>IF('Data Import-Express'!F1311="", "",'Data Import-Express'!F1311 )</f>
        <v>494.7</v>
      </c>
      <c r="G1317" s="53">
        <f>IF('Data Import-Express'!G1311="", "",'Data Import-Express'!G1311 )</f>
        <v>494.7</v>
      </c>
      <c r="H1317" s="8"/>
      <c r="I1317" s="81"/>
      <c r="J1317" s="81"/>
      <c r="K1317" s="82"/>
      <c r="L1317" s="120"/>
      <c r="M1317" s="93"/>
      <c r="N1317" s="93"/>
      <c r="O1317" s="36"/>
      <c r="P1317" s="81"/>
      <c r="Q1317" s="81"/>
      <c r="R1317" s="82"/>
      <c r="S1317" s="88"/>
      <c r="T1317" s="92"/>
      <c r="U1317" s="92"/>
      <c r="V1317" s="2"/>
      <c r="W1317" s="2"/>
    </row>
    <row r="1318" spans="1:23" ht="15.95" customHeight="1" x14ac:dyDescent="0.25">
      <c r="A1318" s="72"/>
      <c r="B1318" s="53" t="str">
        <f>IF('Data Import-Express'!B1312="", "",'Data Import-Express'!B1312 )</f>
        <v>BSLLNJ</v>
      </c>
      <c r="C1318" s="53" t="str">
        <f>IF('Data Import-Express'!C1312="", "",'Data Import-Express'!C1312 )</f>
        <v>Company 175</v>
      </c>
      <c r="D1318" s="97" t="str">
        <f>IF('Data Import-Express'!D1312="", "",'Data Import-Express'!D1312 )</f>
        <v>L073404</v>
      </c>
      <c r="E1318" s="54">
        <f ca="1">IF('Data Import-Express'!E1312="", "",'Data Import-Express'!E1312 )+(TODAY()-$A$1)</f>
        <v>45171</v>
      </c>
      <c r="F1318" s="53">
        <f>IF('Data Import-Express'!F1312="", "",'Data Import-Express'!F1312 )</f>
        <v>605.63</v>
      </c>
      <c r="G1318" s="53">
        <f>IF('Data Import-Express'!G1312="", "",'Data Import-Express'!G1312 )</f>
        <v>605.63</v>
      </c>
      <c r="H1318" s="8"/>
      <c r="I1318" s="81"/>
      <c r="J1318" s="81"/>
      <c r="K1318" s="82"/>
      <c r="L1318" s="120"/>
      <c r="M1318" s="93"/>
      <c r="N1318" s="93"/>
      <c r="O1318" s="36"/>
      <c r="P1318" s="81"/>
      <c r="Q1318" s="81"/>
      <c r="R1318" s="82"/>
      <c r="S1318" s="88"/>
      <c r="T1318" s="92"/>
      <c r="U1318" s="92"/>
      <c r="V1318" s="2"/>
      <c r="W1318" s="2"/>
    </row>
    <row r="1319" spans="1:23" ht="15.95" customHeight="1" x14ac:dyDescent="0.25">
      <c r="A1319" s="72"/>
      <c r="B1319" s="53" t="str">
        <f>IF('Data Import-Express'!B1313="", "",'Data Import-Express'!B1313 )</f>
        <v>BSLLNJ</v>
      </c>
      <c r="C1319" s="53" t="str">
        <f>IF('Data Import-Express'!C1313="", "",'Data Import-Express'!C1313 )</f>
        <v>Company 175</v>
      </c>
      <c r="D1319" s="97" t="str">
        <f>IF('Data Import-Express'!D1313="", "",'Data Import-Express'!D1313 )</f>
        <v>L073645</v>
      </c>
      <c r="E1319" s="54">
        <f ca="1">IF('Data Import-Express'!E1313="", "",'Data Import-Express'!E1313 )+(TODAY()-$A$1)</f>
        <v>45171</v>
      </c>
      <c r="F1319" s="53">
        <f>IF('Data Import-Express'!F1313="", "",'Data Import-Express'!F1313 )</f>
        <v>846</v>
      </c>
      <c r="G1319" s="53">
        <f>IF('Data Import-Express'!G1313="", "",'Data Import-Express'!G1313 )</f>
        <v>846</v>
      </c>
      <c r="H1319" s="8"/>
      <c r="I1319" s="81"/>
      <c r="J1319" s="81"/>
      <c r="K1319" s="82"/>
      <c r="L1319" s="120"/>
      <c r="M1319" s="93"/>
      <c r="N1319" s="93"/>
      <c r="O1319" s="36"/>
      <c r="P1319" s="81"/>
      <c r="Q1319" s="81"/>
      <c r="R1319" s="82"/>
      <c r="S1319" s="88"/>
      <c r="T1319" s="92"/>
      <c r="U1319" s="92"/>
      <c r="V1319" s="2"/>
      <c r="W1319" s="2"/>
    </row>
    <row r="1320" spans="1:23" ht="15.95" customHeight="1" x14ac:dyDescent="0.25">
      <c r="A1320" s="72"/>
      <c r="B1320" s="53" t="str">
        <f>IF('Data Import-Express'!B1314="", "",'Data Import-Express'!B1314 )</f>
        <v>BSMIPA</v>
      </c>
      <c r="C1320" s="53" t="str">
        <f>IF('Data Import-Express'!C1314="", "",'Data Import-Express'!C1314 )</f>
        <v>Company 176</v>
      </c>
      <c r="D1320" s="97" t="str">
        <f>IF('Data Import-Express'!D1314="", "",'Data Import-Express'!D1314 )</f>
        <v>L076144</v>
      </c>
      <c r="E1320" s="54">
        <f ca="1">IF('Data Import-Express'!E1314="", "",'Data Import-Express'!E1314 )+(TODAY()-$A$1)</f>
        <v>45127</v>
      </c>
      <c r="F1320" s="53">
        <f>IF('Data Import-Express'!F1314="", "",'Data Import-Express'!F1314 )</f>
        <v>775.5</v>
      </c>
      <c r="G1320" s="53">
        <f>IF('Data Import-Express'!G1314="", "",'Data Import-Express'!G1314 )</f>
        <v>775.5</v>
      </c>
      <c r="H1320" s="8"/>
      <c r="I1320" s="81"/>
      <c r="J1320" s="81"/>
      <c r="K1320" s="82"/>
      <c r="L1320" s="120"/>
      <c r="M1320" s="93"/>
      <c r="N1320" s="93"/>
      <c r="O1320" s="36"/>
      <c r="P1320" s="81"/>
      <c r="Q1320" s="81"/>
      <c r="R1320" s="82"/>
      <c r="S1320" s="88"/>
      <c r="T1320" s="92"/>
      <c r="U1320" s="92"/>
      <c r="V1320" s="2"/>
      <c r="W1320" s="2"/>
    </row>
    <row r="1321" spans="1:23" ht="15.95" customHeight="1" x14ac:dyDescent="0.25">
      <c r="A1321" s="72"/>
      <c r="B1321" s="53" t="str">
        <f>IF('Data Import-Express'!B1315="", "",'Data Import-Express'!B1315 )</f>
        <v>BSMIPA</v>
      </c>
      <c r="C1321" s="53" t="str">
        <f>IF('Data Import-Express'!C1315="", "",'Data Import-Express'!C1315 )</f>
        <v>Company 176</v>
      </c>
      <c r="D1321" s="97" t="str">
        <f>IF('Data Import-Express'!D1315="", "",'Data Import-Express'!D1315 )</f>
        <v>L077142</v>
      </c>
      <c r="E1321" s="54">
        <f ca="1">IF('Data Import-Express'!E1315="", "",'Data Import-Express'!E1315 )+(TODAY()-$A$1)</f>
        <v>45133</v>
      </c>
      <c r="F1321" s="53">
        <f>IF('Data Import-Express'!F1315="", "",'Data Import-Express'!F1315 )</f>
        <v>789.25</v>
      </c>
      <c r="G1321" s="53">
        <f>IF('Data Import-Express'!G1315="", "",'Data Import-Express'!G1315 )</f>
        <v>789.25</v>
      </c>
      <c r="H1321" s="8"/>
      <c r="I1321" s="81"/>
      <c r="J1321" s="81"/>
      <c r="K1321" s="82"/>
      <c r="L1321" s="120"/>
      <c r="M1321" s="93"/>
      <c r="N1321" s="93"/>
      <c r="O1321" s="36"/>
      <c r="P1321" s="81"/>
      <c r="Q1321" s="81"/>
      <c r="R1321" s="82"/>
      <c r="S1321" s="88"/>
      <c r="T1321" s="92"/>
      <c r="U1321" s="92"/>
      <c r="V1321" s="2"/>
      <c r="W1321" s="2"/>
    </row>
    <row r="1322" spans="1:23" ht="15.95" customHeight="1" x14ac:dyDescent="0.25">
      <c r="A1322" s="72"/>
      <c r="B1322" s="53" t="str">
        <f>IF('Data Import-Express'!B1316="", "",'Data Import-Express'!B1316 )</f>
        <v>BSMIPA</v>
      </c>
      <c r="C1322" s="53" t="str">
        <f>IF('Data Import-Express'!C1316="", "",'Data Import-Express'!C1316 )</f>
        <v>Company 176</v>
      </c>
      <c r="D1322" s="97" t="str">
        <f>IF('Data Import-Express'!D1316="", "",'Data Import-Express'!D1316 )</f>
        <v>L077460</v>
      </c>
      <c r="E1322" s="54">
        <f ca="1">IF('Data Import-Express'!E1316="", "",'Data Import-Express'!E1316 )+(TODAY()-$A$1)</f>
        <v>45141</v>
      </c>
      <c r="F1322" s="53">
        <f>IF('Data Import-Express'!F1316="", "",'Data Import-Express'!F1316 )</f>
        <v>794.75</v>
      </c>
      <c r="G1322" s="53">
        <f>IF('Data Import-Express'!G1316="", "",'Data Import-Express'!G1316 )</f>
        <v>794.75</v>
      </c>
      <c r="H1322" s="8"/>
      <c r="I1322" s="81"/>
      <c r="J1322" s="81"/>
      <c r="K1322" s="82"/>
      <c r="L1322" s="120"/>
      <c r="M1322" s="93"/>
      <c r="N1322" s="93"/>
      <c r="O1322" s="36"/>
      <c r="P1322" s="81"/>
      <c r="Q1322" s="81"/>
      <c r="R1322" s="82"/>
      <c r="S1322" s="88"/>
      <c r="T1322" s="92"/>
      <c r="U1322" s="92"/>
      <c r="V1322" s="2"/>
      <c r="W1322" s="2"/>
    </row>
    <row r="1323" spans="1:23" ht="15.95" customHeight="1" x14ac:dyDescent="0.25">
      <c r="A1323" s="72"/>
      <c r="B1323" s="53" t="str">
        <f>IF('Data Import-Express'!B1317="", "",'Data Import-Express'!B1317 )</f>
        <v>BSMIPA</v>
      </c>
      <c r="C1323" s="53" t="str">
        <f>IF('Data Import-Express'!C1317="", "",'Data Import-Express'!C1317 )</f>
        <v>Company 176</v>
      </c>
      <c r="D1323" s="97" t="str">
        <f>IF('Data Import-Express'!D1317="", "",'Data Import-Express'!D1317 )</f>
        <v>L077737</v>
      </c>
      <c r="E1323" s="54">
        <f ca="1">IF('Data Import-Express'!E1317="", "",'Data Import-Express'!E1317 )+(TODAY()-$A$1)</f>
        <v>45148</v>
      </c>
      <c r="F1323" s="53">
        <f>IF('Data Import-Express'!F1317="", "",'Data Import-Express'!F1317 )</f>
        <v>686.38</v>
      </c>
      <c r="G1323" s="53">
        <f>IF('Data Import-Express'!G1317="", "",'Data Import-Express'!G1317 )</f>
        <v>686.38</v>
      </c>
      <c r="H1323" s="8"/>
      <c r="I1323" s="81"/>
      <c r="J1323" s="81"/>
      <c r="K1323" s="82"/>
      <c r="L1323" s="120"/>
      <c r="M1323" s="93"/>
      <c r="N1323" s="93"/>
      <c r="O1323" s="36"/>
      <c r="P1323" s="81"/>
      <c r="Q1323" s="81"/>
      <c r="R1323" s="82"/>
      <c r="S1323" s="88"/>
      <c r="T1323" s="92"/>
      <c r="U1323" s="92"/>
      <c r="V1323" s="2"/>
      <c r="W1323" s="2"/>
    </row>
    <row r="1324" spans="1:23" ht="15.95" customHeight="1" x14ac:dyDescent="0.25">
      <c r="A1324" s="72"/>
      <c r="B1324" s="53" t="str">
        <f>IF('Data Import-Express'!B1318="", "",'Data Import-Express'!B1318 )</f>
        <v>BSMIPA</v>
      </c>
      <c r="C1324" s="53" t="str">
        <f>IF('Data Import-Express'!C1318="", "",'Data Import-Express'!C1318 )</f>
        <v>Company 176</v>
      </c>
      <c r="D1324" s="97" t="str">
        <f>IF('Data Import-Express'!D1318="", "",'Data Import-Express'!D1318 )</f>
        <v>L077914</v>
      </c>
      <c r="E1324" s="54">
        <f ca="1">IF('Data Import-Express'!E1318="", "",'Data Import-Express'!E1318 )+(TODAY()-$A$1)</f>
        <v>45148</v>
      </c>
      <c r="F1324" s="53">
        <f>IF('Data Import-Express'!F1318="", "",'Data Import-Express'!F1318 )</f>
        <v>1228.25</v>
      </c>
      <c r="G1324" s="53">
        <f>IF('Data Import-Express'!G1318="", "",'Data Import-Express'!G1318 )</f>
        <v>1228.25</v>
      </c>
      <c r="H1324" s="8"/>
      <c r="I1324" s="81"/>
      <c r="J1324" s="81"/>
      <c r="K1324" s="82"/>
      <c r="L1324" s="120"/>
      <c r="M1324" s="93"/>
      <c r="N1324" s="93"/>
      <c r="O1324" s="36"/>
      <c r="P1324" s="81"/>
      <c r="Q1324" s="81"/>
      <c r="R1324" s="82"/>
      <c r="S1324" s="88"/>
      <c r="T1324" s="92"/>
      <c r="U1324" s="92"/>
      <c r="V1324" s="2"/>
      <c r="W1324" s="2"/>
    </row>
    <row r="1325" spans="1:23" ht="15.95" customHeight="1" x14ac:dyDescent="0.25">
      <c r="A1325" s="72"/>
      <c r="B1325" s="53" t="str">
        <f>IF('Data Import-Express'!B1319="", "",'Data Import-Express'!B1319 )</f>
        <v>BSPCME</v>
      </c>
      <c r="C1325" s="53" t="str">
        <f>IF('Data Import-Express'!C1319="", "",'Data Import-Express'!C1319 )</f>
        <v>Company 177</v>
      </c>
      <c r="D1325" s="97" t="str">
        <f>IF('Data Import-Express'!D1319="", "",'Data Import-Express'!D1319 )</f>
        <v>L073152</v>
      </c>
      <c r="E1325" s="54">
        <f ca="1">IF('Data Import-Express'!E1319="", "",'Data Import-Express'!E1319 )+(TODAY()-$A$1)</f>
        <v>45052</v>
      </c>
      <c r="F1325" s="53">
        <f>IF('Data Import-Express'!F1319="", "",'Data Import-Express'!F1319 )</f>
        <v>1481.9</v>
      </c>
      <c r="G1325" s="53">
        <f>IF('Data Import-Express'!G1319="", "",'Data Import-Express'!G1319 )</f>
        <v>101.9</v>
      </c>
      <c r="H1325" s="8"/>
      <c r="I1325" s="81"/>
      <c r="J1325" s="81"/>
      <c r="K1325" s="82"/>
      <c r="L1325" s="120"/>
      <c r="M1325" s="93"/>
      <c r="N1325" s="93"/>
      <c r="O1325" s="36"/>
      <c r="P1325" s="81"/>
      <c r="Q1325" s="81"/>
      <c r="R1325" s="82"/>
      <c r="S1325" s="88"/>
      <c r="T1325" s="92"/>
      <c r="U1325" s="92"/>
      <c r="V1325" s="2"/>
      <c r="W1325" s="2"/>
    </row>
    <row r="1326" spans="1:23" ht="15.95" customHeight="1" x14ac:dyDescent="0.25">
      <c r="A1326" s="72"/>
      <c r="B1326" s="53" t="str">
        <f>IF('Data Import-Express'!B1320="", "",'Data Import-Express'!B1320 )</f>
        <v>BSPCME</v>
      </c>
      <c r="C1326" s="53" t="str">
        <f>IF('Data Import-Express'!C1320="", "",'Data Import-Express'!C1320 )</f>
        <v>Company 177</v>
      </c>
      <c r="D1326" s="97" t="str">
        <f>IF('Data Import-Express'!D1320="", "",'Data Import-Express'!D1320 )</f>
        <v>B079347</v>
      </c>
      <c r="E1326" s="54">
        <f ca="1">IF('Data Import-Express'!E1320="", "",'Data Import-Express'!E1320 )+(TODAY()-$A$1)</f>
        <v>45168</v>
      </c>
      <c r="F1326" s="53">
        <f>IF('Data Import-Express'!F1320="", "",'Data Import-Express'!F1320 )</f>
        <v>600</v>
      </c>
      <c r="G1326" s="53">
        <f>IF('Data Import-Express'!G1320="", "",'Data Import-Express'!G1320 )</f>
        <v>600</v>
      </c>
      <c r="H1326" s="8"/>
      <c r="I1326" s="81"/>
      <c r="J1326" s="81"/>
      <c r="K1326" s="82"/>
      <c r="L1326" s="120"/>
      <c r="M1326" s="93"/>
      <c r="N1326" s="93"/>
      <c r="O1326" s="36"/>
      <c r="P1326" s="81"/>
      <c r="Q1326" s="81"/>
      <c r="R1326" s="82"/>
      <c r="S1326" s="88"/>
      <c r="T1326" s="92"/>
      <c r="U1326" s="92"/>
      <c r="V1326" s="2"/>
      <c r="W1326" s="2"/>
    </row>
    <row r="1327" spans="1:23" ht="15.95" customHeight="1" x14ac:dyDescent="0.25">
      <c r="A1327" s="72"/>
      <c r="B1327" s="53" t="str">
        <f>IF('Data Import-Express'!B1321="", "",'Data Import-Express'!B1321 )</f>
        <v>BSPEIV</v>
      </c>
      <c r="C1327" s="53" t="str">
        <f>IF('Data Import-Express'!C1321="", "",'Data Import-Express'!C1321 )</f>
        <v>Company 178</v>
      </c>
      <c r="D1327" s="97" t="str">
        <f>IF('Data Import-Express'!D1321="", "",'Data Import-Express'!D1321 )</f>
        <v>L075574</v>
      </c>
      <c r="E1327" s="54">
        <f ca="1">IF('Data Import-Express'!E1321="", "",'Data Import-Express'!E1321 )+(TODAY()-$A$1)</f>
        <v>45140</v>
      </c>
      <c r="F1327" s="53">
        <f>IF('Data Import-Express'!F1321="", "",'Data Import-Express'!F1321 )</f>
        <v>955.13</v>
      </c>
      <c r="G1327" s="53">
        <f>IF('Data Import-Express'!G1321="", "",'Data Import-Express'!G1321 )</f>
        <v>955.13</v>
      </c>
      <c r="H1327" s="8"/>
      <c r="I1327" s="81"/>
      <c r="J1327" s="81"/>
      <c r="K1327" s="82"/>
      <c r="L1327" s="120"/>
      <c r="M1327" s="93"/>
      <c r="N1327" s="93"/>
      <c r="O1327" s="36"/>
      <c r="P1327" s="81"/>
      <c r="Q1327" s="81"/>
      <c r="R1327" s="82"/>
      <c r="S1327" s="88"/>
      <c r="T1327" s="92"/>
      <c r="U1327" s="92"/>
      <c r="V1327" s="2"/>
      <c r="W1327" s="2"/>
    </row>
    <row r="1328" spans="1:23" ht="15.95" customHeight="1" x14ac:dyDescent="0.25">
      <c r="A1328" s="72"/>
      <c r="B1328" s="53" t="str">
        <f>IF('Data Import-Express'!B1322="", "",'Data Import-Express'!B1322 )</f>
        <v>BSTE29</v>
      </c>
      <c r="C1328" s="53" t="str">
        <f>IF('Data Import-Express'!C1322="", "",'Data Import-Express'!C1322 )</f>
        <v>Company 180</v>
      </c>
      <c r="D1328" s="97" t="str">
        <f>IF('Data Import-Express'!D1322="", "",'Data Import-Express'!D1322 )</f>
        <v>L059477R</v>
      </c>
      <c r="E1328" s="54">
        <f ca="1">IF('Data Import-Express'!E1322="", "",'Data Import-Express'!E1322 )+(TODAY()-$A$1)</f>
        <v>44817</v>
      </c>
      <c r="F1328" s="53">
        <f>IF('Data Import-Express'!F1322="", "",'Data Import-Express'!F1322 )</f>
        <v>856.75</v>
      </c>
      <c r="G1328" s="53">
        <f>IF('Data Import-Express'!G1322="", "",'Data Import-Express'!G1322 )</f>
        <v>134.93</v>
      </c>
      <c r="H1328" s="8"/>
      <c r="I1328" s="81"/>
      <c r="J1328" s="81"/>
      <c r="K1328" s="82"/>
      <c r="L1328" s="120"/>
      <c r="M1328" s="93"/>
      <c r="N1328" s="93"/>
      <c r="O1328" s="36"/>
      <c r="P1328" s="81"/>
      <c r="Q1328" s="81"/>
      <c r="R1328" s="82"/>
      <c r="S1328" s="88"/>
      <c r="T1328" s="92"/>
      <c r="U1328" s="92"/>
      <c r="V1328" s="2"/>
      <c r="W1328" s="2"/>
    </row>
    <row r="1329" spans="1:23" ht="15.95" customHeight="1" x14ac:dyDescent="0.25">
      <c r="A1329" s="72"/>
      <c r="B1329" s="53" t="str">
        <f>IF('Data Import-Express'!B1323="", "",'Data Import-Express'!B1323 )</f>
        <v>BSTE29</v>
      </c>
      <c r="C1329" s="53" t="str">
        <f>IF('Data Import-Express'!C1323="", "",'Data Import-Express'!C1323 )</f>
        <v>Company 180</v>
      </c>
      <c r="D1329" s="97" t="str">
        <f>IF('Data Import-Express'!D1323="", "",'Data Import-Express'!D1323 )</f>
        <v>L065866R</v>
      </c>
      <c r="E1329" s="54">
        <f ca="1">IF('Data Import-Express'!E1323="", "",'Data Import-Express'!E1323 )+(TODAY()-$A$1)</f>
        <v>44940</v>
      </c>
      <c r="F1329" s="53">
        <f>IF('Data Import-Express'!F1323="", "",'Data Import-Express'!F1323 )</f>
        <v>756</v>
      </c>
      <c r="G1329" s="53">
        <f>IF('Data Import-Express'!G1323="", "",'Data Import-Express'!G1323 )</f>
        <v>756</v>
      </c>
      <c r="H1329" s="8"/>
      <c r="I1329" s="81"/>
      <c r="J1329" s="81"/>
      <c r="K1329" s="82"/>
      <c r="L1329" s="120"/>
      <c r="M1329" s="93"/>
      <c r="N1329" s="93"/>
      <c r="O1329" s="36"/>
      <c r="P1329" s="81"/>
      <c r="Q1329" s="81"/>
      <c r="R1329" s="82"/>
      <c r="S1329" s="88"/>
      <c r="T1329" s="92"/>
      <c r="U1329" s="92"/>
      <c r="V1329" s="2"/>
      <c r="W1329" s="2"/>
    </row>
    <row r="1330" spans="1:23" ht="15.95" customHeight="1" x14ac:dyDescent="0.25">
      <c r="A1330" s="72"/>
      <c r="B1330" s="53" t="str">
        <f>IF('Data Import-Express'!B1324="", "",'Data Import-Express'!B1324 )</f>
        <v>BSTE29</v>
      </c>
      <c r="C1330" s="53" t="str">
        <f>IF('Data Import-Express'!C1324="", "",'Data Import-Express'!C1324 )</f>
        <v>Company 180</v>
      </c>
      <c r="D1330" s="97" t="str">
        <f>IF('Data Import-Express'!D1324="", "",'Data Import-Express'!D1324 )</f>
        <v>L065944R</v>
      </c>
      <c r="E1330" s="54">
        <f ca="1">IF('Data Import-Express'!E1324="", "",'Data Import-Express'!E1324 )+(TODAY()-$A$1)</f>
        <v>44940</v>
      </c>
      <c r="F1330" s="53">
        <f>IF('Data Import-Express'!F1324="", "",'Data Import-Express'!F1324 )</f>
        <v>1080</v>
      </c>
      <c r="G1330" s="53">
        <f>IF('Data Import-Express'!G1324="", "",'Data Import-Express'!G1324 )</f>
        <v>1080</v>
      </c>
      <c r="H1330" s="8"/>
      <c r="I1330" s="81"/>
      <c r="J1330" s="81"/>
      <c r="K1330" s="82"/>
      <c r="L1330" s="120"/>
      <c r="M1330" s="93"/>
      <c r="N1330" s="93"/>
      <c r="O1330" s="36"/>
      <c r="P1330" s="81"/>
      <c r="Q1330" s="81"/>
      <c r="R1330" s="82"/>
      <c r="S1330" s="88"/>
      <c r="T1330" s="92"/>
      <c r="U1330" s="92"/>
      <c r="V1330" s="2"/>
      <c r="W1330" s="2"/>
    </row>
    <row r="1331" spans="1:23" ht="15.95" customHeight="1" x14ac:dyDescent="0.25">
      <c r="A1331" s="72"/>
      <c r="B1331" s="53" t="str">
        <f>IF('Data Import-Express'!B1325="", "",'Data Import-Express'!B1325 )</f>
        <v>BSTE29</v>
      </c>
      <c r="C1331" s="53" t="str">
        <f>IF('Data Import-Express'!C1325="", "",'Data Import-Express'!C1325 )</f>
        <v>Company 180</v>
      </c>
      <c r="D1331" s="97" t="str">
        <f>IF('Data Import-Express'!D1325="", "",'Data Import-Express'!D1325 )</f>
        <v>L065945R</v>
      </c>
      <c r="E1331" s="54">
        <f ca="1">IF('Data Import-Express'!E1325="", "",'Data Import-Express'!E1325 )+(TODAY()-$A$1)</f>
        <v>44940</v>
      </c>
      <c r="F1331" s="53">
        <f>IF('Data Import-Express'!F1325="", "",'Data Import-Express'!F1325 )</f>
        <v>892.8</v>
      </c>
      <c r="G1331" s="53">
        <f>IF('Data Import-Express'!G1325="", "",'Data Import-Express'!G1325 )</f>
        <v>892.8</v>
      </c>
      <c r="H1331" s="8"/>
      <c r="I1331" s="81"/>
      <c r="J1331" s="81"/>
      <c r="K1331" s="82"/>
      <c r="L1331" s="120"/>
      <c r="M1331" s="93"/>
      <c r="N1331" s="93"/>
      <c r="O1331" s="36"/>
      <c r="P1331" s="81"/>
      <c r="Q1331" s="81"/>
      <c r="R1331" s="82"/>
      <c r="S1331" s="88"/>
      <c r="T1331" s="92"/>
      <c r="U1331" s="92"/>
      <c r="V1331" s="2"/>
      <c r="W1331" s="2"/>
    </row>
    <row r="1332" spans="1:23" ht="15.95" customHeight="1" x14ac:dyDescent="0.25">
      <c r="A1332" s="72"/>
      <c r="B1332" s="53" t="str">
        <f>IF('Data Import-Express'!B1326="", "",'Data Import-Express'!B1326 )</f>
        <v>BSTE29</v>
      </c>
      <c r="C1332" s="53" t="str">
        <f>IF('Data Import-Express'!C1326="", "",'Data Import-Express'!C1326 )</f>
        <v>Company 180</v>
      </c>
      <c r="D1332" s="97" t="str">
        <f>IF('Data Import-Express'!D1326="", "",'Data Import-Express'!D1326 )</f>
        <v>L071711</v>
      </c>
      <c r="E1332" s="54">
        <f ca="1">IF('Data Import-Express'!E1326="", "",'Data Import-Express'!E1326 )+(TODAY()-$A$1)</f>
        <v>45032</v>
      </c>
      <c r="F1332" s="53">
        <f>IF('Data Import-Express'!F1326="", "",'Data Import-Express'!F1326 )</f>
        <v>1076.6300000000001</v>
      </c>
      <c r="G1332" s="53">
        <f>IF('Data Import-Express'!G1326="", "",'Data Import-Express'!G1326 )</f>
        <v>1076.6300000000001</v>
      </c>
      <c r="H1332" s="8"/>
      <c r="I1332" s="81"/>
      <c r="J1332" s="81"/>
      <c r="K1332" s="82"/>
      <c r="L1332" s="120"/>
      <c r="M1332" s="93"/>
      <c r="N1332" s="93"/>
      <c r="O1332" s="36"/>
      <c r="P1332" s="81"/>
      <c r="Q1332" s="81"/>
      <c r="R1332" s="82"/>
      <c r="S1332" s="88"/>
      <c r="T1332" s="92"/>
      <c r="U1332" s="92"/>
      <c r="V1332" s="2"/>
      <c r="W1332" s="2"/>
    </row>
    <row r="1333" spans="1:23" ht="15.95" customHeight="1" x14ac:dyDescent="0.25">
      <c r="A1333" s="72"/>
      <c r="B1333" s="53" t="str">
        <f>IF('Data Import-Express'!B1327="", "",'Data Import-Express'!B1327 )</f>
        <v>BSTE29</v>
      </c>
      <c r="C1333" s="53" t="str">
        <f>IF('Data Import-Express'!C1327="", "",'Data Import-Express'!C1327 )</f>
        <v>Company 180</v>
      </c>
      <c r="D1333" s="97" t="str">
        <f>IF('Data Import-Express'!D1327="", "",'Data Import-Express'!D1327 )</f>
        <v>L073925</v>
      </c>
      <c r="E1333" s="54">
        <f ca="1">IF('Data Import-Express'!E1327="", "",'Data Import-Express'!E1327 )+(TODAY()-$A$1)</f>
        <v>45081</v>
      </c>
      <c r="F1333" s="53">
        <f>IF('Data Import-Express'!F1327="", "",'Data Import-Express'!F1327 )</f>
        <v>1515.75</v>
      </c>
      <c r="G1333" s="53">
        <f>IF('Data Import-Express'!G1327="", "",'Data Import-Express'!G1327 )</f>
        <v>1515.75</v>
      </c>
      <c r="H1333" s="8"/>
      <c r="I1333" s="81"/>
      <c r="J1333" s="81"/>
      <c r="K1333" s="82"/>
      <c r="L1333" s="120"/>
      <c r="M1333" s="93"/>
      <c r="N1333" s="93"/>
      <c r="O1333" s="36"/>
      <c r="P1333" s="81"/>
      <c r="Q1333" s="81"/>
      <c r="R1333" s="82"/>
      <c r="S1333" s="88"/>
      <c r="T1333" s="92"/>
      <c r="U1333" s="92"/>
      <c r="V1333" s="2"/>
      <c r="W1333" s="2"/>
    </row>
    <row r="1334" spans="1:23" ht="15.95" customHeight="1" x14ac:dyDescent="0.25">
      <c r="A1334" s="72"/>
      <c r="B1334" s="53" t="str">
        <f>IF('Data Import-Express'!B1328="", "",'Data Import-Express'!B1328 )</f>
        <v>BSTE29</v>
      </c>
      <c r="C1334" s="53" t="str">
        <f>IF('Data Import-Express'!C1328="", "",'Data Import-Express'!C1328 )</f>
        <v>Company 180</v>
      </c>
      <c r="D1334" s="97" t="str">
        <f>IF('Data Import-Express'!D1328="", "",'Data Import-Express'!D1328 )</f>
        <v>L076383</v>
      </c>
      <c r="E1334" s="54">
        <f ca="1">IF('Data Import-Express'!E1328="", "",'Data Import-Express'!E1328 )+(TODAY()-$A$1)</f>
        <v>45120</v>
      </c>
      <c r="F1334" s="53">
        <f>IF('Data Import-Express'!F1328="", "",'Data Import-Express'!F1328 )</f>
        <v>1120</v>
      </c>
      <c r="G1334" s="53">
        <f>IF('Data Import-Express'!G1328="", "",'Data Import-Express'!G1328 )</f>
        <v>1120</v>
      </c>
      <c r="H1334" s="8"/>
      <c r="I1334" s="81"/>
      <c r="J1334" s="81"/>
      <c r="K1334" s="82"/>
      <c r="L1334" s="120"/>
      <c r="M1334" s="93"/>
      <c r="N1334" s="93"/>
      <c r="O1334" s="36"/>
      <c r="P1334" s="81"/>
      <c r="Q1334" s="81"/>
      <c r="R1334" s="82"/>
      <c r="S1334" s="88"/>
      <c r="T1334" s="92"/>
      <c r="U1334" s="92"/>
      <c r="V1334" s="2"/>
      <c r="W1334" s="2"/>
    </row>
    <row r="1335" spans="1:23" ht="15.95" customHeight="1" x14ac:dyDescent="0.25">
      <c r="A1335" s="72"/>
      <c r="B1335" s="53" t="str">
        <f>IF('Data Import-Express'!B1329="", "",'Data Import-Express'!B1329 )</f>
        <v>BSTE29</v>
      </c>
      <c r="C1335" s="53" t="str">
        <f>IF('Data Import-Express'!C1329="", "",'Data Import-Express'!C1329 )</f>
        <v>Company 180</v>
      </c>
      <c r="D1335" s="97" t="str">
        <f>IF('Data Import-Express'!D1329="", "",'Data Import-Express'!D1329 )</f>
        <v>L076807</v>
      </c>
      <c r="E1335" s="54">
        <f ca="1">IF('Data Import-Express'!E1329="", "",'Data Import-Express'!E1329 )+(TODAY()-$A$1)</f>
        <v>45134</v>
      </c>
      <c r="F1335" s="53">
        <f>IF('Data Import-Express'!F1329="", "",'Data Import-Express'!F1329 )</f>
        <v>767.25</v>
      </c>
      <c r="G1335" s="53">
        <f>IF('Data Import-Express'!G1329="", "",'Data Import-Express'!G1329 )</f>
        <v>767.25</v>
      </c>
      <c r="H1335" s="8"/>
      <c r="I1335" s="81"/>
      <c r="J1335" s="81"/>
      <c r="K1335" s="82"/>
      <c r="L1335" s="120"/>
      <c r="M1335" s="93"/>
      <c r="N1335" s="93"/>
      <c r="O1335" s="36"/>
      <c r="P1335" s="81"/>
      <c r="Q1335" s="81"/>
      <c r="R1335" s="82"/>
      <c r="S1335" s="88"/>
      <c r="T1335" s="92"/>
      <c r="U1335" s="92"/>
      <c r="V1335" s="2"/>
      <c r="W1335" s="2"/>
    </row>
    <row r="1336" spans="1:23" ht="15.95" customHeight="1" x14ac:dyDescent="0.25">
      <c r="A1336" s="72"/>
      <c r="B1336" s="53" t="str">
        <f>IF('Data Import-Express'!B1330="", "",'Data Import-Express'!B1330 )</f>
        <v>BSTE29</v>
      </c>
      <c r="C1336" s="53" t="str">
        <f>IF('Data Import-Express'!C1330="", "",'Data Import-Express'!C1330 )</f>
        <v>Company 180</v>
      </c>
      <c r="D1336" s="97" t="str">
        <f>IF('Data Import-Express'!D1330="", "",'Data Import-Express'!D1330 )</f>
        <v>L077092</v>
      </c>
      <c r="E1336" s="54">
        <f ca="1">IF('Data Import-Express'!E1330="", "",'Data Import-Express'!E1330 )+(TODAY()-$A$1)</f>
        <v>45137</v>
      </c>
      <c r="F1336" s="53">
        <f>IF('Data Import-Express'!F1330="", "",'Data Import-Express'!F1330 )</f>
        <v>782.38</v>
      </c>
      <c r="G1336" s="53">
        <f>IF('Data Import-Express'!G1330="", "",'Data Import-Express'!G1330 )</f>
        <v>782.38</v>
      </c>
      <c r="H1336" s="8"/>
      <c r="I1336" s="81"/>
      <c r="J1336" s="81"/>
      <c r="K1336" s="82"/>
      <c r="L1336" s="120"/>
      <c r="M1336" s="93"/>
      <c r="N1336" s="93"/>
      <c r="O1336" s="36"/>
      <c r="P1336" s="81"/>
      <c r="Q1336" s="81"/>
      <c r="R1336" s="82"/>
      <c r="S1336" s="88"/>
      <c r="T1336" s="92"/>
      <c r="U1336" s="92"/>
      <c r="V1336" s="2"/>
      <c r="W1336" s="2"/>
    </row>
    <row r="1337" spans="1:23" ht="15.95" customHeight="1" x14ac:dyDescent="0.25">
      <c r="A1337" s="72"/>
      <c r="B1337" s="53" t="str">
        <f>IF('Data Import-Express'!B1331="", "",'Data Import-Express'!B1331 )</f>
        <v>BSTE29</v>
      </c>
      <c r="C1337" s="53" t="str">
        <f>IF('Data Import-Express'!C1331="", "",'Data Import-Express'!C1331 )</f>
        <v>Company 180</v>
      </c>
      <c r="D1337" s="97" t="str">
        <f>IF('Data Import-Express'!D1331="", "",'Data Import-Express'!D1331 )</f>
        <v>L077144</v>
      </c>
      <c r="E1337" s="54">
        <f ca="1">IF('Data Import-Express'!E1331="", "",'Data Import-Express'!E1331 )+(TODAY()-$A$1)</f>
        <v>45137</v>
      </c>
      <c r="F1337" s="53">
        <f>IF('Data Import-Express'!F1331="", "",'Data Import-Express'!F1331 )</f>
        <v>609.88</v>
      </c>
      <c r="G1337" s="53">
        <f>IF('Data Import-Express'!G1331="", "",'Data Import-Express'!G1331 )</f>
        <v>609.88</v>
      </c>
      <c r="H1337" s="8"/>
      <c r="I1337" s="81"/>
      <c r="J1337" s="81"/>
      <c r="K1337" s="82"/>
      <c r="L1337" s="120"/>
      <c r="M1337" s="93"/>
      <c r="N1337" s="93"/>
      <c r="O1337" s="36"/>
      <c r="P1337" s="81"/>
      <c r="Q1337" s="81"/>
      <c r="R1337" s="82"/>
      <c r="S1337" s="88"/>
      <c r="T1337" s="92"/>
      <c r="U1337" s="92"/>
      <c r="V1337" s="2"/>
      <c r="W1337" s="2"/>
    </row>
    <row r="1338" spans="1:23" ht="15.95" customHeight="1" x14ac:dyDescent="0.25">
      <c r="A1338" s="72"/>
      <c r="B1338" s="53" t="str">
        <f>IF('Data Import-Express'!B1332="", "",'Data Import-Express'!B1332 )</f>
        <v>BSTE29</v>
      </c>
      <c r="C1338" s="53" t="str">
        <f>IF('Data Import-Express'!C1332="", "",'Data Import-Express'!C1332 )</f>
        <v>Company 180</v>
      </c>
      <c r="D1338" s="97" t="str">
        <f>IF('Data Import-Express'!D1332="", "",'Data Import-Express'!D1332 )</f>
        <v>L077150</v>
      </c>
      <c r="E1338" s="54">
        <f ca="1">IF('Data Import-Express'!E1332="", "",'Data Import-Express'!E1332 )+(TODAY()-$A$1)</f>
        <v>45137</v>
      </c>
      <c r="F1338" s="53">
        <f>IF('Data Import-Express'!F1332="", "",'Data Import-Express'!F1332 )</f>
        <v>753.38</v>
      </c>
      <c r="G1338" s="53">
        <f>IF('Data Import-Express'!G1332="", "",'Data Import-Express'!G1332 )</f>
        <v>753.38</v>
      </c>
      <c r="H1338" s="8"/>
      <c r="I1338" s="81"/>
      <c r="J1338" s="81"/>
      <c r="K1338" s="82"/>
      <c r="L1338" s="120"/>
      <c r="M1338" s="93"/>
      <c r="N1338" s="93"/>
      <c r="O1338" s="36"/>
      <c r="P1338" s="81"/>
      <c r="Q1338" s="81"/>
      <c r="R1338" s="82"/>
      <c r="S1338" s="88"/>
      <c r="T1338" s="92"/>
      <c r="U1338" s="92"/>
      <c r="V1338" s="2"/>
      <c r="W1338" s="2"/>
    </row>
    <row r="1339" spans="1:23" ht="15.95" customHeight="1" x14ac:dyDescent="0.25">
      <c r="A1339" s="72"/>
      <c r="B1339" s="53" t="str">
        <f>IF('Data Import-Express'!B1333="", "",'Data Import-Express'!B1333 )</f>
        <v>BSTE29</v>
      </c>
      <c r="C1339" s="53" t="str">
        <f>IF('Data Import-Express'!C1333="", "",'Data Import-Express'!C1333 )</f>
        <v>Company 180</v>
      </c>
      <c r="D1339" s="97" t="str">
        <f>IF('Data Import-Express'!D1333="", "",'Data Import-Express'!D1333 )</f>
        <v>L077520</v>
      </c>
      <c r="E1339" s="54">
        <f ca="1">IF('Data Import-Express'!E1333="", "",'Data Import-Express'!E1333 )+(TODAY()-$A$1)</f>
        <v>45137</v>
      </c>
      <c r="F1339" s="53">
        <f>IF('Data Import-Express'!F1333="", "",'Data Import-Express'!F1333 )</f>
        <v>469.63</v>
      </c>
      <c r="G1339" s="53">
        <f>IF('Data Import-Express'!G1333="", "",'Data Import-Express'!G1333 )</f>
        <v>469.63</v>
      </c>
      <c r="H1339" s="8"/>
      <c r="I1339" s="81"/>
      <c r="J1339" s="81"/>
      <c r="K1339" s="82"/>
      <c r="L1339" s="120"/>
      <c r="M1339" s="93"/>
      <c r="N1339" s="93"/>
      <c r="O1339" s="36"/>
      <c r="P1339" s="81"/>
      <c r="Q1339" s="81"/>
      <c r="R1339" s="82"/>
      <c r="S1339" s="88"/>
      <c r="T1339" s="92"/>
      <c r="U1339" s="92"/>
      <c r="V1339" s="2"/>
      <c r="W1339" s="2"/>
    </row>
    <row r="1340" spans="1:23" ht="15.95" customHeight="1" x14ac:dyDescent="0.25">
      <c r="A1340" s="72"/>
      <c r="B1340" s="53" t="str">
        <f>IF('Data Import-Express'!B1334="", "",'Data Import-Express'!B1334 )</f>
        <v>BSTE29</v>
      </c>
      <c r="C1340" s="53" t="str">
        <f>IF('Data Import-Express'!C1334="", "",'Data Import-Express'!C1334 )</f>
        <v>Company 180</v>
      </c>
      <c r="D1340" s="97" t="str">
        <f>IF('Data Import-Express'!D1334="", "",'Data Import-Express'!D1334 )</f>
        <v>T077448</v>
      </c>
      <c r="E1340" s="54">
        <f ca="1">IF('Data Import-Express'!E1334="", "",'Data Import-Express'!E1334 )+(TODAY()-$A$1)</f>
        <v>45137</v>
      </c>
      <c r="F1340" s="53">
        <f>IF('Data Import-Express'!F1334="", "",'Data Import-Express'!F1334 )</f>
        <v>794.75</v>
      </c>
      <c r="G1340" s="53">
        <f>IF('Data Import-Express'!G1334="", "",'Data Import-Express'!G1334 )</f>
        <v>794.75</v>
      </c>
      <c r="H1340" s="8"/>
      <c r="I1340" s="81"/>
      <c r="J1340" s="81"/>
      <c r="K1340" s="82"/>
      <c r="L1340" s="120"/>
      <c r="M1340" s="93"/>
      <c r="N1340" s="93"/>
      <c r="O1340" s="36"/>
      <c r="P1340" s="81"/>
      <c r="Q1340" s="81"/>
      <c r="R1340" s="82"/>
      <c r="S1340" s="88"/>
      <c r="T1340" s="92"/>
      <c r="U1340" s="92"/>
      <c r="V1340" s="2"/>
      <c r="W1340" s="2"/>
    </row>
    <row r="1341" spans="1:23" ht="15.95" customHeight="1" x14ac:dyDescent="0.25">
      <c r="A1341" s="72"/>
      <c r="B1341" s="53" t="str">
        <f>IF('Data Import-Express'!B1335="", "",'Data Import-Express'!B1335 )</f>
        <v>BSTE29</v>
      </c>
      <c r="C1341" s="53" t="str">
        <f>IF('Data Import-Express'!C1335="", "",'Data Import-Express'!C1335 )</f>
        <v>Company 180</v>
      </c>
      <c r="D1341" s="97" t="str">
        <f>IF('Data Import-Express'!D1335="", "",'Data Import-Express'!D1335 )</f>
        <v>L077459</v>
      </c>
      <c r="E1341" s="54">
        <f ca="1">IF('Data Import-Express'!E1335="", "",'Data Import-Express'!E1335 )+(TODAY()-$A$1)</f>
        <v>45141</v>
      </c>
      <c r="F1341" s="53">
        <f>IF('Data Import-Express'!F1335="", "",'Data Import-Express'!F1335 )</f>
        <v>1878.5</v>
      </c>
      <c r="G1341" s="53">
        <f>IF('Data Import-Express'!G1335="", "",'Data Import-Express'!G1335 )</f>
        <v>1878.5</v>
      </c>
      <c r="H1341" s="8"/>
      <c r="I1341" s="81"/>
      <c r="J1341" s="81"/>
      <c r="K1341" s="82"/>
      <c r="L1341" s="120"/>
      <c r="M1341" s="93"/>
      <c r="N1341" s="93"/>
      <c r="O1341" s="36"/>
      <c r="P1341" s="81"/>
      <c r="Q1341" s="81"/>
      <c r="R1341" s="82"/>
      <c r="S1341" s="88"/>
      <c r="T1341" s="92"/>
      <c r="U1341" s="92"/>
      <c r="V1341" s="2"/>
      <c r="W1341" s="2"/>
    </row>
    <row r="1342" spans="1:23" ht="15.95" customHeight="1" x14ac:dyDescent="0.25">
      <c r="A1342" s="72"/>
      <c r="B1342" s="53" t="str">
        <f>IF('Data Import-Express'!B1336="", "",'Data Import-Express'!B1336 )</f>
        <v>BSTE29</v>
      </c>
      <c r="C1342" s="53" t="str">
        <f>IF('Data Import-Express'!C1336="", "",'Data Import-Express'!C1336 )</f>
        <v>Company 180</v>
      </c>
      <c r="D1342" s="97" t="str">
        <f>IF('Data Import-Express'!D1336="", "",'Data Import-Express'!D1336 )</f>
        <v>L077662</v>
      </c>
      <c r="E1342" s="54">
        <f ca="1">IF('Data Import-Express'!E1336="", "",'Data Import-Express'!E1336 )+(TODAY()-$A$1)</f>
        <v>45141</v>
      </c>
      <c r="F1342" s="53">
        <f>IF('Data Import-Express'!F1336="", "",'Data Import-Express'!F1336 )</f>
        <v>599.67999999999995</v>
      </c>
      <c r="G1342" s="53">
        <f>IF('Data Import-Express'!G1336="", "",'Data Import-Express'!G1336 )</f>
        <v>599.67999999999995</v>
      </c>
      <c r="H1342" s="8"/>
      <c r="I1342" s="81"/>
      <c r="J1342" s="81"/>
      <c r="K1342" s="82"/>
      <c r="L1342" s="120"/>
      <c r="M1342" s="93"/>
      <c r="N1342" s="93"/>
      <c r="O1342" s="36"/>
      <c r="P1342" s="81"/>
      <c r="Q1342" s="81"/>
      <c r="R1342" s="82"/>
      <c r="S1342" s="88"/>
      <c r="T1342" s="92"/>
      <c r="U1342" s="92"/>
      <c r="V1342" s="2"/>
      <c r="W1342" s="2"/>
    </row>
    <row r="1343" spans="1:23" ht="15.95" customHeight="1" x14ac:dyDescent="0.25">
      <c r="A1343" s="72"/>
      <c r="B1343" s="53" t="str">
        <f>IF('Data Import-Express'!B1337="", "",'Data Import-Express'!B1337 )</f>
        <v>BSTE29</v>
      </c>
      <c r="C1343" s="53" t="str">
        <f>IF('Data Import-Express'!C1337="", "",'Data Import-Express'!C1337 )</f>
        <v>Company 180</v>
      </c>
      <c r="D1343" s="97" t="str">
        <f>IF('Data Import-Express'!D1337="", "",'Data Import-Express'!D1337 )</f>
        <v>L077603</v>
      </c>
      <c r="E1343" s="54">
        <f ca="1">IF('Data Import-Express'!E1337="", "",'Data Import-Express'!E1337 )+(TODAY()-$A$1)</f>
        <v>45148</v>
      </c>
      <c r="F1343" s="53">
        <f>IF('Data Import-Express'!F1337="", "",'Data Import-Express'!F1337 )</f>
        <v>1372.75</v>
      </c>
      <c r="G1343" s="53">
        <f>IF('Data Import-Express'!G1337="", "",'Data Import-Express'!G1337 )</f>
        <v>1372.75</v>
      </c>
      <c r="H1343" s="8"/>
      <c r="I1343" s="81"/>
      <c r="J1343" s="81"/>
      <c r="K1343" s="82"/>
      <c r="L1343" s="120"/>
      <c r="M1343" s="93"/>
      <c r="N1343" s="93"/>
      <c r="O1343" s="36"/>
      <c r="P1343" s="81"/>
      <c r="Q1343" s="81"/>
      <c r="R1343" s="82"/>
      <c r="S1343" s="88"/>
      <c r="T1343" s="92"/>
      <c r="U1343" s="92"/>
      <c r="V1343" s="2"/>
      <c r="W1343" s="2"/>
    </row>
    <row r="1344" spans="1:23" ht="15.95" customHeight="1" x14ac:dyDescent="0.25">
      <c r="A1344" s="72"/>
      <c r="B1344" s="53" t="str">
        <f>IF('Data Import-Express'!B1338="", "",'Data Import-Express'!B1338 )</f>
        <v>BSTE29</v>
      </c>
      <c r="C1344" s="53" t="str">
        <f>IF('Data Import-Express'!C1338="", "",'Data Import-Express'!C1338 )</f>
        <v>Company 180</v>
      </c>
      <c r="D1344" s="97" t="str">
        <f>IF('Data Import-Express'!D1338="", "",'Data Import-Express'!D1338 )</f>
        <v>L078023</v>
      </c>
      <c r="E1344" s="54">
        <f ca="1">IF('Data Import-Express'!E1338="", "",'Data Import-Express'!E1338 )+(TODAY()-$A$1)</f>
        <v>45148</v>
      </c>
      <c r="F1344" s="53">
        <f>IF('Data Import-Express'!F1338="", "",'Data Import-Express'!F1338 )</f>
        <v>614.13</v>
      </c>
      <c r="G1344" s="53">
        <f>IF('Data Import-Express'!G1338="", "",'Data Import-Express'!G1338 )</f>
        <v>614.13</v>
      </c>
      <c r="H1344" s="8"/>
      <c r="I1344" s="81"/>
      <c r="J1344" s="81"/>
      <c r="K1344" s="82"/>
      <c r="L1344" s="120"/>
      <c r="M1344" s="93"/>
      <c r="N1344" s="93"/>
      <c r="O1344" s="36"/>
      <c r="P1344" s="81"/>
      <c r="Q1344" s="81"/>
      <c r="R1344" s="82"/>
      <c r="S1344" s="88"/>
      <c r="T1344" s="92"/>
      <c r="U1344" s="92"/>
      <c r="V1344" s="2"/>
      <c r="W1344" s="2"/>
    </row>
    <row r="1345" spans="1:23" ht="15.95" customHeight="1" x14ac:dyDescent="0.25">
      <c r="A1345" s="72"/>
      <c r="B1345" s="53" t="str">
        <f>IF('Data Import-Express'!B1339="", "",'Data Import-Express'!B1339 )</f>
        <v>BSTE29</v>
      </c>
      <c r="C1345" s="53" t="str">
        <f>IF('Data Import-Express'!C1339="", "",'Data Import-Express'!C1339 )</f>
        <v>Company 180</v>
      </c>
      <c r="D1345" s="97" t="str">
        <f>IF('Data Import-Express'!D1339="", "",'Data Import-Express'!D1339 )</f>
        <v>L078024</v>
      </c>
      <c r="E1345" s="54">
        <f ca="1">IF('Data Import-Express'!E1339="", "",'Data Import-Express'!E1339 )+(TODAY()-$A$1)</f>
        <v>45148</v>
      </c>
      <c r="F1345" s="53">
        <f>IF('Data Import-Express'!F1339="", "",'Data Import-Express'!F1339 )</f>
        <v>289</v>
      </c>
      <c r="G1345" s="53">
        <f>IF('Data Import-Express'!G1339="", "",'Data Import-Express'!G1339 )</f>
        <v>289</v>
      </c>
      <c r="H1345" s="8"/>
      <c r="I1345" s="81"/>
      <c r="J1345" s="81"/>
      <c r="K1345" s="82"/>
      <c r="L1345" s="120"/>
      <c r="M1345" s="93"/>
      <c r="N1345" s="93"/>
      <c r="O1345" s="36"/>
      <c r="P1345" s="81"/>
      <c r="Q1345" s="81"/>
      <c r="R1345" s="82"/>
      <c r="S1345" s="88"/>
      <c r="T1345" s="92"/>
      <c r="U1345" s="92"/>
      <c r="V1345" s="2"/>
      <c r="W1345" s="2"/>
    </row>
    <row r="1346" spans="1:23" ht="15.95" customHeight="1" x14ac:dyDescent="0.25">
      <c r="A1346" s="72"/>
      <c r="B1346" s="53" t="str">
        <f>IF('Data Import-Express'!B1340="", "",'Data Import-Express'!B1340 )</f>
        <v>BSTE29</v>
      </c>
      <c r="C1346" s="53" t="str">
        <f>IF('Data Import-Express'!C1340="", "",'Data Import-Express'!C1340 )</f>
        <v>Company 180</v>
      </c>
      <c r="D1346" s="97" t="str">
        <f>IF('Data Import-Express'!D1340="", "",'Data Import-Express'!D1340 )</f>
        <v>L078359</v>
      </c>
      <c r="E1346" s="54">
        <f ca="1">IF('Data Import-Express'!E1340="", "",'Data Import-Express'!E1340 )+(TODAY()-$A$1)</f>
        <v>45154</v>
      </c>
      <c r="F1346" s="53">
        <f>IF('Data Import-Express'!F1340="", "",'Data Import-Express'!F1340 )</f>
        <v>1445</v>
      </c>
      <c r="G1346" s="53">
        <f>IF('Data Import-Express'!G1340="", "",'Data Import-Express'!G1340 )</f>
        <v>1445</v>
      </c>
      <c r="H1346" s="8"/>
      <c r="I1346" s="81"/>
      <c r="J1346" s="81"/>
      <c r="K1346" s="82"/>
      <c r="L1346" s="120"/>
      <c r="M1346" s="93"/>
      <c r="N1346" s="93"/>
      <c r="O1346" s="36"/>
      <c r="P1346" s="81"/>
      <c r="Q1346" s="81"/>
      <c r="R1346" s="82"/>
      <c r="S1346" s="88"/>
      <c r="T1346" s="92"/>
      <c r="U1346" s="92"/>
      <c r="V1346" s="2"/>
      <c r="W1346" s="2"/>
    </row>
    <row r="1347" spans="1:23" ht="15.95" customHeight="1" x14ac:dyDescent="0.25">
      <c r="A1347" s="72"/>
      <c r="B1347" s="53" t="str">
        <f>IF('Data Import-Express'!B1341="", "",'Data Import-Express'!B1341 )</f>
        <v>BSTE29</v>
      </c>
      <c r="C1347" s="53" t="str">
        <f>IF('Data Import-Express'!C1341="", "",'Data Import-Express'!C1341 )</f>
        <v>Company 180</v>
      </c>
      <c r="D1347" s="97" t="str">
        <f>IF('Data Import-Express'!D1341="", "",'Data Import-Express'!D1341 )</f>
        <v>T077449</v>
      </c>
      <c r="E1347" s="54">
        <f ca="1">IF('Data Import-Express'!E1341="", "",'Data Import-Express'!E1341 )+(TODAY()-$A$1)</f>
        <v>45154</v>
      </c>
      <c r="F1347" s="53">
        <f>IF('Data Import-Express'!F1341="", "",'Data Import-Express'!F1341 )</f>
        <v>794.75</v>
      </c>
      <c r="G1347" s="53">
        <f>IF('Data Import-Express'!G1341="", "",'Data Import-Express'!G1341 )</f>
        <v>794.75</v>
      </c>
      <c r="H1347" s="8"/>
      <c r="I1347" s="81"/>
      <c r="J1347" s="81"/>
      <c r="K1347" s="82"/>
      <c r="L1347" s="120"/>
      <c r="M1347" s="93"/>
      <c r="N1347" s="93"/>
      <c r="O1347" s="36"/>
      <c r="P1347" s="81"/>
      <c r="Q1347" s="81"/>
      <c r="R1347" s="82"/>
      <c r="S1347" s="88"/>
      <c r="T1347" s="92"/>
      <c r="U1347" s="92"/>
      <c r="V1347" s="2"/>
      <c r="W1347" s="2"/>
    </row>
    <row r="1348" spans="1:23" ht="15.95" customHeight="1" x14ac:dyDescent="0.25">
      <c r="A1348" s="72"/>
      <c r="B1348" s="53" t="str">
        <f>IF('Data Import-Express'!B1342="", "",'Data Import-Express'!B1342 )</f>
        <v>BSTE29</v>
      </c>
      <c r="C1348" s="53" t="str">
        <f>IF('Data Import-Express'!C1342="", "",'Data Import-Express'!C1342 )</f>
        <v>Company 180</v>
      </c>
      <c r="D1348" s="97" t="str">
        <f>IF('Data Import-Express'!D1342="", "",'Data Import-Express'!D1342 )</f>
        <v>L078790</v>
      </c>
      <c r="E1348" s="54">
        <f ca="1">IF('Data Import-Express'!E1342="", "",'Data Import-Express'!E1342 )+(TODAY()-$A$1)</f>
        <v>45156</v>
      </c>
      <c r="F1348" s="53">
        <f>IF('Data Import-Express'!F1342="", "",'Data Import-Express'!F1342 )</f>
        <v>1589.5</v>
      </c>
      <c r="G1348" s="53">
        <f>IF('Data Import-Express'!G1342="", "",'Data Import-Express'!G1342 )</f>
        <v>1589.5</v>
      </c>
      <c r="H1348" s="8"/>
      <c r="I1348" s="81"/>
      <c r="J1348" s="81"/>
      <c r="K1348" s="82"/>
      <c r="L1348" s="120"/>
      <c r="M1348" s="93"/>
      <c r="N1348" s="93"/>
      <c r="O1348" s="36"/>
      <c r="P1348" s="81"/>
      <c r="Q1348" s="81"/>
      <c r="R1348" s="82"/>
      <c r="S1348" s="88"/>
      <c r="T1348" s="92"/>
      <c r="U1348" s="92"/>
      <c r="V1348" s="2"/>
      <c r="W1348" s="2"/>
    </row>
    <row r="1349" spans="1:23" ht="15.95" customHeight="1" x14ac:dyDescent="0.25">
      <c r="A1349" s="72"/>
      <c r="B1349" s="53" t="str">
        <f>IF('Data Import-Express'!B1343="", "",'Data Import-Express'!B1343 )</f>
        <v>BSTE29</v>
      </c>
      <c r="C1349" s="53" t="str">
        <f>IF('Data Import-Express'!C1343="", "",'Data Import-Express'!C1343 )</f>
        <v>Company 180</v>
      </c>
      <c r="D1349" s="97" t="str">
        <f>IF('Data Import-Express'!D1343="", "",'Data Import-Express'!D1343 )</f>
        <v>L078371</v>
      </c>
      <c r="E1349" s="54">
        <f ca="1">IF('Data Import-Express'!E1343="", "",'Data Import-Express'!E1343 )+(TODAY()-$A$1)</f>
        <v>45169</v>
      </c>
      <c r="F1349" s="53">
        <f>IF('Data Import-Express'!F1343="", "",'Data Import-Express'!F1343 )</f>
        <v>794.75</v>
      </c>
      <c r="G1349" s="53">
        <f>IF('Data Import-Express'!G1343="", "",'Data Import-Express'!G1343 )</f>
        <v>794.75</v>
      </c>
      <c r="H1349" s="8"/>
      <c r="I1349" s="81"/>
      <c r="J1349" s="81"/>
      <c r="K1349" s="82"/>
      <c r="L1349" s="120"/>
      <c r="M1349" s="93"/>
      <c r="N1349" s="93"/>
      <c r="O1349" s="36"/>
      <c r="P1349" s="81"/>
      <c r="Q1349" s="81"/>
      <c r="R1349" s="82"/>
      <c r="S1349" s="88"/>
      <c r="T1349" s="92"/>
      <c r="U1349" s="92"/>
      <c r="V1349" s="2"/>
      <c r="W1349" s="2"/>
    </row>
    <row r="1350" spans="1:23" ht="15.95" customHeight="1" x14ac:dyDescent="0.25">
      <c r="A1350" s="72"/>
      <c r="B1350" s="53" t="str">
        <f>IF('Data Import-Express'!B1344="", "",'Data Import-Express'!B1344 )</f>
        <v>BSTEATN</v>
      </c>
      <c r="C1350" s="53" t="str">
        <f>IF('Data Import-Express'!C1344="", "",'Data Import-Express'!C1344 )</f>
        <v>Company 181</v>
      </c>
      <c r="D1350" s="97" t="str">
        <f>IF('Data Import-Express'!D1344="", "",'Data Import-Express'!D1344 )</f>
        <v>B079363</v>
      </c>
      <c r="E1350" s="54">
        <f ca="1">IF('Data Import-Express'!E1344="", "",'Data Import-Express'!E1344 )+(TODAY()-$A$1)</f>
        <v>45170</v>
      </c>
      <c r="F1350" s="53">
        <f>IF('Data Import-Express'!F1344="", "",'Data Import-Express'!F1344 )</f>
        <v>1800</v>
      </c>
      <c r="G1350" s="53">
        <f>IF('Data Import-Express'!G1344="", "",'Data Import-Express'!G1344 )</f>
        <v>1800</v>
      </c>
      <c r="H1350" s="8"/>
      <c r="I1350" s="81"/>
      <c r="J1350" s="81"/>
      <c r="K1350" s="82"/>
      <c r="L1350" s="120"/>
      <c r="M1350" s="93"/>
      <c r="N1350" s="93"/>
      <c r="O1350" s="36"/>
      <c r="P1350" s="81"/>
      <c r="Q1350" s="81"/>
      <c r="R1350" s="82"/>
      <c r="S1350" s="88"/>
      <c r="T1350" s="92"/>
      <c r="U1350" s="92"/>
      <c r="V1350" s="2"/>
      <c r="W1350" s="2"/>
    </row>
    <row r="1351" spans="1:23" ht="15.95" customHeight="1" x14ac:dyDescent="0.25">
      <c r="A1351" s="72"/>
      <c r="B1351" s="53" t="str">
        <f>IF('Data Import-Express'!B1345="", "",'Data Import-Express'!B1345 )</f>
        <v>BSTIPA</v>
      </c>
      <c r="C1351" s="53" t="str">
        <f>IF('Data Import-Express'!C1345="", "",'Data Import-Express'!C1345 )</f>
        <v>Company 182</v>
      </c>
      <c r="D1351" s="97" t="str">
        <f>IF('Data Import-Express'!D1345="", "",'Data Import-Express'!D1345 )</f>
        <v>L078353</v>
      </c>
      <c r="E1351" s="54">
        <f ca="1">IF('Data Import-Express'!E1345="", "",'Data Import-Express'!E1345 )+(TODAY()-$A$1)</f>
        <v>45154</v>
      </c>
      <c r="F1351" s="53">
        <f>IF('Data Import-Express'!F1345="", "",'Data Import-Express'!F1345 )</f>
        <v>375.7</v>
      </c>
      <c r="G1351" s="53">
        <f>IF('Data Import-Express'!G1345="", "",'Data Import-Express'!G1345 )</f>
        <v>375.7</v>
      </c>
      <c r="H1351" s="8"/>
      <c r="I1351" s="81"/>
      <c r="J1351" s="81"/>
      <c r="K1351" s="82"/>
      <c r="L1351" s="120"/>
      <c r="M1351" s="93"/>
      <c r="N1351" s="93"/>
      <c r="O1351" s="36"/>
      <c r="P1351" s="81"/>
      <c r="Q1351" s="81"/>
      <c r="R1351" s="82"/>
      <c r="S1351" s="88"/>
      <c r="T1351" s="92"/>
      <c r="U1351" s="92"/>
      <c r="V1351" s="2"/>
      <c r="W1351" s="2"/>
    </row>
    <row r="1352" spans="1:23" ht="15.95" customHeight="1" x14ac:dyDescent="0.25">
      <c r="A1352" s="72"/>
      <c r="B1352" s="53" t="str">
        <f>IF('Data Import-Express'!B1346="", "",'Data Import-Express'!B1346 )</f>
        <v>BSUN97</v>
      </c>
      <c r="C1352" s="53" t="str">
        <f>IF('Data Import-Express'!C1346="", "",'Data Import-Express'!C1346 )</f>
        <v>Company 183</v>
      </c>
      <c r="D1352" s="97" t="str">
        <f>IF('Data Import-Express'!D1346="", "",'Data Import-Express'!D1346 )</f>
        <v>L062194</v>
      </c>
      <c r="E1352" s="54">
        <f ca="1">IF('Data Import-Express'!E1346="", "",'Data Import-Express'!E1346 )+(TODAY()-$A$1)</f>
        <v>44862</v>
      </c>
      <c r="F1352" s="53">
        <f>IF('Data Import-Express'!F1346="", "",'Data Import-Express'!F1346 )</f>
        <v>1848.75</v>
      </c>
      <c r="G1352" s="53">
        <f>IF('Data Import-Express'!G1346="", "",'Data Import-Express'!G1346 )</f>
        <v>1848.75</v>
      </c>
      <c r="H1352" s="8"/>
      <c r="I1352" s="81"/>
      <c r="J1352" s="81"/>
      <c r="K1352" s="82"/>
      <c r="L1352" s="120"/>
      <c r="M1352" s="93"/>
      <c r="N1352" s="93"/>
      <c r="O1352" s="36"/>
      <c r="P1352" s="81"/>
      <c r="Q1352" s="81"/>
      <c r="R1352" s="82"/>
      <c r="S1352" s="88"/>
      <c r="T1352" s="92"/>
      <c r="U1352" s="92"/>
      <c r="V1352" s="2"/>
      <c r="W1352" s="2"/>
    </row>
    <row r="1353" spans="1:23" ht="15.95" customHeight="1" x14ac:dyDescent="0.25">
      <c r="A1353" s="72"/>
      <c r="B1353" s="53" t="str">
        <f>IF('Data Import-Express'!B1347="", "",'Data Import-Express'!B1347 )</f>
        <v>BSUN97</v>
      </c>
      <c r="C1353" s="53" t="str">
        <f>IF('Data Import-Express'!C1347="", "",'Data Import-Express'!C1347 )</f>
        <v>Company 183</v>
      </c>
      <c r="D1353" s="97" t="str">
        <f>IF('Data Import-Express'!D1347="", "",'Data Import-Express'!D1347 )</f>
        <v>L062411</v>
      </c>
      <c r="E1353" s="54">
        <f ca="1">IF('Data Import-Express'!E1347="", "",'Data Import-Express'!E1347 )+(TODAY()-$A$1)</f>
        <v>44863</v>
      </c>
      <c r="F1353" s="53">
        <f>IF('Data Import-Express'!F1347="", "",'Data Import-Express'!F1347 )</f>
        <v>768</v>
      </c>
      <c r="G1353" s="53">
        <f>IF('Data Import-Express'!G1347="", "",'Data Import-Express'!G1347 )</f>
        <v>768</v>
      </c>
      <c r="H1353" s="8"/>
      <c r="I1353" s="81"/>
      <c r="J1353" s="81"/>
      <c r="K1353" s="82"/>
      <c r="L1353" s="120"/>
      <c r="M1353" s="93"/>
      <c r="N1353" s="93"/>
      <c r="O1353" s="36"/>
      <c r="P1353" s="81"/>
      <c r="Q1353" s="81"/>
      <c r="R1353" s="82"/>
      <c r="S1353" s="88"/>
      <c r="T1353" s="92"/>
      <c r="U1353" s="92"/>
      <c r="V1353" s="2"/>
      <c r="W1353" s="2"/>
    </row>
    <row r="1354" spans="1:23" ht="15.95" customHeight="1" x14ac:dyDescent="0.25">
      <c r="A1354" s="72"/>
      <c r="B1354" s="53" t="str">
        <f>IF('Data Import-Express'!B1348="", "",'Data Import-Express'!B1348 )</f>
        <v>BSUN97</v>
      </c>
      <c r="C1354" s="53" t="str">
        <f>IF('Data Import-Express'!C1348="", "",'Data Import-Express'!C1348 )</f>
        <v>Company 183</v>
      </c>
      <c r="D1354" s="97" t="str">
        <f>IF('Data Import-Express'!D1348="", "",'Data Import-Express'!D1348 )</f>
        <v>L069598</v>
      </c>
      <c r="E1354" s="54">
        <f ca="1">IF('Data Import-Express'!E1348="", "",'Data Import-Express'!E1348 )+(TODAY()-$A$1)</f>
        <v>45000</v>
      </c>
      <c r="F1354" s="53">
        <f>IF('Data Import-Express'!F1348="", "",'Data Import-Express'!F1348 )</f>
        <v>808.5</v>
      </c>
      <c r="G1354" s="53">
        <f>IF('Data Import-Express'!G1348="", "",'Data Import-Express'!G1348 )</f>
        <v>808.5</v>
      </c>
      <c r="H1354" s="8"/>
      <c r="I1354" s="81"/>
      <c r="J1354" s="81"/>
      <c r="K1354" s="82"/>
      <c r="L1354" s="120"/>
      <c r="M1354" s="93"/>
      <c r="N1354" s="93"/>
      <c r="O1354" s="36"/>
      <c r="P1354" s="81"/>
      <c r="Q1354" s="81"/>
      <c r="R1354" s="82"/>
      <c r="S1354" s="88"/>
      <c r="T1354" s="92"/>
      <c r="U1354" s="92"/>
      <c r="V1354" s="2"/>
      <c r="W1354" s="2"/>
    </row>
    <row r="1355" spans="1:23" ht="15.95" customHeight="1" x14ac:dyDescent="0.25">
      <c r="A1355" s="72"/>
      <c r="B1355" s="53" t="str">
        <f>IF('Data Import-Express'!B1349="", "",'Data Import-Express'!B1349 )</f>
        <v>BSUN97</v>
      </c>
      <c r="C1355" s="53" t="str">
        <f>IF('Data Import-Express'!C1349="", "",'Data Import-Express'!C1349 )</f>
        <v>Company 183</v>
      </c>
      <c r="D1355" s="97" t="str">
        <f>IF('Data Import-Express'!D1349="", "",'Data Import-Express'!D1349 )</f>
        <v>L065232</v>
      </c>
      <c r="E1355" s="54">
        <f ca="1">IF('Data Import-Express'!E1349="", "",'Data Import-Express'!E1349 )+(TODAY()-$A$1)</f>
        <v>45017</v>
      </c>
      <c r="F1355" s="53">
        <f>IF('Data Import-Express'!F1349="", "",'Data Import-Express'!F1349 )</f>
        <v>430.63</v>
      </c>
      <c r="G1355" s="53">
        <f>IF('Data Import-Express'!G1349="", "",'Data Import-Express'!G1349 )</f>
        <v>430.63</v>
      </c>
      <c r="H1355" s="8"/>
      <c r="I1355" s="81"/>
      <c r="J1355" s="81"/>
      <c r="K1355" s="82"/>
      <c r="L1355" s="120"/>
      <c r="M1355" s="93"/>
      <c r="N1355" s="93"/>
      <c r="O1355" s="36"/>
      <c r="P1355" s="81"/>
      <c r="Q1355" s="81"/>
      <c r="R1355" s="82"/>
      <c r="S1355" s="88"/>
      <c r="T1355" s="92"/>
      <c r="U1355" s="92"/>
      <c r="V1355" s="2"/>
      <c r="W1355" s="2"/>
    </row>
    <row r="1356" spans="1:23" ht="15.95" customHeight="1" x14ac:dyDescent="0.25">
      <c r="A1356" s="72"/>
      <c r="B1356" s="53" t="str">
        <f>IF('Data Import-Express'!B1350="", "",'Data Import-Express'!B1350 )</f>
        <v>BSUN97</v>
      </c>
      <c r="C1356" s="53" t="str">
        <f>IF('Data Import-Express'!C1350="", "",'Data Import-Express'!C1350 )</f>
        <v>Company 183</v>
      </c>
      <c r="D1356" s="97" t="str">
        <f>IF('Data Import-Express'!D1350="", "",'Data Import-Express'!D1350 )</f>
        <v>L070922</v>
      </c>
      <c r="E1356" s="54">
        <f ca="1">IF('Data Import-Express'!E1350="", "",'Data Import-Express'!E1350 )+(TODAY()-$A$1)</f>
        <v>45017</v>
      </c>
      <c r="F1356" s="53">
        <f>IF('Data Import-Express'!F1350="", "",'Data Import-Express'!F1350 )</f>
        <v>816.75</v>
      </c>
      <c r="G1356" s="53">
        <f>IF('Data Import-Express'!G1350="", "",'Data Import-Express'!G1350 )</f>
        <v>816.75</v>
      </c>
      <c r="H1356" s="8"/>
      <c r="I1356" s="81"/>
      <c r="J1356" s="81"/>
      <c r="K1356" s="82"/>
      <c r="L1356" s="120"/>
      <c r="M1356" s="93"/>
      <c r="N1356" s="93"/>
      <c r="O1356" s="36"/>
      <c r="P1356" s="81"/>
      <c r="Q1356" s="81"/>
      <c r="R1356" s="82"/>
      <c r="S1356" s="88"/>
      <c r="T1356" s="92"/>
      <c r="U1356" s="92"/>
      <c r="V1356" s="2"/>
      <c r="W1356" s="2"/>
    </row>
    <row r="1357" spans="1:23" ht="15.95" customHeight="1" x14ac:dyDescent="0.25">
      <c r="A1357" s="72"/>
      <c r="B1357" s="53" t="str">
        <f>IF('Data Import-Express'!B1351="", "",'Data Import-Express'!B1351 )</f>
        <v>BSUN97</v>
      </c>
      <c r="C1357" s="53" t="str">
        <f>IF('Data Import-Express'!C1351="", "",'Data Import-Express'!C1351 )</f>
        <v>Company 183</v>
      </c>
      <c r="D1357" s="97" t="str">
        <f>IF('Data Import-Express'!D1351="", "",'Data Import-Express'!D1351 )</f>
        <v>L071167</v>
      </c>
      <c r="E1357" s="54">
        <f ca="1">IF('Data Import-Express'!E1351="", "",'Data Import-Express'!E1351 )+(TODAY()-$A$1)</f>
        <v>45017</v>
      </c>
      <c r="F1357" s="53">
        <f>IF('Data Import-Express'!F1351="", "",'Data Import-Express'!F1351 )</f>
        <v>393.53</v>
      </c>
      <c r="G1357" s="53">
        <f>IF('Data Import-Express'!G1351="", "",'Data Import-Express'!G1351 )</f>
        <v>393.53</v>
      </c>
      <c r="H1357" s="8"/>
      <c r="I1357" s="81"/>
      <c r="J1357" s="81"/>
      <c r="K1357" s="82"/>
      <c r="L1357" s="120"/>
      <c r="M1357" s="93"/>
      <c r="N1357" s="93"/>
      <c r="O1357" s="36"/>
      <c r="P1357" s="81"/>
      <c r="Q1357" s="81"/>
      <c r="R1357" s="82"/>
      <c r="S1357" s="88"/>
      <c r="T1357" s="92"/>
      <c r="U1357" s="92"/>
      <c r="V1357" s="2"/>
      <c r="W1357" s="2"/>
    </row>
    <row r="1358" spans="1:23" ht="15.95" customHeight="1" x14ac:dyDescent="0.25">
      <c r="A1358" s="72"/>
      <c r="B1358" s="53" t="str">
        <f>IF('Data Import-Express'!B1352="", "",'Data Import-Express'!B1352 )</f>
        <v>BSUN97</v>
      </c>
      <c r="C1358" s="53" t="str">
        <f>IF('Data Import-Express'!C1352="", "",'Data Import-Express'!C1352 )</f>
        <v>Company 183</v>
      </c>
      <c r="D1358" s="97" t="str">
        <f>IF('Data Import-Express'!D1352="", "",'Data Import-Express'!D1352 )</f>
        <v>L071302</v>
      </c>
      <c r="E1358" s="54">
        <f ca="1">IF('Data Import-Express'!E1352="", "",'Data Import-Express'!E1352 )+(TODAY()-$A$1)</f>
        <v>45023</v>
      </c>
      <c r="F1358" s="53">
        <f>IF('Data Import-Express'!F1352="", "",'Data Import-Express'!F1352 )</f>
        <v>482.63</v>
      </c>
      <c r="G1358" s="53">
        <f>IF('Data Import-Express'!G1352="", "",'Data Import-Express'!G1352 )</f>
        <v>482.63</v>
      </c>
      <c r="H1358" s="8"/>
      <c r="I1358" s="81"/>
      <c r="J1358" s="81"/>
      <c r="K1358" s="82"/>
      <c r="L1358" s="120"/>
      <c r="M1358" s="93"/>
      <c r="N1358" s="93"/>
      <c r="O1358" s="36"/>
      <c r="P1358" s="81"/>
      <c r="Q1358" s="81"/>
      <c r="R1358" s="82"/>
      <c r="S1358" s="88"/>
      <c r="T1358" s="92"/>
      <c r="U1358" s="92"/>
      <c r="V1358" s="2"/>
      <c r="W1358" s="2"/>
    </row>
    <row r="1359" spans="1:23" ht="15.95" customHeight="1" x14ac:dyDescent="0.25">
      <c r="A1359" s="72"/>
      <c r="B1359" s="53" t="str">
        <f>IF('Data Import-Express'!B1353="", "",'Data Import-Express'!B1353 )</f>
        <v>BSUN97</v>
      </c>
      <c r="C1359" s="53" t="str">
        <f>IF('Data Import-Express'!C1353="", "",'Data Import-Express'!C1353 )</f>
        <v>Company 183</v>
      </c>
      <c r="D1359" s="97" t="str">
        <f>IF('Data Import-Express'!D1353="", "",'Data Import-Express'!D1353 )</f>
        <v>L070677</v>
      </c>
      <c r="E1359" s="54">
        <f ca="1">IF('Data Import-Express'!E1353="", "",'Data Import-Express'!E1353 )+(TODAY()-$A$1)</f>
        <v>45024</v>
      </c>
      <c r="F1359" s="53">
        <f>IF('Data Import-Express'!F1353="", "",'Data Import-Express'!F1353 )</f>
        <v>2399.38</v>
      </c>
      <c r="G1359" s="53">
        <f>IF('Data Import-Express'!G1353="", "",'Data Import-Express'!G1353 )</f>
        <v>2399.38</v>
      </c>
      <c r="H1359" s="8"/>
      <c r="I1359" s="81"/>
      <c r="J1359" s="81"/>
      <c r="K1359" s="82"/>
      <c r="L1359" s="120"/>
      <c r="M1359" s="93"/>
      <c r="N1359" s="93"/>
      <c r="O1359" s="36"/>
      <c r="P1359" s="81"/>
      <c r="Q1359" s="81"/>
      <c r="R1359" s="82"/>
      <c r="S1359" s="88"/>
      <c r="T1359" s="92"/>
      <c r="U1359" s="92"/>
      <c r="V1359" s="2"/>
      <c r="W1359" s="2"/>
    </row>
    <row r="1360" spans="1:23" ht="15.95" customHeight="1" x14ac:dyDescent="0.25">
      <c r="A1360" s="72"/>
      <c r="B1360" s="53" t="str">
        <f>IF('Data Import-Express'!B1354="", "",'Data Import-Express'!B1354 )</f>
        <v>BSUN97</v>
      </c>
      <c r="C1360" s="53" t="str">
        <f>IF('Data Import-Express'!C1354="", "",'Data Import-Express'!C1354 )</f>
        <v>Company 183</v>
      </c>
      <c r="D1360" s="97" t="str">
        <f>IF('Data Import-Express'!D1354="", "",'Data Import-Express'!D1354 )</f>
        <v>L071074</v>
      </c>
      <c r="E1360" s="54">
        <f ca="1">IF('Data Import-Express'!E1354="", "",'Data Import-Express'!E1354 )+(TODAY()-$A$1)</f>
        <v>45024</v>
      </c>
      <c r="F1360" s="53">
        <f>IF('Data Import-Express'!F1354="", "",'Data Import-Express'!F1354 )</f>
        <v>816.75</v>
      </c>
      <c r="G1360" s="53">
        <f>IF('Data Import-Express'!G1354="", "",'Data Import-Express'!G1354 )</f>
        <v>816.75</v>
      </c>
      <c r="H1360" s="8"/>
      <c r="I1360" s="81"/>
      <c r="J1360" s="81"/>
      <c r="K1360" s="82"/>
      <c r="L1360" s="120"/>
      <c r="M1360" s="93"/>
      <c r="N1360" s="93"/>
      <c r="O1360" s="36"/>
      <c r="P1360" s="81"/>
      <c r="Q1360" s="81"/>
      <c r="R1360" s="82"/>
      <c r="S1360" s="88"/>
      <c r="T1360" s="92"/>
      <c r="U1360" s="92"/>
      <c r="V1360" s="2"/>
      <c r="W1360" s="2"/>
    </row>
    <row r="1361" spans="1:23" ht="15.95" customHeight="1" x14ac:dyDescent="0.25">
      <c r="A1361" s="72"/>
      <c r="B1361" s="53" t="str">
        <f>IF('Data Import-Express'!B1355="", "",'Data Import-Express'!B1355 )</f>
        <v>BSUN97</v>
      </c>
      <c r="C1361" s="53" t="str">
        <f>IF('Data Import-Express'!C1355="", "",'Data Import-Express'!C1355 )</f>
        <v>Company 183</v>
      </c>
      <c r="D1361" s="97" t="str">
        <f>IF('Data Import-Express'!D1355="", "",'Data Import-Express'!D1355 )</f>
        <v>L072181</v>
      </c>
      <c r="E1361" s="54">
        <f ca="1">IF('Data Import-Express'!E1355="", "",'Data Import-Express'!E1355 )+(TODAY()-$A$1)</f>
        <v>45043</v>
      </c>
      <c r="F1361" s="53">
        <f>IF('Data Import-Express'!F1355="", "",'Data Import-Express'!F1355 )</f>
        <v>955.5</v>
      </c>
      <c r="G1361" s="53">
        <f>IF('Data Import-Express'!G1355="", "",'Data Import-Express'!G1355 )</f>
        <v>183.75</v>
      </c>
      <c r="H1361" s="8"/>
      <c r="I1361" s="81"/>
      <c r="J1361" s="81"/>
      <c r="K1361" s="82"/>
      <c r="L1361" s="120"/>
      <c r="M1361" s="93"/>
      <c r="N1361" s="93"/>
      <c r="O1361" s="36"/>
      <c r="P1361" s="81"/>
      <c r="Q1361" s="81"/>
      <c r="R1361" s="82"/>
      <c r="S1361" s="88"/>
      <c r="T1361" s="92"/>
      <c r="U1361" s="92"/>
      <c r="V1361" s="2"/>
      <c r="W1361" s="2"/>
    </row>
    <row r="1362" spans="1:23" ht="15.95" customHeight="1" x14ac:dyDescent="0.25">
      <c r="A1362" s="72"/>
      <c r="B1362" s="53" t="str">
        <f>IF('Data Import-Express'!B1356="", "",'Data Import-Express'!B1356 )</f>
        <v>BSUN97</v>
      </c>
      <c r="C1362" s="53" t="str">
        <f>IF('Data Import-Express'!C1356="", "",'Data Import-Express'!C1356 )</f>
        <v>Company 183</v>
      </c>
      <c r="D1362" s="97" t="str">
        <f>IF('Data Import-Express'!D1356="", "",'Data Import-Express'!D1356 )</f>
        <v>L071488</v>
      </c>
      <c r="E1362" s="54">
        <f ca="1">IF('Data Import-Express'!E1356="", "",'Data Import-Express'!E1356 )+(TODAY()-$A$1)</f>
        <v>45044</v>
      </c>
      <c r="F1362" s="53">
        <f>IF('Data Import-Express'!F1356="", "",'Data Import-Express'!F1356 )</f>
        <v>891</v>
      </c>
      <c r="G1362" s="53">
        <f>IF('Data Import-Express'!G1356="", "",'Data Import-Express'!G1356 )</f>
        <v>891</v>
      </c>
      <c r="H1362" s="8"/>
      <c r="I1362" s="81"/>
      <c r="J1362" s="81"/>
      <c r="K1362" s="82"/>
      <c r="L1362" s="120"/>
      <c r="M1362" s="93"/>
      <c r="N1362" s="93"/>
      <c r="O1362" s="36"/>
      <c r="P1362" s="81"/>
      <c r="Q1362" s="81"/>
      <c r="R1362" s="82"/>
      <c r="S1362" s="88"/>
      <c r="T1362" s="92"/>
      <c r="U1362" s="92"/>
      <c r="V1362" s="2"/>
      <c r="W1362" s="2"/>
    </row>
    <row r="1363" spans="1:23" ht="15.95" customHeight="1" x14ac:dyDescent="0.25">
      <c r="A1363" s="72"/>
      <c r="B1363" s="53" t="str">
        <f>IF('Data Import-Express'!B1357="", "",'Data Import-Express'!B1357 )</f>
        <v>BSUN97</v>
      </c>
      <c r="C1363" s="53" t="str">
        <f>IF('Data Import-Express'!C1357="", "",'Data Import-Express'!C1357 )</f>
        <v>Company 183</v>
      </c>
      <c r="D1363" s="97" t="str">
        <f>IF('Data Import-Express'!D1357="", "",'Data Import-Express'!D1357 )</f>
        <v>L071890</v>
      </c>
      <c r="E1363" s="54">
        <f ca="1">IF('Data Import-Express'!E1357="", "",'Data Import-Express'!E1357 )+(TODAY()-$A$1)</f>
        <v>45044</v>
      </c>
      <c r="F1363" s="53">
        <f>IF('Data Import-Express'!F1357="", "",'Data Import-Express'!F1357 )</f>
        <v>1336.5</v>
      </c>
      <c r="G1363" s="53">
        <f>IF('Data Import-Express'!G1357="", "",'Data Import-Express'!G1357 )</f>
        <v>1336.5</v>
      </c>
      <c r="H1363" s="8"/>
      <c r="I1363" s="81"/>
      <c r="J1363" s="81"/>
      <c r="K1363" s="82"/>
      <c r="L1363" s="120"/>
      <c r="M1363" s="93"/>
      <c r="N1363" s="93"/>
      <c r="O1363" s="36"/>
      <c r="P1363" s="81"/>
      <c r="Q1363" s="81"/>
      <c r="R1363" s="82"/>
      <c r="S1363" s="88"/>
      <c r="T1363" s="92"/>
      <c r="U1363" s="92"/>
      <c r="V1363" s="2"/>
      <c r="W1363" s="2"/>
    </row>
    <row r="1364" spans="1:23" ht="15.95" customHeight="1" x14ac:dyDescent="0.25">
      <c r="A1364" s="72"/>
      <c r="B1364" s="53" t="str">
        <f>IF('Data Import-Express'!B1358="", "",'Data Import-Express'!B1358 )</f>
        <v>BSUN97</v>
      </c>
      <c r="C1364" s="53" t="str">
        <f>IF('Data Import-Express'!C1358="", "",'Data Import-Express'!C1358 )</f>
        <v>Company 183</v>
      </c>
      <c r="D1364" s="97" t="str">
        <f>IF('Data Import-Express'!D1358="", "",'Data Import-Express'!D1358 )</f>
        <v>L072696</v>
      </c>
      <c r="E1364" s="54">
        <f ca="1">IF('Data Import-Express'!E1358="", "",'Data Import-Express'!E1358 )+(TODAY()-$A$1)</f>
        <v>45046</v>
      </c>
      <c r="F1364" s="53">
        <f>IF('Data Import-Express'!F1358="", "",'Data Import-Express'!F1358 )</f>
        <v>341</v>
      </c>
      <c r="G1364" s="53">
        <f>IF('Data Import-Express'!G1358="", "",'Data Import-Express'!G1358 )</f>
        <v>341</v>
      </c>
      <c r="H1364" s="8"/>
      <c r="I1364" s="81"/>
      <c r="J1364" s="81"/>
      <c r="K1364" s="82"/>
      <c r="L1364" s="120"/>
      <c r="M1364" s="93"/>
      <c r="N1364" s="93"/>
      <c r="O1364" s="36"/>
      <c r="P1364" s="81"/>
      <c r="Q1364" s="81"/>
      <c r="R1364" s="82"/>
      <c r="S1364" s="88"/>
      <c r="T1364" s="92"/>
      <c r="U1364" s="92"/>
      <c r="V1364" s="2"/>
      <c r="W1364" s="2"/>
    </row>
    <row r="1365" spans="1:23" ht="15.95" customHeight="1" x14ac:dyDescent="0.25">
      <c r="A1365" s="72"/>
      <c r="B1365" s="53" t="str">
        <f>IF('Data Import-Express'!B1359="", "",'Data Import-Express'!B1359 )</f>
        <v>BSUN97</v>
      </c>
      <c r="C1365" s="53" t="str">
        <f>IF('Data Import-Express'!C1359="", "",'Data Import-Express'!C1359 )</f>
        <v>Company 183</v>
      </c>
      <c r="D1365" s="97" t="str">
        <f>IF('Data Import-Express'!D1359="", "",'Data Import-Express'!D1359 )</f>
        <v>L073133</v>
      </c>
      <c r="E1365" s="54">
        <f ca="1">IF('Data Import-Express'!E1359="", "",'Data Import-Express'!E1359 )+(TODAY()-$A$1)</f>
        <v>45052</v>
      </c>
      <c r="F1365" s="53">
        <f>IF('Data Import-Express'!F1359="", "",'Data Import-Express'!F1359 )</f>
        <v>150</v>
      </c>
      <c r="G1365" s="53">
        <f>IF('Data Import-Express'!G1359="", "",'Data Import-Express'!G1359 )</f>
        <v>150</v>
      </c>
      <c r="H1365" s="8"/>
      <c r="I1365" s="81"/>
      <c r="J1365" s="81"/>
      <c r="K1365" s="82"/>
      <c r="L1365" s="120"/>
      <c r="M1365" s="93"/>
      <c r="N1365" s="93"/>
      <c r="O1365" s="36"/>
      <c r="P1365" s="81"/>
      <c r="Q1365" s="81"/>
      <c r="R1365" s="82"/>
      <c r="S1365" s="88"/>
      <c r="T1365" s="92"/>
      <c r="U1365" s="92"/>
      <c r="V1365" s="2"/>
      <c r="W1365" s="2"/>
    </row>
    <row r="1366" spans="1:23" ht="15.95" customHeight="1" x14ac:dyDescent="0.25">
      <c r="A1366" s="72"/>
      <c r="B1366" s="53" t="str">
        <f>IF('Data Import-Express'!B1360="", "",'Data Import-Express'!B1360 )</f>
        <v>BSUN97</v>
      </c>
      <c r="C1366" s="53" t="str">
        <f>IF('Data Import-Express'!C1360="", "",'Data Import-Express'!C1360 )</f>
        <v>Company 183</v>
      </c>
      <c r="D1366" s="97" t="str">
        <f>IF('Data Import-Express'!D1360="", "",'Data Import-Express'!D1360 )</f>
        <v>L073506</v>
      </c>
      <c r="E1366" s="54">
        <f ca="1">IF('Data Import-Express'!E1360="", "",'Data Import-Express'!E1360 )+(TODAY()-$A$1)</f>
        <v>45070</v>
      </c>
      <c r="F1366" s="53">
        <f>IF('Data Import-Express'!F1360="", "",'Data Import-Express'!F1360 )</f>
        <v>1211.25</v>
      </c>
      <c r="G1366" s="53">
        <f>IF('Data Import-Express'!G1360="", "",'Data Import-Express'!G1360 )</f>
        <v>1211.25</v>
      </c>
      <c r="H1366" s="8"/>
      <c r="I1366" s="81"/>
      <c r="J1366" s="81"/>
      <c r="K1366" s="82"/>
      <c r="L1366" s="120"/>
      <c r="M1366" s="93"/>
      <c r="N1366" s="93"/>
      <c r="O1366" s="36"/>
      <c r="P1366" s="81"/>
      <c r="Q1366" s="81"/>
      <c r="R1366" s="82"/>
      <c r="S1366" s="88"/>
      <c r="T1366" s="92"/>
      <c r="U1366" s="92"/>
      <c r="V1366" s="2"/>
      <c r="W1366" s="2"/>
    </row>
    <row r="1367" spans="1:23" ht="15.95" customHeight="1" x14ac:dyDescent="0.25">
      <c r="A1367" s="72"/>
      <c r="B1367" s="53" t="str">
        <f>IF('Data Import-Express'!B1361="", "",'Data Import-Express'!B1361 )</f>
        <v>BSUN97</v>
      </c>
      <c r="C1367" s="53" t="str">
        <f>IF('Data Import-Express'!C1361="", "",'Data Import-Express'!C1361 )</f>
        <v>Company 183</v>
      </c>
      <c r="D1367" s="97" t="str">
        <f>IF('Data Import-Express'!D1361="", "",'Data Import-Express'!D1361 )</f>
        <v>L074048</v>
      </c>
      <c r="E1367" s="54">
        <f ca="1">IF('Data Import-Express'!E1361="", "",'Data Import-Express'!E1361 )+(TODAY()-$A$1)</f>
        <v>45079</v>
      </c>
      <c r="F1367" s="53">
        <f>IF('Data Import-Express'!F1361="", "",'Data Import-Express'!F1361 )</f>
        <v>2037.25</v>
      </c>
      <c r="G1367" s="53">
        <f>IF('Data Import-Express'!G1361="", "",'Data Import-Express'!G1361 )</f>
        <v>986.8</v>
      </c>
      <c r="H1367" s="8"/>
      <c r="I1367" s="81"/>
      <c r="J1367" s="81"/>
      <c r="K1367" s="82"/>
      <c r="L1367" s="120"/>
      <c r="M1367" s="93"/>
      <c r="N1367" s="93"/>
      <c r="O1367" s="36"/>
      <c r="P1367" s="81"/>
      <c r="Q1367" s="81"/>
      <c r="R1367" s="82"/>
      <c r="S1367" s="88"/>
      <c r="T1367" s="92"/>
      <c r="U1367" s="92"/>
      <c r="V1367" s="2"/>
      <c r="W1367" s="2"/>
    </row>
    <row r="1368" spans="1:23" ht="15.95" customHeight="1" x14ac:dyDescent="0.25">
      <c r="A1368" s="72"/>
      <c r="B1368" s="53" t="str">
        <f>IF('Data Import-Express'!B1362="", "",'Data Import-Express'!B1362 )</f>
        <v>BSUN97</v>
      </c>
      <c r="C1368" s="53" t="str">
        <f>IF('Data Import-Express'!C1362="", "",'Data Import-Express'!C1362 )</f>
        <v>Company 183</v>
      </c>
      <c r="D1368" s="97" t="str">
        <f>IF('Data Import-Express'!D1362="", "",'Data Import-Express'!D1362 )</f>
        <v>L075024</v>
      </c>
      <c r="E1368" s="54">
        <f ca="1">IF('Data Import-Express'!E1362="", "",'Data Import-Express'!E1362 )+(TODAY()-$A$1)</f>
        <v>45094</v>
      </c>
      <c r="F1368" s="53">
        <f>IF('Data Import-Express'!F1362="", "",'Data Import-Express'!F1362 )</f>
        <v>605.63</v>
      </c>
      <c r="G1368" s="53">
        <f>IF('Data Import-Express'!G1362="", "",'Data Import-Express'!G1362 )</f>
        <v>450</v>
      </c>
      <c r="H1368" s="8"/>
      <c r="I1368" s="81"/>
      <c r="J1368" s="81"/>
      <c r="K1368" s="82"/>
      <c r="L1368" s="120"/>
      <c r="M1368" s="93"/>
      <c r="N1368" s="93"/>
      <c r="O1368" s="36"/>
      <c r="P1368" s="81"/>
      <c r="Q1368" s="81"/>
      <c r="R1368" s="82"/>
      <c r="S1368" s="88"/>
      <c r="T1368" s="92"/>
      <c r="U1368" s="92"/>
      <c r="V1368" s="2"/>
      <c r="W1368" s="2"/>
    </row>
    <row r="1369" spans="1:23" ht="15.95" customHeight="1" x14ac:dyDescent="0.25">
      <c r="A1369" s="72"/>
      <c r="B1369" s="53" t="str">
        <f>IF('Data Import-Express'!B1363="", "",'Data Import-Express'!B1363 )</f>
        <v>BSUN97</v>
      </c>
      <c r="C1369" s="53" t="str">
        <f>IF('Data Import-Express'!C1363="", "",'Data Import-Express'!C1363 )</f>
        <v>Company 183</v>
      </c>
      <c r="D1369" s="97" t="str">
        <f>IF('Data Import-Express'!D1363="", "",'Data Import-Express'!D1363 )</f>
        <v>L075628</v>
      </c>
      <c r="E1369" s="54">
        <f ca="1">IF('Data Import-Express'!E1363="", "",'Data Import-Express'!E1363 )+(TODAY()-$A$1)</f>
        <v>45106</v>
      </c>
      <c r="F1369" s="53">
        <f>IF('Data Import-Express'!F1363="", "",'Data Import-Express'!F1363 )</f>
        <v>778.25</v>
      </c>
      <c r="G1369" s="53">
        <f>IF('Data Import-Express'!G1363="", "",'Data Import-Express'!G1363 )</f>
        <v>778.25</v>
      </c>
      <c r="H1369" s="8"/>
      <c r="I1369" s="81"/>
      <c r="J1369" s="81"/>
      <c r="K1369" s="82"/>
      <c r="L1369" s="120"/>
      <c r="M1369" s="93"/>
      <c r="N1369" s="93"/>
      <c r="O1369" s="36"/>
      <c r="P1369" s="81"/>
      <c r="Q1369" s="81"/>
      <c r="R1369" s="82"/>
      <c r="S1369" s="88"/>
      <c r="T1369" s="92"/>
      <c r="U1369" s="92"/>
      <c r="V1369" s="2"/>
      <c r="W1369" s="2"/>
    </row>
    <row r="1370" spans="1:23" ht="15.95" customHeight="1" x14ac:dyDescent="0.25">
      <c r="A1370" s="72"/>
      <c r="B1370" s="53" t="str">
        <f>IF('Data Import-Express'!B1364="", "",'Data Import-Express'!B1364 )</f>
        <v>BSUN97</v>
      </c>
      <c r="C1370" s="53" t="str">
        <f>IF('Data Import-Express'!C1364="", "",'Data Import-Express'!C1364 )</f>
        <v>Company 183</v>
      </c>
      <c r="D1370" s="97" t="str">
        <f>IF('Data Import-Express'!D1364="", "",'Data Import-Express'!D1364 )</f>
        <v>L076406</v>
      </c>
      <c r="E1370" s="54">
        <f ca="1">IF('Data Import-Express'!E1364="", "",'Data Import-Express'!E1364 )+(TODAY()-$A$1)</f>
        <v>45113</v>
      </c>
      <c r="F1370" s="53">
        <f>IF('Data Import-Express'!F1364="", "",'Data Import-Express'!F1364 )</f>
        <v>350</v>
      </c>
      <c r="G1370" s="53">
        <f>IF('Data Import-Express'!G1364="", "",'Data Import-Express'!G1364 )</f>
        <v>350</v>
      </c>
      <c r="H1370" s="8"/>
      <c r="I1370" s="81"/>
      <c r="J1370" s="81"/>
      <c r="K1370" s="82"/>
      <c r="L1370" s="120"/>
      <c r="M1370" s="93"/>
      <c r="N1370" s="93"/>
      <c r="O1370" s="36"/>
      <c r="P1370" s="81"/>
      <c r="Q1370" s="81"/>
      <c r="R1370" s="82"/>
      <c r="S1370" s="88"/>
      <c r="T1370" s="92"/>
      <c r="U1370" s="92"/>
      <c r="V1370" s="2"/>
      <c r="W1370" s="2"/>
    </row>
    <row r="1371" spans="1:23" ht="15.95" customHeight="1" x14ac:dyDescent="0.25">
      <c r="A1371" s="72"/>
      <c r="B1371" s="53" t="str">
        <f>IF('Data Import-Express'!B1365="", "",'Data Import-Express'!B1365 )</f>
        <v>BSUN97</v>
      </c>
      <c r="C1371" s="53" t="str">
        <f>IF('Data Import-Express'!C1365="", "",'Data Import-Express'!C1365 )</f>
        <v>Company 183</v>
      </c>
      <c r="D1371" s="97" t="str">
        <f>IF('Data Import-Express'!D1365="", "",'Data Import-Express'!D1365 )</f>
        <v>L076416</v>
      </c>
      <c r="E1371" s="54">
        <f ca="1">IF('Data Import-Express'!E1365="", "",'Data Import-Express'!E1365 )+(TODAY()-$A$1)</f>
        <v>45120</v>
      </c>
      <c r="F1371" s="53">
        <f>IF('Data Import-Express'!F1365="", "",'Data Import-Express'!F1365 )</f>
        <v>1043</v>
      </c>
      <c r="G1371" s="53">
        <f>IF('Data Import-Express'!G1365="", "",'Data Import-Express'!G1365 )</f>
        <v>1043</v>
      </c>
      <c r="H1371" s="8"/>
      <c r="I1371" s="81"/>
      <c r="J1371" s="81"/>
      <c r="K1371" s="82"/>
      <c r="L1371" s="120"/>
      <c r="M1371" s="93"/>
      <c r="N1371" s="93"/>
      <c r="O1371" s="36"/>
      <c r="P1371" s="81"/>
      <c r="Q1371" s="81"/>
      <c r="R1371" s="82"/>
      <c r="S1371" s="88"/>
      <c r="T1371" s="92"/>
      <c r="U1371" s="92"/>
      <c r="V1371" s="2"/>
      <c r="W1371" s="2"/>
    </row>
    <row r="1372" spans="1:23" ht="15.95" customHeight="1" x14ac:dyDescent="0.25">
      <c r="A1372" s="72"/>
      <c r="B1372" s="53" t="str">
        <f>IF('Data Import-Express'!B1366="", "",'Data Import-Express'!B1366 )</f>
        <v>BSUN97</v>
      </c>
      <c r="C1372" s="53" t="str">
        <f>IF('Data Import-Express'!C1366="", "",'Data Import-Express'!C1366 )</f>
        <v>Company 183</v>
      </c>
      <c r="D1372" s="97" t="str">
        <f>IF('Data Import-Express'!D1366="", "",'Data Import-Express'!D1366 )</f>
        <v>L076986</v>
      </c>
      <c r="E1372" s="54">
        <f ca="1">IF('Data Import-Express'!E1366="", "",'Data Import-Express'!E1366 )+(TODAY()-$A$1)</f>
        <v>45127</v>
      </c>
      <c r="F1372" s="53">
        <f>IF('Data Import-Express'!F1366="", "",'Data Import-Express'!F1366 )</f>
        <v>976.5</v>
      </c>
      <c r="G1372" s="53">
        <f>IF('Data Import-Express'!G1366="", "",'Data Import-Express'!G1366 )</f>
        <v>976.5</v>
      </c>
      <c r="H1372" s="8"/>
      <c r="I1372" s="81"/>
      <c r="J1372" s="81"/>
      <c r="K1372" s="82"/>
      <c r="L1372" s="120"/>
      <c r="M1372" s="93"/>
      <c r="N1372" s="93"/>
      <c r="O1372" s="36"/>
      <c r="P1372" s="81"/>
      <c r="Q1372" s="81"/>
      <c r="R1372" s="82"/>
      <c r="S1372" s="88"/>
      <c r="T1372" s="92"/>
      <c r="U1372" s="92"/>
      <c r="V1372" s="2"/>
      <c r="W1372" s="2"/>
    </row>
    <row r="1373" spans="1:23" ht="15.95" customHeight="1" x14ac:dyDescent="0.25">
      <c r="A1373" s="72"/>
      <c r="B1373" s="53" t="str">
        <f>IF('Data Import-Express'!B1367="", "",'Data Import-Express'!B1367 )</f>
        <v>BSUN97</v>
      </c>
      <c r="C1373" s="53" t="str">
        <f>IF('Data Import-Express'!C1367="", "",'Data Import-Express'!C1367 )</f>
        <v>Company 183</v>
      </c>
      <c r="D1373" s="97" t="str">
        <f>IF('Data Import-Express'!D1367="", "",'Data Import-Express'!D1367 )</f>
        <v>L076820</v>
      </c>
      <c r="E1373" s="54">
        <f ca="1">IF('Data Import-Express'!E1367="", "",'Data Import-Express'!E1367 )+(TODAY()-$A$1)</f>
        <v>45133</v>
      </c>
      <c r="F1373" s="53">
        <f>IF('Data Import-Express'!F1367="", "",'Data Import-Express'!F1367 )</f>
        <v>1534.5</v>
      </c>
      <c r="G1373" s="53">
        <f>IF('Data Import-Express'!G1367="", "",'Data Import-Express'!G1367 )</f>
        <v>1534.5</v>
      </c>
      <c r="H1373" s="8"/>
      <c r="I1373" s="81"/>
      <c r="J1373" s="81"/>
      <c r="K1373" s="82"/>
      <c r="L1373" s="120"/>
      <c r="M1373" s="93"/>
      <c r="N1373" s="93"/>
      <c r="O1373" s="36"/>
      <c r="P1373" s="81"/>
      <c r="Q1373" s="81"/>
      <c r="R1373" s="82"/>
      <c r="S1373" s="88"/>
      <c r="T1373" s="92"/>
      <c r="U1373" s="92"/>
      <c r="V1373" s="2"/>
      <c r="W1373" s="2"/>
    </row>
    <row r="1374" spans="1:23" ht="15.95" customHeight="1" x14ac:dyDescent="0.25">
      <c r="A1374" s="72"/>
      <c r="B1374" s="53" t="str">
        <f>IF('Data Import-Express'!B1368="", "",'Data Import-Express'!B1368 )</f>
        <v>BSUN97</v>
      </c>
      <c r="C1374" s="53" t="str">
        <f>IF('Data Import-Express'!C1368="", "",'Data Import-Express'!C1368 )</f>
        <v>Company 183</v>
      </c>
      <c r="D1374" s="97" t="str">
        <f>IF('Data Import-Express'!D1368="", "",'Data Import-Express'!D1368 )</f>
        <v>L076990</v>
      </c>
      <c r="E1374" s="54">
        <f ca="1">IF('Data Import-Express'!E1368="", "",'Data Import-Express'!E1368 )+(TODAY()-$A$1)</f>
        <v>45133</v>
      </c>
      <c r="F1374" s="53">
        <f>IF('Data Import-Express'!F1368="", "",'Data Import-Express'!F1368 )</f>
        <v>1435</v>
      </c>
      <c r="G1374" s="53">
        <f>IF('Data Import-Express'!G1368="", "",'Data Import-Express'!G1368 )</f>
        <v>1435</v>
      </c>
      <c r="H1374" s="8"/>
      <c r="I1374" s="81"/>
      <c r="J1374" s="81"/>
      <c r="K1374" s="82"/>
      <c r="L1374" s="120"/>
      <c r="M1374" s="93"/>
      <c r="N1374" s="93"/>
      <c r="O1374" s="36"/>
      <c r="P1374" s="81"/>
      <c r="Q1374" s="81"/>
      <c r="R1374" s="82"/>
      <c r="S1374" s="88"/>
      <c r="T1374" s="92"/>
      <c r="U1374" s="92"/>
      <c r="V1374" s="2"/>
      <c r="W1374" s="2"/>
    </row>
    <row r="1375" spans="1:23" ht="15.95" customHeight="1" x14ac:dyDescent="0.25">
      <c r="A1375" s="72"/>
      <c r="B1375" s="53" t="str">
        <f>IF('Data Import-Express'!B1369="", "",'Data Import-Express'!B1369 )</f>
        <v>BSUN97</v>
      </c>
      <c r="C1375" s="53" t="str">
        <f>IF('Data Import-Express'!C1369="", "",'Data Import-Express'!C1369 )</f>
        <v>Company 183</v>
      </c>
      <c r="D1375" s="97" t="str">
        <f>IF('Data Import-Express'!D1369="", "",'Data Import-Express'!D1369 )</f>
        <v>L077038</v>
      </c>
      <c r="E1375" s="54">
        <f ca="1">IF('Data Import-Express'!E1369="", "",'Data Import-Express'!E1369 )+(TODAY()-$A$1)</f>
        <v>45137</v>
      </c>
      <c r="F1375" s="53">
        <f>IF('Data Import-Express'!F1369="", "",'Data Import-Express'!F1369 )</f>
        <v>662.63</v>
      </c>
      <c r="G1375" s="53">
        <f>IF('Data Import-Express'!G1369="", "",'Data Import-Express'!G1369 )</f>
        <v>662.63</v>
      </c>
      <c r="H1375" s="8"/>
      <c r="I1375" s="81"/>
      <c r="J1375" s="81"/>
      <c r="K1375" s="82"/>
      <c r="L1375" s="120"/>
      <c r="M1375" s="93"/>
      <c r="N1375" s="93"/>
      <c r="O1375" s="36"/>
      <c r="P1375" s="81"/>
      <c r="Q1375" s="81"/>
      <c r="R1375" s="82"/>
      <c r="S1375" s="88"/>
      <c r="T1375" s="92"/>
      <c r="U1375" s="92"/>
      <c r="V1375" s="2"/>
      <c r="W1375" s="2"/>
    </row>
    <row r="1376" spans="1:23" ht="15.95" customHeight="1" x14ac:dyDescent="0.25">
      <c r="A1376" s="72"/>
      <c r="B1376" s="53" t="str">
        <f>IF('Data Import-Express'!B1370="", "",'Data Import-Express'!B1370 )</f>
        <v>BSUN97</v>
      </c>
      <c r="C1376" s="53" t="str">
        <f>IF('Data Import-Express'!C1370="", "",'Data Import-Express'!C1370 )</f>
        <v>Company 183</v>
      </c>
      <c r="D1376" s="97" t="str">
        <f>IF('Data Import-Express'!D1370="", "",'Data Import-Express'!D1370 )</f>
        <v>L077039</v>
      </c>
      <c r="E1376" s="54">
        <f ca="1">IF('Data Import-Express'!E1370="", "",'Data Import-Express'!E1370 )+(TODAY()-$A$1)</f>
        <v>45137</v>
      </c>
      <c r="F1376" s="53">
        <f>IF('Data Import-Express'!F1370="", "",'Data Import-Express'!F1370 )</f>
        <v>537.08000000000004</v>
      </c>
      <c r="G1376" s="53">
        <f>IF('Data Import-Express'!G1370="", "",'Data Import-Express'!G1370 )</f>
        <v>537.08000000000004</v>
      </c>
      <c r="H1376" s="8"/>
      <c r="I1376" s="81"/>
      <c r="J1376" s="81"/>
      <c r="K1376" s="82"/>
      <c r="L1376" s="120"/>
      <c r="M1376" s="93"/>
      <c r="N1376" s="93"/>
      <c r="O1376" s="36"/>
      <c r="P1376" s="81"/>
      <c r="Q1376" s="81"/>
      <c r="R1376" s="82"/>
      <c r="S1376" s="88"/>
      <c r="T1376" s="92"/>
      <c r="U1376" s="92"/>
      <c r="V1376" s="2"/>
      <c r="W1376" s="2"/>
    </row>
    <row r="1377" spans="1:23" ht="15.95" customHeight="1" x14ac:dyDescent="0.25">
      <c r="A1377" s="72"/>
      <c r="B1377" s="53" t="str">
        <f>IF('Data Import-Express'!B1371="", "",'Data Import-Express'!B1371 )</f>
        <v>BSUN97</v>
      </c>
      <c r="C1377" s="53" t="str">
        <f>IF('Data Import-Express'!C1371="", "",'Data Import-Express'!C1371 )</f>
        <v>Company 183</v>
      </c>
      <c r="D1377" s="97" t="str">
        <f>IF('Data Import-Express'!D1371="", "",'Data Import-Express'!D1371 )</f>
        <v>L077163</v>
      </c>
      <c r="E1377" s="54">
        <f ca="1">IF('Data Import-Express'!E1371="", "",'Data Import-Express'!E1371 )+(TODAY()-$A$1)</f>
        <v>45137</v>
      </c>
      <c r="F1377" s="53">
        <f>IF('Data Import-Express'!F1371="", "",'Data Import-Express'!F1371 )</f>
        <v>825.13</v>
      </c>
      <c r="G1377" s="53">
        <f>IF('Data Import-Express'!G1371="", "",'Data Import-Express'!G1371 )</f>
        <v>825.13</v>
      </c>
      <c r="H1377" s="8"/>
      <c r="I1377" s="81"/>
      <c r="J1377" s="81"/>
      <c r="K1377" s="82"/>
      <c r="L1377" s="120"/>
      <c r="M1377" s="93"/>
      <c r="N1377" s="93"/>
      <c r="O1377" s="36"/>
      <c r="P1377" s="81"/>
      <c r="Q1377" s="81"/>
      <c r="R1377" s="82"/>
      <c r="S1377" s="88"/>
      <c r="T1377" s="92"/>
      <c r="U1377" s="92"/>
      <c r="V1377" s="2"/>
      <c r="W1377" s="2"/>
    </row>
    <row r="1378" spans="1:23" ht="15.95" customHeight="1" x14ac:dyDescent="0.25">
      <c r="A1378" s="72"/>
      <c r="B1378" s="53" t="str">
        <f>IF('Data Import-Express'!B1372="", "",'Data Import-Express'!B1372 )</f>
        <v>BSUN97</v>
      </c>
      <c r="C1378" s="53" t="str">
        <f>IF('Data Import-Express'!C1372="", "",'Data Import-Express'!C1372 )</f>
        <v>Company 183</v>
      </c>
      <c r="D1378" s="97" t="str">
        <f>IF('Data Import-Express'!D1372="", "",'Data Import-Express'!D1372 )</f>
        <v>L077178</v>
      </c>
      <c r="E1378" s="54">
        <f ca="1">IF('Data Import-Express'!E1372="", "",'Data Import-Express'!E1372 )+(TODAY()-$A$1)</f>
        <v>45137</v>
      </c>
      <c r="F1378" s="53">
        <f>IF('Data Import-Express'!F1372="", "",'Data Import-Express'!F1372 )</f>
        <v>1255.6300000000001</v>
      </c>
      <c r="G1378" s="53">
        <f>IF('Data Import-Express'!G1372="", "",'Data Import-Express'!G1372 )</f>
        <v>1255.6300000000001</v>
      </c>
      <c r="H1378" s="8"/>
      <c r="I1378" s="81"/>
      <c r="J1378" s="81"/>
      <c r="K1378" s="82"/>
      <c r="L1378" s="120"/>
      <c r="M1378" s="93"/>
      <c r="N1378" s="93"/>
      <c r="O1378" s="36"/>
      <c r="P1378" s="81"/>
      <c r="Q1378" s="81"/>
      <c r="R1378" s="82"/>
      <c r="S1378" s="88"/>
      <c r="T1378" s="92"/>
      <c r="U1378" s="92"/>
      <c r="V1378" s="2"/>
      <c r="W1378" s="2"/>
    </row>
    <row r="1379" spans="1:23" ht="15.95" customHeight="1" x14ac:dyDescent="0.25">
      <c r="A1379" s="72"/>
      <c r="B1379" s="53" t="str">
        <f>IF('Data Import-Express'!B1373="", "",'Data Import-Express'!B1373 )</f>
        <v>BSUN97</v>
      </c>
      <c r="C1379" s="53" t="str">
        <f>IF('Data Import-Express'!C1373="", "",'Data Import-Express'!C1373 )</f>
        <v>Company 183</v>
      </c>
      <c r="D1379" s="97" t="str">
        <f>IF('Data Import-Express'!D1373="", "",'Data Import-Express'!D1373 )</f>
        <v>L077435</v>
      </c>
      <c r="E1379" s="54">
        <f ca="1">IF('Data Import-Express'!E1373="", "",'Data Import-Express'!E1373 )+(TODAY()-$A$1)</f>
        <v>45137</v>
      </c>
      <c r="F1379" s="53">
        <f>IF('Data Import-Express'!F1373="", "",'Data Import-Express'!F1373 )</f>
        <v>541.88</v>
      </c>
      <c r="G1379" s="53">
        <f>IF('Data Import-Express'!G1373="", "",'Data Import-Express'!G1373 )</f>
        <v>541.88</v>
      </c>
      <c r="H1379" s="8"/>
      <c r="I1379" s="81"/>
      <c r="J1379" s="81"/>
      <c r="K1379" s="82"/>
      <c r="L1379" s="120"/>
      <c r="M1379" s="93"/>
      <c r="N1379" s="93"/>
      <c r="O1379" s="36"/>
      <c r="P1379" s="81"/>
      <c r="Q1379" s="81"/>
      <c r="R1379" s="82"/>
      <c r="S1379" s="88"/>
      <c r="T1379" s="92"/>
      <c r="U1379" s="92"/>
      <c r="V1379" s="2"/>
      <c r="W1379" s="2"/>
    </row>
    <row r="1380" spans="1:23" ht="15.95" customHeight="1" x14ac:dyDescent="0.25">
      <c r="A1380" s="72"/>
      <c r="B1380" s="53" t="str">
        <f>IF('Data Import-Express'!B1374="", "",'Data Import-Express'!B1374 )</f>
        <v>BSUN97</v>
      </c>
      <c r="C1380" s="53" t="str">
        <f>IF('Data Import-Express'!C1374="", "",'Data Import-Express'!C1374 )</f>
        <v>Company 183</v>
      </c>
      <c r="D1380" s="97" t="str">
        <f>IF('Data Import-Express'!D1374="", "",'Data Import-Express'!D1374 )</f>
        <v>L077697</v>
      </c>
      <c r="E1380" s="54">
        <f ca="1">IF('Data Import-Express'!E1374="", "",'Data Import-Express'!E1374 )+(TODAY()-$A$1)</f>
        <v>45137</v>
      </c>
      <c r="F1380" s="53">
        <f>IF('Data Import-Express'!F1374="", "",'Data Import-Express'!F1374 )</f>
        <v>469.63</v>
      </c>
      <c r="G1380" s="53">
        <f>IF('Data Import-Express'!G1374="", "",'Data Import-Express'!G1374 )</f>
        <v>469.63</v>
      </c>
      <c r="H1380" s="8"/>
      <c r="I1380" s="81"/>
      <c r="J1380" s="81"/>
      <c r="K1380" s="82"/>
      <c r="L1380" s="120"/>
      <c r="M1380" s="93"/>
      <c r="N1380" s="93"/>
      <c r="O1380" s="36"/>
      <c r="P1380" s="81"/>
      <c r="Q1380" s="81"/>
      <c r="R1380" s="82"/>
      <c r="S1380" s="88"/>
      <c r="T1380" s="92"/>
      <c r="U1380" s="92"/>
      <c r="V1380" s="2"/>
      <c r="W1380" s="2"/>
    </row>
    <row r="1381" spans="1:23" ht="15.95" customHeight="1" x14ac:dyDescent="0.25">
      <c r="A1381" s="72"/>
      <c r="B1381" s="53" t="str">
        <f>IF('Data Import-Express'!B1375="", "",'Data Import-Express'!B1375 )</f>
        <v>BSUN97</v>
      </c>
      <c r="C1381" s="53" t="str">
        <f>IF('Data Import-Express'!C1375="", "",'Data Import-Express'!C1375 )</f>
        <v>Company 183</v>
      </c>
      <c r="D1381" s="97" t="str">
        <f>IF('Data Import-Express'!D1375="", "",'Data Import-Express'!D1375 )</f>
        <v>L077798</v>
      </c>
      <c r="E1381" s="54">
        <f ca="1">IF('Data Import-Express'!E1375="", "",'Data Import-Express'!E1375 )+(TODAY()-$A$1)</f>
        <v>45137</v>
      </c>
      <c r="F1381" s="53">
        <f>IF('Data Import-Express'!F1375="", "",'Data Import-Express'!F1375 )</f>
        <v>310.68</v>
      </c>
      <c r="G1381" s="53">
        <f>IF('Data Import-Express'!G1375="", "",'Data Import-Express'!G1375 )</f>
        <v>310.68</v>
      </c>
      <c r="H1381" s="8"/>
      <c r="I1381" s="81"/>
      <c r="J1381" s="81"/>
      <c r="K1381" s="82"/>
      <c r="L1381" s="120"/>
      <c r="M1381" s="93"/>
      <c r="N1381" s="93"/>
      <c r="O1381" s="36"/>
      <c r="P1381" s="81"/>
      <c r="Q1381" s="81"/>
      <c r="R1381" s="82"/>
      <c r="S1381" s="88"/>
      <c r="T1381" s="92"/>
      <c r="U1381" s="92"/>
      <c r="V1381" s="2"/>
      <c r="W1381" s="2"/>
    </row>
    <row r="1382" spans="1:23" ht="15.95" customHeight="1" x14ac:dyDescent="0.25">
      <c r="A1382" s="72"/>
      <c r="B1382" s="53" t="str">
        <f>IF('Data Import-Express'!B1376="", "",'Data Import-Express'!B1376 )</f>
        <v>BSUN97</v>
      </c>
      <c r="C1382" s="53" t="str">
        <f>IF('Data Import-Express'!C1376="", "",'Data Import-Express'!C1376 )</f>
        <v>Company 183</v>
      </c>
      <c r="D1382" s="97" t="str">
        <f>IF('Data Import-Express'!D1376="", "",'Data Import-Express'!D1376 )</f>
        <v>L077263</v>
      </c>
      <c r="E1382" s="54">
        <f ca="1">IF('Data Import-Express'!E1376="", "",'Data Import-Express'!E1376 )+(TODAY()-$A$1)</f>
        <v>45141</v>
      </c>
      <c r="F1382" s="53">
        <f>IF('Data Import-Express'!F1376="", "",'Data Import-Express'!F1376 )</f>
        <v>997.33</v>
      </c>
      <c r="G1382" s="53">
        <f>IF('Data Import-Express'!G1376="", "",'Data Import-Express'!G1376 )</f>
        <v>997.33</v>
      </c>
      <c r="H1382" s="8"/>
      <c r="I1382" s="81"/>
      <c r="J1382" s="81"/>
      <c r="K1382" s="82"/>
      <c r="L1382" s="120"/>
      <c r="M1382" s="93"/>
      <c r="N1382" s="93"/>
      <c r="O1382" s="36"/>
      <c r="P1382" s="81"/>
      <c r="Q1382" s="81"/>
      <c r="R1382" s="82"/>
      <c r="S1382" s="88"/>
      <c r="T1382" s="92"/>
      <c r="U1382" s="92"/>
      <c r="V1382" s="2"/>
      <c r="W1382" s="2"/>
    </row>
    <row r="1383" spans="1:23" ht="15.95" customHeight="1" x14ac:dyDescent="0.25">
      <c r="A1383" s="72"/>
      <c r="B1383" s="53" t="str">
        <f>IF('Data Import-Express'!B1377="", "",'Data Import-Express'!B1377 )</f>
        <v>BSUN97</v>
      </c>
      <c r="C1383" s="53" t="str">
        <f>IF('Data Import-Express'!C1377="", "",'Data Import-Express'!C1377 )</f>
        <v>Company 183</v>
      </c>
      <c r="D1383" s="97" t="str">
        <f>IF('Data Import-Express'!D1377="", "",'Data Import-Express'!D1377 )</f>
        <v>L077289</v>
      </c>
      <c r="E1383" s="54">
        <f ca="1">IF('Data Import-Express'!E1377="", "",'Data Import-Express'!E1377 )+(TODAY()-$A$1)</f>
        <v>45141</v>
      </c>
      <c r="F1383" s="53">
        <f>IF('Data Import-Express'!F1377="", "",'Data Import-Express'!F1377 )</f>
        <v>932.75</v>
      </c>
      <c r="G1383" s="53">
        <f>IF('Data Import-Express'!G1377="", "",'Data Import-Express'!G1377 )</f>
        <v>932.75</v>
      </c>
      <c r="H1383" s="8"/>
      <c r="I1383" s="81"/>
      <c r="J1383" s="81"/>
      <c r="K1383" s="82"/>
      <c r="L1383" s="120"/>
      <c r="M1383" s="93"/>
      <c r="N1383" s="93"/>
      <c r="O1383" s="36"/>
      <c r="P1383" s="81"/>
      <c r="Q1383" s="81"/>
      <c r="R1383" s="82"/>
      <c r="S1383" s="88"/>
      <c r="T1383" s="92"/>
      <c r="U1383" s="92"/>
      <c r="V1383" s="2"/>
      <c r="W1383" s="2"/>
    </row>
    <row r="1384" spans="1:23" ht="15.95" customHeight="1" x14ac:dyDescent="0.25">
      <c r="A1384" s="72"/>
      <c r="B1384" s="53" t="str">
        <f>IF('Data Import-Express'!B1378="", "",'Data Import-Express'!B1378 )</f>
        <v>BSUN97</v>
      </c>
      <c r="C1384" s="53" t="str">
        <f>IF('Data Import-Express'!C1378="", "",'Data Import-Express'!C1378 )</f>
        <v>Company 183</v>
      </c>
      <c r="D1384" s="97" t="str">
        <f>IF('Data Import-Express'!D1378="", "",'Data Import-Express'!D1378 )</f>
        <v>L077494</v>
      </c>
      <c r="E1384" s="54">
        <f ca="1">IF('Data Import-Express'!E1378="", "",'Data Import-Express'!E1378 )+(TODAY()-$A$1)</f>
        <v>45141</v>
      </c>
      <c r="F1384" s="53">
        <f>IF('Data Import-Express'!F1378="", "",'Data Import-Express'!F1378 )</f>
        <v>1083.75</v>
      </c>
      <c r="G1384" s="53">
        <f>IF('Data Import-Express'!G1378="", "",'Data Import-Express'!G1378 )</f>
        <v>1083.75</v>
      </c>
      <c r="H1384" s="8"/>
      <c r="I1384" s="81"/>
      <c r="J1384" s="81"/>
      <c r="K1384" s="82"/>
      <c r="L1384" s="120"/>
      <c r="M1384" s="93"/>
      <c r="N1384" s="93"/>
      <c r="O1384" s="36"/>
      <c r="P1384" s="81"/>
      <c r="Q1384" s="81"/>
      <c r="R1384" s="82"/>
      <c r="S1384" s="88"/>
      <c r="T1384" s="92"/>
      <c r="U1384" s="92"/>
      <c r="V1384" s="2"/>
      <c r="W1384" s="2"/>
    </row>
    <row r="1385" spans="1:23" ht="15.95" customHeight="1" x14ac:dyDescent="0.25">
      <c r="A1385" s="72"/>
      <c r="B1385" s="53" t="str">
        <f>IF('Data Import-Express'!B1379="", "",'Data Import-Express'!B1379 )</f>
        <v>BSUN97</v>
      </c>
      <c r="C1385" s="53" t="str">
        <f>IF('Data Import-Express'!C1379="", "",'Data Import-Express'!C1379 )</f>
        <v>Company 183</v>
      </c>
      <c r="D1385" s="97" t="str">
        <f>IF('Data Import-Express'!D1379="", "",'Data Import-Express'!D1379 )</f>
        <v>L077505</v>
      </c>
      <c r="E1385" s="54">
        <f ca="1">IF('Data Import-Express'!E1379="", "",'Data Import-Express'!E1379 )+(TODAY()-$A$1)</f>
        <v>45141</v>
      </c>
      <c r="F1385" s="53">
        <f>IF('Data Import-Express'!F1379="", "",'Data Import-Express'!F1379 )</f>
        <v>2750</v>
      </c>
      <c r="G1385" s="53">
        <f>IF('Data Import-Express'!G1379="", "",'Data Import-Express'!G1379 )</f>
        <v>2750</v>
      </c>
      <c r="H1385" s="8"/>
      <c r="I1385" s="81"/>
      <c r="J1385" s="81"/>
      <c r="K1385" s="82"/>
      <c r="L1385" s="120"/>
      <c r="M1385" s="93"/>
      <c r="N1385" s="93"/>
      <c r="O1385" s="36"/>
      <c r="P1385" s="81"/>
      <c r="Q1385" s="81"/>
      <c r="R1385" s="82"/>
      <c r="S1385" s="88"/>
      <c r="T1385" s="92"/>
      <c r="U1385" s="92"/>
      <c r="V1385" s="2"/>
      <c r="W1385" s="2"/>
    </row>
    <row r="1386" spans="1:23" ht="15.95" customHeight="1" x14ac:dyDescent="0.25">
      <c r="A1386" s="72"/>
      <c r="B1386" s="53" t="str">
        <f>IF('Data Import-Express'!B1380="", "",'Data Import-Express'!B1380 )</f>
        <v>BSUN97</v>
      </c>
      <c r="C1386" s="53" t="str">
        <f>IF('Data Import-Express'!C1380="", "",'Data Import-Express'!C1380 )</f>
        <v>Company 183</v>
      </c>
      <c r="D1386" s="97" t="str">
        <f>IF('Data Import-Express'!D1380="", "",'Data Import-Express'!D1380 )</f>
        <v>L077507</v>
      </c>
      <c r="E1386" s="54">
        <f ca="1">IF('Data Import-Express'!E1380="", "",'Data Import-Express'!E1380 )+(TODAY()-$A$1)</f>
        <v>45141</v>
      </c>
      <c r="F1386" s="53">
        <f>IF('Data Import-Express'!F1380="", "",'Data Import-Express'!F1380 )</f>
        <v>1011.5</v>
      </c>
      <c r="G1386" s="53">
        <f>IF('Data Import-Express'!G1380="", "",'Data Import-Express'!G1380 )</f>
        <v>1011.5</v>
      </c>
      <c r="H1386" s="8"/>
      <c r="I1386" s="81"/>
      <c r="J1386" s="81"/>
      <c r="K1386" s="82"/>
      <c r="L1386" s="120"/>
      <c r="M1386" s="93"/>
      <c r="N1386" s="93"/>
      <c r="O1386" s="36"/>
      <c r="P1386" s="81"/>
      <c r="Q1386" s="81"/>
      <c r="R1386" s="82"/>
      <c r="S1386" s="88"/>
      <c r="T1386" s="92"/>
      <c r="U1386" s="92"/>
      <c r="V1386" s="2"/>
      <c r="W1386" s="2"/>
    </row>
    <row r="1387" spans="1:23" ht="15.95" customHeight="1" x14ac:dyDescent="0.25">
      <c r="A1387" s="72"/>
      <c r="B1387" s="53" t="str">
        <f>IF('Data Import-Express'!B1381="", "",'Data Import-Express'!B1381 )</f>
        <v>BSUN97</v>
      </c>
      <c r="C1387" s="53" t="str">
        <f>IF('Data Import-Express'!C1381="", "",'Data Import-Express'!C1381 )</f>
        <v>Company 183</v>
      </c>
      <c r="D1387" s="97" t="str">
        <f>IF('Data Import-Express'!D1381="", "",'Data Import-Express'!D1381 )</f>
        <v>L077519</v>
      </c>
      <c r="E1387" s="54">
        <f ca="1">IF('Data Import-Express'!E1381="", "",'Data Import-Express'!E1381 )+(TODAY()-$A$1)</f>
        <v>45141</v>
      </c>
      <c r="F1387" s="53">
        <f>IF('Data Import-Express'!F1381="", "",'Data Import-Express'!F1381 )</f>
        <v>789.25</v>
      </c>
      <c r="G1387" s="53">
        <f>IF('Data Import-Express'!G1381="", "",'Data Import-Express'!G1381 )</f>
        <v>789.25</v>
      </c>
      <c r="H1387" s="8"/>
      <c r="I1387" s="81"/>
      <c r="J1387" s="81"/>
      <c r="K1387" s="82"/>
      <c r="L1387" s="120"/>
      <c r="M1387" s="93"/>
      <c r="N1387" s="93"/>
      <c r="O1387" s="36"/>
      <c r="P1387" s="81"/>
      <c r="Q1387" s="81"/>
      <c r="R1387" s="82"/>
      <c r="S1387" s="88"/>
      <c r="T1387" s="92"/>
      <c r="U1387" s="92"/>
      <c r="V1387" s="2"/>
      <c r="W1387" s="2"/>
    </row>
    <row r="1388" spans="1:23" ht="15.95" customHeight="1" x14ac:dyDescent="0.25">
      <c r="A1388" s="72"/>
      <c r="B1388" s="53" t="str">
        <f>IF('Data Import-Express'!B1382="", "",'Data Import-Express'!B1382 )</f>
        <v>BSUN97</v>
      </c>
      <c r="C1388" s="53" t="str">
        <f>IF('Data Import-Express'!C1382="", "",'Data Import-Express'!C1382 )</f>
        <v>Company 183</v>
      </c>
      <c r="D1388" s="97" t="str">
        <f>IF('Data Import-Express'!D1382="", "",'Data Import-Express'!D1382 )</f>
        <v>L077522</v>
      </c>
      <c r="E1388" s="54">
        <f ca="1">IF('Data Import-Express'!E1382="", "",'Data Import-Express'!E1382 )+(TODAY()-$A$1)</f>
        <v>45141</v>
      </c>
      <c r="F1388" s="53">
        <f>IF('Data Import-Express'!F1382="", "",'Data Import-Express'!F1382 )</f>
        <v>578</v>
      </c>
      <c r="G1388" s="53">
        <f>IF('Data Import-Express'!G1382="", "",'Data Import-Express'!G1382 )</f>
        <v>578</v>
      </c>
      <c r="H1388" s="8"/>
      <c r="I1388" s="81"/>
      <c r="J1388" s="81"/>
      <c r="K1388" s="82"/>
      <c r="L1388" s="120"/>
      <c r="M1388" s="93"/>
      <c r="N1388" s="93"/>
      <c r="O1388" s="36"/>
      <c r="P1388" s="81"/>
      <c r="Q1388" s="81"/>
      <c r="R1388" s="82"/>
      <c r="S1388" s="88"/>
      <c r="T1388" s="92"/>
      <c r="U1388" s="92"/>
      <c r="V1388" s="2"/>
      <c r="W1388" s="2"/>
    </row>
    <row r="1389" spans="1:23" ht="15.95" customHeight="1" x14ac:dyDescent="0.25">
      <c r="A1389" s="72"/>
      <c r="B1389" s="53" t="str">
        <f>IF('Data Import-Express'!B1383="", "",'Data Import-Express'!B1383 )</f>
        <v>BSUN97</v>
      </c>
      <c r="C1389" s="53" t="str">
        <f>IF('Data Import-Express'!C1383="", "",'Data Import-Express'!C1383 )</f>
        <v>Company 183</v>
      </c>
      <c r="D1389" s="97" t="str">
        <f>IF('Data Import-Express'!D1383="", "",'Data Import-Express'!D1383 )</f>
        <v>L077525</v>
      </c>
      <c r="E1389" s="54">
        <f ca="1">IF('Data Import-Express'!E1383="", "",'Data Import-Express'!E1383 )+(TODAY()-$A$1)</f>
        <v>45141</v>
      </c>
      <c r="F1389" s="53">
        <f>IF('Data Import-Express'!F1383="", "",'Data Import-Express'!F1383 )</f>
        <v>469.63</v>
      </c>
      <c r="G1389" s="53">
        <f>IF('Data Import-Express'!G1383="", "",'Data Import-Express'!G1383 )</f>
        <v>469.63</v>
      </c>
      <c r="H1389" s="8"/>
      <c r="I1389" s="81"/>
      <c r="J1389" s="81"/>
      <c r="K1389" s="82"/>
      <c r="L1389" s="120"/>
      <c r="M1389" s="93"/>
      <c r="N1389" s="93"/>
      <c r="O1389" s="36"/>
      <c r="P1389" s="81"/>
      <c r="Q1389" s="81"/>
      <c r="R1389" s="82"/>
      <c r="S1389" s="88"/>
      <c r="T1389" s="92"/>
      <c r="U1389" s="92"/>
      <c r="V1389" s="2"/>
      <c r="W1389" s="2"/>
    </row>
    <row r="1390" spans="1:23" ht="15.95" customHeight="1" x14ac:dyDescent="0.25">
      <c r="A1390" s="72"/>
      <c r="B1390" s="53" t="str">
        <f>IF('Data Import-Express'!B1384="", "",'Data Import-Express'!B1384 )</f>
        <v>BSUN97</v>
      </c>
      <c r="C1390" s="53" t="str">
        <f>IF('Data Import-Express'!C1384="", "",'Data Import-Express'!C1384 )</f>
        <v>Company 183</v>
      </c>
      <c r="D1390" s="97" t="str">
        <f>IF('Data Import-Express'!D1384="", "",'Data Import-Express'!D1384 )</f>
        <v>L077526</v>
      </c>
      <c r="E1390" s="54">
        <f ca="1">IF('Data Import-Express'!E1384="", "",'Data Import-Express'!E1384 )+(TODAY()-$A$1)</f>
        <v>45141</v>
      </c>
      <c r="F1390" s="53">
        <f>IF('Data Import-Express'!F1384="", "",'Data Import-Express'!F1384 )</f>
        <v>867</v>
      </c>
      <c r="G1390" s="53">
        <f>IF('Data Import-Express'!G1384="", "",'Data Import-Express'!G1384 )</f>
        <v>867</v>
      </c>
      <c r="H1390" s="8"/>
      <c r="I1390" s="81"/>
      <c r="J1390" s="81"/>
      <c r="K1390" s="82"/>
      <c r="L1390" s="120"/>
      <c r="M1390" s="93"/>
      <c r="N1390" s="93"/>
      <c r="O1390" s="36"/>
      <c r="P1390" s="81"/>
      <c r="Q1390" s="81"/>
      <c r="R1390" s="82"/>
      <c r="S1390" s="88"/>
      <c r="T1390" s="92"/>
      <c r="U1390" s="92"/>
      <c r="V1390" s="2"/>
      <c r="W1390" s="2"/>
    </row>
    <row r="1391" spans="1:23" ht="15.95" customHeight="1" x14ac:dyDescent="0.25">
      <c r="A1391" s="72"/>
      <c r="B1391" s="53" t="str">
        <f>IF('Data Import-Express'!B1385="", "",'Data Import-Express'!B1385 )</f>
        <v>BSUN97</v>
      </c>
      <c r="C1391" s="53" t="str">
        <f>IF('Data Import-Express'!C1385="", "",'Data Import-Express'!C1385 )</f>
        <v>Company 183</v>
      </c>
      <c r="D1391" s="97" t="str">
        <f>IF('Data Import-Express'!D1385="", "",'Data Import-Express'!D1385 )</f>
        <v>L077527</v>
      </c>
      <c r="E1391" s="54">
        <f ca="1">IF('Data Import-Express'!E1385="", "",'Data Import-Express'!E1385 )+(TODAY()-$A$1)</f>
        <v>45141</v>
      </c>
      <c r="F1391" s="53">
        <f>IF('Data Import-Express'!F1385="", "",'Data Import-Express'!F1385 )</f>
        <v>650.25</v>
      </c>
      <c r="G1391" s="53">
        <f>IF('Data Import-Express'!G1385="", "",'Data Import-Express'!G1385 )</f>
        <v>650.25</v>
      </c>
      <c r="H1391" s="8"/>
      <c r="I1391" s="81"/>
      <c r="J1391" s="81"/>
      <c r="K1391" s="82"/>
      <c r="L1391" s="120"/>
      <c r="M1391" s="93"/>
      <c r="N1391" s="93"/>
      <c r="O1391" s="36"/>
      <c r="P1391" s="81"/>
      <c r="Q1391" s="81"/>
      <c r="R1391" s="82"/>
      <c r="S1391" s="88"/>
      <c r="T1391" s="92"/>
      <c r="U1391" s="92"/>
      <c r="V1391" s="2"/>
      <c r="W1391" s="2"/>
    </row>
    <row r="1392" spans="1:23" ht="15.95" customHeight="1" x14ac:dyDescent="0.25">
      <c r="A1392" s="72"/>
      <c r="B1392" s="53" t="str">
        <f>IF('Data Import-Express'!B1386="", "",'Data Import-Express'!B1386 )</f>
        <v>BSUN97</v>
      </c>
      <c r="C1392" s="53" t="str">
        <f>IF('Data Import-Express'!C1386="", "",'Data Import-Express'!C1386 )</f>
        <v>Company 183</v>
      </c>
      <c r="D1392" s="97" t="str">
        <f>IF('Data Import-Express'!D1386="", "",'Data Import-Express'!D1386 )</f>
        <v>L077648</v>
      </c>
      <c r="E1392" s="54">
        <f ca="1">IF('Data Import-Express'!E1386="", "",'Data Import-Express'!E1386 )+(TODAY()-$A$1)</f>
        <v>45141</v>
      </c>
      <c r="F1392" s="53">
        <f>IF('Data Import-Express'!F1386="", "",'Data Import-Express'!F1386 )</f>
        <v>2167.5</v>
      </c>
      <c r="G1392" s="53">
        <f>IF('Data Import-Express'!G1386="", "",'Data Import-Express'!G1386 )</f>
        <v>2167.5</v>
      </c>
      <c r="H1392" s="8"/>
      <c r="I1392" s="81"/>
      <c r="J1392" s="81"/>
      <c r="K1392" s="82"/>
      <c r="L1392" s="120"/>
      <c r="M1392" s="93"/>
      <c r="N1392" s="93"/>
      <c r="O1392" s="36"/>
      <c r="P1392" s="81"/>
      <c r="Q1392" s="81"/>
      <c r="R1392" s="82"/>
      <c r="S1392" s="88"/>
      <c r="T1392" s="92"/>
      <c r="U1392" s="92"/>
      <c r="V1392" s="2"/>
      <c r="W1392" s="2"/>
    </row>
    <row r="1393" spans="1:23" ht="15.95" customHeight="1" x14ac:dyDescent="0.25">
      <c r="A1393" s="72"/>
      <c r="B1393" s="53" t="str">
        <f>IF('Data Import-Express'!B1387="", "",'Data Import-Express'!B1387 )</f>
        <v>BSUN97</v>
      </c>
      <c r="C1393" s="53" t="str">
        <f>IF('Data Import-Express'!C1387="", "",'Data Import-Express'!C1387 )</f>
        <v>Company 183</v>
      </c>
      <c r="D1393" s="97" t="str">
        <f>IF('Data Import-Express'!D1387="", "",'Data Import-Express'!D1387 )</f>
        <v>L077959</v>
      </c>
      <c r="E1393" s="54">
        <f ca="1">IF('Data Import-Express'!E1387="", "",'Data Import-Express'!E1387 )+(TODAY()-$A$1)</f>
        <v>45141</v>
      </c>
      <c r="F1393" s="53">
        <f>IF('Data Import-Express'!F1387="", "",'Data Import-Express'!F1387 )</f>
        <v>325.13</v>
      </c>
      <c r="G1393" s="53">
        <f>IF('Data Import-Express'!G1387="", "",'Data Import-Express'!G1387 )</f>
        <v>325.13</v>
      </c>
      <c r="H1393" s="8"/>
      <c r="I1393" s="81"/>
      <c r="J1393" s="81"/>
      <c r="K1393" s="82"/>
      <c r="L1393" s="120"/>
      <c r="M1393" s="93"/>
      <c r="N1393" s="93"/>
      <c r="O1393" s="36"/>
      <c r="P1393" s="81"/>
      <c r="Q1393" s="81"/>
      <c r="R1393" s="82"/>
      <c r="S1393" s="88"/>
      <c r="T1393" s="92"/>
      <c r="U1393" s="92"/>
      <c r="V1393" s="2"/>
      <c r="W1393" s="2"/>
    </row>
    <row r="1394" spans="1:23" ht="15.95" customHeight="1" x14ac:dyDescent="0.25">
      <c r="A1394" s="72"/>
      <c r="B1394" s="53" t="str">
        <f>IF('Data Import-Express'!B1388="", "",'Data Import-Express'!B1388 )</f>
        <v>BSUN97</v>
      </c>
      <c r="C1394" s="53" t="str">
        <f>IF('Data Import-Express'!C1388="", "",'Data Import-Express'!C1388 )</f>
        <v>Company 183</v>
      </c>
      <c r="D1394" s="97" t="str">
        <f>IF('Data Import-Express'!D1388="", "",'Data Import-Express'!D1388 )</f>
        <v>L077042</v>
      </c>
      <c r="E1394" s="54">
        <f ca="1">IF('Data Import-Express'!E1388="", "",'Data Import-Express'!E1388 )+(TODAY()-$A$1)</f>
        <v>45142</v>
      </c>
      <c r="F1394" s="53">
        <f>IF('Data Import-Express'!F1388="", "",'Data Import-Express'!F1388 )</f>
        <v>1220.6300000000001</v>
      </c>
      <c r="G1394" s="53">
        <f>IF('Data Import-Express'!G1388="", "",'Data Import-Express'!G1388 )</f>
        <v>1220.6300000000001</v>
      </c>
      <c r="H1394" s="8"/>
      <c r="I1394" s="81"/>
      <c r="J1394" s="81"/>
      <c r="K1394" s="82"/>
      <c r="L1394" s="120"/>
      <c r="M1394" s="93"/>
      <c r="N1394" s="93"/>
      <c r="O1394" s="36"/>
      <c r="P1394" s="81"/>
      <c r="Q1394" s="81"/>
      <c r="R1394" s="82"/>
      <c r="S1394" s="88"/>
      <c r="T1394" s="92"/>
      <c r="U1394" s="92"/>
      <c r="V1394" s="2"/>
      <c r="W1394" s="2"/>
    </row>
    <row r="1395" spans="1:23" ht="15.95" customHeight="1" x14ac:dyDescent="0.25">
      <c r="A1395" s="72"/>
      <c r="B1395" s="53" t="str">
        <f>IF('Data Import-Express'!B1389="", "",'Data Import-Express'!B1389 )</f>
        <v>BSUN97</v>
      </c>
      <c r="C1395" s="53" t="str">
        <f>IF('Data Import-Express'!C1389="", "",'Data Import-Express'!C1389 )</f>
        <v>Company 183</v>
      </c>
      <c r="D1395" s="97" t="str">
        <f>IF('Data Import-Express'!D1389="", "",'Data Import-Express'!D1389 )</f>
        <v>L077162</v>
      </c>
      <c r="E1395" s="54">
        <f ca="1">IF('Data Import-Express'!E1389="", "",'Data Import-Express'!E1389 )+(TODAY()-$A$1)</f>
        <v>45142</v>
      </c>
      <c r="F1395" s="53">
        <f>IF('Data Import-Express'!F1389="", "",'Data Import-Express'!F1389 )</f>
        <v>861</v>
      </c>
      <c r="G1395" s="53">
        <f>IF('Data Import-Express'!G1389="", "",'Data Import-Express'!G1389 )</f>
        <v>861</v>
      </c>
      <c r="H1395" s="8"/>
      <c r="I1395" s="81"/>
      <c r="J1395" s="81"/>
      <c r="K1395" s="82"/>
      <c r="L1395" s="120"/>
      <c r="M1395" s="93"/>
      <c r="N1395" s="93"/>
      <c r="O1395" s="36"/>
      <c r="P1395" s="81"/>
      <c r="Q1395" s="81"/>
      <c r="R1395" s="82"/>
      <c r="S1395" s="88"/>
      <c r="T1395" s="92"/>
      <c r="U1395" s="92"/>
      <c r="V1395" s="2"/>
      <c r="W1395" s="2"/>
    </row>
    <row r="1396" spans="1:23" ht="15.95" customHeight="1" x14ac:dyDescent="0.25">
      <c r="A1396" s="72"/>
      <c r="B1396" s="53" t="str">
        <f>IF('Data Import-Express'!B1390="", "",'Data Import-Express'!B1390 )</f>
        <v>BSUN97</v>
      </c>
      <c r="C1396" s="53" t="str">
        <f>IF('Data Import-Express'!C1390="", "",'Data Import-Express'!C1390 )</f>
        <v>Company 183</v>
      </c>
      <c r="D1396" s="97" t="str">
        <f>IF('Data Import-Express'!D1390="", "",'Data Import-Express'!D1390 )</f>
        <v>L077265</v>
      </c>
      <c r="E1396" s="54">
        <f ca="1">IF('Data Import-Express'!E1390="", "",'Data Import-Express'!E1390 )+(TODAY()-$A$1)</f>
        <v>45142</v>
      </c>
      <c r="F1396" s="53">
        <f>IF('Data Import-Express'!F1390="", "",'Data Import-Express'!F1390 )</f>
        <v>681.63</v>
      </c>
      <c r="G1396" s="53">
        <f>IF('Data Import-Express'!G1390="", "",'Data Import-Express'!G1390 )</f>
        <v>681.63</v>
      </c>
      <c r="H1396" s="8"/>
      <c r="I1396" s="81"/>
      <c r="J1396" s="81"/>
      <c r="K1396" s="82"/>
      <c r="L1396" s="120"/>
      <c r="M1396" s="93"/>
      <c r="N1396" s="93"/>
      <c r="O1396" s="36"/>
      <c r="P1396" s="81"/>
      <c r="Q1396" s="81"/>
      <c r="R1396" s="82"/>
      <c r="S1396" s="88"/>
      <c r="T1396" s="92"/>
      <c r="U1396" s="92"/>
      <c r="V1396" s="2"/>
      <c r="W1396" s="2"/>
    </row>
    <row r="1397" spans="1:23" ht="15.95" customHeight="1" x14ac:dyDescent="0.25">
      <c r="A1397" s="72"/>
      <c r="B1397" s="53" t="str">
        <f>IF('Data Import-Express'!B1391="", "",'Data Import-Express'!B1391 )</f>
        <v>BSUN97</v>
      </c>
      <c r="C1397" s="53" t="str">
        <f>IF('Data Import-Express'!C1391="", "",'Data Import-Express'!C1391 )</f>
        <v>Company 183</v>
      </c>
      <c r="D1397" s="97" t="str">
        <f>IF('Data Import-Express'!D1391="", "",'Data Import-Express'!D1391 )</f>
        <v>L077859</v>
      </c>
      <c r="E1397" s="54">
        <f ca="1">IF('Data Import-Express'!E1391="", "",'Data Import-Express'!E1391 )+(TODAY()-$A$1)</f>
        <v>45144</v>
      </c>
      <c r="F1397" s="53">
        <f>IF('Data Import-Express'!F1391="", "",'Data Import-Express'!F1391 )</f>
        <v>1050</v>
      </c>
      <c r="G1397" s="53">
        <f>IF('Data Import-Express'!G1391="", "",'Data Import-Express'!G1391 )</f>
        <v>1050</v>
      </c>
      <c r="H1397" s="8"/>
      <c r="I1397" s="81"/>
      <c r="J1397" s="81"/>
      <c r="K1397" s="82"/>
      <c r="L1397" s="120"/>
      <c r="M1397" s="93"/>
      <c r="N1397" s="93"/>
      <c r="O1397" s="36"/>
      <c r="P1397" s="81"/>
      <c r="Q1397" s="81"/>
      <c r="R1397" s="82"/>
      <c r="S1397" s="88"/>
      <c r="T1397" s="92"/>
      <c r="U1397" s="92"/>
      <c r="V1397" s="2"/>
      <c r="W1397" s="2"/>
    </row>
    <row r="1398" spans="1:23" ht="15.95" customHeight="1" x14ac:dyDescent="0.25">
      <c r="A1398" s="72"/>
      <c r="B1398" s="53" t="str">
        <f>IF('Data Import-Express'!B1392="", "",'Data Import-Express'!B1392 )</f>
        <v>BSUN97</v>
      </c>
      <c r="C1398" s="53" t="str">
        <f>IF('Data Import-Express'!C1392="", "",'Data Import-Express'!C1392 )</f>
        <v>Company 183</v>
      </c>
      <c r="D1398" s="97" t="str">
        <f>IF('Data Import-Express'!D1392="", "",'Data Import-Express'!D1392 )</f>
        <v>L077700</v>
      </c>
      <c r="E1398" s="54">
        <f ca="1">IF('Data Import-Express'!E1392="", "",'Data Import-Express'!E1392 )+(TODAY()-$A$1)</f>
        <v>45148</v>
      </c>
      <c r="F1398" s="53">
        <f>IF('Data Import-Express'!F1392="", "",'Data Import-Express'!F1392 )</f>
        <v>1011.5</v>
      </c>
      <c r="G1398" s="53">
        <f>IF('Data Import-Express'!G1392="", "",'Data Import-Express'!G1392 )</f>
        <v>1011.5</v>
      </c>
      <c r="H1398" s="8"/>
      <c r="I1398" s="81"/>
      <c r="J1398" s="81"/>
      <c r="K1398" s="82"/>
      <c r="L1398" s="120"/>
      <c r="M1398" s="93"/>
      <c r="N1398" s="93"/>
      <c r="O1398" s="36"/>
      <c r="P1398" s="81"/>
      <c r="Q1398" s="81"/>
      <c r="R1398" s="82"/>
      <c r="S1398" s="88"/>
      <c r="T1398" s="92"/>
      <c r="U1398" s="92"/>
      <c r="V1398" s="2"/>
      <c r="W1398" s="2"/>
    </row>
    <row r="1399" spans="1:23" ht="15.95" customHeight="1" x14ac:dyDescent="0.25">
      <c r="A1399" s="72"/>
      <c r="B1399" s="53" t="str">
        <f>IF('Data Import-Express'!B1393="", "",'Data Import-Express'!B1393 )</f>
        <v>BSUN97</v>
      </c>
      <c r="C1399" s="53" t="str">
        <f>IF('Data Import-Express'!C1393="", "",'Data Import-Express'!C1393 )</f>
        <v>Company 183</v>
      </c>
      <c r="D1399" s="97" t="str">
        <f>IF('Data Import-Express'!D1393="", "",'Data Import-Express'!D1393 )</f>
        <v>L077701</v>
      </c>
      <c r="E1399" s="54">
        <f ca="1">IF('Data Import-Express'!E1393="", "",'Data Import-Express'!E1393 )+(TODAY()-$A$1)</f>
        <v>45148</v>
      </c>
      <c r="F1399" s="53">
        <f>IF('Data Import-Express'!F1393="", "",'Data Import-Express'!F1393 )</f>
        <v>1011.5</v>
      </c>
      <c r="G1399" s="53">
        <f>IF('Data Import-Express'!G1393="", "",'Data Import-Express'!G1393 )</f>
        <v>1011.5</v>
      </c>
      <c r="H1399" s="8"/>
      <c r="I1399" s="81"/>
      <c r="J1399" s="81"/>
      <c r="K1399" s="82"/>
      <c r="L1399" s="120"/>
      <c r="M1399" s="93"/>
      <c r="N1399" s="93"/>
      <c r="O1399" s="36"/>
      <c r="P1399" s="81"/>
      <c r="Q1399" s="81"/>
      <c r="R1399" s="82"/>
      <c r="S1399" s="88"/>
      <c r="T1399" s="92"/>
      <c r="U1399" s="92"/>
      <c r="V1399" s="2"/>
      <c r="W1399" s="2"/>
    </row>
    <row r="1400" spans="1:23" ht="15.95" customHeight="1" x14ac:dyDescent="0.25">
      <c r="A1400" s="72"/>
      <c r="B1400" s="53" t="str">
        <f>IF('Data Import-Express'!B1394="", "",'Data Import-Express'!B1394 )</f>
        <v>BSUN97</v>
      </c>
      <c r="C1400" s="53" t="str">
        <f>IF('Data Import-Express'!C1394="", "",'Data Import-Express'!C1394 )</f>
        <v>Company 183</v>
      </c>
      <c r="D1400" s="97" t="str">
        <f>IF('Data Import-Express'!D1394="", "",'Data Import-Express'!D1394 )</f>
        <v>L077702</v>
      </c>
      <c r="E1400" s="54">
        <f ca="1">IF('Data Import-Express'!E1394="", "",'Data Import-Express'!E1394 )+(TODAY()-$A$1)</f>
        <v>45148</v>
      </c>
      <c r="F1400" s="53">
        <f>IF('Data Import-Express'!F1394="", "",'Data Import-Express'!F1394 )</f>
        <v>469.63</v>
      </c>
      <c r="G1400" s="53">
        <f>IF('Data Import-Express'!G1394="", "",'Data Import-Express'!G1394 )</f>
        <v>469.63</v>
      </c>
      <c r="H1400" s="8"/>
      <c r="I1400" s="81"/>
      <c r="J1400" s="81"/>
      <c r="K1400" s="82"/>
      <c r="L1400" s="120"/>
      <c r="M1400" s="93"/>
      <c r="N1400" s="93"/>
      <c r="O1400" s="36"/>
      <c r="P1400" s="81"/>
      <c r="Q1400" s="81"/>
      <c r="R1400" s="82"/>
      <c r="S1400" s="88"/>
      <c r="T1400" s="92"/>
      <c r="U1400" s="92"/>
      <c r="V1400" s="2"/>
      <c r="W1400" s="2"/>
    </row>
    <row r="1401" spans="1:23" ht="15.95" customHeight="1" x14ac:dyDescent="0.25">
      <c r="A1401" s="72"/>
      <c r="B1401" s="53" t="str">
        <f>IF('Data Import-Express'!B1395="", "",'Data Import-Express'!B1395 )</f>
        <v>BSUN97</v>
      </c>
      <c r="C1401" s="53" t="str">
        <f>IF('Data Import-Express'!C1395="", "",'Data Import-Express'!C1395 )</f>
        <v>Company 183</v>
      </c>
      <c r="D1401" s="97" t="str">
        <f>IF('Data Import-Express'!D1395="", "",'Data Import-Express'!D1395 )</f>
        <v>L078004</v>
      </c>
      <c r="E1401" s="54">
        <f ca="1">IF('Data Import-Express'!E1395="", "",'Data Import-Express'!E1395 )+(TODAY()-$A$1)</f>
        <v>45148</v>
      </c>
      <c r="F1401" s="53">
        <f>IF('Data Import-Express'!F1395="", "",'Data Import-Express'!F1395 )</f>
        <v>1156</v>
      </c>
      <c r="G1401" s="53">
        <f>IF('Data Import-Express'!G1395="", "",'Data Import-Express'!G1395 )</f>
        <v>1156</v>
      </c>
      <c r="H1401" s="8"/>
      <c r="I1401" s="81"/>
      <c r="J1401" s="81"/>
      <c r="K1401" s="82"/>
      <c r="L1401" s="120"/>
      <c r="M1401" s="93"/>
      <c r="N1401" s="93"/>
      <c r="O1401" s="36"/>
      <c r="P1401" s="81"/>
      <c r="Q1401" s="81"/>
      <c r="R1401" s="82"/>
      <c r="S1401" s="88"/>
      <c r="T1401" s="92"/>
      <c r="U1401" s="92"/>
      <c r="V1401" s="2"/>
      <c r="W1401" s="2"/>
    </row>
    <row r="1402" spans="1:23" ht="15.95" customHeight="1" x14ac:dyDescent="0.25">
      <c r="A1402" s="72"/>
      <c r="B1402" s="53" t="str">
        <f>IF('Data Import-Express'!B1396="", "",'Data Import-Express'!B1396 )</f>
        <v>BSUN97</v>
      </c>
      <c r="C1402" s="53" t="str">
        <f>IF('Data Import-Express'!C1396="", "",'Data Import-Express'!C1396 )</f>
        <v>Company 183</v>
      </c>
      <c r="D1402" s="97" t="str">
        <f>IF('Data Import-Express'!D1396="", "",'Data Import-Express'!D1396 )</f>
        <v>L078100</v>
      </c>
      <c r="E1402" s="54">
        <f ca="1">IF('Data Import-Express'!E1396="", "",'Data Import-Express'!E1396 )+(TODAY()-$A$1)</f>
        <v>45148</v>
      </c>
      <c r="F1402" s="53">
        <f>IF('Data Import-Express'!F1396="", "",'Data Import-Express'!F1396 )</f>
        <v>361.25</v>
      </c>
      <c r="G1402" s="53">
        <f>IF('Data Import-Express'!G1396="", "",'Data Import-Express'!G1396 )</f>
        <v>361.25</v>
      </c>
      <c r="H1402" s="8"/>
      <c r="I1402" s="81"/>
      <c r="J1402" s="81"/>
      <c r="K1402" s="82"/>
      <c r="L1402" s="120"/>
      <c r="M1402" s="93"/>
      <c r="N1402" s="93"/>
      <c r="O1402" s="36"/>
      <c r="P1402" s="81"/>
      <c r="Q1402" s="81"/>
      <c r="R1402" s="82"/>
      <c r="S1402" s="88"/>
      <c r="T1402" s="92"/>
      <c r="U1402" s="92"/>
      <c r="V1402" s="2"/>
      <c r="W1402" s="2"/>
    </row>
    <row r="1403" spans="1:23" ht="15.95" customHeight="1" x14ac:dyDescent="0.25">
      <c r="A1403" s="72"/>
      <c r="B1403" s="53" t="str">
        <f>IF('Data Import-Express'!B1397="", "",'Data Import-Express'!B1397 )</f>
        <v>BSUN97</v>
      </c>
      <c r="C1403" s="53" t="str">
        <f>IF('Data Import-Express'!C1397="", "",'Data Import-Express'!C1397 )</f>
        <v>Company 183</v>
      </c>
      <c r="D1403" s="97" t="str">
        <f>IF('Data Import-Express'!D1397="", "",'Data Import-Express'!D1397 )</f>
        <v>L078101</v>
      </c>
      <c r="E1403" s="54">
        <f ca="1">IF('Data Import-Express'!E1397="", "",'Data Import-Express'!E1397 )+(TODAY()-$A$1)</f>
        <v>45148</v>
      </c>
      <c r="F1403" s="53">
        <f>IF('Data Import-Express'!F1397="", "",'Data Import-Express'!F1397 )</f>
        <v>686.38</v>
      </c>
      <c r="G1403" s="53">
        <f>IF('Data Import-Express'!G1397="", "",'Data Import-Express'!G1397 )</f>
        <v>686.38</v>
      </c>
      <c r="H1403" s="8"/>
      <c r="I1403" s="81"/>
      <c r="J1403" s="81"/>
      <c r="K1403" s="82"/>
      <c r="L1403" s="120"/>
      <c r="M1403" s="93"/>
      <c r="N1403" s="93"/>
      <c r="O1403" s="36"/>
      <c r="P1403" s="81"/>
      <c r="Q1403" s="81"/>
      <c r="R1403" s="82"/>
      <c r="S1403" s="88"/>
      <c r="T1403" s="92"/>
      <c r="U1403" s="92"/>
      <c r="V1403" s="2"/>
      <c r="W1403" s="2"/>
    </row>
    <row r="1404" spans="1:23" ht="15.95" customHeight="1" x14ac:dyDescent="0.25">
      <c r="A1404" s="72"/>
      <c r="B1404" s="53" t="str">
        <f>IF('Data Import-Express'!B1398="", "",'Data Import-Express'!B1398 )</f>
        <v>BSUN97</v>
      </c>
      <c r="C1404" s="53" t="str">
        <f>IF('Data Import-Express'!C1398="", "",'Data Import-Express'!C1398 )</f>
        <v>Company 183</v>
      </c>
      <c r="D1404" s="97" t="str">
        <f>IF('Data Import-Express'!D1398="", "",'Data Import-Express'!D1398 )</f>
        <v>L078174</v>
      </c>
      <c r="E1404" s="54">
        <f ca="1">IF('Data Import-Express'!E1398="", "",'Data Import-Express'!E1398 )+(TODAY()-$A$1)</f>
        <v>45148</v>
      </c>
      <c r="F1404" s="53">
        <f>IF('Data Import-Express'!F1398="", "",'Data Import-Express'!F1398 )</f>
        <v>469.63</v>
      </c>
      <c r="G1404" s="53">
        <f>IF('Data Import-Express'!G1398="", "",'Data Import-Express'!G1398 )</f>
        <v>469.63</v>
      </c>
      <c r="H1404" s="8"/>
      <c r="I1404" s="81"/>
      <c r="J1404" s="81"/>
      <c r="K1404" s="82"/>
      <c r="L1404" s="120"/>
      <c r="M1404" s="93"/>
      <c r="N1404" s="93"/>
      <c r="O1404" s="36"/>
      <c r="P1404" s="81"/>
      <c r="Q1404" s="81"/>
      <c r="R1404" s="82"/>
      <c r="S1404" s="88"/>
      <c r="T1404" s="92"/>
      <c r="U1404" s="92"/>
      <c r="V1404" s="2"/>
      <c r="W1404" s="2"/>
    </row>
    <row r="1405" spans="1:23" ht="15.95" customHeight="1" x14ac:dyDescent="0.25">
      <c r="A1405" s="72"/>
      <c r="B1405" s="53" t="str">
        <f>IF('Data Import-Express'!B1399="", "",'Data Import-Express'!B1399 )</f>
        <v>BSUN97</v>
      </c>
      <c r="C1405" s="53" t="str">
        <f>IF('Data Import-Express'!C1399="", "",'Data Import-Express'!C1399 )</f>
        <v>Company 183</v>
      </c>
      <c r="D1405" s="97" t="str">
        <f>IF('Data Import-Express'!D1399="", "",'Data Import-Express'!D1399 )</f>
        <v>L078202</v>
      </c>
      <c r="E1405" s="54">
        <f ca="1">IF('Data Import-Express'!E1399="", "",'Data Import-Express'!E1399 )+(TODAY()-$A$1)</f>
        <v>45150</v>
      </c>
      <c r="F1405" s="53">
        <f>IF('Data Import-Express'!F1399="", "",'Data Import-Express'!F1399 )</f>
        <v>1300.5</v>
      </c>
      <c r="G1405" s="53">
        <f>IF('Data Import-Express'!G1399="", "",'Data Import-Express'!G1399 )</f>
        <v>1300.5</v>
      </c>
      <c r="H1405" s="8"/>
      <c r="I1405" s="81"/>
      <c r="J1405" s="81"/>
      <c r="K1405" s="82"/>
      <c r="L1405" s="120"/>
      <c r="M1405" s="93"/>
      <c r="N1405" s="93"/>
      <c r="O1405" s="36"/>
      <c r="P1405" s="81"/>
      <c r="Q1405" s="81"/>
      <c r="R1405" s="82"/>
      <c r="S1405" s="88"/>
      <c r="T1405" s="92"/>
      <c r="U1405" s="92"/>
      <c r="V1405" s="2"/>
      <c r="W1405" s="2"/>
    </row>
    <row r="1406" spans="1:23" ht="15.95" customHeight="1" x14ac:dyDescent="0.25">
      <c r="A1406" s="72"/>
      <c r="B1406" s="53" t="str">
        <f>IF('Data Import-Express'!B1400="", "",'Data Import-Express'!B1400 )</f>
        <v>BSUN97</v>
      </c>
      <c r="C1406" s="53" t="str">
        <f>IF('Data Import-Express'!C1400="", "",'Data Import-Express'!C1400 )</f>
        <v>Company 183</v>
      </c>
      <c r="D1406" s="97" t="str">
        <f>IF('Data Import-Express'!D1400="", "",'Data Import-Express'!D1400 )</f>
        <v>L078448</v>
      </c>
      <c r="E1406" s="54">
        <f ca="1">IF('Data Import-Express'!E1400="", "",'Data Import-Express'!E1400 )+(TODAY()-$A$1)</f>
        <v>45150</v>
      </c>
      <c r="F1406" s="53">
        <f>IF('Data Import-Express'!F1400="", "",'Data Import-Express'!F1400 )</f>
        <v>216.75</v>
      </c>
      <c r="G1406" s="53">
        <f>IF('Data Import-Express'!G1400="", "",'Data Import-Express'!G1400 )</f>
        <v>216.75</v>
      </c>
      <c r="H1406" s="8"/>
      <c r="I1406" s="81"/>
      <c r="J1406" s="81"/>
      <c r="K1406" s="82"/>
      <c r="L1406" s="120"/>
      <c r="M1406" s="93"/>
      <c r="N1406" s="93"/>
      <c r="O1406" s="36"/>
      <c r="P1406" s="81"/>
      <c r="Q1406" s="81"/>
      <c r="R1406" s="82"/>
      <c r="S1406" s="88"/>
      <c r="T1406" s="92"/>
      <c r="U1406" s="92"/>
      <c r="V1406" s="2"/>
      <c r="W1406" s="2"/>
    </row>
    <row r="1407" spans="1:23" ht="15.95" customHeight="1" x14ac:dyDescent="0.25">
      <c r="A1407" s="72"/>
      <c r="B1407" s="53" t="str">
        <f>IF('Data Import-Express'!B1401="", "",'Data Import-Express'!B1401 )</f>
        <v>BSUN97</v>
      </c>
      <c r="C1407" s="53" t="str">
        <f>IF('Data Import-Express'!C1401="", "",'Data Import-Express'!C1401 )</f>
        <v>Company 183</v>
      </c>
      <c r="D1407" s="97" t="str">
        <f>IF('Data Import-Express'!D1401="", "",'Data Import-Express'!D1401 )</f>
        <v>L078199</v>
      </c>
      <c r="E1407" s="54">
        <f ca="1">IF('Data Import-Express'!E1401="", "",'Data Import-Express'!E1401 )+(TODAY()-$A$1)</f>
        <v>45151</v>
      </c>
      <c r="F1407" s="53">
        <f>IF('Data Import-Express'!F1401="", "",'Data Import-Express'!F1401 )</f>
        <v>650.25</v>
      </c>
      <c r="G1407" s="53">
        <f>IF('Data Import-Express'!G1401="", "",'Data Import-Express'!G1401 )</f>
        <v>650.25</v>
      </c>
      <c r="H1407" s="8"/>
      <c r="I1407" s="81"/>
      <c r="J1407" s="81"/>
      <c r="K1407" s="82"/>
      <c r="L1407" s="120"/>
      <c r="M1407" s="93"/>
      <c r="N1407" s="93"/>
      <c r="O1407" s="36"/>
      <c r="P1407" s="81"/>
      <c r="Q1407" s="81"/>
      <c r="R1407" s="82"/>
      <c r="S1407" s="88"/>
      <c r="T1407" s="92"/>
      <c r="U1407" s="92"/>
      <c r="V1407" s="2"/>
      <c r="W1407" s="2"/>
    </row>
    <row r="1408" spans="1:23" ht="15.95" customHeight="1" x14ac:dyDescent="0.25">
      <c r="A1408" s="72"/>
      <c r="B1408" s="53" t="str">
        <f>IF('Data Import-Express'!B1402="", "",'Data Import-Express'!B1402 )</f>
        <v>BSUN97</v>
      </c>
      <c r="C1408" s="53" t="str">
        <f>IF('Data Import-Express'!C1402="", "",'Data Import-Express'!C1402 )</f>
        <v>Company 183</v>
      </c>
      <c r="D1408" s="97" t="str">
        <f>IF('Data Import-Express'!D1402="", "",'Data Import-Express'!D1402 )</f>
        <v>L078007</v>
      </c>
      <c r="E1408" s="54">
        <f ca="1">IF('Data Import-Express'!E1402="", "",'Data Import-Express'!E1402 )+(TODAY()-$A$1)</f>
        <v>45154</v>
      </c>
      <c r="F1408" s="53">
        <f>IF('Data Import-Express'!F1402="", "",'Data Import-Express'!F1402 )</f>
        <v>1192.1300000000001</v>
      </c>
      <c r="G1408" s="53">
        <f>IF('Data Import-Express'!G1402="", "",'Data Import-Express'!G1402 )</f>
        <v>1192.1300000000001</v>
      </c>
      <c r="H1408" s="8"/>
      <c r="I1408" s="81"/>
      <c r="J1408" s="81"/>
      <c r="K1408" s="82"/>
      <c r="L1408" s="120"/>
      <c r="M1408" s="93"/>
      <c r="N1408" s="93"/>
      <c r="O1408" s="36"/>
      <c r="P1408" s="81"/>
      <c r="Q1408" s="81"/>
      <c r="R1408" s="82"/>
      <c r="S1408" s="88"/>
      <c r="T1408" s="92"/>
      <c r="U1408" s="92"/>
      <c r="V1408" s="2"/>
      <c r="W1408" s="2"/>
    </row>
    <row r="1409" spans="1:23" ht="15.95" customHeight="1" x14ac:dyDescent="0.25">
      <c r="A1409" s="72"/>
      <c r="B1409" s="53" t="str">
        <f>IF('Data Import-Express'!B1403="", "",'Data Import-Express'!B1403 )</f>
        <v>BSUN97</v>
      </c>
      <c r="C1409" s="53" t="str">
        <f>IF('Data Import-Express'!C1403="", "",'Data Import-Express'!C1403 )</f>
        <v>Company 183</v>
      </c>
      <c r="D1409" s="97" t="str">
        <f>IF('Data Import-Express'!D1403="", "",'Data Import-Express'!D1403 )</f>
        <v>L078198</v>
      </c>
      <c r="E1409" s="54">
        <f ca="1">IF('Data Import-Express'!E1403="", "",'Data Import-Express'!E1403 )+(TODAY()-$A$1)</f>
        <v>45154</v>
      </c>
      <c r="F1409" s="53">
        <f>IF('Data Import-Express'!F1403="", "",'Data Import-Express'!F1403 )</f>
        <v>2564.88</v>
      </c>
      <c r="G1409" s="53">
        <f>IF('Data Import-Express'!G1403="", "",'Data Import-Express'!G1403 )</f>
        <v>2564.88</v>
      </c>
      <c r="H1409" s="8"/>
      <c r="I1409" s="81"/>
      <c r="J1409" s="81"/>
      <c r="K1409" s="82"/>
      <c r="L1409" s="120"/>
      <c r="M1409" s="93"/>
      <c r="N1409" s="93"/>
      <c r="O1409" s="36"/>
      <c r="P1409" s="81"/>
      <c r="Q1409" s="81"/>
      <c r="R1409" s="82"/>
      <c r="S1409" s="88"/>
      <c r="T1409" s="92"/>
      <c r="U1409" s="92"/>
      <c r="V1409" s="2"/>
      <c r="W1409" s="2"/>
    </row>
    <row r="1410" spans="1:23" ht="15.95" customHeight="1" x14ac:dyDescent="0.25">
      <c r="A1410" s="72"/>
      <c r="B1410" s="53" t="str">
        <f>IF('Data Import-Express'!B1404="", "",'Data Import-Express'!B1404 )</f>
        <v>BSUN97</v>
      </c>
      <c r="C1410" s="53" t="str">
        <f>IF('Data Import-Express'!C1404="", "",'Data Import-Express'!C1404 )</f>
        <v>Company 183</v>
      </c>
      <c r="D1410" s="97" t="str">
        <f>IF('Data Import-Express'!D1404="", "",'Data Import-Express'!D1404 )</f>
        <v>L078320</v>
      </c>
      <c r="E1410" s="54">
        <f ca="1">IF('Data Import-Express'!E1404="", "",'Data Import-Express'!E1404 )+(TODAY()-$A$1)</f>
        <v>45154</v>
      </c>
      <c r="F1410" s="53">
        <f>IF('Data Import-Express'!F1404="", "",'Data Import-Express'!F1404 )</f>
        <v>1950.75</v>
      </c>
      <c r="G1410" s="53">
        <f>IF('Data Import-Express'!G1404="", "",'Data Import-Express'!G1404 )</f>
        <v>1950.75</v>
      </c>
      <c r="H1410" s="8"/>
      <c r="I1410" s="81"/>
      <c r="J1410" s="81"/>
      <c r="K1410" s="82"/>
      <c r="L1410" s="120"/>
      <c r="M1410" s="93"/>
      <c r="N1410" s="93"/>
      <c r="O1410" s="36"/>
      <c r="P1410" s="81"/>
      <c r="Q1410" s="81"/>
      <c r="R1410" s="82"/>
      <c r="S1410" s="88"/>
      <c r="T1410" s="92"/>
      <c r="U1410" s="92"/>
      <c r="V1410" s="2"/>
      <c r="W1410" s="2"/>
    </row>
    <row r="1411" spans="1:23" ht="15.95" customHeight="1" x14ac:dyDescent="0.25">
      <c r="A1411" s="72"/>
      <c r="B1411" s="53" t="str">
        <f>IF('Data Import-Express'!B1405="", "",'Data Import-Express'!B1405 )</f>
        <v>BSUN97</v>
      </c>
      <c r="C1411" s="53" t="str">
        <f>IF('Data Import-Express'!C1405="", "",'Data Import-Express'!C1405 )</f>
        <v>Company 183</v>
      </c>
      <c r="D1411" s="97" t="str">
        <f>IF('Data Import-Express'!D1405="", "",'Data Import-Express'!D1405 )</f>
        <v>L078345</v>
      </c>
      <c r="E1411" s="54">
        <f ca="1">IF('Data Import-Express'!E1405="", "",'Data Import-Express'!E1405 )+(TODAY()-$A$1)</f>
        <v>45154</v>
      </c>
      <c r="F1411" s="53">
        <f>IF('Data Import-Express'!F1405="", "",'Data Import-Express'!F1405 )</f>
        <v>867</v>
      </c>
      <c r="G1411" s="53">
        <f>IF('Data Import-Express'!G1405="", "",'Data Import-Express'!G1405 )</f>
        <v>867</v>
      </c>
      <c r="H1411" s="8"/>
      <c r="I1411" s="81"/>
      <c r="J1411" s="81"/>
      <c r="K1411" s="82"/>
      <c r="L1411" s="120"/>
      <c r="M1411" s="93"/>
      <c r="N1411" s="93"/>
      <c r="O1411" s="36"/>
      <c r="P1411" s="81"/>
      <c r="Q1411" s="81"/>
      <c r="R1411" s="82"/>
      <c r="S1411" s="88"/>
      <c r="T1411" s="92"/>
      <c r="U1411" s="92"/>
      <c r="V1411" s="2"/>
      <c r="W1411" s="2"/>
    </row>
    <row r="1412" spans="1:23" ht="15.95" customHeight="1" x14ac:dyDescent="0.25">
      <c r="A1412" s="72"/>
      <c r="B1412" s="53" t="str">
        <f>IF('Data Import-Express'!B1406="", "",'Data Import-Express'!B1406 )</f>
        <v>BSUN97</v>
      </c>
      <c r="C1412" s="53" t="str">
        <f>IF('Data Import-Express'!C1406="", "",'Data Import-Express'!C1406 )</f>
        <v>Company 183</v>
      </c>
      <c r="D1412" s="97" t="str">
        <f>IF('Data Import-Express'!D1406="", "",'Data Import-Express'!D1406 )</f>
        <v>L078347</v>
      </c>
      <c r="E1412" s="54">
        <f ca="1">IF('Data Import-Express'!E1406="", "",'Data Import-Express'!E1406 )+(TODAY()-$A$1)</f>
        <v>45154</v>
      </c>
      <c r="F1412" s="53">
        <f>IF('Data Import-Express'!F1406="", "",'Data Import-Express'!F1406 )</f>
        <v>1011.5</v>
      </c>
      <c r="G1412" s="53">
        <f>IF('Data Import-Express'!G1406="", "",'Data Import-Express'!G1406 )</f>
        <v>1011.5</v>
      </c>
      <c r="H1412" s="8"/>
      <c r="I1412" s="81"/>
      <c r="J1412" s="81"/>
      <c r="K1412" s="82"/>
      <c r="L1412" s="120"/>
      <c r="M1412" s="93"/>
      <c r="N1412" s="93"/>
      <c r="O1412" s="36"/>
      <c r="P1412" s="81"/>
      <c r="Q1412" s="81"/>
      <c r="R1412" s="82"/>
      <c r="S1412" s="88"/>
      <c r="T1412" s="92"/>
      <c r="U1412" s="92"/>
      <c r="V1412" s="2"/>
      <c r="W1412" s="2"/>
    </row>
    <row r="1413" spans="1:23" ht="15.95" customHeight="1" x14ac:dyDescent="0.25">
      <c r="A1413" s="72"/>
      <c r="B1413" s="53" t="str">
        <f>IF('Data Import-Express'!B1407="", "",'Data Import-Express'!B1407 )</f>
        <v>BSUN97</v>
      </c>
      <c r="C1413" s="53" t="str">
        <f>IF('Data Import-Express'!C1407="", "",'Data Import-Express'!C1407 )</f>
        <v>Company 183</v>
      </c>
      <c r="D1413" s="97" t="str">
        <f>IF('Data Import-Express'!D1407="", "",'Data Import-Express'!D1407 )</f>
        <v>L078401</v>
      </c>
      <c r="E1413" s="54">
        <f ca="1">IF('Data Import-Express'!E1407="", "",'Data Import-Express'!E1407 )+(TODAY()-$A$1)</f>
        <v>45154</v>
      </c>
      <c r="F1413" s="53">
        <f>IF('Data Import-Express'!F1407="", "",'Data Import-Express'!F1407 )</f>
        <v>325.13</v>
      </c>
      <c r="G1413" s="53">
        <f>IF('Data Import-Express'!G1407="", "",'Data Import-Express'!G1407 )</f>
        <v>325.13</v>
      </c>
      <c r="H1413" s="8"/>
      <c r="I1413" s="81"/>
      <c r="J1413" s="81"/>
      <c r="K1413" s="82"/>
      <c r="L1413" s="120"/>
      <c r="M1413" s="93"/>
      <c r="N1413" s="93"/>
      <c r="O1413" s="36"/>
      <c r="P1413" s="81"/>
      <c r="Q1413" s="81"/>
      <c r="R1413" s="82"/>
      <c r="S1413" s="88"/>
      <c r="T1413" s="92"/>
      <c r="U1413" s="92"/>
      <c r="V1413" s="2"/>
      <c r="W1413" s="2"/>
    </row>
    <row r="1414" spans="1:23" ht="15.95" customHeight="1" x14ac:dyDescent="0.25">
      <c r="A1414" s="72"/>
      <c r="B1414" s="53" t="str">
        <f>IF('Data Import-Express'!B1408="", "",'Data Import-Express'!B1408 )</f>
        <v>BSUN97</v>
      </c>
      <c r="C1414" s="53" t="str">
        <f>IF('Data Import-Express'!C1408="", "",'Data Import-Express'!C1408 )</f>
        <v>Company 183</v>
      </c>
      <c r="D1414" s="97" t="str">
        <f>IF('Data Import-Express'!D1408="", "",'Data Import-Express'!D1408 )</f>
        <v>L078402</v>
      </c>
      <c r="E1414" s="54">
        <f ca="1">IF('Data Import-Express'!E1408="", "",'Data Import-Express'!E1408 )+(TODAY()-$A$1)</f>
        <v>45154</v>
      </c>
      <c r="F1414" s="53">
        <f>IF('Data Import-Express'!F1408="", "",'Data Import-Express'!F1408 )</f>
        <v>650.25</v>
      </c>
      <c r="G1414" s="53">
        <f>IF('Data Import-Express'!G1408="", "",'Data Import-Express'!G1408 )</f>
        <v>650.25</v>
      </c>
      <c r="H1414" s="8"/>
      <c r="I1414" s="81"/>
      <c r="J1414" s="81"/>
      <c r="K1414" s="82"/>
      <c r="L1414" s="120"/>
      <c r="M1414" s="93"/>
      <c r="N1414" s="93"/>
      <c r="O1414" s="36"/>
      <c r="P1414" s="81"/>
      <c r="Q1414" s="81"/>
      <c r="R1414" s="82"/>
      <c r="S1414" s="88"/>
      <c r="T1414" s="92"/>
      <c r="U1414" s="92"/>
      <c r="V1414" s="2"/>
      <c r="W1414" s="2"/>
    </row>
    <row r="1415" spans="1:23" ht="15.95" customHeight="1" x14ac:dyDescent="0.25">
      <c r="A1415" s="72"/>
      <c r="B1415" s="53" t="str">
        <f>IF('Data Import-Express'!B1409="", "",'Data Import-Express'!B1409 )</f>
        <v>BSUN97</v>
      </c>
      <c r="C1415" s="53" t="str">
        <f>IF('Data Import-Express'!C1409="", "",'Data Import-Express'!C1409 )</f>
        <v>Company 183</v>
      </c>
      <c r="D1415" s="97" t="str">
        <f>IF('Data Import-Express'!D1409="", "",'Data Import-Express'!D1409 )</f>
        <v>L078613</v>
      </c>
      <c r="E1415" s="54">
        <f ca="1">IF('Data Import-Express'!E1409="", "",'Data Import-Express'!E1409 )+(TODAY()-$A$1)</f>
        <v>45154</v>
      </c>
      <c r="F1415" s="53">
        <f>IF('Data Import-Express'!F1409="", "",'Data Import-Express'!F1409 )</f>
        <v>1047.6300000000001</v>
      </c>
      <c r="G1415" s="53">
        <f>IF('Data Import-Express'!G1409="", "",'Data Import-Express'!G1409 )</f>
        <v>1047.6300000000001</v>
      </c>
      <c r="H1415" s="8"/>
      <c r="I1415" s="81"/>
      <c r="J1415" s="81"/>
      <c r="K1415" s="82"/>
      <c r="L1415" s="120"/>
      <c r="M1415" s="93"/>
      <c r="N1415" s="93"/>
      <c r="O1415" s="36"/>
      <c r="P1415" s="81"/>
      <c r="Q1415" s="81"/>
      <c r="R1415" s="82"/>
      <c r="S1415" s="88"/>
      <c r="T1415" s="92"/>
      <c r="U1415" s="92"/>
      <c r="V1415" s="2"/>
      <c r="W1415" s="2"/>
    </row>
    <row r="1416" spans="1:23" ht="15.95" customHeight="1" x14ac:dyDescent="0.25">
      <c r="A1416" s="72"/>
      <c r="B1416" s="53" t="str">
        <f>IF('Data Import-Express'!B1410="", "",'Data Import-Express'!B1410 )</f>
        <v>BSUN97</v>
      </c>
      <c r="C1416" s="53" t="str">
        <f>IF('Data Import-Express'!C1410="", "",'Data Import-Express'!C1410 )</f>
        <v>Company 183</v>
      </c>
      <c r="D1416" s="97" t="str">
        <f>IF('Data Import-Express'!D1410="", "",'Data Import-Express'!D1410 )</f>
        <v>L078647</v>
      </c>
      <c r="E1416" s="54">
        <f ca="1">IF('Data Import-Express'!E1410="", "",'Data Import-Express'!E1410 )+(TODAY()-$A$1)</f>
        <v>45154</v>
      </c>
      <c r="F1416" s="53">
        <f>IF('Data Import-Express'!F1410="", "",'Data Import-Express'!F1410 )</f>
        <v>289</v>
      </c>
      <c r="G1416" s="53">
        <f>IF('Data Import-Express'!G1410="", "",'Data Import-Express'!G1410 )</f>
        <v>289</v>
      </c>
      <c r="H1416" s="8"/>
      <c r="I1416" s="81"/>
      <c r="J1416" s="81"/>
      <c r="K1416" s="82"/>
      <c r="L1416" s="120"/>
      <c r="M1416" s="93"/>
      <c r="N1416" s="93"/>
      <c r="O1416" s="36"/>
      <c r="P1416" s="81"/>
      <c r="Q1416" s="81"/>
      <c r="R1416" s="82"/>
      <c r="S1416" s="88"/>
      <c r="T1416" s="92"/>
      <c r="U1416" s="92"/>
      <c r="V1416" s="2"/>
      <c r="W1416" s="2"/>
    </row>
    <row r="1417" spans="1:23" ht="15.95" customHeight="1" x14ac:dyDescent="0.25">
      <c r="A1417" s="72"/>
      <c r="B1417" s="53" t="str">
        <f>IF('Data Import-Express'!B1411="", "",'Data Import-Express'!B1411 )</f>
        <v>BSUN97</v>
      </c>
      <c r="C1417" s="53" t="str">
        <f>IF('Data Import-Express'!C1411="", "",'Data Import-Express'!C1411 )</f>
        <v>Company 183</v>
      </c>
      <c r="D1417" s="97" t="str">
        <f>IF('Data Import-Express'!D1411="", "",'Data Import-Express'!D1411 )</f>
        <v>L078447</v>
      </c>
      <c r="E1417" s="54">
        <f ca="1">IF('Data Import-Express'!E1411="", "",'Data Import-Express'!E1411 )+(TODAY()-$A$1)</f>
        <v>45155</v>
      </c>
      <c r="F1417" s="53">
        <f>IF('Data Import-Express'!F1411="", "",'Data Import-Express'!F1411 )</f>
        <v>614.13</v>
      </c>
      <c r="G1417" s="53">
        <f>IF('Data Import-Express'!G1411="", "",'Data Import-Express'!G1411 )</f>
        <v>614.13</v>
      </c>
      <c r="H1417" s="8"/>
      <c r="I1417" s="81"/>
      <c r="J1417" s="81"/>
      <c r="K1417" s="82"/>
      <c r="L1417" s="120"/>
      <c r="M1417" s="93"/>
      <c r="N1417" s="93"/>
      <c r="O1417" s="36"/>
      <c r="P1417" s="81"/>
      <c r="Q1417" s="81"/>
      <c r="R1417" s="82"/>
      <c r="S1417" s="88"/>
      <c r="T1417" s="92"/>
      <c r="U1417" s="92"/>
      <c r="V1417" s="2"/>
      <c r="W1417" s="2"/>
    </row>
    <row r="1418" spans="1:23" ht="15.95" customHeight="1" x14ac:dyDescent="0.25">
      <c r="A1418" s="72"/>
      <c r="B1418" s="53" t="str">
        <f>IF('Data Import-Express'!B1412="", "",'Data Import-Express'!B1412 )</f>
        <v>BSUN97</v>
      </c>
      <c r="C1418" s="53" t="str">
        <f>IF('Data Import-Express'!C1412="", "",'Data Import-Express'!C1412 )</f>
        <v>Company 183</v>
      </c>
      <c r="D1418" s="97" t="str">
        <f>IF('Data Import-Express'!D1412="", "",'Data Import-Express'!D1412 )</f>
        <v>L075567</v>
      </c>
      <c r="E1418" s="54">
        <f ca="1">IF('Data Import-Express'!E1412="", "",'Data Import-Express'!E1412 )+(TODAY()-$A$1)</f>
        <v>45156</v>
      </c>
      <c r="F1418" s="53">
        <f>IF('Data Import-Express'!F1412="", "",'Data Import-Express'!F1412 )</f>
        <v>707.5</v>
      </c>
      <c r="G1418" s="53">
        <f>IF('Data Import-Express'!G1412="", "",'Data Import-Express'!G1412 )</f>
        <v>707.5</v>
      </c>
      <c r="H1418" s="8"/>
      <c r="I1418" s="81"/>
      <c r="J1418" s="81"/>
      <c r="K1418" s="82"/>
      <c r="L1418" s="120"/>
      <c r="M1418" s="93"/>
      <c r="N1418" s="93"/>
      <c r="O1418" s="36"/>
      <c r="P1418" s="81"/>
      <c r="Q1418" s="81"/>
      <c r="R1418" s="82"/>
      <c r="S1418" s="88"/>
      <c r="T1418" s="92"/>
      <c r="U1418" s="92"/>
      <c r="V1418" s="2"/>
      <c r="W1418" s="2"/>
    </row>
    <row r="1419" spans="1:23" ht="15.95" customHeight="1" x14ac:dyDescent="0.25">
      <c r="A1419" s="72"/>
      <c r="B1419" s="53" t="str">
        <f>IF('Data Import-Express'!B1413="", "",'Data Import-Express'!B1413 )</f>
        <v>BSUN97</v>
      </c>
      <c r="C1419" s="53" t="str">
        <f>IF('Data Import-Express'!C1413="", "",'Data Import-Express'!C1413 )</f>
        <v>Company 183</v>
      </c>
      <c r="D1419" s="97" t="str">
        <f>IF('Data Import-Express'!D1413="", "",'Data Import-Express'!D1413 )</f>
        <v>L078722</v>
      </c>
      <c r="E1419" s="54">
        <f ca="1">IF('Data Import-Express'!E1413="", "",'Data Import-Express'!E1413 )+(TODAY()-$A$1)</f>
        <v>45156</v>
      </c>
      <c r="F1419" s="53">
        <f>IF('Data Import-Express'!F1413="", "",'Data Import-Express'!F1413 )</f>
        <v>650.25</v>
      </c>
      <c r="G1419" s="53">
        <f>IF('Data Import-Express'!G1413="", "",'Data Import-Express'!G1413 )</f>
        <v>650.25</v>
      </c>
      <c r="H1419" s="8"/>
      <c r="I1419" s="81"/>
      <c r="J1419" s="81"/>
      <c r="K1419" s="82"/>
      <c r="L1419" s="120"/>
      <c r="M1419" s="93"/>
      <c r="N1419" s="93"/>
      <c r="O1419" s="36"/>
      <c r="P1419" s="81"/>
      <c r="Q1419" s="81"/>
      <c r="R1419" s="82"/>
      <c r="S1419" s="88"/>
      <c r="T1419" s="92"/>
      <c r="U1419" s="92"/>
      <c r="V1419" s="2"/>
      <c r="W1419" s="2"/>
    </row>
    <row r="1420" spans="1:23" ht="15.95" customHeight="1" x14ac:dyDescent="0.25">
      <c r="A1420" s="72"/>
      <c r="B1420" s="53" t="str">
        <f>IF('Data Import-Express'!B1414="", "",'Data Import-Express'!B1414 )</f>
        <v>BSUN97</v>
      </c>
      <c r="C1420" s="53" t="str">
        <f>IF('Data Import-Express'!C1414="", "",'Data Import-Express'!C1414 )</f>
        <v>Company 183</v>
      </c>
      <c r="D1420" s="97" t="str">
        <f>IF('Data Import-Express'!D1414="", "",'Data Import-Express'!D1414 )</f>
        <v>L078415</v>
      </c>
      <c r="E1420" s="54">
        <f ca="1">IF('Data Import-Express'!E1414="", "",'Data Import-Express'!E1414 )+(TODAY()-$A$1)</f>
        <v>45157</v>
      </c>
      <c r="F1420" s="53">
        <f>IF('Data Import-Express'!F1414="", "",'Data Import-Express'!F1414 )</f>
        <v>1372.75</v>
      </c>
      <c r="G1420" s="53">
        <f>IF('Data Import-Express'!G1414="", "",'Data Import-Express'!G1414 )</f>
        <v>1372.75</v>
      </c>
      <c r="H1420" s="8"/>
      <c r="I1420" s="81"/>
      <c r="J1420" s="81"/>
      <c r="K1420" s="82"/>
      <c r="L1420" s="120"/>
      <c r="M1420" s="93"/>
      <c r="N1420" s="93"/>
      <c r="O1420" s="36"/>
      <c r="P1420" s="81"/>
      <c r="Q1420" s="81"/>
      <c r="R1420" s="82"/>
      <c r="S1420" s="88"/>
      <c r="T1420" s="92"/>
      <c r="U1420" s="92"/>
      <c r="V1420" s="2"/>
      <c r="W1420" s="2"/>
    </row>
    <row r="1421" spans="1:23" ht="15.95" customHeight="1" x14ac:dyDescent="0.25">
      <c r="A1421" s="72"/>
      <c r="B1421" s="53" t="str">
        <f>IF('Data Import-Express'!B1415="", "",'Data Import-Express'!B1415 )</f>
        <v>BSUN97</v>
      </c>
      <c r="C1421" s="53" t="str">
        <f>IF('Data Import-Express'!C1415="", "",'Data Import-Express'!C1415 )</f>
        <v>Company 183</v>
      </c>
      <c r="D1421" s="97" t="str">
        <f>IF('Data Import-Express'!D1415="", "",'Data Import-Express'!D1415 )</f>
        <v>L078649</v>
      </c>
      <c r="E1421" s="54">
        <f ca="1">IF('Data Import-Express'!E1415="", "",'Data Import-Express'!E1415 )+(TODAY()-$A$1)</f>
        <v>45157</v>
      </c>
      <c r="F1421" s="53">
        <f>IF('Data Import-Express'!F1415="", "",'Data Import-Express'!F1415 )</f>
        <v>469.63</v>
      </c>
      <c r="G1421" s="53">
        <f>IF('Data Import-Express'!G1415="", "",'Data Import-Express'!G1415 )</f>
        <v>469.63</v>
      </c>
      <c r="H1421" s="8"/>
      <c r="I1421" s="81"/>
      <c r="J1421" s="81"/>
      <c r="K1421" s="82"/>
      <c r="L1421" s="120"/>
      <c r="M1421" s="93"/>
      <c r="N1421" s="93"/>
      <c r="O1421" s="36"/>
      <c r="P1421" s="81"/>
      <c r="Q1421" s="81"/>
      <c r="R1421" s="82"/>
      <c r="S1421" s="88"/>
      <c r="T1421" s="92"/>
      <c r="U1421" s="92"/>
      <c r="V1421" s="2"/>
      <c r="W1421" s="2"/>
    </row>
    <row r="1422" spans="1:23" ht="15.95" customHeight="1" x14ac:dyDescent="0.25">
      <c r="A1422" s="72"/>
      <c r="B1422" s="53" t="str">
        <f>IF('Data Import-Express'!B1416="", "",'Data Import-Express'!B1416 )</f>
        <v>BSUN97</v>
      </c>
      <c r="C1422" s="53" t="str">
        <f>IF('Data Import-Express'!C1416="", "",'Data Import-Express'!C1416 )</f>
        <v>Company 183</v>
      </c>
      <c r="D1422" s="97" t="str">
        <f>IF('Data Import-Express'!D1416="", "",'Data Import-Express'!D1416 )</f>
        <v>L078994</v>
      </c>
      <c r="E1422" s="54">
        <f ca="1">IF('Data Import-Express'!E1416="", "",'Data Import-Express'!E1416 )+(TODAY()-$A$1)</f>
        <v>45157</v>
      </c>
      <c r="F1422" s="53">
        <f>IF('Data Import-Express'!F1416="", "",'Data Import-Express'!F1416 )</f>
        <v>361.25</v>
      </c>
      <c r="G1422" s="53">
        <f>IF('Data Import-Express'!G1416="", "",'Data Import-Express'!G1416 )</f>
        <v>361.25</v>
      </c>
      <c r="H1422" s="8"/>
      <c r="I1422" s="81"/>
      <c r="J1422" s="81"/>
      <c r="K1422" s="82"/>
      <c r="L1422" s="120"/>
      <c r="M1422" s="93"/>
      <c r="N1422" s="93"/>
      <c r="O1422" s="36"/>
      <c r="P1422" s="81"/>
      <c r="Q1422" s="81"/>
      <c r="R1422" s="82"/>
      <c r="S1422" s="88"/>
      <c r="T1422" s="92"/>
      <c r="U1422" s="92"/>
      <c r="V1422" s="2"/>
      <c r="W1422" s="2"/>
    </row>
    <row r="1423" spans="1:23" ht="15.95" customHeight="1" x14ac:dyDescent="0.25">
      <c r="A1423" s="72"/>
      <c r="B1423" s="53" t="str">
        <f>IF('Data Import-Express'!B1417="", "",'Data Import-Express'!B1417 )</f>
        <v>BSUN97</v>
      </c>
      <c r="C1423" s="53" t="str">
        <f>IF('Data Import-Express'!C1417="", "",'Data Import-Express'!C1417 )</f>
        <v>Company 183</v>
      </c>
      <c r="D1423" s="97" t="str">
        <f>IF('Data Import-Express'!D1417="", "",'Data Import-Express'!D1417 )</f>
        <v>T078818</v>
      </c>
      <c r="E1423" s="54">
        <f ca="1">IF('Data Import-Express'!E1417="", "",'Data Import-Express'!E1417 )+(TODAY()-$A$1)</f>
        <v>45157</v>
      </c>
      <c r="F1423" s="53">
        <f>IF('Data Import-Express'!F1417="", "",'Data Import-Express'!F1417 )</f>
        <v>433.5</v>
      </c>
      <c r="G1423" s="53">
        <f>IF('Data Import-Express'!G1417="", "",'Data Import-Express'!G1417 )</f>
        <v>433.5</v>
      </c>
      <c r="H1423" s="8"/>
      <c r="I1423" s="81"/>
      <c r="J1423" s="81"/>
      <c r="K1423" s="82"/>
      <c r="L1423" s="120"/>
      <c r="M1423" s="93"/>
      <c r="N1423" s="93"/>
      <c r="O1423" s="36"/>
      <c r="P1423" s="81"/>
      <c r="Q1423" s="81"/>
      <c r="R1423" s="82"/>
      <c r="S1423" s="88"/>
      <c r="T1423" s="92"/>
      <c r="U1423" s="92"/>
      <c r="V1423" s="2"/>
      <c r="W1423" s="2"/>
    </row>
    <row r="1424" spans="1:23" ht="15.95" customHeight="1" x14ac:dyDescent="0.25">
      <c r="A1424" s="72"/>
      <c r="B1424" s="53" t="str">
        <f>IF('Data Import-Express'!B1418="", "",'Data Import-Express'!B1418 )</f>
        <v>BSUN97</v>
      </c>
      <c r="C1424" s="53" t="str">
        <f>IF('Data Import-Express'!C1418="", "",'Data Import-Express'!C1418 )</f>
        <v>Company 183</v>
      </c>
      <c r="D1424" s="97" t="str">
        <f>IF('Data Import-Express'!D1418="", "",'Data Import-Express'!D1418 )</f>
        <v>L078566</v>
      </c>
      <c r="E1424" s="54">
        <f ca="1">IF('Data Import-Express'!E1418="", "",'Data Import-Express'!E1418 )+(TODAY()-$A$1)</f>
        <v>45162</v>
      </c>
      <c r="F1424" s="53">
        <f>IF('Data Import-Express'!F1418="", "",'Data Import-Express'!F1418 )</f>
        <v>2095.25</v>
      </c>
      <c r="G1424" s="53">
        <f>IF('Data Import-Express'!G1418="", "",'Data Import-Express'!G1418 )</f>
        <v>2095.25</v>
      </c>
      <c r="H1424" s="8"/>
      <c r="I1424" s="81"/>
      <c r="J1424" s="81"/>
      <c r="K1424" s="82"/>
      <c r="L1424" s="120"/>
      <c r="M1424" s="93"/>
      <c r="N1424" s="93"/>
      <c r="O1424" s="36"/>
      <c r="P1424" s="81"/>
      <c r="Q1424" s="81"/>
      <c r="R1424" s="82"/>
      <c r="S1424" s="88"/>
      <c r="T1424" s="92"/>
      <c r="U1424" s="92"/>
      <c r="V1424" s="2"/>
      <c r="W1424" s="2"/>
    </row>
    <row r="1425" spans="1:23" ht="15.95" customHeight="1" x14ac:dyDescent="0.25">
      <c r="A1425" s="72"/>
      <c r="B1425" s="53" t="str">
        <f>IF('Data Import-Express'!B1419="", "",'Data Import-Express'!B1419 )</f>
        <v>BSUN97</v>
      </c>
      <c r="C1425" s="53" t="str">
        <f>IF('Data Import-Express'!C1419="", "",'Data Import-Express'!C1419 )</f>
        <v>Company 183</v>
      </c>
      <c r="D1425" s="97" t="str">
        <f>IF('Data Import-Express'!D1419="", "",'Data Import-Express'!D1419 )</f>
        <v>L079197</v>
      </c>
      <c r="E1425" s="54">
        <f ca="1">IF('Data Import-Express'!E1419="", "",'Data Import-Express'!E1419 )+(TODAY()-$A$1)</f>
        <v>45163</v>
      </c>
      <c r="F1425" s="53">
        <f>IF('Data Import-Express'!F1419="", "",'Data Import-Express'!F1419 )</f>
        <v>325.13</v>
      </c>
      <c r="G1425" s="53">
        <f>IF('Data Import-Express'!G1419="", "",'Data Import-Express'!G1419 )</f>
        <v>325.13</v>
      </c>
      <c r="H1425" s="8"/>
      <c r="I1425" s="81"/>
      <c r="J1425" s="81"/>
      <c r="K1425" s="82"/>
      <c r="L1425" s="120"/>
      <c r="M1425" s="93"/>
      <c r="N1425" s="93"/>
      <c r="O1425" s="36"/>
      <c r="P1425" s="81"/>
      <c r="Q1425" s="81"/>
      <c r="R1425" s="82"/>
      <c r="S1425" s="88"/>
      <c r="T1425" s="92"/>
      <c r="U1425" s="92"/>
      <c r="V1425" s="2"/>
      <c r="W1425" s="2"/>
    </row>
    <row r="1426" spans="1:23" ht="15.95" customHeight="1" x14ac:dyDescent="0.25">
      <c r="A1426" s="72"/>
      <c r="B1426" s="53" t="str">
        <f>IF('Data Import-Express'!B1420="", "",'Data Import-Express'!B1420 )</f>
        <v>BSUN97</v>
      </c>
      <c r="C1426" s="53" t="str">
        <f>IF('Data Import-Express'!C1420="", "",'Data Import-Express'!C1420 )</f>
        <v>Company 183</v>
      </c>
      <c r="D1426" s="97" t="str">
        <f>IF('Data Import-Express'!D1420="", "",'Data Import-Express'!D1420 )</f>
        <v>L079083</v>
      </c>
      <c r="E1426" s="54">
        <f ca="1">IF('Data Import-Express'!E1420="", "",'Data Import-Express'!E1420 )+(TODAY()-$A$1)</f>
        <v>45168</v>
      </c>
      <c r="F1426" s="53">
        <f>IF('Data Import-Express'!F1420="", "",'Data Import-Express'!F1420 )</f>
        <v>903.13</v>
      </c>
      <c r="G1426" s="53">
        <f>IF('Data Import-Express'!G1420="", "",'Data Import-Express'!G1420 )</f>
        <v>903.13</v>
      </c>
      <c r="H1426" s="8"/>
      <c r="I1426" s="81"/>
      <c r="J1426" s="81"/>
      <c r="K1426" s="82"/>
      <c r="L1426" s="120"/>
      <c r="M1426" s="93"/>
      <c r="N1426" s="93"/>
      <c r="O1426" s="36"/>
      <c r="P1426" s="81"/>
      <c r="Q1426" s="81"/>
      <c r="R1426" s="82"/>
      <c r="S1426" s="88"/>
      <c r="T1426" s="92"/>
      <c r="U1426" s="92"/>
      <c r="V1426" s="2"/>
      <c r="W1426" s="2"/>
    </row>
    <row r="1427" spans="1:23" ht="15.95" customHeight="1" x14ac:dyDescent="0.25">
      <c r="A1427" s="72"/>
      <c r="B1427" s="53" t="str">
        <f>IF('Data Import-Express'!B1421="", "",'Data Import-Express'!B1421 )</f>
        <v>BSUN97</v>
      </c>
      <c r="C1427" s="53" t="str">
        <f>IF('Data Import-Express'!C1421="", "",'Data Import-Express'!C1421 )</f>
        <v>Company 183</v>
      </c>
      <c r="D1427" s="97" t="str">
        <f>IF('Data Import-Express'!D1421="", "",'Data Import-Express'!D1421 )</f>
        <v>L079274</v>
      </c>
      <c r="E1427" s="54">
        <f ca="1">IF('Data Import-Express'!E1421="", "",'Data Import-Express'!E1421 )+(TODAY()-$A$1)</f>
        <v>45168</v>
      </c>
      <c r="F1427" s="53">
        <f>IF('Data Import-Express'!F1421="", "",'Data Import-Express'!F1421 )</f>
        <v>650.25</v>
      </c>
      <c r="G1427" s="53">
        <f>IF('Data Import-Express'!G1421="", "",'Data Import-Express'!G1421 )</f>
        <v>650.25</v>
      </c>
      <c r="H1427" s="8"/>
      <c r="I1427" s="81"/>
      <c r="J1427" s="81"/>
      <c r="K1427" s="82"/>
      <c r="L1427" s="120"/>
      <c r="M1427" s="93"/>
      <c r="N1427" s="93"/>
      <c r="O1427" s="36"/>
      <c r="P1427" s="81"/>
      <c r="Q1427" s="81"/>
      <c r="R1427" s="82"/>
      <c r="S1427" s="88"/>
      <c r="T1427" s="92"/>
      <c r="U1427" s="92"/>
      <c r="V1427" s="2"/>
      <c r="W1427" s="2"/>
    </row>
    <row r="1428" spans="1:23" ht="15.95" customHeight="1" x14ac:dyDescent="0.25">
      <c r="A1428" s="72"/>
      <c r="B1428" s="53" t="str">
        <f>IF('Data Import-Express'!B1422="", "",'Data Import-Express'!B1422 )</f>
        <v>BSUN97</v>
      </c>
      <c r="C1428" s="53" t="str">
        <f>IF('Data Import-Express'!C1422="", "",'Data Import-Express'!C1422 )</f>
        <v>Company 183</v>
      </c>
      <c r="D1428" s="97" t="str">
        <f>IF('Data Import-Express'!D1422="", "",'Data Import-Express'!D1422 )</f>
        <v>L078721</v>
      </c>
      <c r="E1428" s="54">
        <f ca="1">IF('Data Import-Express'!E1422="", "",'Data Import-Express'!E1422 )+(TODAY()-$A$1)</f>
        <v>45170</v>
      </c>
      <c r="F1428" s="53">
        <f>IF('Data Import-Express'!F1422="", "",'Data Import-Express'!F1422 )</f>
        <v>975.38</v>
      </c>
      <c r="G1428" s="53">
        <f>IF('Data Import-Express'!G1422="", "",'Data Import-Express'!G1422 )</f>
        <v>975.38</v>
      </c>
      <c r="H1428" s="8"/>
      <c r="I1428" s="81"/>
      <c r="J1428" s="81"/>
      <c r="K1428" s="82"/>
      <c r="L1428" s="120"/>
      <c r="M1428" s="93"/>
      <c r="N1428" s="93"/>
      <c r="O1428" s="36"/>
      <c r="P1428" s="81"/>
      <c r="Q1428" s="81"/>
      <c r="R1428" s="82"/>
      <c r="S1428" s="88"/>
      <c r="T1428" s="92"/>
      <c r="U1428" s="92"/>
      <c r="V1428" s="2"/>
      <c r="W1428" s="2"/>
    </row>
    <row r="1429" spans="1:23" ht="15.95" customHeight="1" x14ac:dyDescent="0.25">
      <c r="A1429" s="72"/>
      <c r="B1429" s="53" t="str">
        <f>IF('Data Import-Express'!B1423="", "",'Data Import-Express'!B1423 )</f>
        <v>BSUN97</v>
      </c>
      <c r="C1429" s="53" t="str">
        <f>IF('Data Import-Express'!C1423="", "",'Data Import-Express'!C1423 )</f>
        <v>Company 183</v>
      </c>
      <c r="D1429" s="97" t="str">
        <f>IF('Data Import-Express'!D1423="", "",'Data Import-Express'!D1423 )</f>
        <v>L078783</v>
      </c>
      <c r="E1429" s="54">
        <f ca="1">IF('Data Import-Express'!E1423="", "",'Data Import-Express'!E1423 )+(TODAY()-$A$1)</f>
        <v>45170</v>
      </c>
      <c r="F1429" s="53">
        <f>IF('Data Import-Express'!F1423="", "",'Data Import-Express'!F1423 )</f>
        <v>939.25</v>
      </c>
      <c r="G1429" s="53">
        <f>IF('Data Import-Express'!G1423="", "",'Data Import-Express'!G1423 )</f>
        <v>939.25</v>
      </c>
      <c r="H1429" s="8"/>
      <c r="I1429" s="81"/>
      <c r="J1429" s="81"/>
      <c r="K1429" s="82"/>
      <c r="L1429" s="120"/>
      <c r="M1429" s="93"/>
      <c r="N1429" s="93"/>
      <c r="O1429" s="36"/>
      <c r="P1429" s="81"/>
      <c r="Q1429" s="81"/>
      <c r="R1429" s="82"/>
      <c r="S1429" s="88"/>
      <c r="T1429" s="92"/>
      <c r="U1429" s="92"/>
      <c r="V1429" s="2"/>
      <c r="W1429" s="2"/>
    </row>
    <row r="1430" spans="1:23" ht="15.95" customHeight="1" x14ac:dyDescent="0.25">
      <c r="A1430" s="72"/>
      <c r="B1430" s="53" t="str">
        <f>IF('Data Import-Express'!B1424="", "",'Data Import-Express'!B1424 )</f>
        <v>BSUN97</v>
      </c>
      <c r="C1430" s="53" t="str">
        <f>IF('Data Import-Express'!C1424="", "",'Data Import-Express'!C1424 )</f>
        <v>Company 183</v>
      </c>
      <c r="D1430" s="97" t="str">
        <f>IF('Data Import-Express'!D1424="", "",'Data Import-Express'!D1424 )</f>
        <v>L078972</v>
      </c>
      <c r="E1430" s="54">
        <f ca="1">IF('Data Import-Express'!E1424="", "",'Data Import-Express'!E1424 )+(TODAY()-$A$1)</f>
        <v>45170</v>
      </c>
      <c r="F1430" s="53">
        <f>IF('Data Import-Express'!F1424="", "",'Data Import-Express'!F1424 )</f>
        <v>939.25</v>
      </c>
      <c r="G1430" s="53">
        <f>IF('Data Import-Express'!G1424="", "",'Data Import-Express'!G1424 )</f>
        <v>939.25</v>
      </c>
      <c r="H1430" s="8"/>
      <c r="I1430" s="81"/>
      <c r="J1430" s="81"/>
      <c r="K1430" s="82"/>
      <c r="L1430" s="120"/>
      <c r="M1430" s="93"/>
      <c r="N1430" s="93"/>
      <c r="O1430" s="36"/>
      <c r="P1430" s="81"/>
      <c r="Q1430" s="81"/>
      <c r="R1430" s="82"/>
      <c r="S1430" s="88"/>
      <c r="T1430" s="92"/>
      <c r="U1430" s="92"/>
      <c r="V1430" s="2"/>
      <c r="W1430" s="2"/>
    </row>
    <row r="1431" spans="1:23" ht="15.95" customHeight="1" x14ac:dyDescent="0.25">
      <c r="A1431" s="72"/>
      <c r="B1431" s="53" t="str">
        <f>IF('Data Import-Express'!B1425="", "",'Data Import-Express'!B1425 )</f>
        <v>BSUN97</v>
      </c>
      <c r="C1431" s="53" t="str">
        <f>IF('Data Import-Express'!C1425="", "",'Data Import-Express'!C1425 )</f>
        <v>Company 183</v>
      </c>
      <c r="D1431" s="97" t="str">
        <f>IF('Data Import-Express'!D1425="", "",'Data Import-Express'!D1425 )</f>
        <v>L079084</v>
      </c>
      <c r="E1431" s="54">
        <f ca="1">IF('Data Import-Express'!E1425="", "",'Data Import-Express'!E1425 )+(TODAY()-$A$1)</f>
        <v>45170</v>
      </c>
      <c r="F1431" s="53">
        <f>IF('Data Import-Express'!F1425="", "",'Data Import-Express'!F1425 )</f>
        <v>794.75</v>
      </c>
      <c r="G1431" s="53">
        <f>IF('Data Import-Express'!G1425="", "",'Data Import-Express'!G1425 )</f>
        <v>794.75</v>
      </c>
      <c r="H1431" s="8"/>
      <c r="I1431" s="81"/>
      <c r="J1431" s="81"/>
      <c r="K1431" s="82"/>
      <c r="L1431" s="120"/>
      <c r="M1431" s="93"/>
      <c r="N1431" s="93"/>
      <c r="O1431" s="36"/>
      <c r="P1431" s="81"/>
      <c r="Q1431" s="81"/>
      <c r="R1431" s="82"/>
      <c r="S1431" s="88"/>
      <c r="T1431" s="92"/>
      <c r="U1431" s="92"/>
      <c r="V1431" s="2"/>
      <c r="W1431" s="2"/>
    </row>
    <row r="1432" spans="1:23" ht="15.95" customHeight="1" x14ac:dyDescent="0.25">
      <c r="A1432" s="72"/>
      <c r="B1432" s="53" t="str">
        <f>IF('Data Import-Express'!B1426="", "",'Data Import-Express'!B1426 )</f>
        <v>BSUN97</v>
      </c>
      <c r="C1432" s="53" t="str">
        <f>IF('Data Import-Express'!C1426="", "",'Data Import-Express'!C1426 )</f>
        <v>Company 183</v>
      </c>
      <c r="D1432" s="97" t="str">
        <f>IF('Data Import-Express'!D1426="", "",'Data Import-Express'!D1426 )</f>
        <v>L079125</v>
      </c>
      <c r="E1432" s="54">
        <f ca="1">IF('Data Import-Express'!E1426="", "",'Data Import-Express'!E1426 )+(TODAY()-$A$1)</f>
        <v>45170</v>
      </c>
      <c r="F1432" s="53">
        <f>IF('Data Import-Express'!F1426="", "",'Data Import-Express'!F1426 )</f>
        <v>650.25</v>
      </c>
      <c r="G1432" s="53">
        <f>IF('Data Import-Express'!G1426="", "",'Data Import-Express'!G1426 )</f>
        <v>650.25</v>
      </c>
      <c r="H1432" s="8"/>
      <c r="I1432" s="81"/>
      <c r="J1432" s="81"/>
      <c r="K1432" s="82"/>
      <c r="L1432" s="120"/>
      <c r="M1432" s="93"/>
      <c r="N1432" s="93"/>
      <c r="O1432" s="36"/>
      <c r="P1432" s="81"/>
      <c r="Q1432" s="81"/>
      <c r="R1432" s="82"/>
      <c r="S1432" s="88"/>
      <c r="T1432" s="92"/>
      <c r="U1432" s="92"/>
      <c r="V1432" s="2"/>
      <c r="W1432" s="2"/>
    </row>
    <row r="1433" spans="1:23" ht="15.95" customHeight="1" x14ac:dyDescent="0.25">
      <c r="A1433" s="72"/>
      <c r="B1433" s="53" t="str">
        <f>IF('Data Import-Express'!B1427="", "",'Data Import-Express'!B1427 )</f>
        <v>BSUN97</v>
      </c>
      <c r="C1433" s="53" t="str">
        <f>IF('Data Import-Express'!C1427="", "",'Data Import-Express'!C1427 )</f>
        <v>Company 183</v>
      </c>
      <c r="D1433" s="97" t="str">
        <f>IF('Data Import-Express'!D1427="", "",'Data Import-Express'!D1427 )</f>
        <v>L079311</v>
      </c>
      <c r="E1433" s="54">
        <f ca="1">IF('Data Import-Express'!E1427="", "",'Data Import-Express'!E1427 )+(TODAY()-$A$1)</f>
        <v>45170</v>
      </c>
      <c r="F1433" s="53">
        <f>IF('Data Import-Express'!F1427="", "",'Data Import-Express'!F1427 )</f>
        <v>411.83</v>
      </c>
      <c r="G1433" s="53">
        <f>IF('Data Import-Express'!G1427="", "",'Data Import-Express'!G1427 )</f>
        <v>411.83</v>
      </c>
      <c r="H1433" s="8"/>
      <c r="I1433" s="81"/>
      <c r="J1433" s="81"/>
      <c r="K1433" s="82"/>
      <c r="L1433" s="120"/>
      <c r="M1433" s="93"/>
      <c r="N1433" s="93"/>
      <c r="O1433" s="36"/>
      <c r="P1433" s="81"/>
      <c r="Q1433" s="81"/>
      <c r="R1433" s="82"/>
      <c r="S1433" s="88"/>
      <c r="T1433" s="92"/>
      <c r="U1433" s="92"/>
      <c r="V1433" s="2"/>
      <c r="W1433" s="2"/>
    </row>
    <row r="1434" spans="1:23" ht="15.95" customHeight="1" x14ac:dyDescent="0.25">
      <c r="A1434" s="72"/>
      <c r="B1434" s="53" t="str">
        <f>IF('Data Import-Express'!B1428="", "",'Data Import-Express'!B1428 )</f>
        <v>BSUN97</v>
      </c>
      <c r="C1434" s="53" t="str">
        <f>IF('Data Import-Express'!C1428="", "",'Data Import-Express'!C1428 )</f>
        <v>Company 183</v>
      </c>
      <c r="D1434" s="97" t="str">
        <f>IF('Data Import-Express'!D1428="", "",'Data Import-Express'!D1428 )</f>
        <v>L079444</v>
      </c>
      <c r="E1434" s="54">
        <f ca="1">IF('Data Import-Express'!E1428="", "",'Data Import-Express'!E1428 )+(TODAY()-$A$1)</f>
        <v>45170</v>
      </c>
      <c r="F1434" s="53">
        <f>IF('Data Import-Express'!F1428="", "",'Data Import-Express'!F1428 )</f>
        <v>215.25</v>
      </c>
      <c r="G1434" s="53">
        <f>IF('Data Import-Express'!G1428="", "",'Data Import-Express'!G1428 )</f>
        <v>215.25</v>
      </c>
      <c r="H1434" s="8"/>
      <c r="I1434" s="81"/>
      <c r="J1434" s="81"/>
      <c r="K1434" s="82"/>
      <c r="L1434" s="120"/>
      <c r="M1434" s="93"/>
      <c r="N1434" s="93"/>
      <c r="O1434" s="36"/>
      <c r="P1434" s="81"/>
      <c r="Q1434" s="81"/>
      <c r="R1434" s="82"/>
      <c r="S1434" s="88"/>
      <c r="T1434" s="92"/>
      <c r="U1434" s="92"/>
      <c r="V1434" s="2"/>
      <c r="W1434" s="2"/>
    </row>
    <row r="1435" spans="1:23" ht="15.95" customHeight="1" x14ac:dyDescent="0.25">
      <c r="A1435" s="72"/>
      <c r="B1435" s="53" t="str">
        <f>IF('Data Import-Express'!B1429="", "",'Data Import-Express'!B1429 )</f>
        <v>BSUN97</v>
      </c>
      <c r="C1435" s="53" t="str">
        <f>IF('Data Import-Express'!C1429="", "",'Data Import-Express'!C1429 )</f>
        <v>Company 183</v>
      </c>
      <c r="D1435" s="97" t="str">
        <f>IF('Data Import-Express'!D1429="", "",'Data Import-Express'!D1429 )</f>
        <v>L077290</v>
      </c>
      <c r="E1435" s="54">
        <f ca="1">IF('Data Import-Express'!E1429="", "",'Data Import-Express'!E1429 )+(TODAY()-$A$1)</f>
        <v>45172</v>
      </c>
      <c r="F1435" s="53">
        <f>IF('Data Import-Express'!F1429="", "",'Data Import-Express'!F1429 )</f>
        <v>1650.25</v>
      </c>
      <c r="G1435" s="53">
        <f>IF('Data Import-Express'!G1429="", "",'Data Import-Express'!G1429 )</f>
        <v>1650.25</v>
      </c>
      <c r="H1435" s="8"/>
      <c r="I1435" s="81"/>
      <c r="J1435" s="81"/>
      <c r="K1435" s="82"/>
      <c r="L1435" s="120"/>
      <c r="M1435" s="93"/>
      <c r="N1435" s="93"/>
      <c r="O1435" s="36"/>
      <c r="P1435" s="81"/>
      <c r="Q1435" s="81"/>
      <c r="R1435" s="82"/>
      <c r="S1435" s="88"/>
      <c r="T1435" s="92"/>
      <c r="U1435" s="92"/>
      <c r="V1435" s="2"/>
      <c r="W1435" s="2"/>
    </row>
    <row r="1436" spans="1:23" ht="15.95" customHeight="1" x14ac:dyDescent="0.25">
      <c r="A1436" s="72"/>
      <c r="B1436" s="53" t="str">
        <f>IF('Data Import-Express'!B1430="", "",'Data Import-Express'!B1430 )</f>
        <v>BSUN97</v>
      </c>
      <c r="C1436" s="53" t="str">
        <f>IF('Data Import-Express'!C1430="", "",'Data Import-Express'!C1430 )</f>
        <v>Company 183</v>
      </c>
      <c r="D1436" s="97" t="str">
        <f>IF('Data Import-Express'!D1430="", "",'Data Import-Express'!D1430 )</f>
        <v>L079082</v>
      </c>
      <c r="E1436" s="54">
        <f ca="1">IF('Data Import-Express'!E1430="", "",'Data Import-Express'!E1430 )+(TODAY()-$A$1)</f>
        <v>45172</v>
      </c>
      <c r="F1436" s="53">
        <f>IF('Data Import-Express'!F1430="", "",'Data Import-Express'!F1430 )</f>
        <v>484.08</v>
      </c>
      <c r="G1436" s="53">
        <f>IF('Data Import-Express'!G1430="", "",'Data Import-Express'!G1430 )</f>
        <v>484.08</v>
      </c>
      <c r="H1436" s="8"/>
      <c r="I1436" s="81"/>
      <c r="J1436" s="81"/>
      <c r="K1436" s="82"/>
      <c r="L1436" s="120"/>
      <c r="M1436" s="93"/>
      <c r="N1436" s="93"/>
      <c r="O1436" s="36"/>
      <c r="P1436" s="81"/>
      <c r="Q1436" s="81"/>
      <c r="R1436" s="82"/>
      <c r="S1436" s="88"/>
      <c r="T1436" s="92"/>
      <c r="U1436" s="92"/>
      <c r="V1436" s="2"/>
      <c r="W1436" s="2"/>
    </row>
    <row r="1437" spans="1:23" ht="15.95" customHeight="1" x14ac:dyDescent="0.25">
      <c r="A1437" s="72"/>
      <c r="B1437" s="53" t="str">
        <f>IF('Data Import-Express'!B1431="", "",'Data Import-Express'!B1431 )</f>
        <v>BSUN97</v>
      </c>
      <c r="C1437" s="53" t="str">
        <f>IF('Data Import-Express'!C1431="", "",'Data Import-Express'!C1431 )</f>
        <v>Company 183</v>
      </c>
      <c r="D1437" s="97" t="str">
        <f>IF('Data Import-Express'!D1431="", "",'Data Import-Express'!D1431 )</f>
        <v>L079155</v>
      </c>
      <c r="E1437" s="54">
        <f ca="1">IF('Data Import-Express'!E1431="", "",'Data Import-Express'!E1431 )+(TODAY()-$A$1)</f>
        <v>45172</v>
      </c>
      <c r="F1437" s="53">
        <f>IF('Data Import-Express'!F1431="", "",'Data Import-Express'!F1431 )</f>
        <v>635.79999999999995</v>
      </c>
      <c r="G1437" s="53">
        <f>IF('Data Import-Express'!G1431="", "",'Data Import-Express'!G1431 )</f>
        <v>635.79999999999995</v>
      </c>
      <c r="H1437" s="8"/>
      <c r="I1437" s="81"/>
      <c r="J1437" s="81"/>
      <c r="K1437" s="82"/>
      <c r="L1437" s="120"/>
      <c r="M1437" s="93"/>
      <c r="N1437" s="93"/>
      <c r="O1437" s="36"/>
      <c r="P1437" s="81"/>
      <c r="Q1437" s="81"/>
      <c r="R1437" s="82"/>
      <c r="S1437" s="88"/>
      <c r="T1437" s="92"/>
      <c r="U1437" s="92"/>
      <c r="V1437" s="2"/>
      <c r="W1437" s="2"/>
    </row>
    <row r="1438" spans="1:23" ht="15.95" customHeight="1" x14ac:dyDescent="0.25">
      <c r="A1438" s="72"/>
      <c r="B1438" s="53" t="str">
        <f>IF('Data Import-Express'!B1432="", "",'Data Import-Express'!B1432 )</f>
        <v>BSUNRT</v>
      </c>
      <c r="C1438" s="53" t="str">
        <f>IF('Data Import-Express'!C1432="", "",'Data Import-Express'!C1432 )</f>
        <v>Company 184</v>
      </c>
      <c r="D1438" s="97" t="str">
        <f>IF('Data Import-Express'!D1432="", "",'Data Import-Express'!D1432 )</f>
        <v>L032952R</v>
      </c>
      <c r="E1438" s="54">
        <f ca="1">IF('Data Import-Express'!E1432="", "",'Data Import-Express'!E1432 )+(TODAY()-$A$1)</f>
        <v>44451</v>
      </c>
      <c r="F1438" s="53">
        <f>IF('Data Import-Express'!F1432="", "",'Data Import-Express'!F1432 )</f>
        <v>125</v>
      </c>
      <c r="G1438" s="53">
        <f>IF('Data Import-Express'!G1432="", "",'Data Import-Express'!G1432 )</f>
        <v>125</v>
      </c>
      <c r="H1438" s="8"/>
      <c r="I1438" s="81"/>
      <c r="J1438" s="81"/>
      <c r="K1438" s="82"/>
      <c r="L1438" s="120"/>
      <c r="M1438" s="93"/>
      <c r="N1438" s="93"/>
      <c r="O1438" s="36"/>
      <c r="P1438" s="81"/>
      <c r="Q1438" s="81"/>
      <c r="R1438" s="82"/>
      <c r="S1438" s="88"/>
      <c r="T1438" s="92"/>
      <c r="U1438" s="92"/>
      <c r="V1438" s="2"/>
      <c r="W1438" s="2"/>
    </row>
    <row r="1439" spans="1:23" ht="15.95" customHeight="1" x14ac:dyDescent="0.25">
      <c r="A1439" s="72"/>
      <c r="B1439" s="53" t="str">
        <f>IF('Data Import-Express'!B1433="", "",'Data Import-Express'!B1433 )</f>
        <v>BSYLPA</v>
      </c>
      <c r="C1439" s="53" t="str">
        <f>IF('Data Import-Express'!C1433="", "",'Data Import-Express'!C1433 )</f>
        <v>Company 185</v>
      </c>
      <c r="D1439" s="97" t="str">
        <f>IF('Data Import-Express'!D1433="", "",'Data Import-Express'!D1433 )</f>
        <v>L069942</v>
      </c>
      <c r="E1439" s="54">
        <f ca="1">IF('Data Import-Express'!E1433="", "",'Data Import-Express'!E1433 )+(TODAY()-$A$1)</f>
        <v>45001</v>
      </c>
      <c r="F1439" s="53">
        <f>IF('Data Import-Express'!F1433="", "",'Data Import-Express'!F1433 )</f>
        <v>831.6</v>
      </c>
      <c r="G1439" s="53">
        <f>IF('Data Import-Express'!G1433="", "",'Data Import-Express'!G1433 )</f>
        <v>831.6</v>
      </c>
      <c r="H1439" s="8"/>
      <c r="I1439" s="81"/>
      <c r="J1439" s="81"/>
      <c r="K1439" s="82"/>
      <c r="L1439" s="120"/>
      <c r="M1439" s="93"/>
      <c r="N1439" s="93"/>
      <c r="O1439" s="36"/>
      <c r="P1439" s="81"/>
      <c r="Q1439" s="81"/>
      <c r="R1439" s="82"/>
      <c r="S1439" s="88"/>
      <c r="T1439" s="92"/>
      <c r="U1439" s="92"/>
      <c r="V1439" s="2"/>
      <c r="W1439" s="2"/>
    </row>
    <row r="1440" spans="1:23" ht="15.95" customHeight="1" x14ac:dyDescent="0.25">
      <c r="A1440" s="72"/>
      <c r="B1440" s="53" t="str">
        <f>IF('Data Import-Express'!B1434="", "",'Data Import-Express'!B1434 )</f>
        <v>BSYLPA</v>
      </c>
      <c r="C1440" s="53" t="str">
        <f>IF('Data Import-Express'!C1434="", "",'Data Import-Express'!C1434 )</f>
        <v>Company 185</v>
      </c>
      <c r="D1440" s="97" t="str">
        <f>IF('Data Import-Express'!D1434="", "",'Data Import-Express'!D1434 )</f>
        <v>L072363</v>
      </c>
      <c r="E1440" s="54">
        <f ca="1">IF('Data Import-Express'!E1434="", "",'Data Import-Express'!E1434 )+(TODAY()-$A$1)</f>
        <v>45045</v>
      </c>
      <c r="F1440" s="53">
        <f>IF('Data Import-Express'!F1434="", "",'Data Import-Express'!F1434 )</f>
        <v>873</v>
      </c>
      <c r="G1440" s="53">
        <f>IF('Data Import-Express'!G1434="", "",'Data Import-Express'!G1434 )</f>
        <v>873</v>
      </c>
      <c r="H1440" s="8"/>
      <c r="I1440" s="81"/>
      <c r="J1440" s="81"/>
      <c r="K1440" s="82"/>
      <c r="L1440" s="120"/>
      <c r="M1440" s="93"/>
      <c r="N1440" s="93"/>
      <c r="O1440" s="36"/>
      <c r="P1440" s="81"/>
      <c r="Q1440" s="81"/>
      <c r="R1440" s="82"/>
      <c r="S1440" s="88"/>
      <c r="T1440" s="92"/>
      <c r="U1440" s="92"/>
      <c r="V1440" s="2"/>
      <c r="W1440" s="2"/>
    </row>
    <row r="1441" spans="1:23" ht="15.95" customHeight="1" x14ac:dyDescent="0.25">
      <c r="A1441" s="72"/>
      <c r="B1441" s="53" t="str">
        <f>IF('Data Import-Express'!B1435="", "",'Data Import-Express'!B1435 )</f>
        <v>BSYLPA</v>
      </c>
      <c r="C1441" s="53" t="str">
        <f>IF('Data Import-Express'!C1435="", "",'Data Import-Express'!C1435 )</f>
        <v>Company 185</v>
      </c>
      <c r="D1441" s="97" t="str">
        <f>IF('Data Import-Express'!D1435="", "",'Data Import-Express'!D1435 )</f>
        <v>L073564</v>
      </c>
      <c r="E1441" s="54">
        <f ca="1">IF('Data Import-Express'!E1435="", "",'Data Import-Express'!E1435 )+(TODAY()-$A$1)</f>
        <v>45067</v>
      </c>
      <c r="F1441" s="53">
        <f>IF('Data Import-Express'!F1435="", "",'Data Import-Express'!F1435 )</f>
        <v>789.6</v>
      </c>
      <c r="G1441" s="53">
        <f>IF('Data Import-Express'!G1435="", "",'Data Import-Express'!G1435 )</f>
        <v>0.6</v>
      </c>
      <c r="H1441" s="8"/>
      <c r="I1441" s="81"/>
      <c r="J1441" s="81"/>
      <c r="K1441" s="82"/>
      <c r="L1441" s="120"/>
      <c r="M1441" s="93"/>
      <c r="N1441" s="93"/>
      <c r="O1441" s="36"/>
      <c r="P1441" s="81"/>
      <c r="Q1441" s="81"/>
      <c r="R1441" s="82"/>
      <c r="S1441" s="88"/>
      <c r="T1441" s="92"/>
      <c r="U1441" s="92"/>
      <c r="V1441" s="2"/>
      <c r="W1441" s="2"/>
    </row>
    <row r="1442" spans="1:23" ht="15.95" customHeight="1" x14ac:dyDescent="0.25">
      <c r="A1442" s="72"/>
      <c r="B1442" s="53" t="str">
        <f>IF('Data Import-Express'!B1436="", "",'Data Import-Express'!B1436 )</f>
        <v>BSYLPA</v>
      </c>
      <c r="C1442" s="53" t="str">
        <f>IF('Data Import-Express'!C1436="", "",'Data Import-Express'!C1436 )</f>
        <v>Company 185</v>
      </c>
      <c r="D1442" s="97" t="str">
        <f>IF('Data Import-Express'!D1436="", "",'Data Import-Express'!D1436 )</f>
        <v>L078666</v>
      </c>
      <c r="E1442" s="54">
        <f ca="1">IF('Data Import-Express'!E1436="", "",'Data Import-Express'!E1436 )+(TODAY()-$A$1)</f>
        <v>45157</v>
      </c>
      <c r="F1442" s="53">
        <f>IF('Data Import-Express'!F1436="", "",'Data Import-Express'!F1436 )</f>
        <v>2528.75</v>
      </c>
      <c r="G1442" s="53">
        <f>IF('Data Import-Express'!G1436="", "",'Data Import-Express'!G1436 )</f>
        <v>2528.75</v>
      </c>
      <c r="H1442" s="8"/>
      <c r="I1442" s="81"/>
      <c r="J1442" s="81"/>
      <c r="K1442" s="82"/>
      <c r="L1442" s="120"/>
      <c r="M1442" s="93"/>
      <c r="N1442" s="93"/>
      <c r="O1442" s="36"/>
      <c r="P1442" s="81"/>
      <c r="Q1442" s="81"/>
      <c r="R1442" s="82"/>
      <c r="S1442" s="88"/>
      <c r="T1442" s="92"/>
      <c r="U1442" s="92"/>
      <c r="V1442" s="2"/>
      <c r="W1442" s="2"/>
    </row>
    <row r="1443" spans="1:23" ht="15.95" customHeight="1" x14ac:dyDescent="0.25">
      <c r="A1443" s="72"/>
      <c r="B1443" s="53" t="str">
        <f>IF('Data Import-Express'!B1437="", "",'Data Import-Express'!B1437 )</f>
        <v>BTABBR</v>
      </c>
      <c r="C1443" s="53" t="str">
        <f>IF('Data Import-Express'!C1437="", "",'Data Import-Express'!C1437 )</f>
        <v>Company 186</v>
      </c>
      <c r="D1443" s="97" t="str">
        <f>IF('Data Import-Express'!D1437="", "",'Data Import-Express'!D1437 )</f>
        <v>L063510</v>
      </c>
      <c r="E1443" s="54">
        <f ca="1">IF('Data Import-Express'!E1437="", "",'Data Import-Express'!E1437 )+(TODAY()-$A$1)</f>
        <v>44874</v>
      </c>
      <c r="F1443" s="53">
        <f>IF('Data Import-Express'!F1437="", "",'Data Import-Express'!F1437 )</f>
        <v>1200</v>
      </c>
      <c r="G1443" s="53">
        <f>IF('Data Import-Express'!G1437="", "",'Data Import-Express'!G1437 )</f>
        <v>1200</v>
      </c>
      <c r="H1443" s="8"/>
      <c r="I1443" s="81"/>
      <c r="J1443" s="81"/>
      <c r="K1443" s="82"/>
      <c r="L1443" s="120"/>
      <c r="M1443" s="93"/>
      <c r="N1443" s="93"/>
      <c r="O1443" s="36"/>
      <c r="P1443" s="81"/>
      <c r="Q1443" s="81"/>
      <c r="R1443" s="82"/>
      <c r="S1443" s="88"/>
      <c r="T1443" s="92"/>
      <c r="U1443" s="92"/>
      <c r="V1443" s="2"/>
      <c r="W1443" s="2"/>
    </row>
    <row r="1444" spans="1:23" ht="15.95" customHeight="1" x14ac:dyDescent="0.25">
      <c r="A1444" s="72"/>
      <c r="B1444" s="53" t="str">
        <f>IF('Data Import-Express'!B1438="", "",'Data Import-Express'!B1438 )</f>
        <v>BTARNJ</v>
      </c>
      <c r="C1444" s="53" t="str">
        <f>IF('Data Import-Express'!C1438="", "",'Data Import-Express'!C1438 )</f>
        <v>Company 187</v>
      </c>
      <c r="D1444" s="97" t="str">
        <f>IF('Data Import-Express'!D1438="", "",'Data Import-Express'!D1438 )</f>
        <v>L064344R</v>
      </c>
      <c r="E1444" s="54">
        <f ca="1">IF('Data Import-Express'!E1438="", "",'Data Import-Express'!E1438 )+(TODAY()-$A$1)</f>
        <v>44959</v>
      </c>
      <c r="F1444" s="53">
        <f>IF('Data Import-Express'!F1438="", "",'Data Import-Express'!F1438 )</f>
        <v>526</v>
      </c>
      <c r="G1444" s="53">
        <f>IF('Data Import-Express'!G1438="", "",'Data Import-Express'!G1438 )</f>
        <v>526</v>
      </c>
      <c r="H1444" s="8"/>
      <c r="I1444" s="81"/>
      <c r="J1444" s="81"/>
      <c r="K1444" s="82"/>
      <c r="L1444" s="120"/>
      <c r="M1444" s="93"/>
      <c r="N1444" s="93"/>
      <c r="O1444" s="36"/>
      <c r="P1444" s="81"/>
      <c r="Q1444" s="81"/>
      <c r="R1444" s="82"/>
      <c r="S1444" s="88"/>
      <c r="T1444" s="92"/>
      <c r="U1444" s="92"/>
      <c r="V1444" s="2"/>
      <c r="W1444" s="2"/>
    </row>
    <row r="1445" spans="1:23" ht="15.95" customHeight="1" x14ac:dyDescent="0.25">
      <c r="A1445" s="72"/>
      <c r="B1445" s="53" t="str">
        <f>IF('Data Import-Express'!B1439="", "",'Data Import-Express'!B1439 )</f>
        <v>BTARNJ</v>
      </c>
      <c r="C1445" s="53" t="str">
        <f>IF('Data Import-Express'!C1439="", "",'Data Import-Express'!C1439 )</f>
        <v>Company 187</v>
      </c>
      <c r="D1445" s="97" t="str">
        <f>IF('Data Import-Express'!D1439="", "",'Data Import-Express'!D1439 )</f>
        <v>L069606</v>
      </c>
      <c r="E1445" s="54">
        <f ca="1">IF('Data Import-Express'!E1439="", "",'Data Import-Express'!E1439 )+(TODAY()-$A$1)</f>
        <v>44987</v>
      </c>
      <c r="F1445" s="53">
        <f>IF('Data Import-Express'!F1439="", "",'Data Import-Express'!F1439 )</f>
        <v>561</v>
      </c>
      <c r="G1445" s="53">
        <f>IF('Data Import-Express'!G1439="", "",'Data Import-Express'!G1439 )</f>
        <v>561</v>
      </c>
      <c r="H1445" s="8"/>
      <c r="I1445" s="81"/>
      <c r="J1445" s="81"/>
      <c r="K1445" s="82"/>
      <c r="L1445" s="120"/>
      <c r="M1445" s="93"/>
      <c r="N1445" s="93"/>
      <c r="O1445" s="36"/>
      <c r="P1445" s="81"/>
      <c r="Q1445" s="81"/>
      <c r="R1445" s="82"/>
      <c r="S1445" s="88"/>
      <c r="T1445" s="92"/>
      <c r="U1445" s="92"/>
      <c r="V1445" s="2"/>
      <c r="W1445" s="2"/>
    </row>
    <row r="1446" spans="1:23" ht="15.95" customHeight="1" x14ac:dyDescent="0.25">
      <c r="A1446" s="72"/>
      <c r="B1446" s="53" t="str">
        <f>IF('Data Import-Express'!B1440="", "",'Data Import-Express'!B1440 )</f>
        <v>BTARNJ</v>
      </c>
      <c r="C1446" s="53" t="str">
        <f>IF('Data Import-Express'!C1440="", "",'Data Import-Express'!C1440 )</f>
        <v>Company 187</v>
      </c>
      <c r="D1446" s="97" t="str">
        <f>IF('Data Import-Express'!D1440="", "",'Data Import-Express'!D1440 )</f>
        <v>L077287</v>
      </c>
      <c r="E1446" s="54">
        <f ca="1">IF('Data Import-Express'!E1440="", "",'Data Import-Express'!E1440 )+(TODAY()-$A$1)</f>
        <v>45137</v>
      </c>
      <c r="F1446" s="53">
        <f>IF('Data Import-Express'!F1440="", "",'Data Import-Express'!F1440 )</f>
        <v>463.63</v>
      </c>
      <c r="G1446" s="53">
        <f>IF('Data Import-Express'!G1440="", "",'Data Import-Express'!G1440 )</f>
        <v>463.63</v>
      </c>
      <c r="H1446" s="8"/>
      <c r="I1446" s="81"/>
      <c r="J1446" s="81"/>
      <c r="K1446" s="82"/>
      <c r="L1446" s="120"/>
      <c r="M1446" s="93"/>
      <c r="N1446" s="93"/>
      <c r="O1446" s="36"/>
      <c r="P1446" s="81"/>
      <c r="Q1446" s="81"/>
      <c r="R1446" s="82"/>
      <c r="S1446" s="88"/>
      <c r="T1446" s="92"/>
      <c r="U1446" s="92"/>
      <c r="V1446" s="2"/>
      <c r="W1446" s="2"/>
    </row>
    <row r="1447" spans="1:23" ht="15.95" customHeight="1" x14ac:dyDescent="0.25">
      <c r="A1447" s="72"/>
      <c r="B1447" s="53" t="str">
        <f>IF('Data Import-Express'!B1441="", "",'Data Import-Express'!B1441 )</f>
        <v>BTARNJ</v>
      </c>
      <c r="C1447" s="53" t="str">
        <f>IF('Data Import-Express'!C1441="", "",'Data Import-Express'!C1441 )</f>
        <v>Company 187</v>
      </c>
      <c r="D1447" s="97" t="str">
        <f>IF('Data Import-Express'!D1441="", "",'Data Import-Express'!D1441 )</f>
        <v>L077353</v>
      </c>
      <c r="E1447" s="54">
        <f ca="1">IF('Data Import-Express'!E1441="", "",'Data Import-Express'!E1441 )+(TODAY()-$A$1)</f>
        <v>45141</v>
      </c>
      <c r="F1447" s="53">
        <f>IF('Data Import-Express'!F1441="", "",'Data Import-Express'!F1441 )</f>
        <v>561</v>
      </c>
      <c r="G1447" s="53">
        <f>IF('Data Import-Express'!G1441="", "",'Data Import-Express'!G1441 )</f>
        <v>561</v>
      </c>
      <c r="H1447" s="8"/>
      <c r="I1447" s="81"/>
      <c r="J1447" s="81"/>
      <c r="K1447" s="82"/>
      <c r="L1447" s="120"/>
      <c r="M1447" s="93"/>
      <c r="N1447" s="93"/>
      <c r="O1447" s="36"/>
      <c r="P1447" s="81"/>
      <c r="Q1447" s="81"/>
      <c r="R1447" s="82"/>
      <c r="S1447" s="88"/>
      <c r="T1447" s="92"/>
      <c r="U1447" s="92"/>
      <c r="V1447" s="2"/>
      <c r="W1447" s="2"/>
    </row>
    <row r="1448" spans="1:23" ht="15.95" customHeight="1" x14ac:dyDescent="0.25">
      <c r="A1448" s="72"/>
      <c r="B1448" s="53" t="str">
        <f>IF('Data Import-Express'!B1442="", "",'Data Import-Express'!B1442 )</f>
        <v>BTARNJ</v>
      </c>
      <c r="C1448" s="53" t="str">
        <f>IF('Data Import-Express'!C1442="", "",'Data Import-Express'!C1442 )</f>
        <v>Company 187</v>
      </c>
      <c r="D1448" s="97" t="str">
        <f>IF('Data Import-Express'!D1442="", "",'Data Import-Express'!D1442 )</f>
        <v>L078000</v>
      </c>
      <c r="E1448" s="54">
        <f ca="1">IF('Data Import-Express'!E1442="", "",'Data Import-Express'!E1442 )+(TODAY()-$A$1)</f>
        <v>45154</v>
      </c>
      <c r="F1448" s="53">
        <f>IF('Data Import-Express'!F1442="", "",'Data Import-Express'!F1442 )</f>
        <v>561</v>
      </c>
      <c r="G1448" s="53">
        <f>IF('Data Import-Express'!G1442="", "",'Data Import-Express'!G1442 )</f>
        <v>561</v>
      </c>
      <c r="H1448" s="8"/>
      <c r="I1448" s="81"/>
      <c r="J1448" s="81"/>
      <c r="K1448" s="82"/>
      <c r="L1448" s="120"/>
      <c r="M1448" s="93"/>
      <c r="N1448" s="93"/>
      <c r="O1448" s="36"/>
      <c r="P1448" s="81"/>
      <c r="Q1448" s="81"/>
      <c r="R1448" s="82"/>
      <c r="S1448" s="88"/>
      <c r="T1448" s="92"/>
      <c r="U1448" s="92"/>
      <c r="V1448" s="2"/>
      <c r="W1448" s="2"/>
    </row>
    <row r="1449" spans="1:23" ht="15.95" customHeight="1" x14ac:dyDescent="0.25">
      <c r="A1449" s="72"/>
      <c r="B1449" s="53" t="str">
        <f>IF('Data Import-Express'!B1443="", "",'Data Import-Express'!B1443 )</f>
        <v>BTARNJ</v>
      </c>
      <c r="C1449" s="53" t="str">
        <f>IF('Data Import-Express'!C1443="", "",'Data Import-Express'!C1443 )</f>
        <v>Company 187</v>
      </c>
      <c r="D1449" s="97" t="str">
        <f>IF('Data Import-Express'!D1443="", "",'Data Import-Express'!D1443 )</f>
        <v>L078002</v>
      </c>
      <c r="E1449" s="54">
        <f ca="1">IF('Data Import-Express'!E1443="", "",'Data Import-Express'!E1443 )+(TODAY()-$A$1)</f>
        <v>45154</v>
      </c>
      <c r="F1449" s="53">
        <f>IF('Data Import-Express'!F1443="", "",'Data Import-Express'!F1443 )</f>
        <v>960.63</v>
      </c>
      <c r="G1449" s="53">
        <f>IF('Data Import-Express'!G1443="", "",'Data Import-Express'!G1443 )</f>
        <v>960.63</v>
      </c>
      <c r="H1449" s="8"/>
      <c r="I1449" s="81"/>
      <c r="J1449" s="81"/>
      <c r="K1449" s="82"/>
      <c r="L1449" s="120"/>
      <c r="M1449" s="93"/>
      <c r="N1449" s="93"/>
      <c r="O1449" s="36"/>
      <c r="P1449" s="81"/>
      <c r="Q1449" s="81"/>
      <c r="R1449" s="82"/>
      <c r="S1449" s="88"/>
      <c r="T1449" s="92"/>
      <c r="U1449" s="92"/>
      <c r="V1449" s="2"/>
      <c r="W1449" s="2"/>
    </row>
    <row r="1450" spans="1:23" ht="15.95" customHeight="1" x14ac:dyDescent="0.25">
      <c r="A1450" s="72"/>
      <c r="B1450" s="53" t="str">
        <f>IF('Data Import-Express'!B1444="", "",'Data Import-Express'!B1444 )</f>
        <v>BTARNJ</v>
      </c>
      <c r="C1450" s="53" t="str">
        <f>IF('Data Import-Express'!C1444="", "",'Data Import-Express'!C1444 )</f>
        <v>Company 187</v>
      </c>
      <c r="D1450" s="97" t="str">
        <f>IF('Data Import-Express'!D1444="", "",'Data Import-Express'!D1444 )</f>
        <v>L078411</v>
      </c>
      <c r="E1450" s="54">
        <f ca="1">IF('Data Import-Express'!E1444="", "",'Data Import-Express'!E1444 )+(TODAY()-$A$1)</f>
        <v>45155</v>
      </c>
      <c r="F1450" s="53">
        <f>IF('Data Import-Express'!F1444="", "",'Data Import-Express'!F1444 )</f>
        <v>561</v>
      </c>
      <c r="G1450" s="53">
        <f>IF('Data Import-Express'!G1444="", "",'Data Import-Express'!G1444 )</f>
        <v>561</v>
      </c>
      <c r="H1450" s="8"/>
      <c r="I1450" s="81"/>
      <c r="J1450" s="81"/>
      <c r="K1450" s="82"/>
      <c r="L1450" s="120"/>
      <c r="M1450" s="93"/>
      <c r="N1450" s="93"/>
      <c r="O1450" s="36"/>
      <c r="P1450" s="81"/>
      <c r="Q1450" s="81"/>
      <c r="R1450" s="82"/>
      <c r="S1450" s="88"/>
      <c r="T1450" s="92"/>
      <c r="U1450" s="92"/>
      <c r="V1450" s="2"/>
      <c r="W1450" s="2"/>
    </row>
    <row r="1451" spans="1:23" ht="15.95" customHeight="1" x14ac:dyDescent="0.25">
      <c r="A1451" s="72"/>
      <c r="B1451" s="53" t="str">
        <f>IF('Data Import-Express'!B1445="", "",'Data Import-Express'!B1445 )</f>
        <v>BTARNJ</v>
      </c>
      <c r="C1451" s="53" t="str">
        <f>IF('Data Import-Express'!C1445="", "",'Data Import-Express'!C1445 )</f>
        <v>Company 187</v>
      </c>
      <c r="D1451" s="97" t="str">
        <f>IF('Data Import-Express'!D1445="", "",'Data Import-Express'!D1445 )</f>
        <v>L079214</v>
      </c>
      <c r="E1451" s="54">
        <f ca="1">IF('Data Import-Express'!E1445="", "",'Data Import-Express'!E1445 )+(TODAY()-$A$1)</f>
        <v>45172</v>
      </c>
      <c r="F1451" s="53">
        <f>IF('Data Import-Express'!F1445="", "",'Data Import-Express'!F1445 )</f>
        <v>456.63</v>
      </c>
      <c r="G1451" s="53">
        <f>IF('Data Import-Express'!G1445="", "",'Data Import-Express'!G1445 )</f>
        <v>456.63</v>
      </c>
      <c r="H1451" s="8"/>
      <c r="I1451" s="81"/>
      <c r="J1451" s="81"/>
      <c r="K1451" s="82"/>
      <c r="L1451" s="120"/>
      <c r="M1451" s="93"/>
      <c r="N1451" s="93"/>
      <c r="O1451" s="36"/>
      <c r="P1451" s="81"/>
      <c r="Q1451" s="81"/>
      <c r="R1451" s="82"/>
      <c r="S1451" s="88"/>
      <c r="T1451" s="92"/>
      <c r="U1451" s="92"/>
      <c r="V1451" s="2"/>
      <c r="W1451" s="2"/>
    </row>
    <row r="1452" spans="1:23" ht="15.95" customHeight="1" x14ac:dyDescent="0.25">
      <c r="A1452" s="72"/>
      <c r="B1452" s="53" t="str">
        <f>IF('Data Import-Express'!B1446="", "",'Data Import-Express'!B1446 )</f>
        <v>BTARNJ</v>
      </c>
      <c r="C1452" s="53" t="str">
        <f>IF('Data Import-Express'!C1446="", "",'Data Import-Express'!C1446 )</f>
        <v>Company 187</v>
      </c>
      <c r="D1452" s="97" t="str">
        <f>IF('Data Import-Express'!D1446="", "",'Data Import-Express'!D1446 )</f>
        <v>L079602</v>
      </c>
      <c r="E1452" s="54">
        <f ca="1">IF('Data Import-Express'!E1446="", "",'Data Import-Express'!E1446 )+(TODAY()-$A$1)</f>
        <v>45172</v>
      </c>
      <c r="F1452" s="53">
        <f>IF('Data Import-Express'!F1446="", "",'Data Import-Express'!F1446 )</f>
        <v>192.38</v>
      </c>
      <c r="G1452" s="53">
        <f>IF('Data Import-Express'!G1446="", "",'Data Import-Express'!G1446 )</f>
        <v>192.38</v>
      </c>
      <c r="H1452" s="8"/>
      <c r="I1452" s="81"/>
      <c r="J1452" s="81"/>
      <c r="K1452" s="82"/>
      <c r="L1452" s="120"/>
      <c r="M1452" s="93"/>
      <c r="N1452" s="93"/>
      <c r="O1452" s="36"/>
      <c r="P1452" s="81"/>
      <c r="Q1452" s="81"/>
      <c r="R1452" s="82"/>
      <c r="S1452" s="88"/>
      <c r="T1452" s="92"/>
      <c r="U1452" s="92"/>
      <c r="V1452" s="2"/>
      <c r="W1452" s="2"/>
    </row>
    <row r="1453" spans="1:23" ht="15.95" customHeight="1" x14ac:dyDescent="0.25">
      <c r="A1453" s="72"/>
      <c r="B1453" s="53" t="str">
        <f>IF('Data Import-Express'!B1447="", "",'Data Import-Express'!B1447 )</f>
        <v>BTATPA</v>
      </c>
      <c r="C1453" s="53" t="str">
        <f>IF('Data Import-Express'!C1447="", "",'Data Import-Express'!C1447 )</f>
        <v>Company 188</v>
      </c>
      <c r="D1453" s="97" t="str">
        <f>IF('Data Import-Express'!D1447="", "",'Data Import-Express'!D1447 )</f>
        <v>L070877</v>
      </c>
      <c r="E1453" s="54">
        <f ca="1">IF('Data Import-Express'!E1447="", "",'Data Import-Express'!E1447 )+(TODAY()-$A$1)</f>
        <v>45024</v>
      </c>
      <c r="F1453" s="53">
        <f>IF('Data Import-Express'!F1447="", "",'Data Import-Express'!F1447 )</f>
        <v>2004.75</v>
      </c>
      <c r="G1453" s="53">
        <f>IF('Data Import-Express'!G1447="", "",'Data Import-Express'!G1447 )</f>
        <v>2004.75</v>
      </c>
      <c r="H1453" s="8"/>
      <c r="I1453" s="81"/>
      <c r="J1453" s="81"/>
      <c r="K1453" s="82"/>
      <c r="L1453" s="120"/>
      <c r="M1453" s="93"/>
      <c r="N1453" s="93"/>
      <c r="O1453" s="36"/>
      <c r="P1453" s="81"/>
      <c r="Q1453" s="81"/>
      <c r="R1453" s="82"/>
      <c r="S1453" s="88"/>
      <c r="T1453" s="92"/>
      <c r="U1453" s="92"/>
      <c r="V1453" s="2"/>
      <c r="W1453" s="2"/>
    </row>
    <row r="1454" spans="1:23" ht="15.95" customHeight="1" x14ac:dyDescent="0.25">
      <c r="A1454" s="72"/>
      <c r="B1454" s="53" t="str">
        <f>IF('Data Import-Express'!B1448="", "",'Data Import-Express'!B1448 )</f>
        <v>BTATPA</v>
      </c>
      <c r="C1454" s="53" t="str">
        <f>IF('Data Import-Express'!C1448="", "",'Data Import-Express'!C1448 )</f>
        <v>Company 188</v>
      </c>
      <c r="D1454" s="97" t="str">
        <f>IF('Data Import-Express'!D1448="", "",'Data Import-Express'!D1448 )</f>
        <v>L070877CR</v>
      </c>
      <c r="E1454" s="54">
        <f ca="1">IF('Data Import-Express'!E1448="", "",'Data Import-Express'!E1448 )+(TODAY()-$A$1)</f>
        <v>45031</v>
      </c>
      <c r="F1454" s="53">
        <f>IF('Data Import-Express'!F1448="", "",'Data Import-Express'!F1448 )</f>
        <v>2004.75</v>
      </c>
      <c r="G1454" s="53">
        <f>IF('Data Import-Express'!G1448="", "",'Data Import-Express'!G1448 )</f>
        <v>2004.75</v>
      </c>
      <c r="H1454" s="8"/>
      <c r="I1454" s="81"/>
      <c r="J1454" s="81"/>
      <c r="K1454" s="82"/>
      <c r="L1454" s="120"/>
      <c r="M1454" s="93"/>
      <c r="N1454" s="93"/>
      <c r="O1454" s="36"/>
      <c r="P1454" s="81"/>
      <c r="Q1454" s="81"/>
      <c r="R1454" s="82"/>
      <c r="S1454" s="88"/>
      <c r="T1454" s="92"/>
      <c r="U1454" s="92"/>
      <c r="V1454" s="2"/>
      <c r="W1454" s="2"/>
    </row>
    <row r="1455" spans="1:23" ht="15.95" customHeight="1" x14ac:dyDescent="0.25">
      <c r="A1455" s="72"/>
      <c r="B1455" s="53" t="str">
        <f>IF('Data Import-Express'!B1449="", "",'Data Import-Express'!B1449 )</f>
        <v>BTATPA</v>
      </c>
      <c r="C1455" s="53" t="str">
        <f>IF('Data Import-Express'!C1449="", "",'Data Import-Express'!C1449 )</f>
        <v>Company 188</v>
      </c>
      <c r="D1455" s="97" t="str">
        <f>IF('Data Import-Express'!D1449="", "",'Data Import-Express'!D1449 )</f>
        <v>L075124</v>
      </c>
      <c r="E1455" s="54">
        <f ca="1">IF('Data Import-Express'!E1449="", "",'Data Import-Express'!E1449 )+(TODAY()-$A$1)</f>
        <v>45113</v>
      </c>
      <c r="F1455" s="53">
        <f>IF('Data Import-Express'!F1449="", "",'Data Import-Express'!F1449 )</f>
        <v>1852.5</v>
      </c>
      <c r="G1455" s="53">
        <f>IF('Data Import-Express'!G1449="", "",'Data Import-Express'!G1449 )</f>
        <v>1852.5</v>
      </c>
      <c r="H1455" s="8"/>
      <c r="I1455" s="81"/>
      <c r="J1455" s="81"/>
      <c r="K1455" s="82"/>
      <c r="L1455" s="120"/>
      <c r="M1455" s="93"/>
      <c r="N1455" s="93"/>
      <c r="O1455" s="36"/>
      <c r="P1455" s="81"/>
      <c r="Q1455" s="81"/>
      <c r="R1455" s="82"/>
      <c r="S1455" s="88"/>
      <c r="T1455" s="92"/>
      <c r="U1455" s="92"/>
      <c r="V1455" s="2"/>
      <c r="W1455" s="2"/>
    </row>
    <row r="1456" spans="1:23" ht="15.95" customHeight="1" x14ac:dyDescent="0.25">
      <c r="A1456" s="72"/>
      <c r="B1456" s="53" t="str">
        <f>IF('Data Import-Express'!B1450="", "",'Data Import-Express'!B1450 )</f>
        <v>BTATPA</v>
      </c>
      <c r="C1456" s="53" t="str">
        <f>IF('Data Import-Express'!C1450="", "",'Data Import-Express'!C1450 )</f>
        <v>Company 188</v>
      </c>
      <c r="D1456" s="97" t="str">
        <f>IF('Data Import-Express'!D1450="", "",'Data Import-Express'!D1450 )</f>
        <v>L077423</v>
      </c>
      <c r="E1456" s="54">
        <f ca="1">IF('Data Import-Express'!E1450="", "",'Data Import-Express'!E1450 )+(TODAY()-$A$1)</f>
        <v>45137</v>
      </c>
      <c r="F1456" s="53">
        <f>IF('Data Import-Express'!F1450="", "",'Data Import-Express'!F1450 )</f>
        <v>469.63</v>
      </c>
      <c r="G1456" s="53">
        <f>IF('Data Import-Express'!G1450="", "",'Data Import-Express'!G1450 )</f>
        <v>469.63</v>
      </c>
      <c r="H1456" s="8"/>
      <c r="I1456" s="81"/>
      <c r="J1456" s="81"/>
      <c r="K1456" s="82"/>
      <c r="L1456" s="120"/>
      <c r="M1456" s="93"/>
      <c r="N1456" s="93"/>
      <c r="O1456" s="36"/>
      <c r="P1456" s="81"/>
      <c r="Q1456" s="81"/>
      <c r="R1456" s="82"/>
      <c r="S1456" s="88"/>
      <c r="T1456" s="92"/>
      <c r="U1456" s="92"/>
      <c r="V1456" s="2"/>
      <c r="W1456" s="2"/>
    </row>
    <row r="1457" spans="1:23" ht="15.95" customHeight="1" x14ac:dyDescent="0.25">
      <c r="A1457" s="72"/>
      <c r="B1457" s="53" t="str">
        <f>IF('Data Import-Express'!B1451="", "",'Data Import-Express'!B1451 )</f>
        <v>BTATPA</v>
      </c>
      <c r="C1457" s="53" t="str">
        <f>IF('Data Import-Express'!C1451="", "",'Data Import-Express'!C1451 )</f>
        <v>Company 188</v>
      </c>
      <c r="D1457" s="97" t="str">
        <f>IF('Data Import-Express'!D1451="", "",'Data Import-Express'!D1451 )</f>
        <v>L077788</v>
      </c>
      <c r="E1457" s="54">
        <f ca="1">IF('Data Import-Express'!E1451="", "",'Data Import-Express'!E1451 )+(TODAY()-$A$1)</f>
        <v>45141</v>
      </c>
      <c r="F1457" s="53">
        <f>IF('Data Import-Express'!F1451="", "",'Data Import-Express'!F1451 )</f>
        <v>2673.25</v>
      </c>
      <c r="G1457" s="53">
        <f>IF('Data Import-Express'!G1451="", "",'Data Import-Express'!G1451 )</f>
        <v>2673.25</v>
      </c>
      <c r="H1457" s="8"/>
      <c r="I1457" s="81"/>
      <c r="J1457" s="81"/>
      <c r="K1457" s="82"/>
      <c r="L1457" s="120"/>
      <c r="M1457" s="93"/>
      <c r="N1457" s="93"/>
      <c r="O1457" s="36"/>
      <c r="P1457" s="81"/>
      <c r="Q1457" s="81"/>
      <c r="R1457" s="82"/>
      <c r="S1457" s="88"/>
      <c r="T1457" s="92"/>
      <c r="U1457" s="92"/>
      <c r="V1457" s="2"/>
      <c r="W1457" s="2"/>
    </row>
    <row r="1458" spans="1:23" ht="15.95" customHeight="1" x14ac:dyDescent="0.25">
      <c r="A1458" s="72"/>
      <c r="B1458" s="53" t="str">
        <f>IF('Data Import-Express'!B1452="", "",'Data Import-Express'!B1452 )</f>
        <v>BTBBNF</v>
      </c>
      <c r="C1458" s="53" t="str">
        <f>IF('Data Import-Express'!C1452="", "",'Data Import-Express'!C1452 )</f>
        <v>Company 189</v>
      </c>
      <c r="D1458" s="97" t="str">
        <f>IF('Data Import-Express'!D1452="", "",'Data Import-Express'!D1452 )</f>
        <v>L054909</v>
      </c>
      <c r="E1458" s="54">
        <f ca="1">IF('Data Import-Express'!E1452="", "",'Data Import-Express'!E1452 )+(TODAY()-$A$1)</f>
        <v>44727</v>
      </c>
      <c r="F1458" s="53">
        <f>IF('Data Import-Express'!F1452="", "",'Data Import-Express'!F1452 )</f>
        <v>1911.25</v>
      </c>
      <c r="G1458" s="53">
        <f>IF('Data Import-Express'!G1452="", "",'Data Import-Express'!G1452 )</f>
        <v>1911.25</v>
      </c>
      <c r="H1458" s="8"/>
      <c r="I1458" s="81"/>
      <c r="J1458" s="81"/>
      <c r="K1458" s="82"/>
      <c r="L1458" s="120"/>
      <c r="M1458" s="93"/>
      <c r="N1458" s="93"/>
      <c r="O1458" s="36"/>
      <c r="P1458" s="81"/>
      <c r="Q1458" s="81"/>
      <c r="R1458" s="82"/>
      <c r="S1458" s="88"/>
      <c r="T1458" s="92"/>
      <c r="U1458" s="92"/>
      <c r="V1458" s="2"/>
      <c r="W1458" s="2"/>
    </row>
    <row r="1459" spans="1:23" ht="15.95" customHeight="1" x14ac:dyDescent="0.25">
      <c r="A1459" s="72"/>
      <c r="B1459" s="53" t="str">
        <f>IF('Data Import-Express'!B1453="", "",'Data Import-Express'!B1453 )</f>
        <v>BTBBNF</v>
      </c>
      <c r="C1459" s="53" t="str">
        <f>IF('Data Import-Express'!C1453="", "",'Data Import-Express'!C1453 )</f>
        <v>Company 189</v>
      </c>
      <c r="D1459" s="97" t="str">
        <f>IF('Data Import-Express'!D1453="", "",'Data Import-Express'!D1453 )</f>
        <v>L053460R</v>
      </c>
      <c r="E1459" s="54">
        <f ca="1">IF('Data Import-Express'!E1453="", "",'Data Import-Express'!E1453 )+(TODAY()-$A$1)</f>
        <v>44777</v>
      </c>
      <c r="F1459" s="53">
        <f>IF('Data Import-Express'!F1453="", "",'Data Import-Express'!F1453 )</f>
        <v>1843.83</v>
      </c>
      <c r="G1459" s="53">
        <f>IF('Data Import-Express'!G1453="", "",'Data Import-Express'!G1453 )</f>
        <v>1843.83</v>
      </c>
      <c r="H1459" s="8"/>
      <c r="I1459" s="81"/>
      <c r="J1459" s="81"/>
      <c r="K1459" s="82"/>
      <c r="L1459" s="120"/>
      <c r="M1459" s="93"/>
      <c r="N1459" s="93"/>
      <c r="O1459" s="36"/>
      <c r="P1459" s="81"/>
      <c r="Q1459" s="81"/>
      <c r="R1459" s="82"/>
      <c r="S1459" s="88"/>
      <c r="T1459" s="92"/>
      <c r="U1459" s="92"/>
      <c r="V1459" s="2"/>
      <c r="W1459" s="2"/>
    </row>
    <row r="1460" spans="1:23" ht="15.95" customHeight="1" x14ac:dyDescent="0.25">
      <c r="A1460" s="72"/>
      <c r="B1460" s="53" t="str">
        <f>IF('Data Import-Express'!B1454="", "",'Data Import-Express'!B1454 )</f>
        <v>BTBBNF</v>
      </c>
      <c r="C1460" s="53" t="str">
        <f>IF('Data Import-Express'!C1454="", "",'Data Import-Express'!C1454 )</f>
        <v>Company 189</v>
      </c>
      <c r="D1460" s="97" t="str">
        <f>IF('Data Import-Express'!D1454="", "",'Data Import-Express'!D1454 )</f>
        <v>L059331</v>
      </c>
      <c r="E1460" s="54">
        <f ca="1">IF('Data Import-Express'!E1454="", "",'Data Import-Express'!E1454 )+(TODAY()-$A$1)</f>
        <v>44832</v>
      </c>
      <c r="F1460" s="53">
        <f>IF('Data Import-Express'!F1454="", "",'Data Import-Express'!F1454 )</f>
        <v>598.80999999999995</v>
      </c>
      <c r="G1460" s="53">
        <f>IF('Data Import-Express'!G1454="", "",'Data Import-Express'!G1454 )</f>
        <v>598.80999999999995</v>
      </c>
      <c r="H1460" s="8"/>
      <c r="I1460" s="81"/>
      <c r="J1460" s="81"/>
      <c r="K1460" s="82"/>
      <c r="L1460" s="120"/>
      <c r="M1460" s="93"/>
      <c r="N1460" s="93"/>
      <c r="O1460" s="36"/>
      <c r="P1460" s="81"/>
      <c r="Q1460" s="81"/>
      <c r="R1460" s="82"/>
      <c r="S1460" s="88"/>
      <c r="T1460" s="92"/>
      <c r="U1460" s="92"/>
      <c r="V1460" s="2"/>
      <c r="W1460" s="2"/>
    </row>
    <row r="1461" spans="1:23" ht="15.95" customHeight="1" x14ac:dyDescent="0.25">
      <c r="A1461" s="72"/>
      <c r="B1461" s="53" t="str">
        <f>IF('Data Import-Express'!B1455="", "",'Data Import-Express'!B1455 )</f>
        <v>BTBBNF</v>
      </c>
      <c r="C1461" s="53" t="str">
        <f>IF('Data Import-Express'!C1455="", "",'Data Import-Express'!C1455 )</f>
        <v>Company 189</v>
      </c>
      <c r="D1461" s="97" t="str">
        <f>IF('Data Import-Express'!D1455="", "",'Data Import-Express'!D1455 )</f>
        <v>L069245</v>
      </c>
      <c r="E1461" s="54">
        <f ca="1">IF('Data Import-Express'!E1455="", "",'Data Import-Express'!E1455 )+(TODAY()-$A$1)</f>
        <v>45016</v>
      </c>
      <c r="F1461" s="53">
        <f>IF('Data Import-Express'!F1455="", "",'Data Import-Express'!F1455 )</f>
        <v>893.85</v>
      </c>
      <c r="G1461" s="53">
        <f>IF('Data Import-Express'!G1455="", "",'Data Import-Express'!G1455 )</f>
        <v>893.85</v>
      </c>
      <c r="H1461" s="8"/>
      <c r="I1461" s="81"/>
      <c r="J1461" s="81"/>
      <c r="K1461" s="82"/>
      <c r="L1461" s="120"/>
      <c r="M1461" s="93"/>
      <c r="N1461" s="93"/>
      <c r="O1461" s="36"/>
      <c r="P1461" s="81"/>
      <c r="Q1461" s="81"/>
      <c r="R1461" s="82"/>
      <c r="S1461" s="88"/>
      <c r="T1461" s="92"/>
      <c r="U1461" s="92"/>
      <c r="V1461" s="2"/>
      <c r="W1461" s="2"/>
    </row>
    <row r="1462" spans="1:23" ht="15.95" customHeight="1" x14ac:dyDescent="0.25">
      <c r="A1462" s="72"/>
      <c r="B1462" s="53" t="str">
        <f>IF('Data Import-Express'!B1456="", "",'Data Import-Express'!B1456 )</f>
        <v>BTBBNF</v>
      </c>
      <c r="C1462" s="53" t="str">
        <f>IF('Data Import-Express'!C1456="", "",'Data Import-Express'!C1456 )</f>
        <v>Company 189</v>
      </c>
      <c r="D1462" s="97" t="str">
        <f>IF('Data Import-Express'!D1456="", "",'Data Import-Express'!D1456 )</f>
        <v>L072642</v>
      </c>
      <c r="E1462" s="54">
        <f ca="1">IF('Data Import-Express'!E1456="", "",'Data Import-Express'!E1456 )+(TODAY()-$A$1)</f>
        <v>45045</v>
      </c>
      <c r="F1462" s="53">
        <f>IF('Data Import-Express'!F1456="", "",'Data Import-Express'!F1456 )</f>
        <v>2366.71</v>
      </c>
      <c r="G1462" s="53">
        <f>IF('Data Import-Express'!G1456="", "",'Data Import-Express'!G1456 )</f>
        <v>2366.71</v>
      </c>
      <c r="H1462" s="8"/>
      <c r="I1462" s="81"/>
      <c r="J1462" s="81"/>
      <c r="K1462" s="82"/>
      <c r="L1462" s="120"/>
      <c r="M1462" s="93"/>
      <c r="N1462" s="93"/>
      <c r="O1462" s="36"/>
      <c r="P1462" s="81"/>
      <c r="Q1462" s="81"/>
      <c r="R1462" s="82"/>
      <c r="S1462" s="88"/>
      <c r="T1462" s="92"/>
      <c r="U1462" s="92"/>
      <c r="V1462" s="2"/>
      <c r="W1462" s="2"/>
    </row>
    <row r="1463" spans="1:23" ht="15.95" customHeight="1" x14ac:dyDescent="0.25">
      <c r="A1463" s="72"/>
      <c r="B1463" s="53" t="str">
        <f>IF('Data Import-Express'!B1457="", "",'Data Import-Express'!B1457 )</f>
        <v>BTBBNF</v>
      </c>
      <c r="C1463" s="53" t="str">
        <f>IF('Data Import-Express'!C1457="", "",'Data Import-Express'!C1457 )</f>
        <v>Company 189</v>
      </c>
      <c r="D1463" s="97" t="str">
        <f>IF('Data Import-Express'!D1457="", "",'Data Import-Express'!D1457 )</f>
        <v>L059331CR</v>
      </c>
      <c r="E1463" s="54">
        <f ca="1">IF('Data Import-Express'!E1457="", "",'Data Import-Express'!E1457 )+(TODAY()-$A$1)</f>
        <v>45048</v>
      </c>
      <c r="F1463" s="53">
        <f>IF('Data Import-Express'!F1457="", "",'Data Import-Express'!F1457 )</f>
        <v>598.80999999999995</v>
      </c>
      <c r="G1463" s="53">
        <f>IF('Data Import-Express'!G1457="", "",'Data Import-Express'!G1457 )</f>
        <v>598.80999999999995</v>
      </c>
      <c r="H1463" s="8"/>
      <c r="I1463" s="81"/>
      <c r="J1463" s="81"/>
      <c r="K1463" s="82"/>
      <c r="L1463" s="120"/>
      <c r="M1463" s="93"/>
      <c r="N1463" s="93"/>
      <c r="O1463" s="36"/>
      <c r="P1463" s="81"/>
      <c r="Q1463" s="81"/>
      <c r="R1463" s="82"/>
      <c r="S1463" s="88"/>
      <c r="T1463" s="92"/>
      <c r="U1463" s="92"/>
      <c r="V1463" s="2"/>
      <c r="W1463" s="2"/>
    </row>
    <row r="1464" spans="1:23" ht="15.95" customHeight="1" x14ac:dyDescent="0.25">
      <c r="A1464" s="72"/>
      <c r="B1464" s="53" t="str">
        <f>IF('Data Import-Express'!B1458="", "",'Data Import-Express'!B1458 )</f>
        <v>BTBBNF</v>
      </c>
      <c r="C1464" s="53" t="str">
        <f>IF('Data Import-Express'!C1458="", "",'Data Import-Express'!C1458 )</f>
        <v>Company 189</v>
      </c>
      <c r="D1464" s="97" t="str">
        <f>IF('Data Import-Express'!D1458="", "",'Data Import-Express'!D1458 )</f>
        <v>L073166</v>
      </c>
      <c r="E1464" s="54">
        <f ca="1">IF('Data Import-Express'!E1458="", "",'Data Import-Express'!E1458 )+(TODAY()-$A$1)</f>
        <v>45052</v>
      </c>
      <c r="F1464" s="53">
        <f>IF('Data Import-Express'!F1458="", "",'Data Import-Express'!F1458 )</f>
        <v>870.89</v>
      </c>
      <c r="G1464" s="53">
        <f>IF('Data Import-Express'!G1458="", "",'Data Import-Express'!G1458 )</f>
        <v>870.89</v>
      </c>
      <c r="H1464" s="8"/>
      <c r="I1464" s="81"/>
      <c r="J1464" s="81"/>
      <c r="K1464" s="82"/>
      <c r="L1464" s="120"/>
      <c r="M1464" s="93"/>
      <c r="N1464" s="93"/>
      <c r="O1464" s="36"/>
      <c r="P1464" s="81"/>
      <c r="Q1464" s="81"/>
      <c r="R1464" s="82"/>
      <c r="S1464" s="88"/>
      <c r="T1464" s="92"/>
      <c r="U1464" s="92"/>
      <c r="V1464" s="2"/>
      <c r="W1464" s="2"/>
    </row>
    <row r="1465" spans="1:23" ht="15.95" customHeight="1" x14ac:dyDescent="0.25">
      <c r="A1465" s="72"/>
      <c r="B1465" s="53" t="str">
        <f>IF('Data Import-Express'!B1459="", "",'Data Import-Express'!B1459 )</f>
        <v>BTBBNF</v>
      </c>
      <c r="C1465" s="53" t="str">
        <f>IF('Data Import-Express'!C1459="", "",'Data Import-Express'!C1459 )</f>
        <v>Company 189</v>
      </c>
      <c r="D1465" s="97" t="str">
        <f>IF('Data Import-Express'!D1459="", "",'Data Import-Express'!D1459 )</f>
        <v>L074146</v>
      </c>
      <c r="E1465" s="54">
        <f ca="1">IF('Data Import-Express'!E1459="", "",'Data Import-Express'!E1459 )+(TODAY()-$A$1)</f>
        <v>45080</v>
      </c>
      <c r="F1465" s="53">
        <f>IF('Data Import-Express'!F1459="", "",'Data Import-Express'!F1459 )</f>
        <v>2910.8</v>
      </c>
      <c r="G1465" s="53">
        <f>IF('Data Import-Express'!G1459="", "",'Data Import-Express'!G1459 )</f>
        <v>2910.8</v>
      </c>
      <c r="H1465" s="8"/>
      <c r="I1465" s="81"/>
      <c r="J1465" s="81"/>
      <c r="K1465" s="82"/>
      <c r="L1465" s="120"/>
      <c r="M1465" s="93"/>
      <c r="N1465" s="93"/>
      <c r="O1465" s="36"/>
      <c r="P1465" s="81"/>
      <c r="Q1465" s="81"/>
      <c r="R1465" s="82"/>
      <c r="S1465" s="88"/>
      <c r="T1465" s="92"/>
      <c r="U1465" s="92"/>
      <c r="V1465" s="2"/>
      <c r="W1465" s="2"/>
    </row>
    <row r="1466" spans="1:23" ht="15.95" customHeight="1" x14ac:dyDescent="0.25">
      <c r="A1466" s="72"/>
      <c r="B1466" s="53" t="str">
        <f>IF('Data Import-Express'!B1460="", "",'Data Import-Express'!B1460 )</f>
        <v>BTBBNF</v>
      </c>
      <c r="C1466" s="53" t="str">
        <f>IF('Data Import-Express'!C1460="", "",'Data Import-Express'!C1460 )</f>
        <v>Company 189</v>
      </c>
      <c r="D1466" s="97" t="str">
        <f>IF('Data Import-Express'!D1460="", "",'Data Import-Express'!D1460 )</f>
        <v>L074200</v>
      </c>
      <c r="E1466" s="54">
        <f ca="1">IF('Data Import-Express'!E1460="", "",'Data Import-Express'!E1460 )+(TODAY()-$A$1)</f>
        <v>45081</v>
      </c>
      <c r="F1466" s="53">
        <f>IF('Data Import-Express'!F1460="", "",'Data Import-Express'!F1460 )</f>
        <v>3400.1</v>
      </c>
      <c r="G1466" s="53">
        <f>IF('Data Import-Express'!G1460="", "",'Data Import-Express'!G1460 )</f>
        <v>3400.1</v>
      </c>
      <c r="H1466" s="8"/>
      <c r="I1466" s="81"/>
      <c r="J1466" s="81"/>
      <c r="K1466" s="82"/>
      <c r="L1466" s="120"/>
      <c r="M1466" s="93"/>
      <c r="N1466" s="93"/>
      <c r="O1466" s="36"/>
      <c r="P1466" s="81"/>
      <c r="Q1466" s="81"/>
      <c r="R1466" s="82"/>
      <c r="S1466" s="88"/>
      <c r="T1466" s="92"/>
      <c r="U1466" s="92"/>
      <c r="V1466" s="2"/>
      <c r="W1466" s="2"/>
    </row>
    <row r="1467" spans="1:23" ht="15.95" customHeight="1" x14ac:dyDescent="0.25">
      <c r="A1467" s="72"/>
      <c r="B1467" s="53" t="str">
        <f>IF('Data Import-Express'!B1461="", "",'Data Import-Express'!B1461 )</f>
        <v>BTBBNF</v>
      </c>
      <c r="C1467" s="53" t="str">
        <f>IF('Data Import-Express'!C1461="", "",'Data Import-Express'!C1461 )</f>
        <v>Company 189</v>
      </c>
      <c r="D1467" s="97" t="str">
        <f>IF('Data Import-Express'!D1461="", "",'Data Import-Express'!D1461 )</f>
        <v>L074209</v>
      </c>
      <c r="E1467" s="54">
        <f ca="1">IF('Data Import-Express'!E1461="", "",'Data Import-Express'!E1461 )+(TODAY()-$A$1)</f>
        <v>45081</v>
      </c>
      <c r="F1467" s="53">
        <f>IF('Data Import-Express'!F1461="", "",'Data Import-Express'!F1461 )</f>
        <v>3400.1</v>
      </c>
      <c r="G1467" s="53">
        <f>IF('Data Import-Express'!G1461="", "",'Data Import-Express'!G1461 )</f>
        <v>3400.1</v>
      </c>
      <c r="H1467" s="8"/>
      <c r="I1467" s="81"/>
      <c r="J1467" s="81"/>
      <c r="K1467" s="82"/>
      <c r="L1467" s="120"/>
      <c r="M1467" s="93"/>
      <c r="N1467" s="93"/>
      <c r="O1467" s="36"/>
      <c r="P1467" s="81"/>
      <c r="Q1467" s="81"/>
      <c r="R1467" s="82"/>
      <c r="S1467" s="88"/>
      <c r="T1467" s="92"/>
      <c r="U1467" s="92"/>
      <c r="V1467" s="2"/>
      <c r="W1467" s="2"/>
    </row>
    <row r="1468" spans="1:23" ht="15.95" customHeight="1" x14ac:dyDescent="0.25">
      <c r="A1468" s="72"/>
      <c r="B1468" s="53" t="str">
        <f>IF('Data Import-Express'!B1462="", "",'Data Import-Express'!B1462 )</f>
        <v>BTBBNF</v>
      </c>
      <c r="C1468" s="53" t="str">
        <f>IF('Data Import-Express'!C1462="", "",'Data Import-Express'!C1462 )</f>
        <v>Company 189</v>
      </c>
      <c r="D1468" s="97" t="str">
        <f>IF('Data Import-Express'!D1462="", "",'Data Import-Express'!D1462 )</f>
        <v>L075373</v>
      </c>
      <c r="E1468" s="54">
        <f ca="1">IF('Data Import-Express'!E1462="", "",'Data Import-Express'!E1462 )+(TODAY()-$A$1)</f>
        <v>45107</v>
      </c>
      <c r="F1468" s="53">
        <f>IF('Data Import-Express'!F1462="", "",'Data Import-Express'!F1462 )</f>
        <v>1140</v>
      </c>
      <c r="G1468" s="53">
        <f>IF('Data Import-Express'!G1462="", "",'Data Import-Express'!G1462 )</f>
        <v>75</v>
      </c>
      <c r="H1468" s="8"/>
      <c r="I1468" s="81"/>
      <c r="J1468" s="81"/>
      <c r="K1468" s="82"/>
      <c r="L1468" s="120"/>
      <c r="M1468" s="93"/>
      <c r="N1468" s="93"/>
      <c r="O1468" s="36"/>
      <c r="P1468" s="81"/>
      <c r="Q1468" s="81"/>
      <c r="R1468" s="82"/>
      <c r="S1468" s="88"/>
      <c r="T1468" s="92"/>
      <c r="U1468" s="92"/>
      <c r="V1468" s="2"/>
      <c r="W1468" s="2"/>
    </row>
    <row r="1469" spans="1:23" ht="15.95" customHeight="1" x14ac:dyDescent="0.25">
      <c r="A1469" s="72"/>
      <c r="B1469" s="53" t="str">
        <f>IF('Data Import-Express'!B1463="", "",'Data Import-Express'!B1463 )</f>
        <v>BTBBNF</v>
      </c>
      <c r="C1469" s="53" t="str">
        <f>IF('Data Import-Express'!C1463="", "",'Data Import-Express'!C1463 )</f>
        <v>Company 189</v>
      </c>
      <c r="D1469" s="97" t="str">
        <f>IF('Data Import-Express'!D1463="", "",'Data Import-Express'!D1463 )</f>
        <v>L075714</v>
      </c>
      <c r="E1469" s="54">
        <f ca="1">IF('Data Import-Express'!E1463="", "",'Data Import-Express'!E1463 )+(TODAY()-$A$1)</f>
        <v>45107</v>
      </c>
      <c r="F1469" s="53">
        <f>IF('Data Import-Express'!F1463="", "",'Data Import-Express'!F1463 )</f>
        <v>4334.1499999999996</v>
      </c>
      <c r="G1469" s="53">
        <f>IF('Data Import-Express'!G1463="", "",'Data Import-Express'!G1463 )</f>
        <v>4334.1499999999996</v>
      </c>
      <c r="H1469" s="8"/>
      <c r="I1469" s="81"/>
      <c r="J1469" s="81"/>
      <c r="K1469" s="82"/>
      <c r="L1469" s="120"/>
      <c r="M1469" s="93"/>
      <c r="N1469" s="93"/>
      <c r="O1469" s="36"/>
      <c r="P1469" s="81"/>
      <c r="Q1469" s="81"/>
      <c r="R1469" s="82"/>
      <c r="S1469" s="88"/>
      <c r="T1469" s="92"/>
      <c r="U1469" s="92"/>
      <c r="V1469" s="2"/>
      <c r="W1469" s="2"/>
    </row>
    <row r="1470" spans="1:23" ht="15.95" customHeight="1" x14ac:dyDescent="0.25">
      <c r="A1470" s="72"/>
      <c r="B1470" s="53" t="str">
        <f>IF('Data Import-Express'!B1464="", "",'Data Import-Express'!B1464 )</f>
        <v>BTBBNF</v>
      </c>
      <c r="C1470" s="53" t="str">
        <f>IF('Data Import-Express'!C1464="", "",'Data Import-Express'!C1464 )</f>
        <v>Company 189</v>
      </c>
      <c r="D1470" s="97" t="str">
        <f>IF('Data Import-Express'!D1464="", "",'Data Import-Express'!D1464 )</f>
        <v>L075375</v>
      </c>
      <c r="E1470" s="54">
        <f ca="1">IF('Data Import-Express'!E1464="", "",'Data Import-Express'!E1464 )+(TODAY()-$A$1)</f>
        <v>45114</v>
      </c>
      <c r="F1470" s="53">
        <f>IF('Data Import-Express'!F1464="", "",'Data Import-Express'!F1464 )</f>
        <v>2390.63</v>
      </c>
      <c r="G1470" s="53">
        <f>IF('Data Import-Express'!G1464="", "",'Data Import-Express'!G1464 )</f>
        <v>2390.63</v>
      </c>
      <c r="H1470" s="8"/>
      <c r="I1470" s="81"/>
      <c r="J1470" s="81"/>
      <c r="K1470" s="82"/>
      <c r="L1470" s="120"/>
      <c r="M1470" s="93"/>
      <c r="N1470" s="93"/>
      <c r="O1470" s="36"/>
      <c r="P1470" s="81"/>
      <c r="Q1470" s="81"/>
      <c r="R1470" s="82"/>
      <c r="S1470" s="88"/>
      <c r="T1470" s="92"/>
      <c r="U1470" s="92"/>
      <c r="V1470" s="2"/>
      <c r="W1470" s="2"/>
    </row>
    <row r="1471" spans="1:23" ht="15.95" customHeight="1" x14ac:dyDescent="0.25">
      <c r="A1471" s="72"/>
      <c r="B1471" s="53" t="str">
        <f>IF('Data Import-Express'!B1465="", "",'Data Import-Express'!B1465 )</f>
        <v>BTBBNF</v>
      </c>
      <c r="C1471" s="53" t="str">
        <f>IF('Data Import-Express'!C1465="", "",'Data Import-Express'!C1465 )</f>
        <v>Company 189</v>
      </c>
      <c r="D1471" s="97" t="str">
        <f>IF('Data Import-Express'!D1465="", "",'Data Import-Express'!D1465 )</f>
        <v>L076889</v>
      </c>
      <c r="E1471" s="54">
        <f ca="1">IF('Data Import-Express'!E1465="", "",'Data Import-Express'!E1465 )+(TODAY()-$A$1)</f>
        <v>45130</v>
      </c>
      <c r="F1471" s="53">
        <f>IF('Data Import-Express'!F1465="", "",'Data Import-Express'!F1465 )</f>
        <v>6902</v>
      </c>
      <c r="G1471" s="53">
        <f>IF('Data Import-Express'!G1465="", "",'Data Import-Express'!G1465 )</f>
        <v>6902</v>
      </c>
      <c r="H1471" s="8"/>
      <c r="I1471" s="81"/>
      <c r="J1471" s="81"/>
      <c r="K1471" s="82"/>
      <c r="L1471" s="120"/>
      <c r="M1471" s="93"/>
      <c r="N1471" s="93"/>
      <c r="O1471" s="36"/>
      <c r="P1471" s="81"/>
      <c r="Q1471" s="81"/>
      <c r="R1471" s="82"/>
      <c r="S1471" s="88"/>
      <c r="T1471" s="92"/>
      <c r="U1471" s="92"/>
      <c r="V1471" s="2"/>
      <c r="W1471" s="2"/>
    </row>
    <row r="1472" spans="1:23" ht="15.95" customHeight="1" x14ac:dyDescent="0.25">
      <c r="A1472" s="72"/>
      <c r="B1472" s="53" t="str">
        <f>IF('Data Import-Express'!B1466="", "",'Data Import-Express'!B1466 )</f>
        <v>BTBBNF</v>
      </c>
      <c r="C1472" s="53" t="str">
        <f>IF('Data Import-Express'!C1466="", "",'Data Import-Express'!C1466 )</f>
        <v>Company 189</v>
      </c>
      <c r="D1472" s="97" t="str">
        <f>IF('Data Import-Express'!D1466="", "",'Data Import-Express'!D1466 )</f>
        <v>L076945</v>
      </c>
      <c r="E1472" s="54">
        <f ca="1">IF('Data Import-Express'!E1466="", "",'Data Import-Express'!E1466 )+(TODAY()-$A$1)</f>
        <v>45130</v>
      </c>
      <c r="F1472" s="53">
        <f>IF('Data Import-Express'!F1466="", "",'Data Import-Express'!F1466 )</f>
        <v>1884.65</v>
      </c>
      <c r="G1472" s="53">
        <f>IF('Data Import-Express'!G1466="", "",'Data Import-Express'!G1466 )</f>
        <v>1884.65</v>
      </c>
      <c r="H1472" s="8"/>
      <c r="I1472" s="81"/>
      <c r="J1472" s="81"/>
      <c r="K1472" s="82"/>
      <c r="L1472" s="120"/>
      <c r="M1472" s="93"/>
      <c r="N1472" s="93"/>
      <c r="O1472" s="36"/>
      <c r="P1472" s="81"/>
      <c r="Q1472" s="81"/>
      <c r="R1472" s="82"/>
      <c r="S1472" s="88"/>
      <c r="T1472" s="92"/>
      <c r="U1472" s="92"/>
      <c r="V1472" s="2"/>
      <c r="W1472" s="2"/>
    </row>
    <row r="1473" spans="1:23" ht="15.95" customHeight="1" x14ac:dyDescent="0.25">
      <c r="A1473" s="72"/>
      <c r="B1473" s="53" t="str">
        <f>IF('Data Import-Express'!B1467="", "",'Data Import-Express'!B1467 )</f>
        <v>BTBBNF</v>
      </c>
      <c r="C1473" s="53" t="str">
        <f>IF('Data Import-Express'!C1467="", "",'Data Import-Express'!C1467 )</f>
        <v>Company 189</v>
      </c>
      <c r="D1473" s="97" t="str">
        <f>IF('Data Import-Express'!D1467="", "",'Data Import-Express'!D1467 )</f>
        <v>L076808</v>
      </c>
      <c r="E1473" s="54">
        <f ca="1">IF('Data Import-Express'!E1467="", "",'Data Import-Express'!E1467 )+(TODAY()-$A$1)</f>
        <v>45133</v>
      </c>
      <c r="F1473" s="53">
        <f>IF('Data Import-Express'!F1467="", "",'Data Import-Express'!F1467 )</f>
        <v>2021.8</v>
      </c>
      <c r="G1473" s="53">
        <f>IF('Data Import-Express'!G1467="", "",'Data Import-Express'!G1467 )</f>
        <v>2021.8</v>
      </c>
      <c r="H1473" s="8"/>
      <c r="I1473" s="81"/>
      <c r="J1473" s="81"/>
      <c r="K1473" s="82"/>
      <c r="L1473" s="120"/>
      <c r="M1473" s="93"/>
      <c r="N1473" s="93"/>
      <c r="O1473" s="36"/>
      <c r="P1473" s="81"/>
      <c r="Q1473" s="81"/>
      <c r="R1473" s="82"/>
      <c r="S1473" s="88"/>
      <c r="T1473" s="92"/>
      <c r="U1473" s="92"/>
      <c r="V1473" s="2"/>
      <c r="W1473" s="2"/>
    </row>
    <row r="1474" spans="1:23" ht="15.95" customHeight="1" x14ac:dyDescent="0.25">
      <c r="A1474" s="72"/>
      <c r="B1474" s="53" t="str">
        <f>IF('Data Import-Express'!B1468="", "",'Data Import-Express'!B1468 )</f>
        <v>BTBBNF</v>
      </c>
      <c r="C1474" s="53" t="str">
        <f>IF('Data Import-Express'!C1468="", "",'Data Import-Express'!C1468 )</f>
        <v>Company 189</v>
      </c>
      <c r="D1474" s="97" t="str">
        <f>IF('Data Import-Express'!D1468="", "",'Data Import-Express'!D1468 )</f>
        <v>L075584</v>
      </c>
      <c r="E1474" s="54">
        <f ca="1">IF('Data Import-Express'!E1468="", "",'Data Import-Express'!E1468 )+(TODAY()-$A$1)</f>
        <v>45134</v>
      </c>
      <c r="F1474" s="53">
        <f>IF('Data Import-Express'!F1468="", "",'Data Import-Express'!F1468 )</f>
        <v>283</v>
      </c>
      <c r="G1474" s="53">
        <f>IF('Data Import-Express'!G1468="", "",'Data Import-Express'!G1468 )</f>
        <v>283</v>
      </c>
      <c r="H1474" s="8"/>
      <c r="I1474" s="81"/>
      <c r="J1474" s="81"/>
      <c r="K1474" s="82"/>
      <c r="L1474" s="120"/>
      <c r="M1474" s="93"/>
      <c r="N1474" s="93"/>
      <c r="O1474" s="36"/>
      <c r="P1474" s="81"/>
      <c r="Q1474" s="81"/>
      <c r="R1474" s="82"/>
      <c r="S1474" s="88"/>
      <c r="T1474" s="92"/>
      <c r="U1474" s="92"/>
      <c r="V1474" s="2"/>
      <c r="W1474" s="2"/>
    </row>
    <row r="1475" spans="1:23" ht="15.95" customHeight="1" x14ac:dyDescent="0.25">
      <c r="A1475" s="72"/>
      <c r="B1475" s="53" t="str">
        <f>IF('Data Import-Express'!B1469="", "",'Data Import-Express'!B1469 )</f>
        <v>BTBBNF</v>
      </c>
      <c r="C1475" s="53" t="str">
        <f>IF('Data Import-Express'!C1469="", "",'Data Import-Express'!C1469 )</f>
        <v>Company 189</v>
      </c>
      <c r="D1475" s="97" t="str">
        <f>IF('Data Import-Express'!D1469="", "",'Data Import-Express'!D1469 )</f>
        <v>L077292</v>
      </c>
      <c r="E1475" s="54">
        <f ca="1">IF('Data Import-Express'!E1469="", "",'Data Import-Express'!E1469 )+(TODAY()-$A$1)</f>
        <v>45134</v>
      </c>
      <c r="F1475" s="53">
        <f>IF('Data Import-Express'!F1469="", "",'Data Import-Express'!F1469 )</f>
        <v>609.79999999999995</v>
      </c>
      <c r="G1475" s="53">
        <f>IF('Data Import-Express'!G1469="", "",'Data Import-Express'!G1469 )</f>
        <v>609.79999999999995</v>
      </c>
      <c r="H1475" s="8"/>
      <c r="I1475" s="81"/>
      <c r="J1475" s="81"/>
      <c r="K1475" s="82"/>
      <c r="L1475" s="120"/>
      <c r="M1475" s="93"/>
      <c r="N1475" s="93"/>
      <c r="O1475" s="36"/>
      <c r="P1475" s="81"/>
      <c r="Q1475" s="81"/>
      <c r="R1475" s="82"/>
      <c r="S1475" s="88"/>
      <c r="T1475" s="92"/>
      <c r="U1475" s="92"/>
      <c r="V1475" s="2"/>
      <c r="W1475" s="2"/>
    </row>
    <row r="1476" spans="1:23" ht="15.95" customHeight="1" x14ac:dyDescent="0.25">
      <c r="A1476" s="72"/>
      <c r="B1476" s="53" t="str">
        <f>IF('Data Import-Express'!B1470="", "",'Data Import-Express'!B1470 )</f>
        <v>BTBBNF</v>
      </c>
      <c r="C1476" s="53" t="str">
        <f>IF('Data Import-Express'!C1470="", "",'Data Import-Express'!C1470 )</f>
        <v>Company 189</v>
      </c>
      <c r="D1476" s="97" t="str">
        <f>IF('Data Import-Express'!D1470="", "",'Data Import-Express'!D1470 )</f>
        <v>L077564</v>
      </c>
      <c r="E1476" s="54">
        <f ca="1">IF('Data Import-Express'!E1470="", "",'Data Import-Express'!E1470 )+(TODAY()-$A$1)</f>
        <v>45134</v>
      </c>
      <c r="F1476" s="53">
        <f>IF('Data Import-Express'!F1470="", "",'Data Import-Express'!F1470 )</f>
        <v>459.51</v>
      </c>
      <c r="G1476" s="53">
        <f>IF('Data Import-Express'!G1470="", "",'Data Import-Express'!G1470 )</f>
        <v>459.51</v>
      </c>
      <c r="H1476" s="8"/>
      <c r="I1476" s="81"/>
      <c r="J1476" s="81"/>
      <c r="K1476" s="82"/>
      <c r="L1476" s="120"/>
      <c r="M1476" s="93"/>
      <c r="N1476" s="93"/>
      <c r="O1476" s="36"/>
      <c r="P1476" s="81"/>
      <c r="Q1476" s="81"/>
      <c r="R1476" s="82"/>
      <c r="S1476" s="88"/>
      <c r="T1476" s="92"/>
      <c r="U1476" s="92"/>
      <c r="V1476" s="2"/>
      <c r="W1476" s="2"/>
    </row>
    <row r="1477" spans="1:23" ht="15.95" customHeight="1" x14ac:dyDescent="0.25">
      <c r="A1477" s="72"/>
      <c r="B1477" s="53" t="str">
        <f>IF('Data Import-Express'!B1471="", "",'Data Import-Express'!B1471 )</f>
        <v>BTBBNF</v>
      </c>
      <c r="C1477" s="53" t="str">
        <f>IF('Data Import-Express'!C1471="", "",'Data Import-Express'!C1471 )</f>
        <v>Company 189</v>
      </c>
      <c r="D1477" s="97" t="str">
        <f>IF('Data Import-Express'!D1471="", "",'Data Import-Express'!D1471 )</f>
        <v>L077766</v>
      </c>
      <c r="E1477" s="54">
        <f ca="1">IF('Data Import-Express'!E1471="", "",'Data Import-Express'!E1471 )+(TODAY()-$A$1)</f>
        <v>45137</v>
      </c>
      <c r="F1477" s="53">
        <f>IF('Data Import-Express'!F1471="", "",'Data Import-Express'!F1471 )</f>
        <v>578</v>
      </c>
      <c r="G1477" s="53">
        <f>IF('Data Import-Express'!G1471="", "",'Data Import-Express'!G1471 )</f>
        <v>578</v>
      </c>
      <c r="H1477" s="8"/>
      <c r="I1477" s="81"/>
      <c r="J1477" s="81"/>
      <c r="K1477" s="82"/>
      <c r="L1477" s="120"/>
      <c r="M1477" s="93"/>
      <c r="N1477" s="93"/>
      <c r="O1477" s="36"/>
      <c r="P1477" s="81"/>
      <c r="Q1477" s="81"/>
      <c r="R1477" s="82"/>
      <c r="S1477" s="88"/>
      <c r="T1477" s="92"/>
      <c r="U1477" s="92"/>
      <c r="V1477" s="2"/>
      <c r="W1477" s="2"/>
    </row>
    <row r="1478" spans="1:23" ht="15.95" customHeight="1" x14ac:dyDescent="0.25">
      <c r="A1478" s="72"/>
      <c r="B1478" s="53" t="str">
        <f>IF('Data Import-Express'!B1472="", "",'Data Import-Express'!B1472 )</f>
        <v>BTBBNF</v>
      </c>
      <c r="C1478" s="53" t="str">
        <f>IF('Data Import-Express'!C1472="", "",'Data Import-Express'!C1472 )</f>
        <v>Company 189</v>
      </c>
      <c r="D1478" s="97" t="str">
        <f>IF('Data Import-Express'!D1472="", "",'Data Import-Express'!D1472 )</f>
        <v>L077237</v>
      </c>
      <c r="E1478" s="54">
        <f ca="1">IF('Data Import-Express'!E1472="", "",'Data Import-Express'!E1472 )+(TODAY()-$A$1)</f>
        <v>45141</v>
      </c>
      <c r="F1478" s="53">
        <f>IF('Data Import-Express'!F1472="", "",'Data Import-Express'!F1472 )</f>
        <v>932.75</v>
      </c>
      <c r="G1478" s="53">
        <f>IF('Data Import-Express'!G1472="", "",'Data Import-Express'!G1472 )</f>
        <v>932.75</v>
      </c>
      <c r="H1478" s="8"/>
      <c r="I1478" s="81"/>
      <c r="J1478" s="81"/>
      <c r="K1478" s="82"/>
      <c r="L1478" s="120"/>
      <c r="M1478" s="93"/>
      <c r="N1478" s="93"/>
      <c r="O1478" s="36"/>
      <c r="P1478" s="81"/>
      <c r="Q1478" s="81"/>
      <c r="R1478" s="82"/>
      <c r="S1478" s="88"/>
      <c r="T1478" s="92"/>
      <c r="U1478" s="92"/>
      <c r="V1478" s="2"/>
      <c r="W1478" s="2"/>
    </row>
    <row r="1479" spans="1:23" ht="15.95" customHeight="1" x14ac:dyDescent="0.25">
      <c r="A1479" s="72"/>
      <c r="B1479" s="53" t="str">
        <f>IF('Data Import-Express'!B1473="", "",'Data Import-Express'!B1473 )</f>
        <v>BTBBNF</v>
      </c>
      <c r="C1479" s="53" t="str">
        <f>IF('Data Import-Express'!C1473="", "",'Data Import-Express'!C1473 )</f>
        <v>Company 189</v>
      </c>
      <c r="D1479" s="97" t="str">
        <f>IF('Data Import-Express'!D1473="", "",'Data Import-Express'!D1473 )</f>
        <v>L077372</v>
      </c>
      <c r="E1479" s="54">
        <f ca="1">IF('Data Import-Express'!E1473="", "",'Data Import-Express'!E1473 )+(TODAY()-$A$1)</f>
        <v>45141</v>
      </c>
      <c r="F1479" s="53">
        <f>IF('Data Import-Express'!F1473="", "",'Data Import-Express'!F1473 )</f>
        <v>2367.75</v>
      </c>
      <c r="G1479" s="53">
        <f>IF('Data Import-Express'!G1473="", "",'Data Import-Express'!G1473 )</f>
        <v>2367.75</v>
      </c>
      <c r="H1479" s="8"/>
      <c r="I1479" s="81"/>
      <c r="J1479" s="81"/>
      <c r="K1479" s="82"/>
      <c r="L1479" s="120"/>
      <c r="M1479" s="93"/>
      <c r="N1479" s="93"/>
      <c r="O1479" s="36"/>
      <c r="P1479" s="81"/>
      <c r="Q1479" s="81"/>
      <c r="R1479" s="82"/>
      <c r="S1479" s="88"/>
      <c r="T1479" s="92"/>
      <c r="U1479" s="92"/>
      <c r="V1479" s="2"/>
      <c r="W1479" s="2"/>
    </row>
    <row r="1480" spans="1:23" ht="15.95" customHeight="1" x14ac:dyDescent="0.25">
      <c r="A1480" s="72"/>
      <c r="B1480" s="53" t="str">
        <f>IF('Data Import-Express'!B1474="", "",'Data Import-Express'!B1474 )</f>
        <v>BTBBNF</v>
      </c>
      <c r="C1480" s="53" t="str">
        <f>IF('Data Import-Express'!C1474="", "",'Data Import-Express'!C1474 )</f>
        <v>Company 189</v>
      </c>
      <c r="D1480" s="97" t="str">
        <f>IF('Data Import-Express'!D1474="", "",'Data Import-Express'!D1474 )</f>
        <v>L077374</v>
      </c>
      <c r="E1480" s="54">
        <f ca="1">IF('Data Import-Express'!E1474="", "",'Data Import-Express'!E1474 )+(TODAY()-$A$1)</f>
        <v>45141</v>
      </c>
      <c r="F1480" s="53">
        <f>IF('Data Import-Express'!F1474="", "",'Data Import-Express'!F1474 )</f>
        <v>1453.66</v>
      </c>
      <c r="G1480" s="53">
        <f>IF('Data Import-Express'!G1474="", "",'Data Import-Express'!G1474 )</f>
        <v>1453.66</v>
      </c>
      <c r="H1480" s="8"/>
      <c r="I1480" s="81"/>
      <c r="J1480" s="81"/>
      <c r="K1480" s="82"/>
      <c r="L1480" s="120"/>
      <c r="M1480" s="93"/>
      <c r="N1480" s="93"/>
      <c r="O1480" s="36"/>
      <c r="P1480" s="81"/>
      <c r="Q1480" s="81"/>
      <c r="R1480" s="82"/>
      <c r="S1480" s="88"/>
      <c r="T1480" s="92"/>
      <c r="U1480" s="92"/>
      <c r="V1480" s="2"/>
      <c r="W1480" s="2"/>
    </row>
    <row r="1481" spans="1:23" ht="15.95" customHeight="1" x14ac:dyDescent="0.25">
      <c r="A1481" s="72"/>
      <c r="B1481" s="53" t="str">
        <f>IF('Data Import-Express'!B1475="", "",'Data Import-Express'!B1475 )</f>
        <v>BTBBNF</v>
      </c>
      <c r="C1481" s="53" t="str">
        <f>IF('Data Import-Express'!C1475="", "",'Data Import-Express'!C1475 )</f>
        <v>Company 189</v>
      </c>
      <c r="D1481" s="97" t="str">
        <f>IF('Data Import-Express'!D1475="", "",'Data Import-Express'!D1475 )</f>
        <v>L077565</v>
      </c>
      <c r="E1481" s="54">
        <f ca="1">IF('Data Import-Express'!E1475="", "",'Data Import-Express'!E1475 )+(TODAY()-$A$1)</f>
        <v>45141</v>
      </c>
      <c r="F1481" s="53">
        <f>IF('Data Import-Express'!F1475="", "",'Data Import-Express'!F1475 )</f>
        <v>875.67</v>
      </c>
      <c r="G1481" s="53">
        <f>IF('Data Import-Express'!G1475="", "",'Data Import-Express'!G1475 )</f>
        <v>875.67</v>
      </c>
      <c r="H1481" s="8"/>
      <c r="I1481" s="81"/>
      <c r="J1481" s="81"/>
      <c r="K1481" s="82"/>
      <c r="L1481" s="120"/>
      <c r="M1481" s="93"/>
      <c r="N1481" s="93"/>
      <c r="O1481" s="36"/>
      <c r="P1481" s="81"/>
      <c r="Q1481" s="81"/>
      <c r="R1481" s="82"/>
      <c r="S1481" s="88"/>
      <c r="T1481" s="92"/>
      <c r="U1481" s="92"/>
      <c r="V1481" s="2"/>
      <c r="W1481" s="2"/>
    </row>
    <row r="1482" spans="1:23" ht="15.95" customHeight="1" x14ac:dyDescent="0.25">
      <c r="A1482" s="72"/>
      <c r="B1482" s="53" t="str">
        <f>IF('Data Import-Express'!B1476="", "",'Data Import-Express'!B1476 )</f>
        <v>BTBBNF</v>
      </c>
      <c r="C1482" s="53" t="str">
        <f>IF('Data Import-Express'!C1476="", "",'Data Import-Express'!C1476 )</f>
        <v>Company 189</v>
      </c>
      <c r="D1482" s="97" t="str">
        <f>IF('Data Import-Express'!D1476="", "",'Data Import-Express'!D1476 )</f>
        <v>L077566</v>
      </c>
      <c r="E1482" s="54">
        <f ca="1">IF('Data Import-Express'!E1476="", "",'Data Import-Express'!E1476 )+(TODAY()-$A$1)</f>
        <v>45141</v>
      </c>
      <c r="F1482" s="53">
        <f>IF('Data Import-Express'!F1476="", "",'Data Import-Express'!F1476 )</f>
        <v>2853.88</v>
      </c>
      <c r="G1482" s="53">
        <f>IF('Data Import-Express'!G1476="", "",'Data Import-Express'!G1476 )</f>
        <v>2853.88</v>
      </c>
      <c r="H1482" s="8"/>
      <c r="I1482" s="81"/>
      <c r="J1482" s="81"/>
      <c r="K1482" s="82"/>
      <c r="L1482" s="120"/>
      <c r="M1482" s="93"/>
      <c r="N1482" s="93"/>
      <c r="O1482" s="36"/>
      <c r="P1482" s="81"/>
      <c r="Q1482" s="81"/>
      <c r="R1482" s="82"/>
      <c r="S1482" s="88"/>
      <c r="T1482" s="92"/>
      <c r="U1482" s="92"/>
      <c r="V1482" s="2"/>
      <c r="W1482" s="2"/>
    </row>
    <row r="1483" spans="1:23" ht="15.95" customHeight="1" x14ac:dyDescent="0.25">
      <c r="A1483" s="72"/>
      <c r="B1483" s="53" t="str">
        <f>IF('Data Import-Express'!B1477="", "",'Data Import-Express'!B1477 )</f>
        <v>BTBBNF</v>
      </c>
      <c r="C1483" s="53" t="str">
        <f>IF('Data Import-Express'!C1477="", "",'Data Import-Express'!C1477 )</f>
        <v>Company 189</v>
      </c>
      <c r="D1483" s="97" t="str">
        <f>IF('Data Import-Express'!D1477="", "",'Data Import-Express'!D1477 )</f>
        <v>L077683</v>
      </c>
      <c r="E1483" s="54">
        <f ca="1">IF('Data Import-Express'!E1477="", "",'Data Import-Express'!E1477 )+(TODAY()-$A$1)</f>
        <v>45141</v>
      </c>
      <c r="F1483" s="53">
        <f>IF('Data Import-Express'!F1477="", "",'Data Import-Express'!F1477 )</f>
        <v>875.67</v>
      </c>
      <c r="G1483" s="53">
        <f>IF('Data Import-Express'!G1477="", "",'Data Import-Express'!G1477 )</f>
        <v>875.67</v>
      </c>
      <c r="H1483" s="8"/>
      <c r="I1483" s="81"/>
      <c r="J1483" s="81"/>
      <c r="K1483" s="82"/>
      <c r="L1483" s="120"/>
      <c r="M1483" s="93"/>
      <c r="N1483" s="93"/>
      <c r="O1483" s="36"/>
      <c r="P1483" s="81"/>
      <c r="Q1483" s="81"/>
      <c r="R1483" s="82"/>
      <c r="S1483" s="88"/>
      <c r="T1483" s="92"/>
      <c r="U1483" s="92"/>
      <c r="V1483" s="2"/>
      <c r="W1483" s="2"/>
    </row>
    <row r="1484" spans="1:23" ht="15.95" customHeight="1" x14ac:dyDescent="0.25">
      <c r="A1484" s="72"/>
      <c r="B1484" s="53" t="str">
        <f>IF('Data Import-Express'!B1478="", "",'Data Import-Express'!B1478 )</f>
        <v>BTBBNF</v>
      </c>
      <c r="C1484" s="53" t="str">
        <f>IF('Data Import-Express'!C1478="", "",'Data Import-Express'!C1478 )</f>
        <v>Company 189</v>
      </c>
      <c r="D1484" s="97" t="str">
        <f>IF('Data Import-Express'!D1478="", "",'Data Import-Express'!D1478 )</f>
        <v>L077685</v>
      </c>
      <c r="E1484" s="54">
        <f ca="1">IF('Data Import-Express'!E1478="", "",'Data Import-Express'!E1478 )+(TODAY()-$A$1)</f>
        <v>45141</v>
      </c>
      <c r="F1484" s="53">
        <f>IF('Data Import-Express'!F1478="", "",'Data Import-Express'!F1478 )</f>
        <v>1970.98</v>
      </c>
      <c r="G1484" s="53">
        <f>IF('Data Import-Express'!G1478="", "",'Data Import-Express'!G1478 )</f>
        <v>1970.98</v>
      </c>
      <c r="H1484" s="8"/>
      <c r="I1484" s="81"/>
      <c r="J1484" s="81"/>
      <c r="K1484" s="82"/>
      <c r="L1484" s="120"/>
      <c r="M1484" s="93"/>
      <c r="N1484" s="93"/>
      <c r="O1484" s="36"/>
      <c r="P1484" s="81"/>
      <c r="Q1484" s="81"/>
      <c r="R1484" s="82"/>
      <c r="S1484" s="88"/>
      <c r="T1484" s="92"/>
      <c r="U1484" s="92"/>
      <c r="V1484" s="2"/>
      <c r="W1484" s="2"/>
    </row>
    <row r="1485" spans="1:23" ht="15.95" customHeight="1" x14ac:dyDescent="0.25">
      <c r="A1485" s="72"/>
      <c r="B1485" s="53" t="str">
        <f>IF('Data Import-Express'!B1479="", "",'Data Import-Express'!B1479 )</f>
        <v>BTBBNF</v>
      </c>
      <c r="C1485" s="53" t="str">
        <f>IF('Data Import-Express'!C1479="", "",'Data Import-Express'!C1479 )</f>
        <v>Company 189</v>
      </c>
      <c r="D1485" s="97" t="str">
        <f>IF('Data Import-Express'!D1479="", "",'Data Import-Express'!D1479 )</f>
        <v>L077949</v>
      </c>
      <c r="E1485" s="54">
        <f ca="1">IF('Data Import-Express'!E1479="", "",'Data Import-Express'!E1479 )+(TODAY()-$A$1)</f>
        <v>45141</v>
      </c>
      <c r="F1485" s="53">
        <f>IF('Data Import-Express'!F1479="", "",'Data Import-Express'!F1479 )</f>
        <v>643.79999999999995</v>
      </c>
      <c r="G1485" s="53">
        <f>IF('Data Import-Express'!G1479="", "",'Data Import-Express'!G1479 )</f>
        <v>643.79999999999995</v>
      </c>
      <c r="H1485" s="8"/>
      <c r="I1485" s="81"/>
      <c r="J1485" s="81"/>
      <c r="K1485" s="82"/>
      <c r="L1485" s="120"/>
      <c r="M1485" s="93"/>
      <c r="N1485" s="93"/>
      <c r="O1485" s="36"/>
      <c r="P1485" s="81"/>
      <c r="Q1485" s="81"/>
      <c r="R1485" s="82"/>
      <c r="S1485" s="88"/>
      <c r="T1485" s="92"/>
      <c r="U1485" s="92"/>
      <c r="V1485" s="2"/>
      <c r="W1485" s="2"/>
    </row>
    <row r="1486" spans="1:23" ht="15.95" customHeight="1" x14ac:dyDescent="0.25">
      <c r="A1486" s="72"/>
      <c r="B1486" s="53" t="str">
        <f>IF('Data Import-Express'!B1480="", "",'Data Import-Express'!B1480 )</f>
        <v>BTBBNF</v>
      </c>
      <c r="C1486" s="53" t="str">
        <f>IF('Data Import-Express'!C1480="", "",'Data Import-Express'!C1480 )</f>
        <v>Company 189</v>
      </c>
      <c r="D1486" s="97" t="str">
        <f>IF('Data Import-Express'!D1480="", "",'Data Import-Express'!D1480 )</f>
        <v>T077322</v>
      </c>
      <c r="E1486" s="54">
        <f ca="1">IF('Data Import-Express'!E1480="", "",'Data Import-Express'!E1480 )+(TODAY()-$A$1)</f>
        <v>45142</v>
      </c>
      <c r="F1486" s="53">
        <f>IF('Data Import-Express'!F1480="", "",'Data Import-Express'!F1480 )</f>
        <v>2335</v>
      </c>
      <c r="G1486" s="53">
        <f>IF('Data Import-Express'!G1480="", "",'Data Import-Express'!G1480 )</f>
        <v>2335</v>
      </c>
      <c r="H1486" s="8"/>
      <c r="I1486" s="81"/>
      <c r="J1486" s="81"/>
      <c r="K1486" s="82"/>
      <c r="L1486" s="120"/>
      <c r="M1486" s="93"/>
      <c r="N1486" s="93"/>
      <c r="O1486" s="36"/>
      <c r="P1486" s="81"/>
      <c r="Q1486" s="81"/>
      <c r="R1486" s="82"/>
      <c r="S1486" s="88"/>
      <c r="T1486" s="92"/>
      <c r="U1486" s="92"/>
      <c r="V1486" s="2"/>
      <c r="W1486" s="2"/>
    </row>
    <row r="1487" spans="1:23" ht="15.95" customHeight="1" x14ac:dyDescent="0.25">
      <c r="A1487" s="72"/>
      <c r="B1487" s="53" t="str">
        <f>IF('Data Import-Express'!B1481="", "",'Data Import-Express'!B1481 )</f>
        <v>BTBBNF</v>
      </c>
      <c r="C1487" s="53" t="str">
        <f>IF('Data Import-Express'!C1481="", "",'Data Import-Express'!C1481 )</f>
        <v>Company 189</v>
      </c>
      <c r="D1487" s="97" t="str">
        <f>IF('Data Import-Express'!D1481="", "",'Data Import-Express'!D1481 )</f>
        <v>L077684</v>
      </c>
      <c r="E1487" s="54">
        <f ca="1">IF('Data Import-Express'!E1481="", "",'Data Import-Express'!E1481 )+(TODAY()-$A$1)</f>
        <v>45144</v>
      </c>
      <c r="F1487" s="53">
        <f>IF('Data Import-Express'!F1481="", "",'Data Import-Express'!F1481 )</f>
        <v>1463.79</v>
      </c>
      <c r="G1487" s="53">
        <f>IF('Data Import-Express'!G1481="", "",'Data Import-Express'!G1481 )</f>
        <v>1463.79</v>
      </c>
      <c r="H1487" s="8"/>
      <c r="I1487" s="81"/>
      <c r="J1487" s="81"/>
      <c r="K1487" s="82"/>
      <c r="L1487" s="120"/>
      <c r="M1487" s="93"/>
      <c r="N1487" s="93"/>
      <c r="O1487" s="36"/>
      <c r="P1487" s="81"/>
      <c r="Q1487" s="81"/>
      <c r="R1487" s="82"/>
      <c r="S1487" s="88"/>
      <c r="T1487" s="92"/>
      <c r="U1487" s="92"/>
      <c r="V1487" s="2"/>
      <c r="W1487" s="2"/>
    </row>
    <row r="1488" spans="1:23" ht="15.95" customHeight="1" x14ac:dyDescent="0.25">
      <c r="A1488" s="72"/>
      <c r="B1488" s="53" t="str">
        <f>IF('Data Import-Express'!B1482="", "",'Data Import-Express'!B1482 )</f>
        <v>BTBBNF</v>
      </c>
      <c r="C1488" s="53" t="str">
        <f>IF('Data Import-Express'!C1482="", "",'Data Import-Express'!C1482 )</f>
        <v>Company 189</v>
      </c>
      <c r="D1488" s="97" t="str">
        <f>IF('Data Import-Express'!D1482="", "",'Data Import-Express'!D1482 )</f>
        <v>L077530</v>
      </c>
      <c r="E1488" s="54">
        <f ca="1">IF('Data Import-Express'!E1482="", "",'Data Import-Express'!E1482 )+(TODAY()-$A$1)</f>
        <v>45148</v>
      </c>
      <c r="F1488" s="53">
        <f>IF('Data Import-Express'!F1482="", "",'Data Import-Express'!F1482 )</f>
        <v>900</v>
      </c>
      <c r="G1488" s="53">
        <f>IF('Data Import-Express'!G1482="", "",'Data Import-Express'!G1482 )</f>
        <v>900</v>
      </c>
      <c r="H1488" s="8"/>
      <c r="I1488" s="81"/>
      <c r="J1488" s="81"/>
      <c r="K1488" s="82"/>
      <c r="L1488" s="120"/>
      <c r="M1488" s="93"/>
      <c r="N1488" s="93"/>
      <c r="O1488" s="36"/>
      <c r="P1488" s="81"/>
      <c r="Q1488" s="81"/>
      <c r="R1488" s="82"/>
      <c r="S1488" s="88"/>
      <c r="T1488" s="92"/>
      <c r="U1488" s="92"/>
      <c r="V1488" s="2"/>
      <c r="W1488" s="2"/>
    </row>
    <row r="1489" spans="1:23" ht="15.95" customHeight="1" x14ac:dyDescent="0.25">
      <c r="A1489" s="72"/>
      <c r="B1489" s="53" t="str">
        <f>IF('Data Import-Express'!B1483="", "",'Data Import-Express'!B1483 )</f>
        <v>BTBBNF</v>
      </c>
      <c r="C1489" s="53" t="str">
        <f>IF('Data Import-Express'!C1483="", "",'Data Import-Express'!C1483 )</f>
        <v>Company 189</v>
      </c>
      <c r="D1489" s="97" t="str">
        <f>IF('Data Import-Express'!D1483="", "",'Data Import-Express'!D1483 )</f>
        <v>L078092</v>
      </c>
      <c r="E1489" s="54">
        <f ca="1">IF('Data Import-Express'!E1483="", "",'Data Import-Express'!E1483 )+(TODAY()-$A$1)</f>
        <v>45148</v>
      </c>
      <c r="F1489" s="53">
        <f>IF('Data Import-Express'!F1483="", "",'Data Import-Express'!F1483 )</f>
        <v>722.5</v>
      </c>
      <c r="G1489" s="53">
        <f>IF('Data Import-Express'!G1483="", "",'Data Import-Express'!G1483 )</f>
        <v>722.5</v>
      </c>
      <c r="H1489" s="8"/>
      <c r="I1489" s="81"/>
      <c r="J1489" s="81"/>
      <c r="K1489" s="82"/>
      <c r="L1489" s="120"/>
      <c r="M1489" s="93"/>
      <c r="N1489" s="93"/>
      <c r="O1489" s="36"/>
      <c r="P1489" s="81"/>
      <c r="Q1489" s="81"/>
      <c r="R1489" s="82"/>
      <c r="S1489" s="88"/>
      <c r="T1489" s="92"/>
      <c r="U1489" s="92"/>
      <c r="V1489" s="2"/>
      <c r="W1489" s="2"/>
    </row>
    <row r="1490" spans="1:23" ht="15.95" customHeight="1" x14ac:dyDescent="0.25">
      <c r="A1490" s="72"/>
      <c r="B1490" s="53" t="str">
        <f>IF('Data Import-Express'!B1484="", "",'Data Import-Express'!B1484 )</f>
        <v>BTBBNF</v>
      </c>
      <c r="C1490" s="53" t="str">
        <f>IF('Data Import-Express'!C1484="", "",'Data Import-Express'!C1484 )</f>
        <v>Company 189</v>
      </c>
      <c r="D1490" s="97" t="str">
        <f>IF('Data Import-Express'!D1484="", "",'Data Import-Express'!D1484 )</f>
        <v>L078288</v>
      </c>
      <c r="E1490" s="54">
        <f ca="1">IF('Data Import-Express'!E1484="", "",'Data Import-Express'!E1484 )+(TODAY()-$A$1)</f>
        <v>45148</v>
      </c>
      <c r="F1490" s="53">
        <f>IF('Data Import-Express'!F1484="", "",'Data Import-Express'!F1484 )</f>
        <v>2100</v>
      </c>
      <c r="G1490" s="53">
        <f>IF('Data Import-Express'!G1484="", "",'Data Import-Express'!G1484 )</f>
        <v>2100</v>
      </c>
      <c r="H1490" s="8"/>
      <c r="I1490" s="81"/>
      <c r="J1490" s="81"/>
      <c r="K1490" s="82"/>
      <c r="L1490" s="120"/>
      <c r="M1490" s="93"/>
      <c r="N1490" s="93"/>
      <c r="O1490" s="36"/>
      <c r="P1490" s="81"/>
      <c r="Q1490" s="81"/>
      <c r="R1490" s="82"/>
      <c r="S1490" s="88"/>
      <c r="T1490" s="92"/>
      <c r="U1490" s="92"/>
      <c r="V1490" s="2"/>
      <c r="W1490" s="2"/>
    </row>
    <row r="1491" spans="1:23" ht="15.95" customHeight="1" x14ac:dyDescent="0.25">
      <c r="A1491" s="72"/>
      <c r="B1491" s="53" t="str">
        <f>IF('Data Import-Express'!B1485="", "",'Data Import-Express'!B1485 )</f>
        <v>BTBBNF</v>
      </c>
      <c r="C1491" s="53" t="str">
        <f>IF('Data Import-Express'!C1485="", "",'Data Import-Express'!C1485 )</f>
        <v>Company 189</v>
      </c>
      <c r="D1491" s="97" t="str">
        <f>IF('Data Import-Express'!D1485="", "",'Data Import-Express'!D1485 )</f>
        <v>T077952</v>
      </c>
      <c r="E1491" s="54">
        <f ca="1">IF('Data Import-Express'!E1485="", "",'Data Import-Express'!E1485 )+(TODAY()-$A$1)</f>
        <v>45148</v>
      </c>
      <c r="F1491" s="53">
        <f>IF('Data Import-Express'!F1485="", "",'Data Import-Express'!F1485 )</f>
        <v>2117.8000000000002</v>
      </c>
      <c r="G1491" s="53">
        <f>IF('Data Import-Express'!G1485="", "",'Data Import-Express'!G1485 )</f>
        <v>2117.8000000000002</v>
      </c>
      <c r="H1491" s="8"/>
      <c r="I1491" s="81"/>
      <c r="J1491" s="81"/>
      <c r="K1491" s="82"/>
      <c r="L1491" s="120"/>
      <c r="M1491" s="93"/>
      <c r="N1491" s="93"/>
      <c r="O1491" s="36"/>
      <c r="P1491" s="81"/>
      <c r="Q1491" s="81"/>
      <c r="R1491" s="82"/>
      <c r="S1491" s="88"/>
      <c r="T1491" s="92"/>
      <c r="U1491" s="92"/>
      <c r="V1491" s="2"/>
      <c r="W1491" s="2"/>
    </row>
    <row r="1492" spans="1:23" ht="15.95" customHeight="1" x14ac:dyDescent="0.25">
      <c r="A1492" s="72"/>
      <c r="B1492" s="53" t="str">
        <f>IF('Data Import-Express'!B1486="", "",'Data Import-Express'!B1486 )</f>
        <v>BTBBNF</v>
      </c>
      <c r="C1492" s="53" t="str">
        <f>IF('Data Import-Express'!C1486="", "",'Data Import-Express'!C1486 )</f>
        <v>Company 189</v>
      </c>
      <c r="D1492" s="97" t="str">
        <f>IF('Data Import-Express'!D1486="", "",'Data Import-Express'!D1486 )</f>
        <v>L078356</v>
      </c>
      <c r="E1492" s="54">
        <f ca="1">IF('Data Import-Express'!E1486="", "",'Data Import-Express'!E1486 )+(TODAY()-$A$1)</f>
        <v>45150</v>
      </c>
      <c r="F1492" s="53">
        <f>IF('Data Import-Express'!F1486="", "",'Data Import-Express'!F1486 )</f>
        <v>2465.17</v>
      </c>
      <c r="G1492" s="53">
        <f>IF('Data Import-Express'!G1486="", "",'Data Import-Express'!G1486 )</f>
        <v>2465.17</v>
      </c>
      <c r="H1492" s="8"/>
      <c r="I1492" s="81"/>
      <c r="J1492" s="81"/>
      <c r="K1492" s="82"/>
      <c r="L1492" s="120"/>
      <c r="M1492" s="93"/>
      <c r="N1492" s="93"/>
      <c r="O1492" s="36"/>
      <c r="P1492" s="81"/>
      <c r="Q1492" s="81"/>
      <c r="R1492" s="82"/>
      <c r="S1492" s="88"/>
      <c r="T1492" s="92"/>
      <c r="U1492" s="92"/>
      <c r="V1492" s="2"/>
      <c r="W1492" s="2"/>
    </row>
    <row r="1493" spans="1:23" ht="15.95" customHeight="1" x14ac:dyDescent="0.25">
      <c r="A1493" s="72"/>
      <c r="B1493" s="53" t="str">
        <f>IF('Data Import-Express'!B1487="", "",'Data Import-Express'!B1487 )</f>
        <v>BTBBNF</v>
      </c>
      <c r="C1493" s="53" t="str">
        <f>IF('Data Import-Express'!C1487="", "",'Data Import-Express'!C1487 )</f>
        <v>Company 189</v>
      </c>
      <c r="D1493" s="97" t="str">
        <f>IF('Data Import-Express'!D1487="", "",'Data Import-Express'!D1487 )</f>
        <v>L078355</v>
      </c>
      <c r="E1493" s="54">
        <f ca="1">IF('Data Import-Express'!E1487="", "",'Data Import-Express'!E1487 )+(TODAY()-$A$1)</f>
        <v>45154</v>
      </c>
      <c r="F1493" s="53">
        <f>IF('Data Import-Express'!F1487="", "",'Data Import-Express'!F1487 )</f>
        <v>1670.42</v>
      </c>
      <c r="G1493" s="53">
        <f>IF('Data Import-Express'!G1487="", "",'Data Import-Express'!G1487 )</f>
        <v>1670.42</v>
      </c>
      <c r="H1493" s="8"/>
      <c r="I1493" s="81"/>
      <c r="J1493" s="81"/>
      <c r="K1493" s="82"/>
      <c r="L1493" s="120"/>
      <c r="M1493" s="93"/>
      <c r="N1493" s="93"/>
      <c r="O1493" s="36"/>
      <c r="P1493" s="81"/>
      <c r="Q1493" s="81"/>
      <c r="R1493" s="82"/>
      <c r="S1493" s="88"/>
      <c r="T1493" s="92"/>
      <c r="U1493" s="92"/>
      <c r="V1493" s="2"/>
      <c r="W1493" s="2"/>
    </row>
    <row r="1494" spans="1:23" ht="15.95" customHeight="1" x14ac:dyDescent="0.25">
      <c r="A1494" s="72"/>
      <c r="B1494" s="53" t="str">
        <f>IF('Data Import-Express'!B1488="", "",'Data Import-Express'!B1488 )</f>
        <v>BTBBNF</v>
      </c>
      <c r="C1494" s="53" t="str">
        <f>IF('Data Import-Express'!C1488="", "",'Data Import-Express'!C1488 )</f>
        <v>Company 189</v>
      </c>
      <c r="D1494" s="97" t="str">
        <f>IF('Data Import-Express'!D1488="", "",'Data Import-Express'!D1488 )</f>
        <v>L079073</v>
      </c>
      <c r="E1494" s="54">
        <f ca="1">IF('Data Import-Express'!E1488="", "",'Data Import-Express'!E1488 )+(TODAY()-$A$1)</f>
        <v>45168</v>
      </c>
      <c r="F1494" s="53">
        <f>IF('Data Import-Express'!F1488="", "",'Data Import-Express'!F1488 )</f>
        <v>975.38</v>
      </c>
      <c r="G1494" s="53">
        <f>IF('Data Import-Express'!G1488="", "",'Data Import-Express'!G1488 )</f>
        <v>975.38</v>
      </c>
      <c r="H1494" s="8"/>
      <c r="I1494" s="81"/>
      <c r="J1494" s="81"/>
      <c r="K1494" s="82"/>
      <c r="L1494" s="120"/>
      <c r="M1494" s="93"/>
      <c r="N1494" s="93"/>
      <c r="O1494" s="36"/>
      <c r="P1494" s="81"/>
      <c r="Q1494" s="81"/>
      <c r="R1494" s="82"/>
      <c r="S1494" s="88"/>
      <c r="T1494" s="92"/>
      <c r="U1494" s="92"/>
      <c r="V1494" s="2"/>
      <c r="W1494" s="2"/>
    </row>
    <row r="1495" spans="1:23" ht="15.95" customHeight="1" x14ac:dyDescent="0.25">
      <c r="A1495" s="72"/>
      <c r="B1495" s="53" t="str">
        <f>IF('Data Import-Express'!B1489="", "",'Data Import-Express'!B1489 )</f>
        <v>BTBBNF</v>
      </c>
      <c r="C1495" s="53" t="str">
        <f>IF('Data Import-Express'!C1489="", "",'Data Import-Express'!C1489 )</f>
        <v>Company 189</v>
      </c>
      <c r="D1495" s="97" t="str">
        <f>IF('Data Import-Express'!D1489="", "",'Data Import-Express'!D1489 )</f>
        <v>T078701</v>
      </c>
      <c r="E1495" s="54">
        <f ca="1">IF('Data Import-Express'!E1489="", "",'Data Import-Express'!E1489 )+(TODAY()-$A$1)</f>
        <v>45168</v>
      </c>
      <c r="F1495" s="53">
        <f>IF('Data Import-Express'!F1489="", "",'Data Import-Express'!F1489 )</f>
        <v>2189.75</v>
      </c>
      <c r="G1495" s="53">
        <f>IF('Data Import-Express'!G1489="", "",'Data Import-Express'!G1489 )</f>
        <v>2189.75</v>
      </c>
      <c r="H1495" s="8"/>
      <c r="I1495" s="81"/>
      <c r="J1495" s="81"/>
      <c r="K1495" s="82"/>
      <c r="L1495" s="120"/>
      <c r="M1495" s="93"/>
      <c r="N1495" s="93"/>
      <c r="O1495" s="36"/>
      <c r="P1495" s="81"/>
      <c r="Q1495" s="81"/>
      <c r="R1495" s="82"/>
      <c r="S1495" s="88"/>
      <c r="T1495" s="92"/>
      <c r="U1495" s="92"/>
      <c r="V1495" s="2"/>
      <c r="W1495" s="2"/>
    </row>
    <row r="1496" spans="1:23" ht="15.95" customHeight="1" x14ac:dyDescent="0.25">
      <c r="A1496" s="72"/>
      <c r="B1496" s="53" t="str">
        <f>IF('Data Import-Express'!B1490="", "",'Data Import-Express'!B1490 )</f>
        <v>BTBBNF</v>
      </c>
      <c r="C1496" s="53" t="str">
        <f>IF('Data Import-Express'!C1490="", "",'Data Import-Express'!C1490 )</f>
        <v>Company 189</v>
      </c>
      <c r="D1496" s="97" t="str">
        <f>IF('Data Import-Express'!D1490="", "",'Data Import-Express'!D1490 )</f>
        <v>L079201</v>
      </c>
      <c r="E1496" s="54">
        <f ca="1">IF('Data Import-Express'!E1490="", "",'Data Import-Express'!E1490 )+(TODAY()-$A$1)</f>
        <v>45169</v>
      </c>
      <c r="F1496" s="53">
        <f>IF('Data Import-Express'!F1490="", "",'Data Import-Express'!F1490 )</f>
        <v>2370.62</v>
      </c>
      <c r="G1496" s="53">
        <f>IF('Data Import-Express'!G1490="", "",'Data Import-Express'!G1490 )</f>
        <v>2370.62</v>
      </c>
      <c r="H1496" s="8"/>
      <c r="I1496" s="81"/>
      <c r="J1496" s="81"/>
      <c r="K1496" s="82"/>
      <c r="L1496" s="120"/>
      <c r="M1496" s="93"/>
      <c r="N1496" s="93"/>
      <c r="O1496" s="36"/>
      <c r="P1496" s="81"/>
      <c r="Q1496" s="81"/>
      <c r="R1496" s="82"/>
      <c r="S1496" s="88"/>
      <c r="T1496" s="92"/>
      <c r="U1496" s="92"/>
      <c r="V1496" s="2"/>
      <c r="W1496" s="2"/>
    </row>
    <row r="1497" spans="1:23" ht="15.95" customHeight="1" x14ac:dyDescent="0.25">
      <c r="A1497" s="72"/>
      <c r="B1497" s="53" t="str">
        <f>IF('Data Import-Express'!B1491="", "",'Data Import-Express'!B1491 )</f>
        <v>BTBBNF</v>
      </c>
      <c r="C1497" s="53" t="str">
        <f>IF('Data Import-Express'!C1491="", "",'Data Import-Express'!C1491 )</f>
        <v>Company 189</v>
      </c>
      <c r="D1497" s="97" t="str">
        <f>IF('Data Import-Express'!D1491="", "",'Data Import-Express'!D1491 )</f>
        <v>L078816</v>
      </c>
      <c r="E1497" s="54">
        <f ca="1">IF('Data Import-Express'!E1491="", "",'Data Import-Express'!E1491 )+(TODAY()-$A$1)</f>
        <v>45170</v>
      </c>
      <c r="F1497" s="53">
        <f>IF('Data Import-Express'!F1491="", "",'Data Import-Express'!F1491 )</f>
        <v>700.83</v>
      </c>
      <c r="G1497" s="53">
        <f>IF('Data Import-Express'!G1491="", "",'Data Import-Express'!G1491 )</f>
        <v>700.83</v>
      </c>
      <c r="H1497" s="8"/>
      <c r="I1497" s="81"/>
      <c r="J1497" s="81"/>
      <c r="K1497" s="82"/>
      <c r="L1497" s="120"/>
      <c r="M1497" s="93"/>
      <c r="N1497" s="93"/>
      <c r="O1497" s="36"/>
      <c r="P1497" s="81"/>
      <c r="Q1497" s="81"/>
      <c r="R1497" s="82"/>
      <c r="S1497" s="88"/>
      <c r="T1497" s="92"/>
      <c r="U1497" s="92"/>
      <c r="V1497" s="2"/>
      <c r="W1497" s="2"/>
    </row>
    <row r="1498" spans="1:23" ht="15.95" customHeight="1" x14ac:dyDescent="0.25">
      <c r="A1498" s="72"/>
      <c r="B1498" s="53" t="str">
        <f>IF('Data Import-Express'!B1492="", "",'Data Import-Express'!B1492 )</f>
        <v>BTBBNF</v>
      </c>
      <c r="C1498" s="53" t="str">
        <f>IF('Data Import-Express'!C1492="", "",'Data Import-Express'!C1492 )</f>
        <v>Company 189</v>
      </c>
      <c r="D1498" s="97" t="str">
        <f>IF('Data Import-Express'!D1492="", "",'Data Import-Express'!D1492 )</f>
        <v>L078966</v>
      </c>
      <c r="E1498" s="54">
        <f ca="1">IF('Data Import-Express'!E1492="", "",'Data Import-Express'!E1492 )+(TODAY()-$A$1)</f>
        <v>45170</v>
      </c>
      <c r="F1498" s="53">
        <f>IF('Data Import-Express'!F1492="", "",'Data Import-Express'!F1492 )</f>
        <v>1245.5899999999999</v>
      </c>
      <c r="G1498" s="53">
        <f>IF('Data Import-Express'!G1492="", "",'Data Import-Express'!G1492 )</f>
        <v>1245.5899999999999</v>
      </c>
      <c r="H1498" s="8"/>
      <c r="I1498" s="81"/>
      <c r="J1498" s="81"/>
      <c r="K1498" s="82"/>
      <c r="L1498" s="120"/>
      <c r="M1498" s="93"/>
      <c r="N1498" s="93"/>
      <c r="O1498" s="36"/>
      <c r="P1498" s="81"/>
      <c r="Q1498" s="81"/>
      <c r="R1498" s="82"/>
      <c r="S1498" s="88"/>
      <c r="T1498" s="92"/>
      <c r="U1498" s="92"/>
      <c r="V1498" s="2"/>
      <c r="W1498" s="2"/>
    </row>
    <row r="1499" spans="1:23" ht="15.95" customHeight="1" x14ac:dyDescent="0.25">
      <c r="A1499" s="72"/>
      <c r="B1499" s="53" t="str">
        <f>IF('Data Import-Express'!B1493="", "",'Data Import-Express'!B1493 )</f>
        <v>BTBBNF</v>
      </c>
      <c r="C1499" s="53" t="str">
        <f>IF('Data Import-Express'!C1493="", "",'Data Import-Express'!C1493 )</f>
        <v>Company 189</v>
      </c>
      <c r="D1499" s="97" t="str">
        <f>IF('Data Import-Express'!D1493="", "",'Data Import-Express'!D1493 )</f>
        <v>L078968</v>
      </c>
      <c r="E1499" s="54">
        <f ca="1">IF('Data Import-Express'!E1493="", "",'Data Import-Express'!E1493 )+(TODAY()-$A$1)</f>
        <v>45170</v>
      </c>
      <c r="F1499" s="53">
        <f>IF('Data Import-Express'!F1493="", "",'Data Import-Express'!F1493 )</f>
        <v>3835.03</v>
      </c>
      <c r="G1499" s="53">
        <f>IF('Data Import-Express'!G1493="", "",'Data Import-Express'!G1493 )</f>
        <v>3835.03</v>
      </c>
      <c r="H1499" s="8"/>
      <c r="I1499" s="81"/>
      <c r="J1499" s="81"/>
      <c r="K1499" s="82"/>
      <c r="L1499" s="120"/>
      <c r="M1499" s="93"/>
      <c r="N1499" s="93"/>
      <c r="O1499" s="36"/>
      <c r="P1499" s="81"/>
      <c r="Q1499" s="81"/>
      <c r="R1499" s="82"/>
      <c r="S1499" s="88"/>
      <c r="T1499" s="92"/>
      <c r="U1499" s="92"/>
      <c r="V1499" s="2"/>
      <c r="W1499" s="2"/>
    </row>
    <row r="1500" spans="1:23" ht="15.95" customHeight="1" x14ac:dyDescent="0.25">
      <c r="A1500" s="72"/>
      <c r="B1500" s="53" t="str">
        <f>IF('Data Import-Express'!B1494="", "",'Data Import-Express'!B1494 )</f>
        <v>BTBBNF</v>
      </c>
      <c r="C1500" s="53" t="str">
        <f>IF('Data Import-Express'!C1494="", "",'Data Import-Express'!C1494 )</f>
        <v>Company 189</v>
      </c>
      <c r="D1500" s="97" t="str">
        <f>IF('Data Import-Express'!D1494="", "",'Data Import-Express'!D1494 )</f>
        <v>L079055</v>
      </c>
      <c r="E1500" s="54">
        <f ca="1">IF('Data Import-Express'!E1494="", "",'Data Import-Express'!E1494 )+(TODAY()-$A$1)</f>
        <v>45170</v>
      </c>
      <c r="F1500" s="53">
        <f>IF('Data Import-Express'!F1494="", "",'Data Import-Express'!F1494 )</f>
        <v>875.67</v>
      </c>
      <c r="G1500" s="53">
        <f>IF('Data Import-Express'!G1494="", "",'Data Import-Express'!G1494 )</f>
        <v>875.67</v>
      </c>
      <c r="H1500" s="8"/>
      <c r="I1500" s="81"/>
      <c r="J1500" s="81"/>
      <c r="K1500" s="82"/>
      <c r="L1500" s="120"/>
      <c r="M1500" s="93"/>
      <c r="N1500" s="93"/>
      <c r="O1500" s="36"/>
      <c r="P1500" s="81"/>
      <c r="Q1500" s="81"/>
      <c r="R1500" s="82"/>
      <c r="S1500" s="88"/>
      <c r="T1500" s="92"/>
      <c r="U1500" s="92"/>
      <c r="V1500" s="2"/>
      <c r="W1500" s="2"/>
    </row>
    <row r="1501" spans="1:23" ht="15.95" customHeight="1" x14ac:dyDescent="0.25">
      <c r="A1501" s="72"/>
      <c r="B1501" s="53" t="str">
        <f>IF('Data Import-Express'!B1495="", "",'Data Import-Express'!B1495 )</f>
        <v>BTBBNF</v>
      </c>
      <c r="C1501" s="53" t="str">
        <f>IF('Data Import-Express'!C1495="", "",'Data Import-Express'!C1495 )</f>
        <v>Company 189</v>
      </c>
      <c r="D1501" s="97" t="str">
        <f>IF('Data Import-Express'!D1495="", "",'Data Import-Express'!D1495 )</f>
        <v>L079195</v>
      </c>
      <c r="E1501" s="54">
        <f ca="1">IF('Data Import-Express'!E1495="", "",'Data Import-Express'!E1495 )+(TODAY()-$A$1)</f>
        <v>45170</v>
      </c>
      <c r="F1501" s="53">
        <f>IF('Data Import-Express'!F1495="", "",'Data Import-Express'!F1495 )</f>
        <v>5972.19</v>
      </c>
      <c r="G1501" s="53">
        <f>IF('Data Import-Express'!G1495="", "",'Data Import-Express'!G1495 )</f>
        <v>5972.19</v>
      </c>
      <c r="H1501" s="8"/>
      <c r="I1501" s="81"/>
      <c r="J1501" s="81"/>
      <c r="K1501" s="82"/>
      <c r="L1501" s="120"/>
      <c r="M1501" s="93"/>
      <c r="N1501" s="93"/>
      <c r="O1501" s="36"/>
      <c r="P1501" s="81"/>
      <c r="Q1501" s="81"/>
      <c r="R1501" s="82"/>
      <c r="S1501" s="88"/>
      <c r="T1501" s="92"/>
      <c r="U1501" s="92"/>
      <c r="V1501" s="2"/>
      <c r="W1501" s="2"/>
    </row>
    <row r="1502" spans="1:23" ht="15.95" customHeight="1" x14ac:dyDescent="0.25">
      <c r="A1502" s="72"/>
      <c r="B1502" s="53" t="str">
        <f>IF('Data Import-Express'!B1496="", "",'Data Import-Express'!B1496 )</f>
        <v>BTBBNF</v>
      </c>
      <c r="C1502" s="53" t="str">
        <f>IF('Data Import-Express'!C1496="", "",'Data Import-Express'!C1496 )</f>
        <v>Company 189</v>
      </c>
      <c r="D1502" s="97" t="str">
        <f>IF('Data Import-Express'!D1496="", "",'Data Import-Express'!D1496 )</f>
        <v>L079450</v>
      </c>
      <c r="E1502" s="54">
        <f ca="1">IF('Data Import-Express'!E1496="", "",'Data Import-Express'!E1496 )+(TODAY()-$A$1)</f>
        <v>45170</v>
      </c>
      <c r="F1502" s="53">
        <f>IF('Data Import-Express'!F1496="", "",'Data Import-Express'!F1496 )</f>
        <v>429.07</v>
      </c>
      <c r="G1502" s="53">
        <f>IF('Data Import-Express'!G1496="", "",'Data Import-Express'!G1496 )</f>
        <v>429.07</v>
      </c>
      <c r="H1502" s="8"/>
      <c r="I1502" s="81"/>
      <c r="J1502" s="81"/>
      <c r="K1502" s="82"/>
      <c r="L1502" s="120"/>
      <c r="M1502" s="93"/>
      <c r="N1502" s="93"/>
      <c r="O1502" s="36"/>
      <c r="P1502" s="81"/>
      <c r="Q1502" s="81"/>
      <c r="R1502" s="82"/>
      <c r="S1502" s="88"/>
      <c r="T1502" s="92"/>
      <c r="U1502" s="92"/>
      <c r="V1502" s="2"/>
      <c r="W1502" s="2"/>
    </row>
    <row r="1503" spans="1:23" ht="15.95" customHeight="1" x14ac:dyDescent="0.25">
      <c r="A1503" s="72"/>
      <c r="B1503" s="53" t="str">
        <f>IF('Data Import-Express'!B1497="", "",'Data Import-Express'!B1497 )</f>
        <v>BTBBNF</v>
      </c>
      <c r="C1503" s="53" t="str">
        <f>IF('Data Import-Express'!C1497="", "",'Data Import-Express'!C1497 )</f>
        <v>Company 189</v>
      </c>
      <c r="D1503" s="97" t="str">
        <f>IF('Data Import-Express'!D1497="", "",'Data Import-Express'!D1497 )</f>
        <v>L079452</v>
      </c>
      <c r="E1503" s="54">
        <f ca="1">IF('Data Import-Express'!E1497="", "",'Data Import-Express'!E1497 )+(TODAY()-$A$1)</f>
        <v>45170</v>
      </c>
      <c r="F1503" s="53">
        <f>IF('Data Import-Express'!F1497="", "",'Data Import-Express'!F1497 )</f>
        <v>637.14</v>
      </c>
      <c r="G1503" s="53">
        <f>IF('Data Import-Express'!G1497="", "",'Data Import-Express'!G1497 )</f>
        <v>637.14</v>
      </c>
      <c r="H1503" s="8"/>
      <c r="I1503" s="81"/>
      <c r="J1503" s="81"/>
      <c r="K1503" s="82"/>
      <c r="L1503" s="120"/>
      <c r="M1503" s="93"/>
      <c r="N1503" s="93"/>
      <c r="O1503" s="36"/>
      <c r="P1503" s="81"/>
      <c r="Q1503" s="81"/>
      <c r="R1503" s="82"/>
      <c r="S1503" s="88"/>
      <c r="T1503" s="92"/>
      <c r="U1503" s="92"/>
      <c r="V1503" s="2"/>
      <c r="W1503" s="2"/>
    </row>
    <row r="1504" spans="1:23" ht="15.95" customHeight="1" x14ac:dyDescent="0.25">
      <c r="A1504" s="72"/>
      <c r="B1504" s="53" t="str">
        <f>IF('Data Import-Express'!B1498="", "",'Data Import-Express'!B1498 )</f>
        <v>BTBBNF</v>
      </c>
      <c r="C1504" s="53" t="str">
        <f>IF('Data Import-Express'!C1498="", "",'Data Import-Express'!C1498 )</f>
        <v>Company 189</v>
      </c>
      <c r="D1504" s="97" t="str">
        <f>IF('Data Import-Express'!D1498="", "",'Data Import-Express'!D1498 )</f>
        <v>L079473</v>
      </c>
      <c r="E1504" s="54">
        <f ca="1">IF('Data Import-Express'!E1498="", "",'Data Import-Express'!E1498 )+(TODAY()-$A$1)</f>
        <v>45170</v>
      </c>
      <c r="F1504" s="53">
        <f>IF('Data Import-Express'!F1498="", "",'Data Import-Express'!F1498 )</f>
        <v>645.75</v>
      </c>
      <c r="G1504" s="53">
        <f>IF('Data Import-Express'!G1498="", "",'Data Import-Express'!G1498 )</f>
        <v>645.75</v>
      </c>
      <c r="H1504" s="8"/>
      <c r="I1504" s="81"/>
      <c r="J1504" s="81"/>
      <c r="K1504" s="82"/>
      <c r="L1504" s="120"/>
      <c r="M1504" s="93"/>
      <c r="N1504" s="93"/>
      <c r="O1504" s="36"/>
      <c r="P1504" s="81"/>
      <c r="Q1504" s="81"/>
      <c r="R1504" s="82"/>
      <c r="S1504" s="88"/>
      <c r="T1504" s="92"/>
      <c r="U1504" s="92"/>
      <c r="V1504" s="2"/>
      <c r="W1504" s="2"/>
    </row>
    <row r="1505" spans="1:23" ht="15.95" customHeight="1" x14ac:dyDescent="0.25">
      <c r="A1505" s="72"/>
      <c r="B1505" s="53" t="str">
        <f>IF('Data Import-Express'!B1499="", "",'Data Import-Express'!B1499 )</f>
        <v>BTBBNF</v>
      </c>
      <c r="C1505" s="53" t="str">
        <f>IF('Data Import-Express'!C1499="", "",'Data Import-Express'!C1499 )</f>
        <v>Company 189</v>
      </c>
      <c r="D1505" s="97" t="str">
        <f>IF('Data Import-Express'!D1499="", "",'Data Import-Express'!D1499 )</f>
        <v>L078410</v>
      </c>
      <c r="E1505" s="54">
        <f ca="1">IF('Data Import-Express'!E1499="", "",'Data Import-Express'!E1499 )+(TODAY()-$A$1)</f>
        <v>45171</v>
      </c>
      <c r="F1505" s="53">
        <f>IF('Data Import-Express'!F1499="", "",'Data Import-Express'!F1499 )</f>
        <v>1712.33</v>
      </c>
      <c r="G1505" s="53">
        <f>IF('Data Import-Express'!G1499="", "",'Data Import-Express'!G1499 )</f>
        <v>1712.33</v>
      </c>
      <c r="H1505" s="8"/>
      <c r="I1505" s="81"/>
      <c r="J1505" s="81"/>
      <c r="K1505" s="82"/>
      <c r="L1505" s="120"/>
      <c r="M1505" s="93"/>
      <c r="N1505" s="93"/>
      <c r="O1505" s="36"/>
      <c r="P1505" s="81"/>
      <c r="Q1505" s="81"/>
      <c r="R1505" s="82"/>
      <c r="S1505" s="88"/>
      <c r="T1505" s="92"/>
      <c r="U1505" s="92"/>
      <c r="V1505" s="2"/>
      <c r="W1505" s="2"/>
    </row>
    <row r="1506" spans="1:23" ht="15.95" customHeight="1" x14ac:dyDescent="0.25">
      <c r="A1506" s="72"/>
      <c r="B1506" s="53" t="str">
        <f>IF('Data Import-Express'!B1500="", "",'Data Import-Express'!B1500 )</f>
        <v>BTBBNF</v>
      </c>
      <c r="C1506" s="53" t="str">
        <f>IF('Data Import-Express'!C1500="", "",'Data Import-Express'!C1500 )</f>
        <v>Company 189</v>
      </c>
      <c r="D1506" s="97" t="str">
        <f>IF('Data Import-Express'!D1500="", "",'Data Import-Express'!D1500 )</f>
        <v>L079466</v>
      </c>
      <c r="E1506" s="54">
        <f ca="1">IF('Data Import-Express'!E1500="", "",'Data Import-Express'!E1500 )+(TODAY()-$A$1)</f>
        <v>45171</v>
      </c>
      <c r="F1506" s="53">
        <f>IF('Data Import-Express'!F1500="", "",'Data Import-Express'!F1500 )</f>
        <v>1453.66</v>
      </c>
      <c r="G1506" s="53">
        <f>IF('Data Import-Express'!G1500="", "",'Data Import-Express'!G1500 )</f>
        <v>1453.66</v>
      </c>
      <c r="H1506" s="8"/>
      <c r="I1506" s="81"/>
      <c r="J1506" s="81"/>
      <c r="K1506" s="82"/>
      <c r="L1506" s="120"/>
      <c r="M1506" s="93"/>
      <c r="N1506" s="93"/>
      <c r="O1506" s="36"/>
      <c r="P1506" s="81"/>
      <c r="Q1506" s="81"/>
      <c r="R1506" s="82"/>
      <c r="S1506" s="88"/>
      <c r="T1506" s="92"/>
      <c r="U1506" s="92"/>
      <c r="V1506" s="2"/>
      <c r="W1506" s="2"/>
    </row>
    <row r="1507" spans="1:23" ht="15.95" customHeight="1" x14ac:dyDescent="0.25">
      <c r="A1507" s="72"/>
      <c r="B1507" s="53" t="str">
        <f>IF('Data Import-Express'!B1501="", "",'Data Import-Express'!B1501 )</f>
        <v>BTBBNF</v>
      </c>
      <c r="C1507" s="53" t="str">
        <f>IF('Data Import-Express'!C1501="", "",'Data Import-Express'!C1501 )</f>
        <v>Company 189</v>
      </c>
      <c r="D1507" s="97" t="str">
        <f>IF('Data Import-Express'!D1501="", "",'Data Import-Express'!D1501 )</f>
        <v>L079523</v>
      </c>
      <c r="E1507" s="54">
        <f ca="1">IF('Data Import-Express'!E1501="", "",'Data Import-Express'!E1501 )+(TODAY()-$A$1)</f>
        <v>45172</v>
      </c>
      <c r="F1507" s="53">
        <f>IF('Data Import-Express'!F1501="", "",'Data Import-Express'!F1501 )</f>
        <v>645.75</v>
      </c>
      <c r="G1507" s="53">
        <f>IF('Data Import-Express'!G1501="", "",'Data Import-Express'!G1501 )</f>
        <v>645.75</v>
      </c>
      <c r="H1507" s="8"/>
      <c r="I1507" s="81"/>
      <c r="J1507" s="81"/>
      <c r="K1507" s="82"/>
      <c r="L1507" s="120"/>
      <c r="M1507" s="93"/>
      <c r="N1507" s="93"/>
      <c r="O1507" s="36"/>
      <c r="P1507" s="81"/>
      <c r="Q1507" s="81"/>
      <c r="R1507" s="82"/>
      <c r="S1507" s="88"/>
      <c r="T1507" s="92"/>
      <c r="U1507" s="92"/>
      <c r="V1507" s="2"/>
      <c r="W1507" s="2"/>
    </row>
    <row r="1508" spans="1:23" ht="15.95" customHeight="1" x14ac:dyDescent="0.25">
      <c r="A1508" s="72"/>
      <c r="B1508" s="53" t="str">
        <f>IF('Data Import-Express'!B1502="", "",'Data Import-Express'!B1502 )</f>
        <v>BTBBNF</v>
      </c>
      <c r="C1508" s="53" t="str">
        <f>IF('Data Import-Express'!C1502="", "",'Data Import-Express'!C1502 )</f>
        <v>Company 189</v>
      </c>
      <c r="D1508" s="97" t="str">
        <f>IF('Data Import-Express'!D1502="", "",'Data Import-Express'!D1502 )</f>
        <v>L079648</v>
      </c>
      <c r="E1508" s="54">
        <f ca="1">IF('Data Import-Express'!E1502="", "",'Data Import-Express'!E1502 )+(TODAY()-$A$1)</f>
        <v>45172</v>
      </c>
      <c r="F1508" s="53">
        <f>IF('Data Import-Express'!F1502="", "",'Data Import-Express'!F1502 )</f>
        <v>426.08</v>
      </c>
      <c r="G1508" s="53">
        <f>IF('Data Import-Express'!G1502="", "",'Data Import-Express'!G1502 )</f>
        <v>426.08</v>
      </c>
      <c r="H1508" s="8"/>
      <c r="I1508" s="81"/>
      <c r="J1508" s="81"/>
      <c r="K1508" s="82"/>
      <c r="L1508" s="120"/>
      <c r="M1508" s="93"/>
      <c r="N1508" s="93"/>
      <c r="O1508" s="36"/>
      <c r="P1508" s="81"/>
      <c r="Q1508" s="81"/>
      <c r="R1508" s="82"/>
      <c r="S1508" s="88"/>
      <c r="T1508" s="92"/>
      <c r="U1508" s="92"/>
      <c r="V1508" s="2"/>
      <c r="W1508" s="2"/>
    </row>
    <row r="1509" spans="1:23" ht="15.95" customHeight="1" x14ac:dyDescent="0.25">
      <c r="A1509" s="72"/>
      <c r="B1509" s="53" t="str">
        <f>IF('Data Import-Express'!B1503="", "",'Data Import-Express'!B1503 )</f>
        <v>BTBBNF</v>
      </c>
      <c r="C1509" s="53" t="str">
        <f>IF('Data Import-Express'!C1503="", "",'Data Import-Express'!C1503 )</f>
        <v>Company 189</v>
      </c>
      <c r="D1509" s="97" t="str">
        <f>IF('Data Import-Express'!D1503="", "",'Data Import-Express'!D1503 )</f>
        <v>L079649</v>
      </c>
      <c r="E1509" s="54">
        <f ca="1">IF('Data Import-Express'!E1503="", "",'Data Import-Express'!E1503 )+(TODAY()-$A$1)</f>
        <v>45172</v>
      </c>
      <c r="F1509" s="53">
        <f>IF('Data Import-Express'!F1503="", "",'Data Import-Express'!F1503 )</f>
        <v>873.97</v>
      </c>
      <c r="G1509" s="53">
        <f>IF('Data Import-Express'!G1503="", "",'Data Import-Express'!G1503 )</f>
        <v>873.97</v>
      </c>
      <c r="H1509" s="8"/>
      <c r="I1509" s="81"/>
      <c r="J1509" s="81"/>
      <c r="K1509" s="82"/>
      <c r="L1509" s="120"/>
      <c r="M1509" s="93"/>
      <c r="N1509" s="93"/>
      <c r="O1509" s="36"/>
      <c r="P1509" s="81"/>
      <c r="Q1509" s="81"/>
      <c r="R1509" s="82"/>
      <c r="S1509" s="88"/>
      <c r="T1509" s="92"/>
      <c r="U1509" s="92"/>
      <c r="V1509" s="2"/>
      <c r="W1509" s="2"/>
    </row>
    <row r="1510" spans="1:23" ht="15.95" customHeight="1" x14ac:dyDescent="0.25">
      <c r="A1510" s="72"/>
      <c r="B1510" s="53" t="str">
        <f>IF('Data Import-Express'!B1504="", "",'Data Import-Express'!B1504 )</f>
        <v>BTBTPA</v>
      </c>
      <c r="C1510" s="53" t="str">
        <f>IF('Data Import-Express'!C1504="", "",'Data Import-Express'!C1504 )</f>
        <v>Company 190</v>
      </c>
      <c r="D1510" s="97" t="str">
        <f>IF('Data Import-Express'!D1504="", "",'Data Import-Express'!D1504 )</f>
        <v>L074378</v>
      </c>
      <c r="E1510" s="54">
        <f ca="1">IF('Data Import-Express'!E1504="", "",'Data Import-Express'!E1504 )+(TODAY()-$A$1)</f>
        <v>45081</v>
      </c>
      <c r="F1510" s="53">
        <f>IF('Data Import-Express'!F1504="", "",'Data Import-Express'!F1504 )</f>
        <v>984</v>
      </c>
      <c r="G1510" s="53">
        <f>IF('Data Import-Express'!G1504="", "",'Data Import-Express'!G1504 )</f>
        <v>984</v>
      </c>
      <c r="H1510" s="8"/>
      <c r="I1510" s="81"/>
      <c r="J1510" s="81"/>
      <c r="K1510" s="82"/>
      <c r="L1510" s="120"/>
      <c r="M1510" s="93"/>
      <c r="N1510" s="93"/>
      <c r="O1510" s="36"/>
      <c r="P1510" s="81"/>
      <c r="Q1510" s="81"/>
      <c r="R1510" s="82"/>
      <c r="S1510" s="88"/>
      <c r="T1510" s="92"/>
      <c r="U1510" s="92"/>
      <c r="V1510" s="2"/>
      <c r="W1510" s="2"/>
    </row>
    <row r="1511" spans="1:23" ht="15.95" customHeight="1" x14ac:dyDescent="0.25">
      <c r="A1511" s="72"/>
      <c r="B1511" s="53" t="str">
        <f>IF('Data Import-Express'!B1505="", "",'Data Import-Express'!B1505 )</f>
        <v>BTBTPA</v>
      </c>
      <c r="C1511" s="53" t="str">
        <f>IF('Data Import-Express'!C1505="", "",'Data Import-Express'!C1505 )</f>
        <v>Company 190</v>
      </c>
      <c r="D1511" s="97" t="str">
        <f>IF('Data Import-Express'!D1505="", "",'Data Import-Express'!D1505 )</f>
        <v>L076194</v>
      </c>
      <c r="E1511" s="54">
        <f ca="1">IF('Data Import-Express'!E1505="", "",'Data Import-Express'!E1505 )+(TODAY()-$A$1)</f>
        <v>45127</v>
      </c>
      <c r="F1511" s="53">
        <f>IF('Data Import-Express'!F1505="", "",'Data Import-Express'!F1505 )</f>
        <v>2397</v>
      </c>
      <c r="G1511" s="53">
        <f>IF('Data Import-Express'!G1505="", "",'Data Import-Express'!G1505 )</f>
        <v>2397</v>
      </c>
      <c r="H1511" s="8"/>
      <c r="I1511" s="81"/>
      <c r="J1511" s="81"/>
      <c r="K1511" s="82"/>
      <c r="L1511" s="120"/>
      <c r="M1511" s="93"/>
      <c r="N1511" s="93"/>
      <c r="O1511" s="36"/>
      <c r="P1511" s="81"/>
      <c r="Q1511" s="81"/>
      <c r="R1511" s="82"/>
      <c r="S1511" s="88"/>
      <c r="T1511" s="92"/>
      <c r="U1511" s="92"/>
      <c r="V1511" s="2"/>
      <c r="W1511" s="2"/>
    </row>
    <row r="1512" spans="1:23" ht="15.95" customHeight="1" x14ac:dyDescent="0.25">
      <c r="A1512" s="72"/>
      <c r="B1512" s="53" t="str">
        <f>IF('Data Import-Express'!B1506="", "",'Data Import-Express'!B1506 )</f>
        <v>BTBTPA</v>
      </c>
      <c r="C1512" s="53" t="str">
        <f>IF('Data Import-Express'!C1506="", "",'Data Import-Express'!C1506 )</f>
        <v>Company 190</v>
      </c>
      <c r="D1512" s="97" t="str">
        <f>IF('Data Import-Express'!D1506="", "",'Data Import-Express'!D1506 )</f>
        <v>L076318</v>
      </c>
      <c r="E1512" s="54">
        <f ca="1">IF('Data Import-Express'!E1506="", "",'Data Import-Express'!E1506 )+(TODAY()-$A$1)</f>
        <v>45127</v>
      </c>
      <c r="F1512" s="53">
        <f>IF('Data Import-Express'!F1506="", "",'Data Import-Express'!F1506 )</f>
        <v>2080</v>
      </c>
      <c r="G1512" s="53">
        <f>IF('Data Import-Express'!G1506="", "",'Data Import-Express'!G1506 )</f>
        <v>2080</v>
      </c>
      <c r="H1512" s="8"/>
      <c r="I1512" s="81"/>
      <c r="J1512" s="81"/>
      <c r="K1512" s="82"/>
      <c r="L1512" s="120"/>
      <c r="M1512" s="93"/>
      <c r="N1512" s="93"/>
      <c r="O1512" s="36"/>
      <c r="P1512" s="81"/>
      <c r="Q1512" s="81"/>
      <c r="R1512" s="82"/>
      <c r="S1512" s="88"/>
      <c r="T1512" s="92"/>
      <c r="U1512" s="92"/>
      <c r="V1512" s="2"/>
      <c r="W1512" s="2"/>
    </row>
    <row r="1513" spans="1:23" ht="15.95" customHeight="1" x14ac:dyDescent="0.25">
      <c r="A1513" s="72"/>
      <c r="B1513" s="53" t="str">
        <f>IF('Data Import-Express'!B1507="", "",'Data Import-Express'!B1507 )</f>
        <v>BTBTPA</v>
      </c>
      <c r="C1513" s="53" t="str">
        <f>IF('Data Import-Express'!C1507="", "",'Data Import-Express'!C1507 )</f>
        <v>Company 190</v>
      </c>
      <c r="D1513" s="97" t="str">
        <f>IF('Data Import-Express'!D1507="", "",'Data Import-Express'!D1507 )</f>
        <v>L076561</v>
      </c>
      <c r="E1513" s="54">
        <f ca="1">IF('Data Import-Express'!E1507="", "",'Data Import-Express'!E1507 )+(TODAY()-$A$1)</f>
        <v>45127</v>
      </c>
      <c r="F1513" s="53">
        <f>IF('Data Import-Express'!F1507="", "",'Data Import-Express'!F1507 )</f>
        <v>1820</v>
      </c>
      <c r="G1513" s="53">
        <f>IF('Data Import-Express'!G1507="", "",'Data Import-Express'!G1507 )</f>
        <v>1820</v>
      </c>
      <c r="H1513" s="8"/>
      <c r="I1513" s="81"/>
      <c r="J1513" s="81"/>
      <c r="K1513" s="82"/>
      <c r="L1513" s="120"/>
      <c r="M1513" s="93"/>
      <c r="N1513" s="93"/>
      <c r="O1513" s="36"/>
      <c r="P1513" s="81"/>
      <c r="Q1513" s="81"/>
      <c r="R1513" s="82"/>
      <c r="S1513" s="88"/>
      <c r="T1513" s="92"/>
      <c r="U1513" s="92"/>
      <c r="V1513" s="2"/>
      <c r="W1513" s="2"/>
    </row>
    <row r="1514" spans="1:23" ht="15.95" customHeight="1" x14ac:dyDescent="0.25">
      <c r="A1514" s="72"/>
      <c r="B1514" s="53" t="str">
        <f>IF('Data Import-Express'!B1508="", "",'Data Import-Express'!B1508 )</f>
        <v>BTBTPA</v>
      </c>
      <c r="C1514" s="53" t="str">
        <f>IF('Data Import-Express'!C1508="", "",'Data Import-Express'!C1508 )</f>
        <v>Company 190</v>
      </c>
      <c r="D1514" s="97" t="str">
        <f>IF('Data Import-Express'!D1508="", "",'Data Import-Express'!D1508 )</f>
        <v>L076577</v>
      </c>
      <c r="E1514" s="54">
        <f ca="1">IF('Data Import-Express'!E1508="", "",'Data Import-Express'!E1508 )+(TODAY()-$A$1)</f>
        <v>45127</v>
      </c>
      <c r="F1514" s="53">
        <f>IF('Data Import-Express'!F1508="", "",'Data Import-Express'!F1508 )</f>
        <v>1428</v>
      </c>
      <c r="G1514" s="53">
        <f>IF('Data Import-Express'!G1508="", "",'Data Import-Express'!G1508 )</f>
        <v>1428</v>
      </c>
      <c r="H1514" s="8"/>
      <c r="I1514" s="81"/>
      <c r="J1514" s="81"/>
      <c r="K1514" s="82"/>
      <c r="L1514" s="120"/>
      <c r="M1514" s="93"/>
      <c r="N1514" s="93"/>
      <c r="O1514" s="36"/>
      <c r="P1514" s="81"/>
      <c r="Q1514" s="81"/>
      <c r="R1514" s="82"/>
      <c r="S1514" s="88"/>
      <c r="T1514" s="92"/>
      <c r="U1514" s="92"/>
      <c r="V1514" s="2"/>
      <c r="W1514" s="2"/>
    </row>
    <row r="1515" spans="1:23" ht="15.95" customHeight="1" x14ac:dyDescent="0.25">
      <c r="A1515" s="72"/>
      <c r="B1515" s="53" t="str">
        <f>IF('Data Import-Express'!B1509="", "",'Data Import-Express'!B1509 )</f>
        <v>BTBTPA</v>
      </c>
      <c r="C1515" s="53" t="str">
        <f>IF('Data Import-Express'!C1509="", "",'Data Import-Express'!C1509 )</f>
        <v>Company 190</v>
      </c>
      <c r="D1515" s="97" t="str">
        <f>IF('Data Import-Express'!D1509="", "",'Data Import-Express'!D1509 )</f>
        <v>L077002</v>
      </c>
      <c r="E1515" s="54">
        <f ca="1">IF('Data Import-Express'!E1509="", "",'Data Import-Express'!E1509 )+(TODAY()-$A$1)</f>
        <v>45130</v>
      </c>
      <c r="F1515" s="53">
        <f>IF('Data Import-Express'!F1509="", "",'Data Import-Express'!F1509 )</f>
        <v>628</v>
      </c>
      <c r="G1515" s="53">
        <f>IF('Data Import-Express'!G1509="", "",'Data Import-Express'!G1509 )</f>
        <v>628</v>
      </c>
      <c r="H1515" s="8"/>
      <c r="I1515" s="81"/>
      <c r="J1515" s="81"/>
      <c r="K1515" s="82"/>
      <c r="L1515" s="120"/>
      <c r="M1515" s="93"/>
      <c r="N1515" s="93"/>
      <c r="O1515" s="36"/>
      <c r="P1515" s="81"/>
      <c r="Q1515" s="81"/>
      <c r="R1515" s="82"/>
      <c r="S1515" s="88"/>
      <c r="T1515" s="92"/>
      <c r="U1515" s="92"/>
      <c r="V1515" s="2"/>
      <c r="W1515" s="2"/>
    </row>
    <row r="1516" spans="1:23" ht="15.95" customHeight="1" x14ac:dyDescent="0.25">
      <c r="A1516" s="72"/>
      <c r="B1516" s="53" t="str">
        <f>IF('Data Import-Express'!B1510="", "",'Data Import-Express'!B1510 )</f>
        <v>BTBTPA</v>
      </c>
      <c r="C1516" s="53" t="str">
        <f>IF('Data Import-Express'!C1510="", "",'Data Import-Express'!C1510 )</f>
        <v>Company 190</v>
      </c>
      <c r="D1516" s="97" t="str">
        <f>IF('Data Import-Express'!D1510="", "",'Data Import-Express'!D1510 )</f>
        <v>L077251</v>
      </c>
      <c r="E1516" s="54">
        <f ca="1">IF('Data Import-Express'!E1510="", "",'Data Import-Express'!E1510 )+(TODAY()-$A$1)</f>
        <v>45130</v>
      </c>
      <c r="F1516" s="53">
        <f>IF('Data Import-Express'!F1510="", "",'Data Import-Express'!F1510 )</f>
        <v>1292</v>
      </c>
      <c r="G1516" s="53">
        <f>IF('Data Import-Express'!G1510="", "",'Data Import-Express'!G1510 )</f>
        <v>1292</v>
      </c>
      <c r="H1516" s="8"/>
      <c r="I1516" s="81"/>
      <c r="J1516" s="81"/>
      <c r="K1516" s="82"/>
      <c r="L1516" s="120"/>
      <c r="M1516" s="93"/>
      <c r="N1516" s="93"/>
      <c r="O1516" s="36"/>
      <c r="P1516" s="81"/>
      <c r="Q1516" s="81"/>
      <c r="R1516" s="82"/>
      <c r="S1516" s="88"/>
      <c r="T1516" s="92"/>
      <c r="U1516" s="92"/>
      <c r="V1516" s="2"/>
      <c r="W1516" s="2"/>
    </row>
    <row r="1517" spans="1:23" ht="15.95" customHeight="1" x14ac:dyDescent="0.25">
      <c r="A1517" s="72"/>
      <c r="B1517" s="53" t="str">
        <f>IF('Data Import-Express'!B1511="", "",'Data Import-Express'!B1511 )</f>
        <v>BTBTPA</v>
      </c>
      <c r="C1517" s="53" t="str">
        <f>IF('Data Import-Express'!C1511="", "",'Data Import-Express'!C1511 )</f>
        <v>Company 190</v>
      </c>
      <c r="D1517" s="97" t="str">
        <f>IF('Data Import-Express'!D1511="", "",'Data Import-Express'!D1511 )</f>
        <v>L077068</v>
      </c>
      <c r="E1517" s="54">
        <f ca="1">IF('Data Import-Express'!E1511="", "",'Data Import-Express'!E1511 )+(TODAY()-$A$1)</f>
        <v>45137</v>
      </c>
      <c r="F1517" s="53">
        <f>IF('Data Import-Express'!F1511="", "",'Data Import-Express'!F1511 )</f>
        <v>1465</v>
      </c>
      <c r="G1517" s="53">
        <f>IF('Data Import-Express'!G1511="", "",'Data Import-Express'!G1511 )</f>
        <v>1465</v>
      </c>
      <c r="H1517" s="8"/>
      <c r="I1517" s="81"/>
      <c r="J1517" s="81"/>
      <c r="K1517" s="82"/>
      <c r="L1517" s="120"/>
      <c r="M1517" s="93"/>
      <c r="N1517" s="93"/>
      <c r="O1517" s="36"/>
      <c r="P1517" s="81"/>
      <c r="Q1517" s="81"/>
      <c r="R1517" s="82"/>
      <c r="S1517" s="88"/>
      <c r="T1517" s="92"/>
      <c r="U1517" s="92"/>
      <c r="V1517" s="2"/>
      <c r="W1517" s="2"/>
    </row>
    <row r="1518" spans="1:23" ht="15.95" customHeight="1" x14ac:dyDescent="0.25">
      <c r="A1518" s="72"/>
      <c r="B1518" s="53" t="str">
        <f>IF('Data Import-Express'!B1512="", "",'Data Import-Express'!B1512 )</f>
        <v>BTBTPA</v>
      </c>
      <c r="C1518" s="53" t="str">
        <f>IF('Data Import-Express'!C1512="", "",'Data Import-Express'!C1512 )</f>
        <v>Company 190</v>
      </c>
      <c r="D1518" s="97" t="str">
        <f>IF('Data Import-Express'!D1512="", "",'Data Import-Express'!D1512 )</f>
        <v>L077347</v>
      </c>
      <c r="E1518" s="54">
        <f ca="1">IF('Data Import-Express'!E1512="", "",'Data Import-Express'!E1512 )+(TODAY()-$A$1)</f>
        <v>45137</v>
      </c>
      <c r="F1518" s="53">
        <f>IF('Data Import-Express'!F1512="", "",'Data Import-Express'!F1512 )</f>
        <v>969</v>
      </c>
      <c r="G1518" s="53">
        <f>IF('Data Import-Express'!G1512="", "",'Data Import-Express'!G1512 )</f>
        <v>969</v>
      </c>
      <c r="H1518" s="8"/>
      <c r="I1518" s="81"/>
      <c r="J1518" s="81"/>
      <c r="K1518" s="82"/>
      <c r="L1518" s="120"/>
      <c r="M1518" s="93"/>
      <c r="N1518" s="93"/>
      <c r="O1518" s="36"/>
      <c r="P1518" s="81"/>
      <c r="Q1518" s="81"/>
      <c r="R1518" s="82"/>
      <c r="S1518" s="88"/>
      <c r="T1518" s="92"/>
      <c r="U1518" s="92"/>
      <c r="V1518" s="2"/>
      <c r="W1518" s="2"/>
    </row>
    <row r="1519" spans="1:23" ht="15.95" customHeight="1" x14ac:dyDescent="0.25">
      <c r="A1519" s="72"/>
      <c r="B1519" s="53" t="str">
        <f>IF('Data Import-Express'!B1513="", "",'Data Import-Express'!B1513 )</f>
        <v>BTCSLV</v>
      </c>
      <c r="C1519" s="53" t="str">
        <f>IF('Data Import-Express'!C1513="", "",'Data Import-Express'!C1513 )</f>
        <v>Company 191</v>
      </c>
      <c r="D1519" s="97" t="str">
        <f>IF('Data Import-Express'!D1513="", "",'Data Import-Express'!D1513 )</f>
        <v>L021335</v>
      </c>
      <c r="E1519" s="54">
        <f ca="1">IF('Data Import-Express'!E1513="", "",'Data Import-Express'!E1513 )+(TODAY()-$A$1)</f>
        <v>44092</v>
      </c>
      <c r="F1519" s="53">
        <f>IF('Data Import-Express'!F1513="", "",'Data Import-Express'!F1513 )</f>
        <v>960</v>
      </c>
      <c r="G1519" s="53">
        <f>IF('Data Import-Express'!G1513="", "",'Data Import-Express'!G1513 )</f>
        <v>405.45</v>
      </c>
      <c r="H1519" s="8"/>
      <c r="I1519" s="81"/>
      <c r="J1519" s="81"/>
      <c r="K1519" s="82"/>
      <c r="L1519" s="120"/>
      <c r="M1519" s="93"/>
      <c r="N1519" s="93"/>
      <c r="O1519" s="36"/>
      <c r="P1519" s="81"/>
      <c r="Q1519" s="81"/>
      <c r="R1519" s="82"/>
      <c r="S1519" s="88"/>
      <c r="T1519" s="92"/>
      <c r="U1519" s="92"/>
      <c r="V1519" s="2"/>
      <c r="W1519" s="2"/>
    </row>
    <row r="1520" spans="1:23" ht="15.95" customHeight="1" x14ac:dyDescent="0.25">
      <c r="A1520" s="72"/>
      <c r="B1520" s="53" t="str">
        <f>IF('Data Import-Express'!B1514="", "",'Data Import-Express'!B1514 )</f>
        <v>BTCSLV</v>
      </c>
      <c r="C1520" s="53" t="str">
        <f>IF('Data Import-Express'!C1514="", "",'Data Import-Express'!C1514 )</f>
        <v>Company 191</v>
      </c>
      <c r="D1520" s="97" t="str">
        <f>IF('Data Import-Express'!D1514="", "",'Data Import-Express'!D1514 )</f>
        <v>L023556</v>
      </c>
      <c r="E1520" s="54">
        <f ca="1">IF('Data Import-Express'!E1514="", "",'Data Import-Express'!E1514 )+(TODAY()-$A$1)</f>
        <v>44128</v>
      </c>
      <c r="F1520" s="53">
        <f>IF('Data Import-Express'!F1514="", "",'Data Import-Express'!F1514 )</f>
        <v>305</v>
      </c>
      <c r="G1520" s="53">
        <f>IF('Data Import-Express'!G1514="", "",'Data Import-Express'!G1514 )</f>
        <v>305</v>
      </c>
      <c r="H1520" s="8"/>
      <c r="I1520" s="81"/>
      <c r="J1520" s="81"/>
      <c r="K1520" s="82"/>
      <c r="L1520" s="120"/>
      <c r="M1520" s="93"/>
      <c r="N1520" s="93"/>
      <c r="O1520" s="36"/>
      <c r="P1520" s="81"/>
      <c r="Q1520" s="81"/>
      <c r="R1520" s="82"/>
      <c r="S1520" s="88"/>
      <c r="T1520" s="92"/>
      <c r="U1520" s="92"/>
      <c r="V1520" s="2"/>
      <c r="W1520" s="2"/>
    </row>
    <row r="1521" spans="1:23" ht="15.95" customHeight="1" x14ac:dyDescent="0.25">
      <c r="A1521" s="72"/>
      <c r="B1521" s="53" t="str">
        <f>IF('Data Import-Express'!B1515="", "",'Data Import-Express'!B1515 )</f>
        <v>BTCSLV</v>
      </c>
      <c r="C1521" s="53" t="str">
        <f>IF('Data Import-Express'!C1515="", "",'Data Import-Express'!C1515 )</f>
        <v>Company 191</v>
      </c>
      <c r="D1521" s="97" t="str">
        <f>IF('Data Import-Express'!D1515="", "",'Data Import-Express'!D1515 )</f>
        <v>L033102</v>
      </c>
      <c r="E1521" s="54">
        <f ca="1">IF('Data Import-Express'!E1515="", "",'Data Import-Express'!E1515 )+(TODAY()-$A$1)</f>
        <v>44301</v>
      </c>
      <c r="F1521" s="53">
        <f>IF('Data Import-Express'!F1515="", "",'Data Import-Express'!F1515 )</f>
        <v>346.5</v>
      </c>
      <c r="G1521" s="53">
        <f>IF('Data Import-Express'!G1515="", "",'Data Import-Express'!G1515 )</f>
        <v>346.5</v>
      </c>
      <c r="H1521" s="8"/>
      <c r="I1521" s="81"/>
      <c r="J1521" s="81"/>
      <c r="K1521" s="82"/>
      <c r="L1521" s="120"/>
      <c r="M1521" s="93"/>
      <c r="N1521" s="93"/>
      <c r="O1521" s="36"/>
      <c r="P1521" s="81"/>
      <c r="Q1521" s="81"/>
      <c r="R1521" s="82"/>
      <c r="S1521" s="88"/>
      <c r="T1521" s="92"/>
      <c r="U1521" s="92"/>
      <c r="V1521" s="2"/>
      <c r="W1521" s="2"/>
    </row>
    <row r="1522" spans="1:23" ht="15.95" customHeight="1" x14ac:dyDescent="0.25">
      <c r="A1522" s="72"/>
      <c r="B1522" s="53" t="str">
        <f>IF('Data Import-Express'!B1516="", "",'Data Import-Express'!B1516 )</f>
        <v>BTCSLV</v>
      </c>
      <c r="C1522" s="53" t="str">
        <f>IF('Data Import-Express'!C1516="", "",'Data Import-Express'!C1516 )</f>
        <v>Company 191</v>
      </c>
      <c r="D1522" s="97" t="str">
        <f>IF('Data Import-Express'!D1516="", "",'Data Import-Express'!D1516 )</f>
        <v>L049293</v>
      </c>
      <c r="E1522" s="54">
        <f ca="1">IF('Data Import-Express'!E1516="", "",'Data Import-Express'!E1516 )+(TODAY()-$A$1)</f>
        <v>44604</v>
      </c>
      <c r="F1522" s="53">
        <f>IF('Data Import-Express'!F1516="", "",'Data Import-Express'!F1516 )</f>
        <v>367.5</v>
      </c>
      <c r="G1522" s="53">
        <f>IF('Data Import-Express'!G1516="", "",'Data Import-Express'!G1516 )</f>
        <v>367.5</v>
      </c>
      <c r="H1522" s="8"/>
      <c r="I1522" s="81"/>
      <c r="J1522" s="81"/>
      <c r="K1522" s="82"/>
      <c r="L1522" s="120"/>
      <c r="M1522" s="93"/>
      <c r="N1522" s="93"/>
      <c r="O1522" s="36"/>
      <c r="P1522" s="81"/>
      <c r="Q1522" s="81"/>
      <c r="R1522" s="82"/>
      <c r="S1522" s="88"/>
      <c r="T1522" s="92"/>
      <c r="U1522" s="92"/>
      <c r="V1522" s="2"/>
      <c r="W1522" s="2"/>
    </row>
    <row r="1523" spans="1:23" ht="15.95" customHeight="1" x14ac:dyDescent="0.25">
      <c r="A1523" s="72"/>
      <c r="B1523" s="53" t="str">
        <f>IF('Data Import-Express'!B1517="", "",'Data Import-Express'!B1517 )</f>
        <v>BTCSLV</v>
      </c>
      <c r="C1523" s="53" t="str">
        <f>IF('Data Import-Express'!C1517="", "",'Data Import-Express'!C1517 )</f>
        <v>Company 191</v>
      </c>
      <c r="D1523" s="97" t="str">
        <f>IF('Data Import-Express'!D1517="", "",'Data Import-Express'!D1517 )</f>
        <v>L061422</v>
      </c>
      <c r="E1523" s="54">
        <f ca="1">IF('Data Import-Express'!E1517="", "",'Data Import-Express'!E1517 )+(TODAY()-$A$1)</f>
        <v>44836</v>
      </c>
      <c r="F1523" s="53">
        <f>IF('Data Import-Express'!F1517="", "",'Data Import-Express'!F1517 )</f>
        <v>2172</v>
      </c>
      <c r="G1523" s="53">
        <f>IF('Data Import-Express'!G1517="", "",'Data Import-Express'!G1517 )</f>
        <v>2172</v>
      </c>
      <c r="H1523" s="8"/>
      <c r="I1523" s="81"/>
      <c r="J1523" s="81"/>
      <c r="K1523" s="82"/>
      <c r="L1523" s="120"/>
      <c r="M1523" s="93"/>
      <c r="N1523" s="93"/>
      <c r="O1523" s="36"/>
      <c r="P1523" s="81"/>
      <c r="Q1523" s="81"/>
      <c r="R1523" s="82"/>
      <c r="S1523" s="88"/>
      <c r="T1523" s="92"/>
      <c r="U1523" s="92"/>
      <c r="V1523" s="2"/>
      <c r="W1523" s="2"/>
    </row>
    <row r="1524" spans="1:23" ht="15.95" customHeight="1" x14ac:dyDescent="0.25">
      <c r="A1524" s="72"/>
      <c r="B1524" s="53" t="str">
        <f>IF('Data Import-Express'!B1518="", "",'Data Import-Express'!B1518 )</f>
        <v>BTCSLV</v>
      </c>
      <c r="C1524" s="53" t="str">
        <f>IF('Data Import-Express'!C1518="", "",'Data Import-Express'!C1518 )</f>
        <v>Company 191</v>
      </c>
      <c r="D1524" s="97" t="str">
        <f>IF('Data Import-Express'!D1518="", "",'Data Import-Express'!D1518 )</f>
        <v>L072057</v>
      </c>
      <c r="E1524" s="54">
        <f ca="1">IF('Data Import-Express'!E1518="", "",'Data Import-Express'!E1518 )+(TODAY()-$A$1)</f>
        <v>45048</v>
      </c>
      <c r="F1524" s="53">
        <f>IF('Data Import-Express'!F1518="", "",'Data Import-Express'!F1518 )</f>
        <v>1509.75</v>
      </c>
      <c r="G1524" s="53">
        <f>IF('Data Import-Express'!G1518="", "",'Data Import-Express'!G1518 )</f>
        <v>150</v>
      </c>
      <c r="H1524" s="8"/>
      <c r="I1524" s="81"/>
      <c r="J1524" s="81"/>
      <c r="K1524" s="82"/>
      <c r="L1524" s="120"/>
      <c r="M1524" s="93"/>
      <c r="N1524" s="93"/>
      <c r="O1524" s="36"/>
      <c r="P1524" s="81"/>
      <c r="Q1524" s="81"/>
      <c r="R1524" s="82"/>
      <c r="S1524" s="88"/>
      <c r="T1524" s="92"/>
      <c r="U1524" s="92"/>
      <c r="V1524" s="2"/>
      <c r="W1524" s="2"/>
    </row>
    <row r="1525" spans="1:23" ht="15.95" customHeight="1" x14ac:dyDescent="0.25">
      <c r="A1525" s="72"/>
      <c r="B1525" s="53" t="str">
        <f>IF('Data Import-Express'!B1519="", "",'Data Import-Express'!B1519 )</f>
        <v>BTKKIL</v>
      </c>
      <c r="C1525" s="53" t="str">
        <f>IF('Data Import-Express'!C1519="", "",'Data Import-Express'!C1519 )</f>
        <v>Company 192</v>
      </c>
      <c r="D1525" s="97" t="str">
        <f>IF('Data Import-Express'!D1519="", "",'Data Import-Express'!D1519 )</f>
        <v>L070803</v>
      </c>
      <c r="E1525" s="54">
        <f ca="1">IF('Data Import-Express'!E1519="", "",'Data Import-Express'!E1519 )+(TODAY()-$A$1)</f>
        <v>45016</v>
      </c>
      <c r="F1525" s="53">
        <f>IF('Data Import-Express'!F1519="", "",'Data Import-Express'!F1519 )</f>
        <v>2200</v>
      </c>
      <c r="G1525" s="53">
        <f>IF('Data Import-Express'!G1519="", "",'Data Import-Express'!G1519 )</f>
        <v>150</v>
      </c>
      <c r="H1525" s="8"/>
      <c r="I1525" s="81"/>
      <c r="J1525" s="81"/>
      <c r="K1525" s="82"/>
      <c r="L1525" s="120"/>
      <c r="M1525" s="93"/>
      <c r="N1525" s="93"/>
      <c r="O1525" s="36"/>
      <c r="P1525" s="81"/>
      <c r="Q1525" s="81"/>
      <c r="R1525" s="82"/>
      <c r="S1525" s="88"/>
      <c r="T1525" s="92"/>
      <c r="U1525" s="92"/>
      <c r="V1525" s="2"/>
      <c r="W1525" s="2"/>
    </row>
    <row r="1526" spans="1:23" ht="15.95" customHeight="1" x14ac:dyDescent="0.25">
      <c r="A1526" s="72"/>
      <c r="B1526" s="53" t="str">
        <f>IF('Data Import-Express'!B1520="", "",'Data Import-Express'!B1520 )</f>
        <v>BTLANJ</v>
      </c>
      <c r="C1526" s="53" t="str">
        <f>IF('Data Import-Express'!C1520="", "",'Data Import-Express'!C1520 )</f>
        <v>Company 193</v>
      </c>
      <c r="D1526" s="97" t="str">
        <f>IF('Data Import-Express'!D1520="", "",'Data Import-Express'!D1520 )</f>
        <v>L005865CR</v>
      </c>
      <c r="E1526" s="54">
        <f ca="1">IF('Data Import-Express'!E1520="", "",'Data Import-Express'!E1520 )+(TODAY()-$A$1)</f>
        <v>44157</v>
      </c>
      <c r="F1526" s="53">
        <f>IF('Data Import-Express'!F1520="", "",'Data Import-Express'!F1520 )</f>
        <v>796.95</v>
      </c>
      <c r="G1526" s="53">
        <f>IF('Data Import-Express'!G1520="", "",'Data Import-Express'!G1520 )</f>
        <v>22</v>
      </c>
      <c r="H1526" s="8"/>
      <c r="I1526" s="81"/>
      <c r="J1526" s="81"/>
      <c r="K1526" s="82"/>
      <c r="L1526" s="120"/>
      <c r="M1526" s="93"/>
      <c r="N1526" s="93"/>
      <c r="O1526" s="36"/>
      <c r="P1526" s="81"/>
      <c r="Q1526" s="81"/>
      <c r="R1526" s="82"/>
      <c r="S1526" s="88"/>
      <c r="T1526" s="92"/>
      <c r="U1526" s="92"/>
      <c r="V1526" s="2"/>
      <c r="W1526" s="2"/>
    </row>
    <row r="1527" spans="1:23" ht="15.95" customHeight="1" x14ac:dyDescent="0.25">
      <c r="A1527" s="72"/>
      <c r="B1527" s="53" t="str">
        <f>IF('Data Import-Express'!B1521="", "",'Data Import-Express'!B1521 )</f>
        <v>BTLANJ</v>
      </c>
      <c r="C1527" s="53" t="str">
        <f>IF('Data Import-Express'!C1521="", "",'Data Import-Express'!C1521 )</f>
        <v>Company 193</v>
      </c>
      <c r="D1527" s="97" t="str">
        <f>IF('Data Import-Express'!D1521="", "",'Data Import-Express'!D1521 )</f>
        <v>L077097</v>
      </c>
      <c r="E1527" s="54">
        <f ca="1">IF('Data Import-Express'!E1521="", "",'Data Import-Express'!E1521 )+(TODAY()-$A$1)</f>
        <v>45130</v>
      </c>
      <c r="F1527" s="53">
        <f>IF('Data Import-Express'!F1521="", "",'Data Import-Express'!F1521 )</f>
        <v>2350</v>
      </c>
      <c r="G1527" s="53">
        <f>IF('Data Import-Express'!G1521="", "",'Data Import-Express'!G1521 )</f>
        <v>2350</v>
      </c>
      <c r="H1527" s="8"/>
      <c r="I1527" s="81"/>
      <c r="J1527" s="81"/>
      <c r="K1527" s="82"/>
      <c r="L1527" s="120"/>
      <c r="M1527" s="93"/>
      <c r="N1527" s="93"/>
      <c r="O1527" s="36"/>
      <c r="P1527" s="81"/>
      <c r="Q1527" s="81"/>
      <c r="R1527" s="82"/>
      <c r="S1527" s="88"/>
      <c r="T1527" s="92"/>
      <c r="U1527" s="92"/>
      <c r="V1527" s="2"/>
      <c r="W1527" s="2"/>
    </row>
    <row r="1528" spans="1:23" ht="15.95" customHeight="1" x14ac:dyDescent="0.25">
      <c r="A1528" s="72"/>
      <c r="B1528" s="53" t="str">
        <f>IF('Data Import-Express'!B1522="", "",'Data Import-Express'!B1522 )</f>
        <v>BTLANJ</v>
      </c>
      <c r="C1528" s="53" t="str">
        <f>IF('Data Import-Express'!C1522="", "",'Data Import-Express'!C1522 )</f>
        <v>Company 193</v>
      </c>
      <c r="D1528" s="97" t="str">
        <f>IF('Data Import-Express'!D1522="", "",'Data Import-Express'!D1522 )</f>
        <v>L077073</v>
      </c>
      <c r="E1528" s="54">
        <f ca="1">IF('Data Import-Express'!E1522="", "",'Data Import-Express'!E1522 )+(TODAY()-$A$1)</f>
        <v>45137</v>
      </c>
      <c r="F1528" s="53">
        <f>IF('Data Import-Express'!F1522="", "",'Data Import-Express'!F1522 )</f>
        <v>675</v>
      </c>
      <c r="G1528" s="53">
        <f>IF('Data Import-Express'!G1522="", "",'Data Import-Express'!G1522 )</f>
        <v>675</v>
      </c>
      <c r="H1528" s="8"/>
      <c r="I1528" s="81"/>
      <c r="J1528" s="81"/>
      <c r="K1528" s="82"/>
      <c r="L1528" s="120"/>
      <c r="M1528" s="93"/>
      <c r="N1528" s="93"/>
      <c r="O1528" s="36"/>
      <c r="P1528" s="81"/>
      <c r="Q1528" s="81"/>
      <c r="R1528" s="82"/>
      <c r="S1528" s="88"/>
      <c r="T1528" s="92"/>
      <c r="U1528" s="92"/>
      <c r="V1528" s="2"/>
      <c r="W1528" s="2"/>
    </row>
    <row r="1529" spans="1:23" ht="15.95" customHeight="1" x14ac:dyDescent="0.25">
      <c r="A1529" s="72"/>
      <c r="B1529" s="53" t="str">
        <f>IF('Data Import-Express'!B1523="", "",'Data Import-Express'!B1523 )</f>
        <v>BTLANJ</v>
      </c>
      <c r="C1529" s="53" t="str">
        <f>IF('Data Import-Express'!C1523="", "",'Data Import-Express'!C1523 )</f>
        <v>Company 193</v>
      </c>
      <c r="D1529" s="97" t="str">
        <f>IF('Data Import-Express'!D1523="", "",'Data Import-Express'!D1523 )</f>
        <v>L077601</v>
      </c>
      <c r="E1529" s="54">
        <f ca="1">IF('Data Import-Express'!E1523="", "",'Data Import-Express'!E1523 )+(TODAY()-$A$1)</f>
        <v>45137</v>
      </c>
      <c r="F1529" s="53">
        <f>IF('Data Import-Express'!F1523="", "",'Data Import-Express'!F1523 )</f>
        <v>944.75</v>
      </c>
      <c r="G1529" s="53">
        <f>IF('Data Import-Express'!G1523="", "",'Data Import-Express'!G1523 )</f>
        <v>944.75</v>
      </c>
      <c r="H1529" s="8"/>
      <c r="I1529" s="81"/>
      <c r="J1529" s="81"/>
      <c r="K1529" s="82"/>
      <c r="L1529" s="120"/>
      <c r="M1529" s="93"/>
      <c r="N1529" s="93"/>
      <c r="O1529" s="36"/>
      <c r="P1529" s="81"/>
      <c r="Q1529" s="81"/>
      <c r="R1529" s="82"/>
      <c r="S1529" s="88"/>
      <c r="T1529" s="92"/>
      <c r="U1529" s="92"/>
      <c r="V1529" s="2"/>
      <c r="W1529" s="2"/>
    </row>
    <row r="1530" spans="1:23" ht="15.95" customHeight="1" x14ac:dyDescent="0.25">
      <c r="A1530" s="72"/>
      <c r="B1530" s="53" t="str">
        <f>IF('Data Import-Express'!B1524="", "",'Data Import-Express'!B1524 )</f>
        <v>BTLANJ</v>
      </c>
      <c r="C1530" s="53" t="str">
        <f>IF('Data Import-Express'!C1524="", "",'Data Import-Express'!C1524 )</f>
        <v>Company 193</v>
      </c>
      <c r="D1530" s="97" t="str">
        <f>IF('Data Import-Express'!D1524="", "",'Data Import-Express'!D1524 )</f>
        <v>L077660</v>
      </c>
      <c r="E1530" s="54">
        <f ca="1">IF('Data Import-Express'!E1524="", "",'Data Import-Express'!E1524 )+(TODAY()-$A$1)</f>
        <v>45137</v>
      </c>
      <c r="F1530" s="53">
        <f>IF('Data Import-Express'!F1524="", "",'Data Import-Express'!F1524 )</f>
        <v>500</v>
      </c>
      <c r="G1530" s="53">
        <f>IF('Data Import-Express'!G1524="", "",'Data Import-Express'!G1524 )</f>
        <v>500</v>
      </c>
      <c r="H1530" s="8"/>
      <c r="I1530" s="81"/>
      <c r="J1530" s="81"/>
      <c r="K1530" s="82"/>
      <c r="L1530" s="120"/>
      <c r="M1530" s="93"/>
      <c r="N1530" s="93"/>
      <c r="O1530" s="36"/>
      <c r="P1530" s="81"/>
      <c r="Q1530" s="81"/>
      <c r="R1530" s="82"/>
      <c r="S1530" s="88"/>
      <c r="T1530" s="92"/>
      <c r="U1530" s="92"/>
      <c r="V1530" s="2"/>
      <c r="W1530" s="2"/>
    </row>
    <row r="1531" spans="1:23" ht="15.95" customHeight="1" x14ac:dyDescent="0.25">
      <c r="A1531" s="72"/>
      <c r="B1531" s="53" t="str">
        <f>IF('Data Import-Express'!B1525="", "",'Data Import-Express'!B1525 )</f>
        <v>BTLANJ</v>
      </c>
      <c r="C1531" s="53" t="str">
        <f>IF('Data Import-Express'!C1525="", "",'Data Import-Express'!C1525 )</f>
        <v>Company 193</v>
      </c>
      <c r="D1531" s="97" t="str">
        <f>IF('Data Import-Express'!D1525="", "",'Data Import-Express'!D1525 )</f>
        <v>L077484</v>
      </c>
      <c r="E1531" s="54">
        <f ca="1">IF('Data Import-Express'!E1525="", "",'Data Import-Express'!E1525 )+(TODAY()-$A$1)</f>
        <v>45141</v>
      </c>
      <c r="F1531" s="53">
        <f>IF('Data Import-Express'!F1525="", "",'Data Import-Express'!F1525 )</f>
        <v>1500</v>
      </c>
      <c r="G1531" s="53">
        <f>IF('Data Import-Express'!G1525="", "",'Data Import-Express'!G1525 )</f>
        <v>1500</v>
      </c>
      <c r="H1531" s="8"/>
      <c r="I1531" s="81"/>
      <c r="J1531" s="81"/>
      <c r="K1531" s="82"/>
      <c r="L1531" s="120"/>
      <c r="M1531" s="93"/>
      <c r="N1531" s="93"/>
      <c r="O1531" s="36"/>
      <c r="P1531" s="81"/>
      <c r="Q1531" s="81"/>
      <c r="R1531" s="82"/>
      <c r="S1531" s="88"/>
      <c r="T1531" s="92"/>
      <c r="U1531" s="92"/>
      <c r="V1531" s="2"/>
      <c r="W1531" s="2"/>
    </row>
    <row r="1532" spans="1:23" ht="15.95" customHeight="1" x14ac:dyDescent="0.25">
      <c r="A1532" s="72"/>
      <c r="B1532" s="53" t="str">
        <f>IF('Data Import-Express'!B1526="", "",'Data Import-Express'!B1526 )</f>
        <v>BTLANJ</v>
      </c>
      <c r="C1532" s="53" t="str">
        <f>IF('Data Import-Express'!C1526="", "",'Data Import-Express'!C1526 )</f>
        <v>Company 193</v>
      </c>
      <c r="D1532" s="97" t="str">
        <f>IF('Data Import-Express'!D1526="", "",'Data Import-Express'!D1526 )</f>
        <v>L078011</v>
      </c>
      <c r="E1532" s="54">
        <f ca="1">IF('Data Import-Express'!E1526="", "",'Data Import-Express'!E1526 )+(TODAY()-$A$1)</f>
        <v>45141</v>
      </c>
      <c r="F1532" s="53">
        <f>IF('Data Import-Express'!F1526="", "",'Data Import-Express'!F1526 )</f>
        <v>346.8</v>
      </c>
      <c r="G1532" s="53">
        <f>IF('Data Import-Express'!G1526="", "",'Data Import-Express'!G1526 )</f>
        <v>346.8</v>
      </c>
      <c r="H1532" s="8"/>
      <c r="I1532" s="81"/>
      <c r="J1532" s="81"/>
      <c r="K1532" s="82"/>
      <c r="L1532" s="120"/>
      <c r="M1532" s="93"/>
      <c r="N1532" s="93"/>
      <c r="O1532" s="36"/>
      <c r="P1532" s="81"/>
      <c r="Q1532" s="81"/>
      <c r="R1532" s="82"/>
      <c r="S1532" s="88"/>
      <c r="T1532" s="92"/>
      <c r="U1532" s="92"/>
      <c r="V1532" s="2"/>
      <c r="W1532" s="2"/>
    </row>
    <row r="1533" spans="1:23" ht="15.95" customHeight="1" x14ac:dyDescent="0.25">
      <c r="A1533" s="72"/>
      <c r="B1533" s="53" t="str">
        <f>IF('Data Import-Express'!B1527="", "",'Data Import-Express'!B1527 )</f>
        <v>BTLANJ</v>
      </c>
      <c r="C1533" s="53" t="str">
        <f>IF('Data Import-Express'!C1527="", "",'Data Import-Express'!C1527 )</f>
        <v>Company 193</v>
      </c>
      <c r="D1533" s="97" t="str">
        <f>IF('Data Import-Express'!D1527="", "",'Data Import-Express'!D1527 )</f>
        <v>L078060</v>
      </c>
      <c r="E1533" s="54">
        <f ca="1">IF('Data Import-Express'!E1527="", "",'Data Import-Express'!E1527 )+(TODAY()-$A$1)</f>
        <v>45141</v>
      </c>
      <c r="F1533" s="53">
        <f>IF('Data Import-Express'!F1527="", "",'Data Import-Express'!F1527 )</f>
        <v>500</v>
      </c>
      <c r="G1533" s="53">
        <f>IF('Data Import-Express'!G1527="", "",'Data Import-Express'!G1527 )</f>
        <v>500</v>
      </c>
      <c r="H1533" s="8"/>
      <c r="I1533" s="81"/>
      <c r="J1533" s="81"/>
      <c r="K1533" s="82"/>
      <c r="L1533" s="120"/>
      <c r="M1533" s="93"/>
      <c r="N1533" s="93"/>
      <c r="O1533" s="36"/>
      <c r="P1533" s="81"/>
      <c r="Q1533" s="81"/>
      <c r="R1533" s="82"/>
      <c r="S1533" s="88"/>
      <c r="T1533" s="92"/>
      <c r="U1533" s="92"/>
      <c r="V1533" s="2"/>
      <c r="W1533" s="2"/>
    </row>
    <row r="1534" spans="1:23" ht="15.95" customHeight="1" x14ac:dyDescent="0.25">
      <c r="A1534" s="72"/>
      <c r="B1534" s="53" t="str">
        <f>IF('Data Import-Express'!B1528="", "",'Data Import-Express'!B1528 )</f>
        <v>BTLANJ</v>
      </c>
      <c r="C1534" s="53" t="str">
        <f>IF('Data Import-Express'!C1528="", "",'Data Import-Express'!C1528 )</f>
        <v>Company 193</v>
      </c>
      <c r="D1534" s="97" t="str">
        <f>IF('Data Import-Express'!D1528="", "",'Data Import-Express'!D1528 )</f>
        <v>L078009</v>
      </c>
      <c r="E1534" s="54">
        <f ca="1">IF('Data Import-Express'!E1528="", "",'Data Import-Express'!E1528 )+(TODAY()-$A$1)</f>
        <v>45148</v>
      </c>
      <c r="F1534" s="53">
        <f>IF('Data Import-Express'!F1528="", "",'Data Import-Express'!F1528 )</f>
        <v>680</v>
      </c>
      <c r="G1534" s="53">
        <f>IF('Data Import-Express'!G1528="", "",'Data Import-Express'!G1528 )</f>
        <v>680</v>
      </c>
      <c r="H1534" s="8"/>
      <c r="I1534" s="81"/>
      <c r="J1534" s="81"/>
      <c r="K1534" s="82"/>
      <c r="L1534" s="120"/>
      <c r="M1534" s="93"/>
      <c r="N1534" s="93"/>
      <c r="O1534" s="36"/>
      <c r="P1534" s="81"/>
      <c r="Q1534" s="81"/>
      <c r="R1534" s="82"/>
      <c r="S1534" s="88"/>
      <c r="T1534" s="92"/>
      <c r="U1534" s="92"/>
      <c r="V1534" s="2"/>
      <c r="W1534" s="2"/>
    </row>
    <row r="1535" spans="1:23" ht="15.95" customHeight="1" x14ac:dyDescent="0.25">
      <c r="A1535" s="72"/>
      <c r="B1535" s="53" t="str">
        <f>IF('Data Import-Express'!B1529="", "",'Data Import-Express'!B1529 )</f>
        <v>BTLANJ</v>
      </c>
      <c r="C1535" s="53" t="str">
        <f>IF('Data Import-Express'!C1529="", "",'Data Import-Express'!C1529 )</f>
        <v>Company 193</v>
      </c>
      <c r="D1535" s="97" t="str">
        <f>IF('Data Import-Express'!D1529="", "",'Data Import-Express'!D1529 )</f>
        <v>L078197</v>
      </c>
      <c r="E1535" s="54">
        <f ca="1">IF('Data Import-Express'!E1529="", "",'Data Import-Express'!E1529 )+(TODAY()-$A$1)</f>
        <v>45148</v>
      </c>
      <c r="F1535" s="53">
        <f>IF('Data Import-Express'!F1529="", "",'Data Import-Express'!F1529 )</f>
        <v>250</v>
      </c>
      <c r="G1535" s="53">
        <f>IF('Data Import-Express'!G1529="", "",'Data Import-Express'!G1529 )</f>
        <v>250</v>
      </c>
      <c r="H1535" s="8"/>
      <c r="I1535" s="81"/>
      <c r="J1535" s="81"/>
      <c r="K1535" s="82"/>
      <c r="L1535" s="120"/>
      <c r="M1535" s="93"/>
      <c r="N1535" s="93"/>
      <c r="O1535" s="36"/>
      <c r="P1535" s="81"/>
      <c r="Q1535" s="81"/>
      <c r="R1535" s="82"/>
      <c r="S1535" s="88"/>
      <c r="T1535" s="92"/>
      <c r="U1535" s="92"/>
      <c r="V1535" s="2"/>
      <c r="W1535" s="2"/>
    </row>
    <row r="1536" spans="1:23" ht="15.95" customHeight="1" x14ac:dyDescent="0.25">
      <c r="A1536" s="72"/>
      <c r="B1536" s="53" t="str">
        <f>IF('Data Import-Express'!B1530="", "",'Data Import-Express'!B1530 )</f>
        <v>BTLANJ</v>
      </c>
      <c r="C1536" s="53" t="str">
        <f>IF('Data Import-Express'!C1530="", "",'Data Import-Express'!C1530 )</f>
        <v>Company 193</v>
      </c>
      <c r="D1536" s="97" t="str">
        <f>IF('Data Import-Express'!D1530="", "",'Data Import-Express'!D1530 )</f>
        <v>L078268</v>
      </c>
      <c r="E1536" s="54">
        <f ca="1">IF('Data Import-Express'!E1530="", "",'Data Import-Express'!E1530 )+(TODAY()-$A$1)</f>
        <v>45148</v>
      </c>
      <c r="F1536" s="53">
        <f>IF('Data Import-Express'!F1530="", "",'Data Import-Express'!F1530 )</f>
        <v>433.5</v>
      </c>
      <c r="G1536" s="53">
        <f>IF('Data Import-Express'!G1530="", "",'Data Import-Express'!G1530 )</f>
        <v>433.5</v>
      </c>
      <c r="H1536" s="8"/>
      <c r="I1536" s="81"/>
      <c r="J1536" s="81"/>
      <c r="K1536" s="82"/>
      <c r="L1536" s="120"/>
      <c r="M1536" s="93"/>
      <c r="N1536" s="93"/>
      <c r="O1536" s="36"/>
      <c r="P1536" s="81"/>
      <c r="Q1536" s="81"/>
      <c r="R1536" s="82"/>
      <c r="S1536" s="88"/>
      <c r="T1536" s="92"/>
      <c r="U1536" s="92"/>
      <c r="V1536" s="2"/>
      <c r="W1536" s="2"/>
    </row>
    <row r="1537" spans="1:23" ht="15.95" customHeight="1" x14ac:dyDescent="0.25">
      <c r="A1537" s="72"/>
      <c r="B1537" s="53" t="str">
        <f>IF('Data Import-Express'!B1531="", "",'Data Import-Express'!B1531 )</f>
        <v>BTLANJ</v>
      </c>
      <c r="C1537" s="53" t="str">
        <f>IF('Data Import-Express'!C1531="", "",'Data Import-Express'!C1531 )</f>
        <v>Company 193</v>
      </c>
      <c r="D1537" s="97" t="str">
        <f>IF('Data Import-Express'!D1531="", "",'Data Import-Express'!D1531 )</f>
        <v>L077169</v>
      </c>
      <c r="E1537" s="54">
        <f ca="1">IF('Data Import-Express'!E1531="", "",'Data Import-Express'!E1531 )+(TODAY()-$A$1)</f>
        <v>45150</v>
      </c>
      <c r="F1537" s="53">
        <f>IF('Data Import-Express'!F1531="", "",'Data Import-Express'!F1531 )</f>
        <v>1100</v>
      </c>
      <c r="G1537" s="53">
        <f>IF('Data Import-Express'!G1531="", "",'Data Import-Express'!G1531 )</f>
        <v>1100</v>
      </c>
      <c r="H1537" s="8"/>
      <c r="I1537" s="81"/>
      <c r="J1537" s="81"/>
      <c r="K1537" s="82"/>
      <c r="L1537" s="120"/>
      <c r="M1537" s="93"/>
      <c r="N1537" s="93"/>
      <c r="O1537" s="36"/>
      <c r="P1537" s="81"/>
      <c r="Q1537" s="81"/>
      <c r="R1537" s="82"/>
      <c r="S1537" s="88"/>
      <c r="T1537" s="92"/>
      <c r="U1537" s="92"/>
      <c r="V1537" s="2"/>
      <c r="W1537" s="2"/>
    </row>
    <row r="1538" spans="1:23" ht="15.95" customHeight="1" x14ac:dyDescent="0.25">
      <c r="A1538" s="72"/>
      <c r="B1538" s="53" t="str">
        <f>IF('Data Import-Express'!B1532="", "",'Data Import-Express'!B1532 )</f>
        <v>BTLANJ</v>
      </c>
      <c r="C1538" s="53" t="str">
        <f>IF('Data Import-Express'!C1532="", "",'Data Import-Express'!C1532 )</f>
        <v>Company 193</v>
      </c>
      <c r="D1538" s="97" t="str">
        <f>IF('Data Import-Express'!D1532="", "",'Data Import-Express'!D1532 )</f>
        <v>L077607</v>
      </c>
      <c r="E1538" s="54">
        <f ca="1">IF('Data Import-Express'!E1532="", "",'Data Import-Express'!E1532 )+(TODAY()-$A$1)</f>
        <v>45154</v>
      </c>
      <c r="F1538" s="53">
        <f>IF('Data Import-Express'!F1532="", "",'Data Import-Express'!F1532 )</f>
        <v>481.83</v>
      </c>
      <c r="G1538" s="53">
        <f>IF('Data Import-Express'!G1532="", "",'Data Import-Express'!G1532 )</f>
        <v>481.83</v>
      </c>
      <c r="H1538" s="8"/>
      <c r="I1538" s="81"/>
      <c r="J1538" s="81"/>
      <c r="K1538" s="82"/>
      <c r="L1538" s="120"/>
      <c r="M1538" s="93"/>
      <c r="N1538" s="93"/>
      <c r="O1538" s="36"/>
      <c r="P1538" s="81"/>
      <c r="Q1538" s="81"/>
      <c r="R1538" s="82"/>
      <c r="S1538" s="88"/>
      <c r="T1538" s="92"/>
      <c r="U1538" s="92"/>
      <c r="V1538" s="2"/>
      <c r="W1538" s="2"/>
    </row>
    <row r="1539" spans="1:23" ht="15.95" customHeight="1" x14ac:dyDescent="0.25">
      <c r="A1539" s="72"/>
      <c r="B1539" s="53" t="str">
        <f>IF('Data Import-Express'!B1533="", "",'Data Import-Express'!B1533 )</f>
        <v>BTLANJ</v>
      </c>
      <c r="C1539" s="53" t="str">
        <f>IF('Data Import-Express'!C1533="", "",'Data Import-Express'!C1533 )</f>
        <v>Company 193</v>
      </c>
      <c r="D1539" s="97" t="str">
        <f>IF('Data Import-Express'!D1533="", "",'Data Import-Express'!D1533 )</f>
        <v>L078171</v>
      </c>
      <c r="E1539" s="54">
        <f ca="1">IF('Data Import-Express'!E1533="", "",'Data Import-Express'!E1533 )+(TODAY()-$A$1)</f>
        <v>45154</v>
      </c>
      <c r="F1539" s="53">
        <f>IF('Data Import-Express'!F1533="", "",'Data Import-Express'!F1533 )</f>
        <v>773.08</v>
      </c>
      <c r="G1539" s="53">
        <f>IF('Data Import-Express'!G1533="", "",'Data Import-Express'!G1533 )</f>
        <v>773.08</v>
      </c>
      <c r="H1539" s="8"/>
      <c r="I1539" s="81"/>
      <c r="J1539" s="81"/>
      <c r="K1539" s="82"/>
      <c r="L1539" s="120"/>
      <c r="M1539" s="93"/>
      <c r="N1539" s="93"/>
      <c r="O1539" s="36"/>
      <c r="P1539" s="81"/>
      <c r="Q1539" s="81"/>
      <c r="R1539" s="82"/>
      <c r="S1539" s="88"/>
      <c r="T1539" s="92"/>
      <c r="U1539" s="92"/>
      <c r="V1539" s="2"/>
      <c r="W1539" s="2"/>
    </row>
    <row r="1540" spans="1:23" ht="15.95" customHeight="1" x14ac:dyDescent="0.25">
      <c r="A1540" s="72"/>
      <c r="B1540" s="53" t="str">
        <f>IF('Data Import-Express'!B1534="", "",'Data Import-Express'!B1534 )</f>
        <v>BTLANJ</v>
      </c>
      <c r="C1540" s="53" t="str">
        <f>IF('Data Import-Express'!C1534="", "",'Data Import-Express'!C1534 )</f>
        <v>Company 193</v>
      </c>
      <c r="D1540" s="97" t="str">
        <f>IF('Data Import-Express'!D1534="", "",'Data Import-Express'!D1534 )</f>
        <v>L079165</v>
      </c>
      <c r="E1540" s="54">
        <f ca="1">IF('Data Import-Express'!E1534="", "",'Data Import-Express'!E1534 )+(TODAY()-$A$1)</f>
        <v>45168</v>
      </c>
      <c r="F1540" s="53">
        <f>IF('Data Import-Express'!F1534="", "",'Data Import-Express'!F1534 )</f>
        <v>2023</v>
      </c>
      <c r="G1540" s="53">
        <f>IF('Data Import-Express'!G1534="", "",'Data Import-Express'!G1534 )</f>
        <v>2023</v>
      </c>
      <c r="H1540" s="8"/>
      <c r="I1540" s="81"/>
      <c r="J1540" s="81"/>
      <c r="K1540" s="82"/>
      <c r="L1540" s="120"/>
      <c r="M1540" s="93"/>
      <c r="N1540" s="93"/>
      <c r="O1540" s="36"/>
      <c r="P1540" s="81"/>
      <c r="Q1540" s="81"/>
      <c r="R1540" s="82"/>
      <c r="S1540" s="88"/>
      <c r="T1540" s="92"/>
      <c r="U1540" s="92"/>
      <c r="V1540" s="2"/>
      <c r="W1540" s="2"/>
    </row>
    <row r="1541" spans="1:23" ht="15.95" customHeight="1" x14ac:dyDescent="0.25">
      <c r="A1541" s="72"/>
      <c r="B1541" s="53" t="str">
        <f>IF('Data Import-Express'!B1535="", "",'Data Import-Express'!B1535 )</f>
        <v>BTLANJ</v>
      </c>
      <c r="C1541" s="53" t="str">
        <f>IF('Data Import-Express'!C1535="", "",'Data Import-Express'!C1535 )</f>
        <v>Company 193</v>
      </c>
      <c r="D1541" s="97" t="str">
        <f>IF('Data Import-Express'!D1535="", "",'Data Import-Express'!D1535 )</f>
        <v>L079165</v>
      </c>
      <c r="E1541" s="54">
        <f ca="1">IF('Data Import-Express'!E1535="", "",'Data Import-Express'!E1535 )+(TODAY()-$A$1)</f>
        <v>45169</v>
      </c>
      <c r="F1541" s="53">
        <f>IF('Data Import-Express'!F1535="", "",'Data Import-Express'!F1535 )</f>
        <v>2023</v>
      </c>
      <c r="G1541" s="53">
        <f>IF('Data Import-Express'!G1535="", "",'Data Import-Express'!G1535 )</f>
        <v>2023</v>
      </c>
      <c r="H1541" s="8"/>
      <c r="I1541" s="81"/>
      <c r="J1541" s="81"/>
      <c r="K1541" s="82"/>
      <c r="L1541" s="120"/>
      <c r="M1541" s="93"/>
      <c r="N1541" s="93"/>
      <c r="O1541" s="36"/>
      <c r="P1541" s="81"/>
      <c r="Q1541" s="81"/>
      <c r="R1541" s="82"/>
      <c r="S1541" s="88"/>
      <c r="T1541" s="92"/>
      <c r="U1541" s="92"/>
      <c r="V1541" s="2"/>
      <c r="W1541" s="2"/>
    </row>
    <row r="1542" spans="1:23" ht="15.95" customHeight="1" x14ac:dyDescent="0.25">
      <c r="A1542" s="72"/>
      <c r="B1542" s="53" t="str">
        <f>IF('Data Import-Express'!B1536="", "",'Data Import-Express'!B1536 )</f>
        <v>BTLANJ</v>
      </c>
      <c r="C1542" s="53" t="str">
        <f>IF('Data Import-Express'!C1536="", "",'Data Import-Express'!C1536 )</f>
        <v>Company 193</v>
      </c>
      <c r="D1542" s="97" t="str">
        <f>IF('Data Import-Express'!D1536="", "",'Data Import-Express'!D1536 )</f>
        <v>L079100</v>
      </c>
      <c r="E1542" s="54">
        <f ca="1">IF('Data Import-Express'!E1536="", "",'Data Import-Express'!E1536 )+(TODAY()-$A$1)</f>
        <v>45170</v>
      </c>
      <c r="F1542" s="53">
        <f>IF('Data Import-Express'!F1536="", "",'Data Import-Express'!F1536 )</f>
        <v>773.08</v>
      </c>
      <c r="G1542" s="53">
        <f>IF('Data Import-Express'!G1536="", "",'Data Import-Express'!G1536 )</f>
        <v>773.08</v>
      </c>
      <c r="H1542" s="8"/>
      <c r="I1542" s="81"/>
      <c r="J1542" s="81"/>
      <c r="K1542" s="82"/>
      <c r="L1542" s="120"/>
      <c r="M1542" s="93"/>
      <c r="N1542" s="93"/>
      <c r="O1542" s="36"/>
      <c r="P1542" s="81"/>
      <c r="Q1542" s="81"/>
      <c r="R1542" s="82"/>
      <c r="S1542" s="88"/>
      <c r="T1542" s="92"/>
      <c r="U1542" s="92"/>
      <c r="V1542" s="2"/>
      <c r="W1542" s="2"/>
    </row>
    <row r="1543" spans="1:23" ht="15.95" customHeight="1" x14ac:dyDescent="0.25">
      <c r="A1543" s="72"/>
      <c r="B1543" s="53" t="str">
        <f>IF('Data Import-Express'!B1537="", "",'Data Import-Express'!B1537 )</f>
        <v>BTLBFL</v>
      </c>
      <c r="C1543" s="53" t="str">
        <f>IF('Data Import-Express'!C1537="", "",'Data Import-Express'!C1537 )</f>
        <v>Company 194</v>
      </c>
      <c r="D1543" s="97" t="str">
        <f>IF('Data Import-Express'!D1537="", "",'Data Import-Express'!D1537 )</f>
        <v>L070725</v>
      </c>
      <c r="E1543" s="54">
        <f ca="1">IF('Data Import-Express'!E1537="", "",'Data Import-Express'!E1537 )+(TODAY()-$A$1)</f>
        <v>45010</v>
      </c>
      <c r="F1543" s="53">
        <f>IF('Data Import-Express'!F1537="", "",'Data Import-Express'!F1537 )</f>
        <v>1500</v>
      </c>
      <c r="G1543" s="53">
        <f>IF('Data Import-Express'!G1537="", "",'Data Import-Express'!G1537 )</f>
        <v>1500</v>
      </c>
      <c r="H1543" s="8"/>
      <c r="I1543" s="81"/>
      <c r="J1543" s="81"/>
      <c r="K1543" s="82"/>
      <c r="L1543" s="120"/>
      <c r="M1543" s="93"/>
      <c r="N1543" s="93"/>
      <c r="O1543" s="36"/>
      <c r="P1543" s="81"/>
      <c r="Q1543" s="81"/>
      <c r="R1543" s="82"/>
      <c r="S1543" s="88"/>
      <c r="T1543" s="92"/>
      <c r="U1543" s="92"/>
      <c r="V1543" s="2"/>
      <c r="W1543" s="2"/>
    </row>
    <row r="1544" spans="1:23" ht="15.95" customHeight="1" x14ac:dyDescent="0.25">
      <c r="A1544" s="72"/>
      <c r="B1544" s="53" t="str">
        <f>IF('Data Import-Express'!B1538="", "",'Data Import-Express'!B1538 )</f>
        <v>BTLBFL</v>
      </c>
      <c r="C1544" s="53" t="str">
        <f>IF('Data Import-Express'!C1538="", "",'Data Import-Express'!C1538 )</f>
        <v>Company 194</v>
      </c>
      <c r="D1544" s="97" t="str">
        <f>IF('Data Import-Express'!D1538="", "",'Data Import-Express'!D1538 )</f>
        <v>L071093</v>
      </c>
      <c r="E1544" s="54">
        <f ca="1">IF('Data Import-Express'!E1538="", "",'Data Import-Express'!E1538 )+(TODAY()-$A$1)</f>
        <v>45017</v>
      </c>
      <c r="F1544" s="53">
        <f>IF('Data Import-Express'!F1538="", "",'Data Import-Express'!F1538 )</f>
        <v>2200</v>
      </c>
      <c r="G1544" s="53">
        <f>IF('Data Import-Express'!G1538="", "",'Data Import-Express'!G1538 )</f>
        <v>2200</v>
      </c>
      <c r="H1544" s="8"/>
      <c r="I1544" s="81"/>
      <c r="J1544" s="81"/>
      <c r="K1544" s="82"/>
      <c r="L1544" s="120"/>
      <c r="M1544" s="93"/>
      <c r="N1544" s="93"/>
      <c r="O1544" s="36"/>
      <c r="P1544" s="81"/>
      <c r="Q1544" s="81"/>
      <c r="R1544" s="82"/>
      <c r="S1544" s="88"/>
      <c r="T1544" s="92"/>
      <c r="U1544" s="92"/>
      <c r="V1544" s="2"/>
      <c r="W1544" s="2"/>
    </row>
    <row r="1545" spans="1:23" ht="15.95" customHeight="1" x14ac:dyDescent="0.25">
      <c r="A1545" s="72"/>
      <c r="B1545" s="53" t="str">
        <f>IF('Data Import-Express'!B1539="", "",'Data Import-Express'!B1539 )</f>
        <v>BTLCTN</v>
      </c>
      <c r="C1545" s="53" t="str">
        <f>IF('Data Import-Express'!C1539="", "",'Data Import-Express'!C1539 )</f>
        <v>Company 195</v>
      </c>
      <c r="D1545" s="97" t="str">
        <f>IF('Data Import-Express'!D1539="", "",'Data Import-Express'!D1539 )</f>
        <v>L039683</v>
      </c>
      <c r="E1545" s="54">
        <f ca="1">IF('Data Import-Express'!E1539="", "",'Data Import-Express'!E1539 )+(TODAY()-$A$1)</f>
        <v>44422</v>
      </c>
      <c r="F1545" s="53">
        <f>IF('Data Import-Express'!F1539="", "",'Data Import-Express'!F1539 )</f>
        <v>1850</v>
      </c>
      <c r="G1545" s="53">
        <f>IF('Data Import-Express'!G1539="", "",'Data Import-Express'!G1539 )</f>
        <v>165</v>
      </c>
      <c r="H1545" s="8"/>
      <c r="I1545" s="81"/>
      <c r="J1545" s="81"/>
      <c r="K1545" s="82"/>
      <c r="L1545" s="120"/>
      <c r="M1545" s="93"/>
      <c r="N1545" s="93"/>
      <c r="O1545" s="36"/>
      <c r="P1545" s="81"/>
      <c r="Q1545" s="81"/>
      <c r="R1545" s="82"/>
      <c r="S1545" s="88"/>
      <c r="T1545" s="92"/>
      <c r="U1545" s="92"/>
      <c r="V1545" s="2"/>
      <c r="W1545" s="2"/>
    </row>
    <row r="1546" spans="1:23" ht="15.95" customHeight="1" x14ac:dyDescent="0.25">
      <c r="A1546" s="72"/>
      <c r="B1546" s="53" t="str">
        <f>IF('Data Import-Express'!B1540="", "",'Data Import-Express'!B1540 )</f>
        <v>BTLDTN</v>
      </c>
      <c r="C1546" s="53" t="str">
        <f>IF('Data Import-Express'!C1540="", "",'Data Import-Express'!C1540 )</f>
        <v>Company 196</v>
      </c>
      <c r="D1546" s="97" t="str">
        <f>IF('Data Import-Express'!D1540="", "",'Data Import-Express'!D1540 )</f>
        <v>B077606</v>
      </c>
      <c r="E1546" s="54">
        <f ca="1">IF('Data Import-Express'!E1540="", "",'Data Import-Express'!E1540 )+(TODAY()-$A$1)</f>
        <v>45134</v>
      </c>
      <c r="F1546" s="53">
        <f>IF('Data Import-Express'!F1540="", "",'Data Import-Express'!F1540 )</f>
        <v>1000</v>
      </c>
      <c r="G1546" s="53">
        <f>IF('Data Import-Express'!G1540="", "",'Data Import-Express'!G1540 )</f>
        <v>1000</v>
      </c>
      <c r="H1546" s="8"/>
      <c r="I1546" s="81"/>
      <c r="J1546" s="81"/>
      <c r="K1546" s="82"/>
      <c r="L1546" s="120"/>
      <c r="M1546" s="93"/>
      <c r="N1546" s="93"/>
      <c r="O1546" s="36"/>
      <c r="P1546" s="81"/>
      <c r="Q1546" s="81"/>
      <c r="R1546" s="82"/>
      <c r="S1546" s="88"/>
      <c r="T1546" s="92"/>
      <c r="U1546" s="92"/>
      <c r="V1546" s="2"/>
      <c r="W1546" s="2"/>
    </row>
    <row r="1547" spans="1:23" ht="15.95" customHeight="1" x14ac:dyDescent="0.25">
      <c r="A1547" s="72"/>
      <c r="B1547" s="53" t="str">
        <f>IF('Data Import-Express'!B1541="", "",'Data Import-Express'!B1541 )</f>
        <v>BTLDTN</v>
      </c>
      <c r="C1547" s="53" t="str">
        <f>IF('Data Import-Express'!C1541="", "",'Data Import-Express'!C1541 )</f>
        <v>Company 196</v>
      </c>
      <c r="D1547" s="97" t="str">
        <f>IF('Data Import-Express'!D1541="", "",'Data Import-Express'!D1541 )</f>
        <v>B079344</v>
      </c>
      <c r="E1547" s="54">
        <f ca="1">IF('Data Import-Express'!E1541="", "",'Data Import-Express'!E1541 )+(TODAY()-$A$1)</f>
        <v>45168</v>
      </c>
      <c r="F1547" s="53">
        <f>IF('Data Import-Express'!F1541="", "",'Data Import-Express'!F1541 )</f>
        <v>1000</v>
      </c>
      <c r="G1547" s="53">
        <f>IF('Data Import-Express'!G1541="", "",'Data Import-Express'!G1541 )</f>
        <v>1000</v>
      </c>
      <c r="H1547" s="8"/>
      <c r="I1547" s="81"/>
      <c r="J1547" s="81"/>
      <c r="K1547" s="82"/>
      <c r="L1547" s="120"/>
      <c r="M1547" s="93"/>
      <c r="N1547" s="93"/>
      <c r="O1547" s="36"/>
      <c r="P1547" s="81"/>
      <c r="Q1547" s="81"/>
      <c r="R1547" s="82"/>
      <c r="S1547" s="88"/>
      <c r="T1547" s="92"/>
      <c r="U1547" s="92"/>
      <c r="V1547" s="2"/>
      <c r="W1547" s="2"/>
    </row>
    <row r="1548" spans="1:23" ht="15.95" customHeight="1" x14ac:dyDescent="0.25">
      <c r="A1548" s="72"/>
      <c r="B1548" s="53" t="str">
        <f>IF('Data Import-Express'!B1542="", "",'Data Import-Express'!B1542 )</f>
        <v>BTOMPA</v>
      </c>
      <c r="C1548" s="53" t="str">
        <f>IF('Data Import-Express'!C1542="", "",'Data Import-Express'!C1542 )</f>
        <v>Company 197</v>
      </c>
      <c r="D1548" s="97" t="str">
        <f>IF('Data Import-Express'!D1542="", "",'Data Import-Express'!D1542 )</f>
        <v>L077365</v>
      </c>
      <c r="E1548" s="54">
        <f ca="1">IF('Data Import-Express'!E1542="", "",'Data Import-Express'!E1542 )+(TODAY()-$A$1)</f>
        <v>45134</v>
      </c>
      <c r="F1548" s="53">
        <f>IF('Data Import-Express'!F1542="", "",'Data Import-Express'!F1542 )</f>
        <v>466.38</v>
      </c>
      <c r="G1548" s="53">
        <f>IF('Data Import-Express'!G1542="", "",'Data Import-Express'!G1542 )</f>
        <v>466.38</v>
      </c>
      <c r="H1548" s="8"/>
      <c r="I1548" s="81"/>
      <c r="J1548" s="81"/>
      <c r="K1548" s="82"/>
      <c r="L1548" s="120"/>
      <c r="M1548" s="93"/>
      <c r="N1548" s="93"/>
      <c r="O1548" s="36"/>
      <c r="P1548" s="81"/>
      <c r="Q1548" s="81"/>
      <c r="R1548" s="82"/>
      <c r="S1548" s="88"/>
      <c r="T1548" s="92"/>
      <c r="U1548" s="92"/>
      <c r="V1548" s="2"/>
      <c r="W1548" s="2"/>
    </row>
    <row r="1549" spans="1:23" ht="15.95" customHeight="1" x14ac:dyDescent="0.25">
      <c r="A1549" s="72"/>
      <c r="B1549" s="53" t="str">
        <f>IF('Data Import-Express'!B1543="", "",'Data Import-Express'!B1543 )</f>
        <v>BTOMPA</v>
      </c>
      <c r="C1549" s="53" t="str">
        <f>IF('Data Import-Express'!C1543="", "",'Data Import-Express'!C1543 )</f>
        <v>Company 197</v>
      </c>
      <c r="D1549" s="97" t="str">
        <f>IF('Data Import-Express'!D1543="", "",'Data Import-Express'!D1543 )</f>
        <v>L078097</v>
      </c>
      <c r="E1549" s="54">
        <f ca="1">IF('Data Import-Express'!E1543="", "",'Data Import-Express'!E1543 )+(TODAY()-$A$1)</f>
        <v>45148</v>
      </c>
      <c r="F1549" s="53">
        <f>IF('Data Import-Express'!F1543="", "",'Data Import-Express'!F1543 )</f>
        <v>433.5</v>
      </c>
      <c r="G1549" s="53">
        <f>IF('Data Import-Express'!G1543="", "",'Data Import-Express'!G1543 )</f>
        <v>433.5</v>
      </c>
      <c r="H1549" s="8"/>
      <c r="I1549" s="81"/>
      <c r="J1549" s="81"/>
      <c r="K1549" s="82"/>
      <c r="L1549" s="120"/>
      <c r="M1549" s="93"/>
      <c r="N1549" s="93"/>
      <c r="O1549" s="36"/>
      <c r="P1549" s="81"/>
      <c r="Q1549" s="81"/>
      <c r="R1549" s="82"/>
      <c r="S1549" s="88"/>
      <c r="T1549" s="92"/>
      <c r="U1549" s="92"/>
      <c r="V1549" s="2"/>
      <c r="W1549" s="2"/>
    </row>
    <row r="1550" spans="1:23" ht="15.95" customHeight="1" x14ac:dyDescent="0.25">
      <c r="A1550" s="72"/>
      <c r="B1550" s="53" t="str">
        <f>IF('Data Import-Express'!B1544="", "",'Data Import-Express'!B1544 )</f>
        <v>BTQUOH</v>
      </c>
      <c r="C1550" s="53" t="str">
        <f>IF('Data Import-Express'!C1544="", "",'Data Import-Express'!C1544 )</f>
        <v>Company 198</v>
      </c>
      <c r="D1550" s="97" t="str">
        <f>IF('Data Import-Express'!D1544="", "",'Data Import-Express'!D1544 )</f>
        <v>B078680</v>
      </c>
      <c r="E1550" s="54">
        <f ca="1">IF('Data Import-Express'!E1544="", "",'Data Import-Express'!E1544 )+(TODAY()-$A$1)</f>
        <v>45154</v>
      </c>
      <c r="F1550" s="53">
        <f>IF('Data Import-Express'!F1544="", "",'Data Import-Express'!F1544 )</f>
        <v>2900</v>
      </c>
      <c r="G1550" s="53">
        <f>IF('Data Import-Express'!G1544="", "",'Data Import-Express'!G1544 )</f>
        <v>2900</v>
      </c>
      <c r="H1550" s="8"/>
      <c r="I1550" s="81"/>
      <c r="J1550" s="81"/>
      <c r="K1550" s="82"/>
      <c r="L1550" s="120"/>
      <c r="M1550" s="93"/>
      <c r="N1550" s="93"/>
      <c r="O1550" s="36"/>
      <c r="P1550" s="81"/>
      <c r="Q1550" s="81"/>
      <c r="R1550" s="82"/>
      <c r="S1550" s="88"/>
      <c r="T1550" s="92"/>
      <c r="U1550" s="92"/>
      <c r="V1550" s="2"/>
      <c r="W1550" s="2"/>
    </row>
    <row r="1551" spans="1:23" ht="15.95" customHeight="1" x14ac:dyDescent="0.25">
      <c r="A1551" s="72"/>
      <c r="B1551" s="53" t="str">
        <f>IF('Data Import-Express'!B1545="", "",'Data Import-Express'!B1545 )</f>
        <v>BTQUOH</v>
      </c>
      <c r="C1551" s="53" t="str">
        <f>IF('Data Import-Express'!C1545="", "",'Data Import-Express'!C1545 )</f>
        <v>Company 198</v>
      </c>
      <c r="D1551" s="97" t="str">
        <f>IF('Data Import-Express'!D1545="", "",'Data Import-Express'!D1545 )</f>
        <v>B078776</v>
      </c>
      <c r="E1551" s="54">
        <f ca="1">IF('Data Import-Express'!E1545="", "",'Data Import-Express'!E1545 )+(TODAY()-$A$1)</f>
        <v>45156</v>
      </c>
      <c r="F1551" s="53">
        <f>IF('Data Import-Express'!F1545="", "",'Data Import-Express'!F1545 )</f>
        <v>950</v>
      </c>
      <c r="G1551" s="53">
        <f>IF('Data Import-Express'!G1545="", "",'Data Import-Express'!G1545 )</f>
        <v>950</v>
      </c>
      <c r="H1551" s="8"/>
      <c r="I1551" s="81"/>
      <c r="J1551" s="81"/>
      <c r="K1551" s="82"/>
      <c r="L1551" s="120"/>
      <c r="M1551" s="93"/>
      <c r="N1551" s="93"/>
      <c r="O1551" s="36"/>
      <c r="P1551" s="81"/>
      <c r="Q1551" s="81"/>
      <c r="R1551" s="82"/>
      <c r="S1551" s="88"/>
      <c r="T1551" s="92"/>
      <c r="U1551" s="92"/>
      <c r="V1551" s="2"/>
      <c r="W1551" s="2"/>
    </row>
    <row r="1552" spans="1:23" ht="15.95" customHeight="1" x14ac:dyDescent="0.25">
      <c r="A1552" s="72"/>
      <c r="B1552" s="53" t="str">
        <f>IF('Data Import-Express'!B1546="", "",'Data Import-Express'!B1546 )</f>
        <v>BTQUOH</v>
      </c>
      <c r="C1552" s="53" t="str">
        <f>IF('Data Import-Express'!C1546="", "",'Data Import-Express'!C1546 )</f>
        <v>Company 198</v>
      </c>
      <c r="D1552" s="97" t="str">
        <f>IF('Data Import-Express'!D1546="", "",'Data Import-Express'!D1546 )</f>
        <v>B078825</v>
      </c>
      <c r="E1552" s="54">
        <f ca="1">IF('Data Import-Express'!E1546="", "",'Data Import-Express'!E1546 )+(TODAY()-$A$1)</f>
        <v>45156</v>
      </c>
      <c r="F1552" s="53">
        <f>IF('Data Import-Express'!F1546="", "",'Data Import-Express'!F1546 )</f>
        <v>1600</v>
      </c>
      <c r="G1552" s="53">
        <f>IF('Data Import-Express'!G1546="", "",'Data Import-Express'!G1546 )</f>
        <v>1600</v>
      </c>
      <c r="H1552" s="8"/>
      <c r="I1552" s="81"/>
      <c r="J1552" s="81"/>
      <c r="K1552" s="82"/>
      <c r="L1552" s="120"/>
      <c r="M1552" s="93"/>
      <c r="N1552" s="93"/>
      <c r="O1552" s="36"/>
      <c r="P1552" s="81"/>
      <c r="Q1552" s="81"/>
      <c r="R1552" s="82"/>
      <c r="S1552" s="88"/>
      <c r="T1552" s="92"/>
      <c r="U1552" s="92"/>
      <c r="V1552" s="2"/>
      <c r="W1552" s="2"/>
    </row>
    <row r="1553" spans="1:23" ht="15.95" customHeight="1" x14ac:dyDescent="0.25">
      <c r="A1553" s="72"/>
      <c r="B1553" s="53" t="str">
        <f>IF('Data Import-Express'!B1547="", "",'Data Import-Express'!B1547 )</f>
        <v>BTQUOH</v>
      </c>
      <c r="C1553" s="53" t="str">
        <f>IF('Data Import-Express'!C1547="", "",'Data Import-Express'!C1547 )</f>
        <v>Company 198</v>
      </c>
      <c r="D1553" s="97" t="str">
        <f>IF('Data Import-Express'!D1547="", "",'Data Import-Express'!D1547 )</f>
        <v>B079345</v>
      </c>
      <c r="E1553" s="54">
        <f ca="1">IF('Data Import-Express'!E1547="", "",'Data Import-Express'!E1547 )+(TODAY()-$A$1)</f>
        <v>45171</v>
      </c>
      <c r="F1553" s="53">
        <f>IF('Data Import-Express'!F1547="", "",'Data Import-Express'!F1547 )</f>
        <v>1500</v>
      </c>
      <c r="G1553" s="53">
        <f>IF('Data Import-Express'!G1547="", "",'Data Import-Express'!G1547 )</f>
        <v>1500</v>
      </c>
      <c r="H1553" s="8"/>
      <c r="I1553" s="81"/>
      <c r="J1553" s="81"/>
      <c r="K1553" s="82"/>
      <c r="L1553" s="120"/>
      <c r="M1553" s="93"/>
      <c r="N1553" s="93"/>
      <c r="O1553" s="36"/>
      <c r="P1553" s="81"/>
      <c r="Q1553" s="81"/>
      <c r="R1553" s="82"/>
      <c r="S1553" s="88"/>
      <c r="T1553" s="92"/>
      <c r="U1553" s="92"/>
      <c r="V1553" s="2"/>
      <c r="W1553" s="2"/>
    </row>
    <row r="1554" spans="1:23" ht="15.95" customHeight="1" x14ac:dyDescent="0.25">
      <c r="A1554" s="72"/>
      <c r="B1554" s="53" t="str">
        <f>IF('Data Import-Express'!B1548="", "",'Data Import-Express'!B1548 )</f>
        <v>BTQUOH</v>
      </c>
      <c r="C1554" s="53" t="str">
        <f>IF('Data Import-Express'!C1548="", "",'Data Import-Express'!C1548 )</f>
        <v>Company 198</v>
      </c>
      <c r="D1554" s="97" t="str">
        <f>IF('Data Import-Express'!D1548="", "",'Data Import-Express'!D1548 )</f>
        <v>B079294</v>
      </c>
      <c r="E1554" s="54">
        <f ca="1">IF('Data Import-Express'!E1548="", "",'Data Import-Express'!E1548 )+(TODAY()-$A$1)</f>
        <v>45172</v>
      </c>
      <c r="F1554" s="53">
        <f>IF('Data Import-Express'!F1548="", "",'Data Import-Express'!F1548 )</f>
        <v>2500.9499999999998</v>
      </c>
      <c r="G1554" s="53">
        <f>IF('Data Import-Express'!G1548="", "",'Data Import-Express'!G1548 )</f>
        <v>2500.9499999999998</v>
      </c>
      <c r="H1554" s="8"/>
      <c r="I1554" s="81"/>
      <c r="J1554" s="81"/>
      <c r="K1554" s="82"/>
      <c r="L1554" s="120"/>
      <c r="M1554" s="93"/>
      <c r="N1554" s="93"/>
      <c r="O1554" s="36"/>
      <c r="P1554" s="81"/>
      <c r="Q1554" s="81"/>
      <c r="R1554" s="82"/>
      <c r="S1554" s="88"/>
      <c r="T1554" s="92"/>
      <c r="U1554" s="92"/>
      <c r="V1554" s="2"/>
      <c r="W1554" s="2"/>
    </row>
    <row r="1555" spans="1:23" ht="15.95" customHeight="1" x14ac:dyDescent="0.25">
      <c r="A1555" s="72"/>
      <c r="B1555" s="53" t="str">
        <f>IF('Data Import-Express'!B1549="", "",'Data Import-Express'!B1549 )</f>
        <v>BTR1IL</v>
      </c>
      <c r="C1555" s="53" t="str">
        <f>IF('Data Import-Express'!C1549="", "",'Data Import-Express'!C1549 )</f>
        <v>Company 199</v>
      </c>
      <c r="D1555" s="97" t="str">
        <f>IF('Data Import-Express'!D1549="", "",'Data Import-Express'!D1549 )</f>
        <v>B077452</v>
      </c>
      <c r="E1555" s="54">
        <f ca="1">IF('Data Import-Express'!E1549="", "",'Data Import-Express'!E1549 )+(TODAY()-$A$1)</f>
        <v>45133</v>
      </c>
      <c r="F1555" s="53">
        <f>IF('Data Import-Express'!F1549="", "",'Data Import-Express'!F1549 )</f>
        <v>1700</v>
      </c>
      <c r="G1555" s="53">
        <f>IF('Data Import-Express'!G1549="", "",'Data Import-Express'!G1549 )</f>
        <v>1700</v>
      </c>
      <c r="H1555" s="8"/>
      <c r="I1555" s="81"/>
      <c r="J1555" s="81"/>
      <c r="K1555" s="82"/>
      <c r="L1555" s="120"/>
      <c r="M1555" s="93"/>
      <c r="N1555" s="93"/>
      <c r="O1555" s="36"/>
      <c r="P1555" s="81"/>
      <c r="Q1555" s="81"/>
      <c r="R1555" s="82"/>
      <c r="S1555" s="88"/>
      <c r="T1555" s="92"/>
      <c r="U1555" s="92"/>
      <c r="V1555" s="2"/>
      <c r="W1555" s="2"/>
    </row>
    <row r="1556" spans="1:23" ht="15.95" customHeight="1" x14ac:dyDescent="0.25">
      <c r="A1556" s="72"/>
      <c r="B1556" s="53" t="str">
        <f>IF('Data Import-Express'!B1550="", "",'Data Import-Express'!B1550 )</f>
        <v>BTR1IL</v>
      </c>
      <c r="C1556" s="53" t="str">
        <f>IF('Data Import-Express'!C1550="", "",'Data Import-Express'!C1550 )</f>
        <v>Company 199</v>
      </c>
      <c r="D1556" s="97" t="str">
        <f>IF('Data Import-Express'!D1550="", "",'Data Import-Express'!D1550 )</f>
        <v>B077940</v>
      </c>
      <c r="E1556" s="54">
        <f ca="1">IF('Data Import-Express'!E1550="", "",'Data Import-Express'!E1550 )+(TODAY()-$A$1)</f>
        <v>45140</v>
      </c>
      <c r="F1556" s="53">
        <f>IF('Data Import-Express'!F1550="", "",'Data Import-Express'!F1550 )</f>
        <v>1700</v>
      </c>
      <c r="G1556" s="53">
        <f>IF('Data Import-Express'!G1550="", "",'Data Import-Express'!G1550 )</f>
        <v>1700</v>
      </c>
      <c r="H1556" s="8"/>
      <c r="I1556" s="81"/>
      <c r="J1556" s="81"/>
      <c r="K1556" s="82"/>
      <c r="L1556" s="120"/>
      <c r="M1556" s="93"/>
      <c r="N1556" s="93"/>
      <c r="O1556" s="36"/>
      <c r="P1556" s="81"/>
      <c r="Q1556" s="81"/>
      <c r="R1556" s="82"/>
      <c r="S1556" s="88"/>
      <c r="T1556" s="92"/>
      <c r="U1556" s="92"/>
      <c r="V1556" s="2"/>
      <c r="W1556" s="2"/>
    </row>
    <row r="1557" spans="1:23" ht="15.95" customHeight="1" x14ac:dyDescent="0.25">
      <c r="A1557" s="72"/>
      <c r="B1557" s="53" t="str">
        <f>IF('Data Import-Express'!B1551="", "",'Data Import-Express'!B1551 )</f>
        <v>BTR1IL</v>
      </c>
      <c r="C1557" s="53" t="str">
        <f>IF('Data Import-Express'!C1551="", "",'Data Import-Express'!C1551 )</f>
        <v>Company 199</v>
      </c>
      <c r="D1557" s="97" t="str">
        <f>IF('Data Import-Express'!D1551="", "",'Data Import-Express'!D1551 )</f>
        <v>B078529</v>
      </c>
      <c r="E1557" s="54">
        <f ca="1">IF('Data Import-Express'!E1551="", "",'Data Import-Express'!E1551 )+(TODAY()-$A$1)</f>
        <v>45156</v>
      </c>
      <c r="F1557" s="53">
        <f>IF('Data Import-Express'!F1551="", "",'Data Import-Express'!F1551 )</f>
        <v>4600</v>
      </c>
      <c r="G1557" s="53">
        <f>IF('Data Import-Express'!G1551="", "",'Data Import-Express'!G1551 )</f>
        <v>4600</v>
      </c>
      <c r="H1557" s="8"/>
      <c r="I1557" s="81"/>
      <c r="J1557" s="81"/>
      <c r="K1557" s="82"/>
      <c r="L1557" s="120"/>
      <c r="M1557" s="93"/>
      <c r="N1557" s="93"/>
      <c r="O1557" s="36"/>
      <c r="P1557" s="81"/>
      <c r="Q1557" s="81"/>
      <c r="R1557" s="82"/>
      <c r="S1557" s="88"/>
      <c r="T1557" s="92"/>
      <c r="U1557" s="92"/>
      <c r="V1557" s="2"/>
      <c r="W1557" s="2"/>
    </row>
    <row r="1558" spans="1:23" ht="15.95" customHeight="1" x14ac:dyDescent="0.25">
      <c r="A1558" s="72"/>
      <c r="B1558" s="53" t="str">
        <f>IF('Data Import-Express'!B1552="", "",'Data Import-Express'!B1552 )</f>
        <v>BTRA42</v>
      </c>
      <c r="C1558" s="53" t="str">
        <f>IF('Data Import-Express'!C1552="", "",'Data Import-Express'!C1552 )</f>
        <v>Company 200</v>
      </c>
      <c r="D1558" s="97" t="str">
        <f>IF('Data Import-Express'!D1552="", "",'Data Import-Express'!D1552 )</f>
        <v>L009597</v>
      </c>
      <c r="E1558" s="54">
        <f ca="1">IF('Data Import-Express'!E1552="", "",'Data Import-Express'!E1552 )+(TODAY()-$A$1)</f>
        <v>43892</v>
      </c>
      <c r="F1558" s="53">
        <f>IF('Data Import-Express'!F1552="", "",'Data Import-Express'!F1552 )</f>
        <v>1721.9</v>
      </c>
      <c r="G1558" s="53">
        <f>IF('Data Import-Express'!G1552="", "",'Data Import-Express'!G1552 )</f>
        <v>110.95</v>
      </c>
      <c r="H1558" s="8"/>
      <c r="I1558" s="81"/>
      <c r="J1558" s="81"/>
      <c r="K1558" s="82"/>
      <c r="L1558" s="120"/>
      <c r="M1558" s="93"/>
      <c r="N1558" s="93"/>
      <c r="O1558" s="36"/>
      <c r="P1558" s="81"/>
      <c r="Q1558" s="81"/>
      <c r="R1558" s="82"/>
      <c r="S1558" s="88"/>
      <c r="T1558" s="92"/>
      <c r="U1558" s="92"/>
      <c r="V1558" s="2"/>
      <c r="W1558" s="2"/>
    </row>
    <row r="1559" spans="1:23" ht="15.95" customHeight="1" x14ac:dyDescent="0.25">
      <c r="A1559" s="72"/>
      <c r="B1559" s="53" t="str">
        <f>IF('Data Import-Express'!B1553="", "",'Data Import-Express'!B1553 )</f>
        <v>BTRA42</v>
      </c>
      <c r="C1559" s="53" t="str">
        <f>IF('Data Import-Express'!C1553="", "",'Data Import-Express'!C1553 )</f>
        <v>Company 200</v>
      </c>
      <c r="D1559" s="97" t="str">
        <f>IF('Data Import-Express'!D1553="", "",'Data Import-Express'!D1553 )</f>
        <v>L041678</v>
      </c>
      <c r="E1559" s="54">
        <f ca="1">IF('Data Import-Express'!E1553="", "",'Data Import-Express'!E1553 )+(TODAY()-$A$1)</f>
        <v>44486</v>
      </c>
      <c r="F1559" s="53">
        <f>IF('Data Import-Express'!F1553="", "",'Data Import-Express'!F1553 )</f>
        <v>200</v>
      </c>
      <c r="G1559" s="53">
        <f>IF('Data Import-Express'!G1553="", "",'Data Import-Express'!G1553 )</f>
        <v>200</v>
      </c>
      <c r="H1559" s="8"/>
      <c r="I1559" s="81"/>
      <c r="J1559" s="81"/>
      <c r="K1559" s="82"/>
      <c r="L1559" s="120"/>
      <c r="M1559" s="93"/>
      <c r="N1559" s="93"/>
      <c r="O1559" s="36"/>
      <c r="P1559" s="81"/>
      <c r="Q1559" s="81"/>
      <c r="R1559" s="82"/>
      <c r="S1559" s="88"/>
      <c r="T1559" s="92"/>
      <c r="U1559" s="92"/>
      <c r="V1559" s="2"/>
      <c r="W1559" s="2"/>
    </row>
    <row r="1560" spans="1:23" ht="15.95" customHeight="1" x14ac:dyDescent="0.25">
      <c r="A1560" s="72"/>
      <c r="B1560" s="53" t="str">
        <f>IF('Data Import-Express'!B1554="", "",'Data Import-Express'!B1554 )</f>
        <v>BTRA42</v>
      </c>
      <c r="C1560" s="53" t="str">
        <f>IF('Data Import-Express'!C1554="", "",'Data Import-Express'!C1554 )</f>
        <v>Company 200</v>
      </c>
      <c r="D1560" s="97" t="str">
        <f>IF('Data Import-Express'!D1554="", "",'Data Import-Express'!D1554 )</f>
        <v>L070040</v>
      </c>
      <c r="E1560" s="54">
        <f ca="1">IF('Data Import-Express'!E1554="", "",'Data Import-Express'!E1554 )+(TODAY()-$A$1)</f>
        <v>45001</v>
      </c>
      <c r="F1560" s="53">
        <f>IF('Data Import-Express'!F1554="", "",'Data Import-Express'!F1554 )</f>
        <v>3300</v>
      </c>
      <c r="G1560" s="53">
        <f>IF('Data Import-Express'!G1554="", "",'Data Import-Express'!G1554 )</f>
        <v>3300</v>
      </c>
      <c r="H1560" s="8"/>
      <c r="I1560" s="81"/>
      <c r="J1560" s="81"/>
      <c r="K1560" s="82"/>
      <c r="L1560" s="120"/>
      <c r="M1560" s="93"/>
      <c r="N1560" s="93"/>
      <c r="O1560" s="36"/>
      <c r="P1560" s="81"/>
      <c r="Q1560" s="81"/>
      <c r="R1560" s="82"/>
      <c r="S1560" s="88"/>
      <c r="T1560" s="92"/>
      <c r="U1560" s="92"/>
      <c r="V1560" s="2"/>
      <c r="W1560" s="2"/>
    </row>
    <row r="1561" spans="1:23" ht="15.95" customHeight="1" x14ac:dyDescent="0.25">
      <c r="A1561" s="72"/>
      <c r="B1561" s="53" t="str">
        <f>IF('Data Import-Express'!B1555="", "",'Data Import-Express'!B1555 )</f>
        <v>BTRA42</v>
      </c>
      <c r="C1561" s="53" t="str">
        <f>IF('Data Import-Express'!C1555="", "",'Data Import-Express'!C1555 )</f>
        <v>Company 200</v>
      </c>
      <c r="D1561" s="97" t="str">
        <f>IF('Data Import-Express'!D1555="", "",'Data Import-Express'!D1555 )</f>
        <v>L070040</v>
      </c>
      <c r="E1561" s="54">
        <f ca="1">IF('Data Import-Express'!E1555="", "",'Data Import-Express'!E1555 )+(TODAY()-$A$1)</f>
        <v>45128</v>
      </c>
      <c r="F1561" s="53">
        <f>IF('Data Import-Express'!F1555="", "",'Data Import-Express'!F1555 )</f>
        <v>3300</v>
      </c>
      <c r="G1561" s="53">
        <f>IF('Data Import-Express'!G1555="", "",'Data Import-Express'!G1555 )</f>
        <v>3300</v>
      </c>
      <c r="H1561" s="8"/>
      <c r="I1561" s="81"/>
      <c r="J1561" s="81"/>
      <c r="K1561" s="82"/>
      <c r="L1561" s="120"/>
      <c r="M1561" s="93"/>
      <c r="N1561" s="93"/>
      <c r="O1561" s="36"/>
      <c r="P1561" s="81"/>
      <c r="Q1561" s="81"/>
      <c r="R1561" s="82"/>
      <c r="S1561" s="88"/>
      <c r="T1561" s="92"/>
      <c r="U1561" s="92"/>
      <c r="V1561" s="2"/>
      <c r="W1561" s="2"/>
    </row>
    <row r="1562" spans="1:23" ht="15.95" customHeight="1" x14ac:dyDescent="0.25">
      <c r="A1562" s="72"/>
      <c r="B1562" s="53" t="str">
        <f>IF('Data Import-Express'!B1556="", "",'Data Import-Express'!B1556 )</f>
        <v>BTRA60</v>
      </c>
      <c r="C1562" s="53" t="str">
        <f>IF('Data Import-Express'!C1556="", "",'Data Import-Express'!C1556 )</f>
        <v>Company 201</v>
      </c>
      <c r="D1562" s="97" t="str">
        <f>IF('Data Import-Express'!D1556="", "",'Data Import-Express'!D1556 )</f>
        <v>B076550</v>
      </c>
      <c r="E1562" s="54">
        <f ca="1">IF('Data Import-Express'!E1556="", "",'Data Import-Express'!E1556 )+(TODAY()-$A$1)</f>
        <v>45116</v>
      </c>
      <c r="F1562" s="53">
        <f>IF('Data Import-Express'!F1556="", "",'Data Import-Express'!F1556 )</f>
        <v>2750</v>
      </c>
      <c r="G1562" s="53">
        <f>IF('Data Import-Express'!G1556="", "",'Data Import-Express'!G1556 )</f>
        <v>2750</v>
      </c>
      <c r="H1562" s="8"/>
      <c r="I1562" s="81"/>
      <c r="J1562" s="81"/>
      <c r="K1562" s="82"/>
      <c r="L1562" s="120"/>
      <c r="M1562" s="93"/>
      <c r="N1562" s="93"/>
      <c r="O1562" s="36"/>
      <c r="P1562" s="81"/>
      <c r="Q1562" s="81"/>
      <c r="R1562" s="82"/>
      <c r="S1562" s="88"/>
      <c r="T1562" s="92"/>
      <c r="U1562" s="92"/>
      <c r="V1562" s="2"/>
      <c r="W1562" s="2"/>
    </row>
    <row r="1563" spans="1:23" ht="15.95" customHeight="1" x14ac:dyDescent="0.25">
      <c r="A1563" s="72"/>
      <c r="B1563" s="53" t="str">
        <f>IF('Data Import-Express'!B1557="", "",'Data Import-Express'!B1557 )</f>
        <v>BTRACN</v>
      </c>
      <c r="C1563" s="53" t="str">
        <f>IF('Data Import-Express'!C1557="", "",'Data Import-Express'!C1557 )</f>
        <v>Company 202</v>
      </c>
      <c r="D1563" s="97" t="str">
        <f>IF('Data Import-Express'!D1557="", "",'Data Import-Express'!D1557 )</f>
        <v>L058183</v>
      </c>
      <c r="E1563" s="54">
        <f ca="1">IF('Data Import-Express'!E1557="", "",'Data Import-Express'!E1557 )+(TODAY()-$A$1)</f>
        <v>44775</v>
      </c>
      <c r="F1563" s="53">
        <f>IF('Data Import-Express'!F1557="", "",'Data Import-Express'!F1557 )</f>
        <v>1725</v>
      </c>
      <c r="G1563" s="53">
        <f>IF('Data Import-Express'!G1557="", "",'Data Import-Express'!G1557 )</f>
        <v>1725</v>
      </c>
      <c r="H1563" s="8"/>
      <c r="I1563" s="81"/>
      <c r="J1563" s="81"/>
      <c r="K1563" s="82"/>
      <c r="L1563" s="120"/>
      <c r="M1563" s="93"/>
      <c r="N1563" s="93"/>
      <c r="O1563" s="36"/>
      <c r="P1563" s="81"/>
      <c r="Q1563" s="81"/>
      <c r="R1563" s="82"/>
      <c r="S1563" s="88"/>
      <c r="T1563" s="92"/>
      <c r="U1563" s="92"/>
      <c r="V1563" s="2"/>
      <c r="W1563" s="2"/>
    </row>
    <row r="1564" spans="1:23" ht="15.95" customHeight="1" x14ac:dyDescent="0.25">
      <c r="A1564" s="72"/>
      <c r="B1564" s="53" t="str">
        <f>IF('Data Import-Express'!B1558="", "",'Data Import-Express'!B1558 )</f>
        <v>BTRACN</v>
      </c>
      <c r="C1564" s="53" t="str">
        <f>IF('Data Import-Express'!C1558="", "",'Data Import-Express'!C1558 )</f>
        <v>Company 202</v>
      </c>
      <c r="D1564" s="97" t="str">
        <f>IF('Data Import-Express'!D1558="", "",'Data Import-Express'!D1558 )</f>
        <v>L056688</v>
      </c>
      <c r="E1564" s="54">
        <f ca="1">IF('Data Import-Express'!E1558="", "",'Data Import-Express'!E1558 )+(TODAY()-$A$1)</f>
        <v>44799</v>
      </c>
      <c r="F1564" s="53">
        <f>IF('Data Import-Express'!F1558="", "",'Data Import-Express'!F1558 )</f>
        <v>1400</v>
      </c>
      <c r="G1564" s="53">
        <f>IF('Data Import-Express'!G1558="", "",'Data Import-Express'!G1558 )</f>
        <v>507.27</v>
      </c>
      <c r="H1564" s="8"/>
      <c r="I1564" s="81"/>
      <c r="J1564" s="81"/>
      <c r="K1564" s="82"/>
      <c r="L1564" s="120"/>
      <c r="M1564" s="93"/>
      <c r="N1564" s="93"/>
      <c r="O1564" s="36"/>
      <c r="P1564" s="81"/>
      <c r="Q1564" s="81"/>
      <c r="R1564" s="82"/>
      <c r="S1564" s="88"/>
      <c r="T1564" s="92"/>
      <c r="U1564" s="92"/>
      <c r="V1564" s="2"/>
      <c r="W1564" s="2"/>
    </row>
    <row r="1565" spans="1:23" ht="15.95" customHeight="1" x14ac:dyDescent="0.25">
      <c r="A1565" s="72"/>
      <c r="B1565" s="53" t="str">
        <f>IF('Data Import-Express'!B1559="", "",'Data Import-Express'!B1559 )</f>
        <v>BTRACN</v>
      </c>
      <c r="C1565" s="53" t="str">
        <f>IF('Data Import-Express'!C1559="", "",'Data Import-Express'!C1559 )</f>
        <v>Company 202</v>
      </c>
      <c r="D1565" s="97" t="str">
        <f>IF('Data Import-Express'!D1559="", "",'Data Import-Express'!D1559 )</f>
        <v>L072004</v>
      </c>
      <c r="E1565" s="54">
        <f ca="1">IF('Data Import-Express'!E1559="", "",'Data Import-Express'!E1559 )+(TODAY()-$A$1)</f>
        <v>45036</v>
      </c>
      <c r="F1565" s="53">
        <f>IF('Data Import-Express'!F1559="", "",'Data Import-Express'!F1559 )</f>
        <v>771.75</v>
      </c>
      <c r="G1565" s="53">
        <f>IF('Data Import-Express'!G1559="", "",'Data Import-Express'!G1559 )</f>
        <v>771.75</v>
      </c>
      <c r="H1565" s="8"/>
      <c r="I1565" s="81"/>
      <c r="J1565" s="81"/>
      <c r="K1565" s="82"/>
      <c r="L1565" s="120"/>
      <c r="M1565" s="93"/>
      <c r="N1565" s="93"/>
      <c r="O1565" s="36"/>
      <c r="P1565" s="81"/>
      <c r="Q1565" s="81"/>
      <c r="R1565" s="82"/>
      <c r="S1565" s="88"/>
      <c r="T1565" s="92"/>
      <c r="U1565" s="92"/>
      <c r="V1565" s="2"/>
      <c r="W1565" s="2"/>
    </row>
    <row r="1566" spans="1:23" ht="15.95" customHeight="1" x14ac:dyDescent="0.25">
      <c r="A1566" s="72"/>
      <c r="B1566" s="53" t="str">
        <f>IF('Data Import-Express'!B1560="", "",'Data Import-Express'!B1560 )</f>
        <v>BTRACN</v>
      </c>
      <c r="C1566" s="53" t="str">
        <f>IF('Data Import-Express'!C1560="", "",'Data Import-Express'!C1560 )</f>
        <v>Company 202</v>
      </c>
      <c r="D1566" s="97" t="str">
        <f>IF('Data Import-Express'!D1560="", "",'Data Import-Express'!D1560 )</f>
        <v>L071902</v>
      </c>
      <c r="E1566" s="54">
        <f ca="1">IF('Data Import-Express'!E1560="", "",'Data Import-Express'!E1560 )+(TODAY()-$A$1)</f>
        <v>45038</v>
      </c>
      <c r="F1566" s="53">
        <f>IF('Data Import-Express'!F1560="", "",'Data Import-Express'!F1560 )</f>
        <v>891</v>
      </c>
      <c r="G1566" s="53">
        <f>IF('Data Import-Express'!G1560="", "",'Data Import-Express'!G1560 )</f>
        <v>891</v>
      </c>
      <c r="H1566" s="8"/>
      <c r="I1566" s="81"/>
      <c r="J1566" s="81"/>
      <c r="K1566" s="82"/>
      <c r="L1566" s="120"/>
      <c r="M1566" s="93"/>
      <c r="N1566" s="93"/>
      <c r="O1566" s="36"/>
      <c r="P1566" s="81"/>
      <c r="Q1566" s="81"/>
      <c r="R1566" s="82"/>
      <c r="S1566" s="88"/>
      <c r="T1566" s="92"/>
      <c r="U1566" s="92"/>
      <c r="V1566" s="2"/>
      <c r="W1566" s="2"/>
    </row>
    <row r="1567" spans="1:23" ht="15.95" customHeight="1" x14ac:dyDescent="0.25">
      <c r="A1567" s="72"/>
      <c r="B1567" s="53" t="str">
        <f>IF('Data Import-Express'!B1561="", "",'Data Import-Express'!B1561 )</f>
        <v>BTRACN</v>
      </c>
      <c r="C1567" s="53" t="str">
        <f>IF('Data Import-Express'!C1561="", "",'Data Import-Express'!C1561 )</f>
        <v>Company 202</v>
      </c>
      <c r="D1567" s="97" t="str">
        <f>IF('Data Import-Express'!D1561="", "",'Data Import-Express'!D1561 )</f>
        <v>L070539</v>
      </c>
      <c r="E1567" s="54">
        <f ca="1">IF('Data Import-Express'!E1561="", "",'Data Import-Express'!E1561 )+(TODAY()-$A$1)</f>
        <v>45039</v>
      </c>
      <c r="F1567" s="53">
        <f>IF('Data Import-Express'!F1561="", "",'Data Import-Express'!F1561 )</f>
        <v>1002.38</v>
      </c>
      <c r="G1567" s="53">
        <f>IF('Data Import-Express'!G1561="", "",'Data Import-Express'!G1561 )</f>
        <v>1002.38</v>
      </c>
      <c r="H1567" s="8"/>
      <c r="I1567" s="81"/>
      <c r="J1567" s="81"/>
      <c r="K1567" s="82"/>
      <c r="L1567" s="120"/>
      <c r="M1567" s="93"/>
      <c r="N1567" s="93"/>
      <c r="O1567" s="36"/>
      <c r="P1567" s="81"/>
      <c r="Q1567" s="81"/>
      <c r="R1567" s="82"/>
      <c r="S1567" s="88"/>
      <c r="T1567" s="92"/>
      <c r="U1567" s="92"/>
      <c r="V1567" s="2"/>
      <c r="W1567" s="2"/>
    </row>
    <row r="1568" spans="1:23" ht="15.95" customHeight="1" x14ac:dyDescent="0.25">
      <c r="A1568" s="72"/>
      <c r="B1568" s="53" t="str">
        <f>IF('Data Import-Express'!B1562="", "",'Data Import-Express'!B1562 )</f>
        <v>BTRACN</v>
      </c>
      <c r="C1568" s="53" t="str">
        <f>IF('Data Import-Express'!C1562="", "",'Data Import-Express'!C1562 )</f>
        <v>Company 202</v>
      </c>
      <c r="D1568" s="97" t="str">
        <f>IF('Data Import-Express'!D1562="", "",'Data Import-Express'!D1562 )</f>
        <v>L071553</v>
      </c>
      <c r="E1568" s="54">
        <f ca="1">IF('Data Import-Express'!E1562="", "",'Data Import-Express'!E1562 )+(TODAY()-$A$1)</f>
        <v>45039</v>
      </c>
      <c r="F1568" s="53">
        <f>IF('Data Import-Express'!F1562="", "",'Data Import-Express'!F1562 )</f>
        <v>742.5</v>
      </c>
      <c r="G1568" s="53">
        <f>IF('Data Import-Express'!G1562="", "",'Data Import-Express'!G1562 )</f>
        <v>742.5</v>
      </c>
      <c r="H1568" s="8"/>
      <c r="I1568" s="81"/>
      <c r="J1568" s="81"/>
      <c r="K1568" s="82"/>
      <c r="L1568" s="120"/>
      <c r="M1568" s="93"/>
      <c r="N1568" s="93"/>
      <c r="O1568" s="36"/>
      <c r="P1568" s="81"/>
      <c r="Q1568" s="81"/>
      <c r="R1568" s="82"/>
      <c r="S1568" s="88"/>
      <c r="T1568" s="92"/>
      <c r="U1568" s="92"/>
      <c r="V1568" s="2"/>
      <c r="W1568" s="2"/>
    </row>
    <row r="1569" spans="1:23" ht="15.95" customHeight="1" x14ac:dyDescent="0.25">
      <c r="A1569" s="72"/>
      <c r="B1569" s="53" t="str">
        <f>IF('Data Import-Express'!B1563="", "",'Data Import-Express'!B1563 )</f>
        <v>BTRACN</v>
      </c>
      <c r="C1569" s="53" t="str">
        <f>IF('Data Import-Express'!C1563="", "",'Data Import-Express'!C1563 )</f>
        <v>Company 202</v>
      </c>
      <c r="D1569" s="97" t="str">
        <f>IF('Data Import-Express'!D1563="", "",'Data Import-Express'!D1563 )</f>
        <v>L072102</v>
      </c>
      <c r="E1569" s="54">
        <f ca="1">IF('Data Import-Express'!E1563="", "",'Data Import-Express'!E1563 )+(TODAY()-$A$1)</f>
        <v>45042</v>
      </c>
      <c r="F1569" s="53">
        <f>IF('Data Import-Express'!F1563="", "",'Data Import-Express'!F1563 )</f>
        <v>1323</v>
      </c>
      <c r="G1569" s="53">
        <f>IF('Data Import-Express'!G1563="", "",'Data Import-Express'!G1563 )</f>
        <v>1323</v>
      </c>
      <c r="H1569" s="8"/>
      <c r="I1569" s="81"/>
      <c r="J1569" s="81"/>
      <c r="K1569" s="82"/>
      <c r="L1569" s="120"/>
      <c r="M1569" s="93"/>
      <c r="N1569" s="93"/>
      <c r="O1569" s="36"/>
      <c r="P1569" s="81"/>
      <c r="Q1569" s="81"/>
      <c r="R1569" s="82"/>
      <c r="S1569" s="88"/>
      <c r="T1569" s="92"/>
      <c r="U1569" s="92"/>
      <c r="V1569" s="2"/>
      <c r="W1569" s="2"/>
    </row>
    <row r="1570" spans="1:23" ht="15.95" customHeight="1" x14ac:dyDescent="0.25">
      <c r="A1570" s="72"/>
      <c r="B1570" s="53" t="str">
        <f>IF('Data Import-Express'!B1564="", "",'Data Import-Express'!B1564 )</f>
        <v>BTRACN</v>
      </c>
      <c r="C1570" s="53" t="str">
        <f>IF('Data Import-Express'!C1564="", "",'Data Import-Express'!C1564 )</f>
        <v>Company 202</v>
      </c>
      <c r="D1570" s="97" t="str">
        <f>IF('Data Import-Express'!D1564="", "",'Data Import-Express'!D1564 )</f>
        <v>L070754</v>
      </c>
      <c r="E1570" s="54">
        <f ca="1">IF('Data Import-Express'!E1564="", "",'Data Import-Express'!E1564 )+(TODAY()-$A$1)</f>
        <v>45043</v>
      </c>
      <c r="F1570" s="53">
        <f>IF('Data Import-Express'!F1564="", "",'Data Import-Express'!F1564 )</f>
        <v>965.25</v>
      </c>
      <c r="G1570" s="53">
        <f>IF('Data Import-Express'!G1564="", "",'Data Import-Express'!G1564 )</f>
        <v>965.25</v>
      </c>
      <c r="H1570" s="8"/>
      <c r="I1570" s="81"/>
      <c r="J1570" s="81"/>
      <c r="K1570" s="82"/>
      <c r="L1570" s="120"/>
      <c r="M1570" s="93"/>
      <c r="N1570" s="93"/>
      <c r="O1570" s="36"/>
      <c r="P1570" s="81"/>
      <c r="Q1570" s="81"/>
      <c r="R1570" s="82"/>
      <c r="S1570" s="88"/>
      <c r="T1570" s="92"/>
      <c r="U1570" s="92"/>
      <c r="V1570" s="2"/>
      <c r="W1570" s="2"/>
    </row>
    <row r="1571" spans="1:23" ht="15.95" customHeight="1" x14ac:dyDescent="0.25">
      <c r="A1571" s="72"/>
      <c r="B1571" s="53" t="str">
        <f>IF('Data Import-Express'!B1565="", "",'Data Import-Express'!B1565 )</f>
        <v>BTRACN</v>
      </c>
      <c r="C1571" s="53" t="str">
        <f>IF('Data Import-Express'!C1565="", "",'Data Import-Express'!C1565 )</f>
        <v>Company 202</v>
      </c>
      <c r="D1571" s="97" t="str">
        <f>IF('Data Import-Express'!D1565="", "",'Data Import-Express'!D1565 )</f>
        <v>L070755</v>
      </c>
      <c r="E1571" s="54">
        <f ca="1">IF('Data Import-Express'!E1565="", "",'Data Import-Express'!E1565 )+(TODAY()-$A$1)</f>
        <v>45043</v>
      </c>
      <c r="F1571" s="53">
        <f>IF('Data Import-Express'!F1565="", "",'Data Import-Express'!F1565 )</f>
        <v>725</v>
      </c>
      <c r="G1571" s="53">
        <f>IF('Data Import-Express'!G1565="", "",'Data Import-Express'!G1565 )</f>
        <v>725</v>
      </c>
      <c r="H1571" s="8"/>
      <c r="I1571" s="81"/>
      <c r="J1571" s="81"/>
      <c r="K1571" s="82"/>
      <c r="L1571" s="120"/>
      <c r="M1571" s="93"/>
      <c r="N1571" s="93"/>
      <c r="O1571" s="36"/>
      <c r="P1571" s="81"/>
      <c r="Q1571" s="81"/>
      <c r="R1571" s="82"/>
      <c r="S1571" s="88"/>
      <c r="T1571" s="92"/>
      <c r="U1571" s="92"/>
      <c r="V1571" s="2"/>
      <c r="W1571" s="2"/>
    </row>
    <row r="1572" spans="1:23" ht="15.95" customHeight="1" x14ac:dyDescent="0.25">
      <c r="A1572" s="72"/>
      <c r="B1572" s="53" t="str">
        <f>IF('Data Import-Express'!B1566="", "",'Data Import-Express'!B1566 )</f>
        <v>BTRACN</v>
      </c>
      <c r="C1572" s="53" t="str">
        <f>IF('Data Import-Express'!C1566="", "",'Data Import-Express'!C1566 )</f>
        <v>Company 202</v>
      </c>
      <c r="D1572" s="97" t="str">
        <f>IF('Data Import-Express'!D1566="", "",'Data Import-Express'!D1566 )</f>
        <v>L071333</v>
      </c>
      <c r="E1572" s="54">
        <f ca="1">IF('Data Import-Express'!E1566="", "",'Data Import-Express'!E1566 )+(TODAY()-$A$1)</f>
        <v>45043</v>
      </c>
      <c r="F1572" s="53">
        <f>IF('Data Import-Express'!F1566="", "",'Data Import-Express'!F1566 )</f>
        <v>1113.75</v>
      </c>
      <c r="G1572" s="53">
        <f>IF('Data Import-Express'!G1566="", "",'Data Import-Express'!G1566 )</f>
        <v>1113.75</v>
      </c>
      <c r="H1572" s="8"/>
      <c r="I1572" s="81"/>
      <c r="J1572" s="81"/>
      <c r="K1572" s="82"/>
      <c r="L1572" s="120"/>
      <c r="M1572" s="93"/>
      <c r="N1572" s="93"/>
      <c r="O1572" s="36"/>
      <c r="P1572" s="81"/>
      <c r="Q1572" s="81"/>
      <c r="R1572" s="82"/>
      <c r="S1572" s="88"/>
      <c r="T1572" s="92"/>
      <c r="U1572" s="92"/>
      <c r="V1572" s="2"/>
      <c r="W1572" s="2"/>
    </row>
    <row r="1573" spans="1:23" ht="15.95" customHeight="1" x14ac:dyDescent="0.25">
      <c r="A1573" s="72"/>
      <c r="B1573" s="53" t="str">
        <f>IF('Data Import-Express'!B1567="", "",'Data Import-Express'!B1567 )</f>
        <v>BTRACN</v>
      </c>
      <c r="C1573" s="53" t="str">
        <f>IF('Data Import-Express'!C1567="", "",'Data Import-Express'!C1567 )</f>
        <v>Company 202</v>
      </c>
      <c r="D1573" s="97" t="str">
        <f>IF('Data Import-Express'!D1567="", "",'Data Import-Express'!D1567 )</f>
        <v>L071741</v>
      </c>
      <c r="E1573" s="54">
        <f ca="1">IF('Data Import-Express'!E1567="", "",'Data Import-Express'!E1567 )+(TODAY()-$A$1)</f>
        <v>45043</v>
      </c>
      <c r="F1573" s="53">
        <f>IF('Data Import-Express'!F1567="", "",'Data Import-Express'!F1567 )</f>
        <v>697.95</v>
      </c>
      <c r="G1573" s="53">
        <f>IF('Data Import-Express'!G1567="", "",'Data Import-Express'!G1567 )</f>
        <v>697.95</v>
      </c>
      <c r="H1573" s="8"/>
      <c r="I1573" s="81"/>
      <c r="J1573" s="81"/>
      <c r="K1573" s="82"/>
      <c r="L1573" s="120"/>
      <c r="M1573" s="93"/>
      <c r="N1573" s="93"/>
      <c r="O1573" s="36"/>
      <c r="P1573" s="81"/>
      <c r="Q1573" s="81"/>
      <c r="R1573" s="82"/>
      <c r="S1573" s="88"/>
      <c r="T1573" s="92"/>
      <c r="U1573" s="92"/>
      <c r="V1573" s="2"/>
      <c r="W1573" s="2"/>
    </row>
    <row r="1574" spans="1:23" ht="15.95" customHeight="1" x14ac:dyDescent="0.25">
      <c r="A1574" s="72"/>
      <c r="B1574" s="53" t="str">
        <f>IF('Data Import-Express'!B1568="", "",'Data Import-Express'!B1568 )</f>
        <v>BTRACN</v>
      </c>
      <c r="C1574" s="53" t="str">
        <f>IF('Data Import-Express'!C1568="", "",'Data Import-Express'!C1568 )</f>
        <v>Company 202</v>
      </c>
      <c r="D1574" s="97" t="str">
        <f>IF('Data Import-Express'!D1568="", "",'Data Import-Express'!D1568 )</f>
        <v>L070924</v>
      </c>
      <c r="E1574" s="54">
        <f ca="1">IF('Data Import-Express'!E1568="", "",'Data Import-Express'!E1568 )+(TODAY()-$A$1)</f>
        <v>45044</v>
      </c>
      <c r="F1574" s="53">
        <f>IF('Data Import-Express'!F1568="", "",'Data Import-Express'!F1568 )</f>
        <v>1544.4</v>
      </c>
      <c r="G1574" s="53">
        <f>IF('Data Import-Express'!G1568="", "",'Data Import-Express'!G1568 )</f>
        <v>1544.4</v>
      </c>
      <c r="H1574" s="8"/>
      <c r="I1574" s="81"/>
      <c r="J1574" s="81"/>
      <c r="K1574" s="82"/>
      <c r="L1574" s="120"/>
      <c r="M1574" s="93"/>
      <c r="N1574" s="93"/>
      <c r="O1574" s="36"/>
      <c r="P1574" s="81"/>
      <c r="Q1574" s="81"/>
      <c r="R1574" s="82"/>
      <c r="S1574" s="88"/>
      <c r="T1574" s="92"/>
      <c r="U1574" s="92"/>
      <c r="V1574" s="2"/>
      <c r="W1574" s="2"/>
    </row>
    <row r="1575" spans="1:23" ht="15.95" customHeight="1" x14ac:dyDescent="0.25">
      <c r="A1575" s="72"/>
      <c r="B1575" s="53" t="str">
        <f>IF('Data Import-Express'!B1569="", "",'Data Import-Express'!B1569 )</f>
        <v>BTRACN</v>
      </c>
      <c r="C1575" s="53" t="str">
        <f>IF('Data Import-Express'!C1569="", "",'Data Import-Express'!C1569 )</f>
        <v>Company 202</v>
      </c>
      <c r="D1575" s="97" t="str">
        <f>IF('Data Import-Express'!D1569="", "",'Data Import-Express'!D1569 )</f>
        <v>L072248</v>
      </c>
      <c r="E1575" s="54">
        <f ca="1">IF('Data Import-Express'!E1569="", "",'Data Import-Express'!E1569 )+(TODAY()-$A$1)</f>
        <v>45044</v>
      </c>
      <c r="F1575" s="53">
        <f>IF('Data Import-Express'!F1569="", "",'Data Import-Express'!F1569 )</f>
        <v>1950</v>
      </c>
      <c r="G1575" s="53">
        <f>IF('Data Import-Express'!G1569="", "",'Data Import-Express'!G1569 )</f>
        <v>1950</v>
      </c>
      <c r="H1575" s="8"/>
      <c r="I1575" s="81"/>
      <c r="J1575" s="81"/>
      <c r="K1575" s="82"/>
      <c r="L1575" s="120"/>
      <c r="M1575" s="93"/>
      <c r="N1575" s="93"/>
      <c r="O1575" s="36"/>
      <c r="P1575" s="81"/>
      <c r="Q1575" s="81"/>
      <c r="R1575" s="82"/>
      <c r="S1575" s="88"/>
      <c r="T1575" s="92"/>
      <c r="U1575" s="92"/>
      <c r="V1575" s="2"/>
      <c r="W1575" s="2"/>
    </row>
    <row r="1576" spans="1:23" ht="15.95" customHeight="1" x14ac:dyDescent="0.25">
      <c r="A1576" s="72"/>
      <c r="B1576" s="53" t="str">
        <f>IF('Data Import-Express'!B1570="", "",'Data Import-Express'!B1570 )</f>
        <v>BTRACN</v>
      </c>
      <c r="C1576" s="53" t="str">
        <f>IF('Data Import-Express'!C1570="", "",'Data Import-Express'!C1570 )</f>
        <v>Company 202</v>
      </c>
      <c r="D1576" s="97" t="str">
        <f>IF('Data Import-Express'!D1570="", "",'Data Import-Express'!D1570 )</f>
        <v>L070912</v>
      </c>
      <c r="E1576" s="54">
        <f ca="1">IF('Data Import-Express'!E1570="", "",'Data Import-Express'!E1570 )+(TODAY()-$A$1)</f>
        <v>45048</v>
      </c>
      <c r="F1576" s="53">
        <f>IF('Data Import-Express'!F1570="", "",'Data Import-Express'!F1570 )</f>
        <v>1188</v>
      </c>
      <c r="G1576" s="53">
        <f>IF('Data Import-Express'!G1570="", "",'Data Import-Express'!G1570 )</f>
        <v>1188</v>
      </c>
      <c r="H1576" s="8"/>
      <c r="I1576" s="81"/>
      <c r="J1576" s="81"/>
      <c r="K1576" s="82"/>
      <c r="L1576" s="120"/>
      <c r="M1576" s="93"/>
      <c r="N1576" s="93"/>
      <c r="O1576" s="36"/>
      <c r="P1576" s="81"/>
      <c r="Q1576" s="81"/>
      <c r="R1576" s="82"/>
      <c r="S1576" s="88"/>
      <c r="T1576" s="92"/>
      <c r="U1576" s="92"/>
      <c r="V1576" s="2"/>
      <c r="W1576" s="2"/>
    </row>
    <row r="1577" spans="1:23" ht="15.95" customHeight="1" x14ac:dyDescent="0.25">
      <c r="A1577" s="72"/>
      <c r="B1577" s="53" t="str">
        <f>IF('Data Import-Express'!B1571="", "",'Data Import-Express'!B1571 )</f>
        <v>BTRACN</v>
      </c>
      <c r="C1577" s="53" t="str">
        <f>IF('Data Import-Express'!C1571="", "",'Data Import-Express'!C1571 )</f>
        <v>Company 202</v>
      </c>
      <c r="D1577" s="97" t="str">
        <f>IF('Data Import-Express'!D1571="", "",'Data Import-Express'!D1571 )</f>
        <v>L072725</v>
      </c>
      <c r="E1577" s="54">
        <f ca="1">IF('Data Import-Express'!E1571="", "",'Data Import-Express'!E1571 )+(TODAY()-$A$1)</f>
        <v>45056</v>
      </c>
      <c r="F1577" s="53">
        <f>IF('Data Import-Express'!F1571="", "",'Data Import-Express'!F1571 )</f>
        <v>993.6</v>
      </c>
      <c r="G1577" s="53">
        <f>IF('Data Import-Express'!G1571="", "",'Data Import-Express'!G1571 )</f>
        <v>60</v>
      </c>
      <c r="H1577" s="8"/>
      <c r="I1577" s="81"/>
      <c r="J1577" s="81"/>
      <c r="K1577" s="82"/>
      <c r="L1577" s="120"/>
      <c r="M1577" s="93"/>
      <c r="N1577" s="93"/>
      <c r="O1577" s="36"/>
      <c r="P1577" s="81"/>
      <c r="Q1577" s="81"/>
      <c r="R1577" s="82"/>
      <c r="S1577" s="88"/>
      <c r="T1577" s="92"/>
      <c r="U1577" s="92"/>
      <c r="V1577" s="2"/>
      <c r="W1577" s="2"/>
    </row>
    <row r="1578" spans="1:23" ht="15.95" customHeight="1" x14ac:dyDescent="0.25">
      <c r="A1578" s="72"/>
      <c r="B1578" s="53" t="str">
        <f>IF('Data Import-Express'!B1572="", "",'Data Import-Express'!B1572 )</f>
        <v>BTRACN</v>
      </c>
      <c r="C1578" s="53" t="str">
        <f>IF('Data Import-Express'!C1572="", "",'Data Import-Express'!C1572 )</f>
        <v>Company 202</v>
      </c>
      <c r="D1578" s="97" t="str">
        <f>IF('Data Import-Express'!D1572="", "",'Data Import-Express'!D1572 )</f>
        <v>L073312</v>
      </c>
      <c r="E1578" s="54">
        <f ca="1">IF('Data Import-Express'!E1572="", "",'Data Import-Express'!E1572 )+(TODAY()-$A$1)</f>
        <v>45073</v>
      </c>
      <c r="F1578" s="53">
        <f>IF('Data Import-Express'!F1572="", "",'Data Import-Express'!F1572 )</f>
        <v>1068.5</v>
      </c>
      <c r="G1578" s="53">
        <f>IF('Data Import-Express'!G1572="", "",'Data Import-Express'!G1572 )</f>
        <v>1068.5</v>
      </c>
      <c r="H1578" s="8"/>
      <c r="I1578" s="81"/>
      <c r="J1578" s="81"/>
      <c r="K1578" s="82"/>
      <c r="L1578" s="120"/>
      <c r="M1578" s="93"/>
      <c r="N1578" s="93"/>
      <c r="O1578" s="36"/>
      <c r="P1578" s="81"/>
      <c r="Q1578" s="81"/>
      <c r="R1578" s="82"/>
      <c r="S1578" s="88"/>
      <c r="T1578" s="92"/>
      <c r="U1578" s="92"/>
      <c r="V1578" s="2"/>
      <c r="W1578" s="2"/>
    </row>
    <row r="1579" spans="1:23" ht="15.95" customHeight="1" x14ac:dyDescent="0.25">
      <c r="A1579" s="72"/>
      <c r="B1579" s="53" t="str">
        <f>IF('Data Import-Express'!B1573="", "",'Data Import-Express'!B1573 )</f>
        <v>BTRACN</v>
      </c>
      <c r="C1579" s="53" t="str">
        <f>IF('Data Import-Express'!C1573="", "",'Data Import-Express'!C1573 )</f>
        <v>Company 202</v>
      </c>
      <c r="D1579" s="97" t="str">
        <f>IF('Data Import-Express'!D1573="", "",'Data Import-Express'!D1573 )</f>
        <v>L073839</v>
      </c>
      <c r="E1579" s="54">
        <f ca="1">IF('Data Import-Express'!E1573="", "",'Data Import-Express'!E1573 )+(TODAY()-$A$1)</f>
        <v>45079</v>
      </c>
      <c r="F1579" s="53">
        <f>IF('Data Import-Express'!F1573="", "",'Data Import-Express'!F1573 )</f>
        <v>493.5</v>
      </c>
      <c r="G1579" s="53">
        <f>IF('Data Import-Express'!G1573="", "",'Data Import-Express'!G1573 )</f>
        <v>493.5</v>
      </c>
      <c r="H1579" s="8"/>
      <c r="I1579" s="81"/>
      <c r="J1579" s="81"/>
      <c r="K1579" s="82"/>
      <c r="L1579" s="120"/>
      <c r="M1579" s="93"/>
      <c r="N1579" s="93"/>
      <c r="O1579" s="36"/>
      <c r="P1579" s="81"/>
      <c r="Q1579" s="81"/>
      <c r="R1579" s="82"/>
      <c r="S1579" s="88"/>
      <c r="T1579" s="92"/>
      <c r="U1579" s="92"/>
      <c r="V1579" s="2"/>
      <c r="W1579" s="2"/>
    </row>
    <row r="1580" spans="1:23" ht="15.95" customHeight="1" x14ac:dyDescent="0.25">
      <c r="A1580" s="72"/>
      <c r="B1580" s="53" t="str">
        <f>IF('Data Import-Express'!B1574="", "",'Data Import-Express'!B1574 )</f>
        <v>BTRACN</v>
      </c>
      <c r="C1580" s="53" t="str">
        <f>IF('Data Import-Express'!C1574="", "",'Data Import-Express'!C1574 )</f>
        <v>Company 202</v>
      </c>
      <c r="D1580" s="97" t="str">
        <f>IF('Data Import-Express'!D1574="", "",'Data Import-Express'!D1574 )</f>
        <v>L075227</v>
      </c>
      <c r="E1580" s="54">
        <f ca="1">IF('Data Import-Express'!E1574="", "",'Data Import-Express'!E1574 )+(TODAY()-$A$1)</f>
        <v>45100</v>
      </c>
      <c r="F1580" s="53">
        <f>IF('Data Import-Express'!F1574="", "",'Data Import-Express'!F1574 )</f>
        <v>1425</v>
      </c>
      <c r="G1580" s="53">
        <f>IF('Data Import-Express'!G1574="", "",'Data Import-Express'!G1574 )</f>
        <v>1425</v>
      </c>
      <c r="H1580" s="8"/>
      <c r="I1580" s="81"/>
      <c r="J1580" s="81"/>
      <c r="K1580" s="82"/>
      <c r="L1580" s="120"/>
      <c r="M1580" s="93"/>
      <c r="N1580" s="93"/>
      <c r="O1580" s="36"/>
      <c r="P1580" s="81"/>
      <c r="Q1580" s="81"/>
      <c r="R1580" s="82"/>
      <c r="S1580" s="88"/>
      <c r="T1580" s="92"/>
      <c r="U1580" s="92"/>
      <c r="V1580" s="2"/>
      <c r="W1580" s="2"/>
    </row>
    <row r="1581" spans="1:23" ht="15.95" customHeight="1" x14ac:dyDescent="0.25">
      <c r="A1581" s="72"/>
      <c r="B1581" s="53" t="str">
        <f>IF('Data Import-Express'!B1575="", "",'Data Import-Express'!B1575 )</f>
        <v>BTRACN</v>
      </c>
      <c r="C1581" s="53" t="str">
        <f>IF('Data Import-Express'!C1575="", "",'Data Import-Express'!C1575 )</f>
        <v>Company 202</v>
      </c>
      <c r="D1581" s="97" t="str">
        <f>IF('Data Import-Express'!D1575="", "",'Data Import-Express'!D1575 )</f>
        <v>L076571</v>
      </c>
      <c r="E1581" s="54">
        <f ca="1">IF('Data Import-Express'!E1575="", "",'Data Import-Express'!E1575 )+(TODAY()-$A$1)</f>
        <v>45127</v>
      </c>
      <c r="F1581" s="53">
        <f>IF('Data Import-Express'!F1575="", "",'Data Import-Express'!F1575 )</f>
        <v>840</v>
      </c>
      <c r="G1581" s="53">
        <f>IF('Data Import-Express'!G1575="", "",'Data Import-Express'!G1575 )</f>
        <v>840</v>
      </c>
      <c r="H1581" s="8"/>
      <c r="I1581" s="81"/>
      <c r="J1581" s="81"/>
      <c r="K1581" s="82"/>
      <c r="L1581" s="120"/>
      <c r="M1581" s="93"/>
      <c r="N1581" s="93"/>
      <c r="O1581" s="36"/>
      <c r="P1581" s="81"/>
      <c r="Q1581" s="81"/>
      <c r="R1581" s="82"/>
      <c r="S1581" s="88"/>
      <c r="T1581" s="92"/>
      <c r="U1581" s="92"/>
      <c r="V1581" s="2"/>
      <c r="W1581" s="2"/>
    </row>
    <row r="1582" spans="1:23" ht="15.95" customHeight="1" x14ac:dyDescent="0.25">
      <c r="A1582" s="72"/>
      <c r="B1582" s="53" t="str">
        <f>IF('Data Import-Express'!B1576="", "",'Data Import-Express'!B1576 )</f>
        <v>BTRACN</v>
      </c>
      <c r="C1582" s="53" t="str">
        <f>IF('Data Import-Express'!C1576="", "",'Data Import-Express'!C1576 )</f>
        <v>Company 202</v>
      </c>
      <c r="D1582" s="97" t="str">
        <f>IF('Data Import-Express'!D1576="", "",'Data Import-Express'!D1576 )</f>
        <v>L076979</v>
      </c>
      <c r="E1582" s="54">
        <f ca="1">IF('Data Import-Express'!E1576="", "",'Data Import-Express'!E1576 )+(TODAY()-$A$1)</f>
        <v>45130</v>
      </c>
      <c r="F1582" s="53">
        <f>IF('Data Import-Express'!F1576="", "",'Data Import-Express'!F1576 )</f>
        <v>1464.75</v>
      </c>
      <c r="G1582" s="53">
        <f>IF('Data Import-Express'!G1576="", "",'Data Import-Express'!G1576 )</f>
        <v>1464.75</v>
      </c>
      <c r="H1582" s="8"/>
      <c r="I1582" s="81"/>
      <c r="J1582" s="81"/>
      <c r="K1582" s="82"/>
      <c r="L1582" s="120"/>
      <c r="M1582" s="93"/>
      <c r="N1582" s="93"/>
      <c r="O1582" s="36"/>
      <c r="P1582" s="81"/>
      <c r="Q1582" s="81"/>
      <c r="R1582" s="82"/>
      <c r="S1582" s="88"/>
      <c r="T1582" s="92"/>
      <c r="U1582" s="92"/>
      <c r="V1582" s="2"/>
      <c r="W1582" s="2"/>
    </row>
    <row r="1583" spans="1:23" ht="15.95" customHeight="1" x14ac:dyDescent="0.25">
      <c r="A1583" s="72"/>
      <c r="B1583" s="53" t="str">
        <f>IF('Data Import-Express'!B1577="", "",'Data Import-Express'!B1577 )</f>
        <v>BTRACN</v>
      </c>
      <c r="C1583" s="53" t="str">
        <f>IF('Data Import-Express'!C1577="", "",'Data Import-Express'!C1577 )</f>
        <v>Company 202</v>
      </c>
      <c r="D1583" s="97" t="str">
        <f>IF('Data Import-Express'!D1577="", "",'Data Import-Express'!D1577 )</f>
        <v>L076959</v>
      </c>
      <c r="E1583" s="54">
        <f ca="1">IF('Data Import-Express'!E1577="", "",'Data Import-Express'!E1577 )+(TODAY()-$A$1)</f>
        <v>45133</v>
      </c>
      <c r="F1583" s="53">
        <f>IF('Data Import-Express'!F1577="", "",'Data Import-Express'!F1577 )</f>
        <v>1750</v>
      </c>
      <c r="G1583" s="53">
        <f>IF('Data Import-Express'!G1577="", "",'Data Import-Express'!G1577 )</f>
        <v>1750</v>
      </c>
      <c r="H1583" s="8"/>
      <c r="I1583" s="81"/>
      <c r="J1583" s="81"/>
      <c r="K1583" s="82"/>
      <c r="L1583" s="120"/>
      <c r="M1583" s="93"/>
      <c r="N1583" s="93"/>
      <c r="O1583" s="36"/>
      <c r="P1583" s="81"/>
      <c r="Q1583" s="81"/>
      <c r="R1583" s="82"/>
      <c r="S1583" s="88"/>
      <c r="T1583" s="92"/>
      <c r="U1583" s="92"/>
      <c r="V1583" s="2"/>
      <c r="W1583" s="2"/>
    </row>
    <row r="1584" spans="1:23" ht="15.95" customHeight="1" x14ac:dyDescent="0.25">
      <c r="A1584" s="72"/>
      <c r="B1584" s="53" t="str">
        <f>IF('Data Import-Express'!B1578="", "",'Data Import-Express'!B1578 )</f>
        <v>BTRACN</v>
      </c>
      <c r="C1584" s="53" t="str">
        <f>IF('Data Import-Express'!C1578="", "",'Data Import-Express'!C1578 )</f>
        <v>Company 202</v>
      </c>
      <c r="D1584" s="97" t="str">
        <f>IF('Data Import-Express'!D1578="", "",'Data Import-Express'!D1578 )</f>
        <v>L077446</v>
      </c>
      <c r="E1584" s="54">
        <f ca="1">IF('Data Import-Express'!E1578="", "",'Data Import-Express'!E1578 )+(TODAY()-$A$1)</f>
        <v>45134</v>
      </c>
      <c r="F1584" s="53">
        <f>IF('Data Import-Express'!F1578="", "",'Data Import-Express'!F1578 )</f>
        <v>225</v>
      </c>
      <c r="G1584" s="53">
        <f>IF('Data Import-Express'!G1578="", "",'Data Import-Express'!G1578 )</f>
        <v>225</v>
      </c>
      <c r="H1584" s="8"/>
      <c r="I1584" s="81"/>
      <c r="J1584" s="81"/>
      <c r="K1584" s="82"/>
      <c r="L1584" s="120"/>
      <c r="M1584" s="93"/>
      <c r="N1584" s="93"/>
      <c r="O1584" s="36"/>
      <c r="P1584" s="81"/>
      <c r="Q1584" s="81"/>
      <c r="R1584" s="82"/>
      <c r="S1584" s="88"/>
      <c r="T1584" s="92"/>
      <c r="U1584" s="92"/>
      <c r="V1584" s="2"/>
      <c r="W1584" s="2"/>
    </row>
    <row r="1585" spans="1:23" ht="15.95" customHeight="1" x14ac:dyDescent="0.25">
      <c r="A1585" s="72"/>
      <c r="B1585" s="53" t="str">
        <f>IF('Data Import-Express'!B1579="", "",'Data Import-Express'!B1579 )</f>
        <v>BTRACN</v>
      </c>
      <c r="C1585" s="53" t="str">
        <f>IF('Data Import-Express'!C1579="", "",'Data Import-Express'!C1579 )</f>
        <v>Company 202</v>
      </c>
      <c r="D1585" s="97" t="str">
        <f>IF('Data Import-Express'!D1579="", "",'Data Import-Express'!D1579 )</f>
        <v>L077587</v>
      </c>
      <c r="E1585" s="54">
        <f ca="1">IF('Data Import-Express'!E1579="", "",'Data Import-Express'!E1579 )+(TODAY()-$A$1)</f>
        <v>45134</v>
      </c>
      <c r="F1585" s="53">
        <f>IF('Data Import-Express'!F1579="", "",'Data Import-Express'!F1579 )</f>
        <v>722.5</v>
      </c>
      <c r="G1585" s="53">
        <f>IF('Data Import-Express'!G1579="", "",'Data Import-Express'!G1579 )</f>
        <v>722.5</v>
      </c>
      <c r="H1585" s="8"/>
      <c r="I1585" s="81"/>
      <c r="J1585" s="81"/>
      <c r="K1585" s="82"/>
      <c r="L1585" s="120"/>
      <c r="M1585" s="93"/>
      <c r="N1585" s="93"/>
      <c r="O1585" s="36"/>
      <c r="P1585" s="81"/>
      <c r="Q1585" s="81"/>
      <c r="R1585" s="82"/>
      <c r="S1585" s="88"/>
      <c r="T1585" s="92"/>
      <c r="U1585" s="92"/>
      <c r="V1585" s="2"/>
      <c r="W1585" s="2"/>
    </row>
    <row r="1586" spans="1:23" ht="15.95" customHeight="1" x14ac:dyDescent="0.25">
      <c r="A1586" s="72"/>
      <c r="B1586" s="53" t="str">
        <f>IF('Data Import-Express'!B1580="", "",'Data Import-Express'!B1580 )</f>
        <v>BTRACN</v>
      </c>
      <c r="C1586" s="53" t="str">
        <f>IF('Data Import-Express'!C1580="", "",'Data Import-Express'!C1580 )</f>
        <v>Company 202</v>
      </c>
      <c r="D1586" s="97" t="str">
        <f>IF('Data Import-Express'!D1580="", "",'Data Import-Express'!D1580 )</f>
        <v>L077592</v>
      </c>
      <c r="E1586" s="54">
        <f ca="1">IF('Data Import-Express'!E1580="", "",'Data Import-Express'!E1580 )+(TODAY()-$A$1)</f>
        <v>45137</v>
      </c>
      <c r="F1586" s="53">
        <f>IF('Data Import-Express'!F1580="", "",'Data Import-Express'!F1580 )</f>
        <v>736.95</v>
      </c>
      <c r="G1586" s="53">
        <f>IF('Data Import-Express'!G1580="", "",'Data Import-Express'!G1580 )</f>
        <v>736.95</v>
      </c>
      <c r="H1586" s="8"/>
      <c r="I1586" s="81"/>
      <c r="J1586" s="81"/>
      <c r="K1586" s="82"/>
      <c r="L1586" s="120"/>
      <c r="M1586" s="93"/>
      <c r="N1586" s="93"/>
      <c r="O1586" s="36"/>
      <c r="P1586" s="81"/>
      <c r="Q1586" s="81"/>
      <c r="R1586" s="82"/>
      <c r="S1586" s="88"/>
      <c r="T1586" s="92"/>
      <c r="U1586" s="92"/>
      <c r="V1586" s="2"/>
      <c r="W1586" s="2"/>
    </row>
    <row r="1587" spans="1:23" ht="15.95" customHeight="1" x14ac:dyDescent="0.25">
      <c r="A1587" s="72"/>
      <c r="B1587" s="53" t="str">
        <f>IF('Data Import-Express'!B1581="", "",'Data Import-Express'!B1581 )</f>
        <v>BTRACN</v>
      </c>
      <c r="C1587" s="53" t="str">
        <f>IF('Data Import-Express'!C1581="", "",'Data Import-Express'!C1581 )</f>
        <v>Company 202</v>
      </c>
      <c r="D1587" s="97" t="str">
        <f>IF('Data Import-Express'!D1581="", "",'Data Import-Express'!D1581 )</f>
        <v>L077612</v>
      </c>
      <c r="E1587" s="54">
        <f ca="1">IF('Data Import-Express'!E1581="", "",'Data Import-Express'!E1581 )+(TODAY()-$A$1)</f>
        <v>45141</v>
      </c>
      <c r="F1587" s="53">
        <f>IF('Data Import-Express'!F1581="", "",'Data Import-Express'!F1581 )</f>
        <v>722.5</v>
      </c>
      <c r="G1587" s="53">
        <f>IF('Data Import-Express'!G1581="", "",'Data Import-Express'!G1581 )</f>
        <v>722.5</v>
      </c>
      <c r="H1587" s="8"/>
      <c r="I1587" s="81"/>
      <c r="J1587" s="81"/>
      <c r="K1587" s="82"/>
      <c r="L1587" s="120"/>
      <c r="M1587" s="93"/>
      <c r="N1587" s="93"/>
      <c r="O1587" s="36"/>
      <c r="P1587" s="81"/>
      <c r="Q1587" s="81"/>
      <c r="R1587" s="82"/>
      <c r="S1587" s="88"/>
      <c r="T1587" s="92"/>
      <c r="U1587" s="92"/>
      <c r="V1587" s="2"/>
      <c r="W1587" s="2"/>
    </row>
    <row r="1588" spans="1:23" ht="15.95" customHeight="1" x14ac:dyDescent="0.25">
      <c r="A1588" s="72"/>
      <c r="B1588" s="53" t="str">
        <f>IF('Data Import-Express'!B1582="", "",'Data Import-Express'!B1582 )</f>
        <v>BTRACN</v>
      </c>
      <c r="C1588" s="53" t="str">
        <f>IF('Data Import-Express'!C1582="", "",'Data Import-Express'!C1582 )</f>
        <v>Company 202</v>
      </c>
      <c r="D1588" s="97" t="str">
        <f>IF('Data Import-Express'!D1582="", "",'Data Import-Express'!D1582 )</f>
        <v>L077673</v>
      </c>
      <c r="E1588" s="54">
        <f ca="1">IF('Data Import-Express'!E1582="", "",'Data Import-Express'!E1582 )+(TODAY()-$A$1)</f>
        <v>45141</v>
      </c>
      <c r="F1588" s="53">
        <f>IF('Data Import-Express'!F1582="", "",'Data Import-Express'!F1582 )</f>
        <v>1228.25</v>
      </c>
      <c r="G1588" s="53">
        <f>IF('Data Import-Express'!G1582="", "",'Data Import-Express'!G1582 )</f>
        <v>1228.25</v>
      </c>
      <c r="H1588" s="8"/>
      <c r="I1588" s="81"/>
      <c r="J1588" s="81"/>
      <c r="K1588" s="82"/>
      <c r="L1588" s="120"/>
      <c r="M1588" s="93"/>
      <c r="N1588" s="93"/>
      <c r="O1588" s="36"/>
      <c r="P1588" s="81"/>
      <c r="Q1588" s="81"/>
      <c r="R1588" s="82"/>
      <c r="S1588" s="88"/>
      <c r="T1588" s="92"/>
      <c r="U1588" s="92"/>
      <c r="V1588" s="2"/>
      <c r="W1588" s="2"/>
    </row>
    <row r="1589" spans="1:23" ht="15.95" customHeight="1" x14ac:dyDescent="0.25">
      <c r="A1589" s="72"/>
      <c r="B1589" s="53" t="str">
        <f>IF('Data Import-Express'!B1583="", "",'Data Import-Express'!B1583 )</f>
        <v>BTRACN</v>
      </c>
      <c r="C1589" s="53" t="str">
        <f>IF('Data Import-Express'!C1583="", "",'Data Import-Express'!C1583 )</f>
        <v>Company 202</v>
      </c>
      <c r="D1589" s="97" t="str">
        <f>IF('Data Import-Express'!D1583="", "",'Data Import-Express'!D1583 )</f>
        <v>L077657</v>
      </c>
      <c r="E1589" s="54">
        <f ca="1">IF('Data Import-Express'!E1583="", "",'Data Import-Express'!E1583 )+(TODAY()-$A$1)</f>
        <v>45144</v>
      </c>
      <c r="F1589" s="53">
        <f>IF('Data Import-Express'!F1583="", "",'Data Import-Express'!F1583 )</f>
        <v>1495.58</v>
      </c>
      <c r="G1589" s="53">
        <f>IF('Data Import-Express'!G1583="", "",'Data Import-Express'!G1583 )</f>
        <v>1495.58</v>
      </c>
      <c r="H1589" s="8"/>
      <c r="I1589" s="81"/>
      <c r="J1589" s="81"/>
      <c r="K1589" s="82"/>
      <c r="L1589" s="120"/>
      <c r="M1589" s="93"/>
      <c r="N1589" s="93"/>
      <c r="O1589" s="36"/>
      <c r="P1589" s="81"/>
      <c r="Q1589" s="81"/>
      <c r="R1589" s="82"/>
      <c r="S1589" s="88"/>
      <c r="T1589" s="92"/>
      <c r="U1589" s="92"/>
      <c r="V1589" s="2"/>
      <c r="W1589" s="2"/>
    </row>
    <row r="1590" spans="1:23" ht="15.95" customHeight="1" x14ac:dyDescent="0.25">
      <c r="A1590" s="72"/>
      <c r="B1590" s="53" t="str">
        <f>IF('Data Import-Express'!B1584="", "",'Data Import-Express'!B1584 )</f>
        <v>BTRACN</v>
      </c>
      <c r="C1590" s="53" t="str">
        <f>IF('Data Import-Express'!C1584="", "",'Data Import-Express'!C1584 )</f>
        <v>Company 202</v>
      </c>
      <c r="D1590" s="97" t="str">
        <f>IF('Data Import-Express'!D1584="", "",'Data Import-Express'!D1584 )</f>
        <v>L077672</v>
      </c>
      <c r="E1590" s="54">
        <f ca="1">IF('Data Import-Express'!E1584="", "",'Data Import-Express'!E1584 )+(TODAY()-$A$1)</f>
        <v>45148</v>
      </c>
      <c r="F1590" s="53">
        <f>IF('Data Import-Express'!F1584="", "",'Data Import-Express'!F1584 )</f>
        <v>830.88</v>
      </c>
      <c r="G1590" s="53">
        <f>IF('Data Import-Express'!G1584="", "",'Data Import-Express'!G1584 )</f>
        <v>830.88</v>
      </c>
      <c r="H1590" s="8"/>
      <c r="I1590" s="81"/>
      <c r="J1590" s="81"/>
      <c r="K1590" s="82"/>
      <c r="L1590" s="120"/>
      <c r="M1590" s="93"/>
      <c r="N1590" s="93"/>
      <c r="O1590" s="36"/>
      <c r="P1590" s="81"/>
      <c r="Q1590" s="81"/>
      <c r="R1590" s="82"/>
      <c r="S1590" s="88"/>
      <c r="T1590" s="92"/>
      <c r="U1590" s="92"/>
      <c r="V1590" s="2"/>
      <c r="W1590" s="2"/>
    </row>
    <row r="1591" spans="1:23" ht="15.95" customHeight="1" x14ac:dyDescent="0.25">
      <c r="A1591" s="72"/>
      <c r="B1591" s="53" t="str">
        <f>IF('Data Import-Express'!B1585="", "",'Data Import-Express'!B1585 )</f>
        <v>BTRACN</v>
      </c>
      <c r="C1591" s="53" t="str">
        <f>IF('Data Import-Express'!C1585="", "",'Data Import-Express'!C1585 )</f>
        <v>Company 202</v>
      </c>
      <c r="D1591" s="97" t="str">
        <f>IF('Data Import-Express'!D1585="", "",'Data Import-Express'!D1585 )</f>
        <v>L078377</v>
      </c>
      <c r="E1591" s="54">
        <f ca="1">IF('Data Import-Express'!E1585="", "",'Data Import-Express'!E1585 )+(TODAY()-$A$1)</f>
        <v>45148</v>
      </c>
      <c r="F1591" s="53">
        <f>IF('Data Import-Express'!F1585="", "",'Data Import-Express'!F1585 )</f>
        <v>475</v>
      </c>
      <c r="G1591" s="53">
        <f>IF('Data Import-Express'!G1585="", "",'Data Import-Express'!G1585 )</f>
        <v>475</v>
      </c>
      <c r="H1591" s="8"/>
      <c r="I1591" s="81"/>
      <c r="J1591" s="81"/>
      <c r="K1591" s="82"/>
      <c r="L1591" s="120"/>
      <c r="M1591" s="93"/>
      <c r="N1591" s="93"/>
      <c r="O1591" s="36"/>
      <c r="P1591" s="81"/>
      <c r="Q1591" s="81"/>
      <c r="R1591" s="82"/>
      <c r="S1591" s="88"/>
      <c r="T1591" s="92"/>
      <c r="U1591" s="92"/>
      <c r="V1591" s="2"/>
      <c r="W1591" s="2"/>
    </row>
    <row r="1592" spans="1:23" ht="15.95" customHeight="1" x14ac:dyDescent="0.25">
      <c r="A1592" s="72"/>
      <c r="B1592" s="53" t="str">
        <f>IF('Data Import-Express'!B1586="", "",'Data Import-Express'!B1586 )</f>
        <v>BTRACN</v>
      </c>
      <c r="C1592" s="53" t="str">
        <f>IF('Data Import-Express'!C1586="", "",'Data Import-Express'!C1586 )</f>
        <v>Company 202</v>
      </c>
      <c r="D1592" s="97" t="str">
        <f>IF('Data Import-Express'!D1586="", "",'Data Import-Express'!D1586 )</f>
        <v>L077854</v>
      </c>
      <c r="E1592" s="54">
        <f ca="1">IF('Data Import-Express'!E1586="", "",'Data Import-Express'!E1586 )+(TODAY()-$A$1)</f>
        <v>45150</v>
      </c>
      <c r="F1592" s="53">
        <f>IF('Data Import-Express'!F1586="", "",'Data Import-Express'!F1586 )</f>
        <v>867</v>
      </c>
      <c r="G1592" s="53">
        <f>IF('Data Import-Express'!G1586="", "",'Data Import-Express'!G1586 )</f>
        <v>867</v>
      </c>
      <c r="H1592" s="8"/>
      <c r="I1592" s="81"/>
      <c r="J1592" s="81"/>
      <c r="K1592" s="82"/>
      <c r="L1592" s="120"/>
      <c r="M1592" s="93"/>
      <c r="N1592" s="93"/>
      <c r="O1592" s="36"/>
      <c r="P1592" s="81"/>
      <c r="Q1592" s="81"/>
      <c r="R1592" s="82"/>
      <c r="S1592" s="88"/>
      <c r="T1592" s="92"/>
      <c r="U1592" s="92"/>
      <c r="V1592" s="2"/>
      <c r="W1592" s="2"/>
    </row>
    <row r="1593" spans="1:23" ht="15.95" customHeight="1" x14ac:dyDescent="0.25">
      <c r="A1593" s="72"/>
      <c r="B1593" s="53" t="str">
        <f>IF('Data Import-Express'!B1587="", "",'Data Import-Express'!B1587 )</f>
        <v>BTRACN</v>
      </c>
      <c r="C1593" s="53" t="str">
        <f>IF('Data Import-Express'!C1587="", "",'Data Import-Express'!C1587 )</f>
        <v>Company 202</v>
      </c>
      <c r="D1593" s="97" t="str">
        <f>IF('Data Import-Express'!D1587="", "",'Data Import-Express'!D1587 )</f>
        <v>L078273</v>
      </c>
      <c r="E1593" s="54">
        <f ca="1">IF('Data Import-Express'!E1587="", "",'Data Import-Express'!E1587 )+(TODAY()-$A$1)</f>
        <v>45151</v>
      </c>
      <c r="F1593" s="53">
        <f>IF('Data Import-Express'!F1587="", "",'Data Import-Express'!F1587 )</f>
        <v>505.75</v>
      </c>
      <c r="G1593" s="53">
        <f>IF('Data Import-Express'!G1587="", "",'Data Import-Express'!G1587 )</f>
        <v>505.75</v>
      </c>
      <c r="H1593" s="8"/>
      <c r="I1593" s="81"/>
      <c r="J1593" s="81"/>
      <c r="K1593" s="82"/>
      <c r="L1593" s="120"/>
      <c r="M1593" s="93"/>
      <c r="N1593" s="93"/>
      <c r="O1593" s="36"/>
      <c r="P1593" s="81"/>
      <c r="Q1593" s="81"/>
      <c r="R1593" s="82"/>
      <c r="S1593" s="88"/>
      <c r="T1593" s="92"/>
      <c r="U1593" s="92"/>
      <c r="V1593" s="2"/>
      <c r="W1593" s="2"/>
    </row>
    <row r="1594" spans="1:23" ht="15.95" customHeight="1" x14ac:dyDescent="0.25">
      <c r="A1594" s="72"/>
      <c r="B1594" s="53" t="str">
        <f>IF('Data Import-Express'!B1588="", "",'Data Import-Express'!B1588 )</f>
        <v>BTRACN</v>
      </c>
      <c r="C1594" s="53" t="str">
        <f>IF('Data Import-Express'!C1588="", "",'Data Import-Express'!C1588 )</f>
        <v>Company 202</v>
      </c>
      <c r="D1594" s="97" t="str">
        <f>IF('Data Import-Express'!D1588="", "",'Data Import-Express'!D1588 )</f>
        <v>L078363</v>
      </c>
      <c r="E1594" s="54">
        <f ca="1">IF('Data Import-Express'!E1588="", "",'Data Import-Express'!E1588 )+(TODAY()-$A$1)</f>
        <v>45154</v>
      </c>
      <c r="F1594" s="53">
        <f>IF('Data Import-Express'!F1588="", "",'Data Import-Express'!F1588 )</f>
        <v>650.25</v>
      </c>
      <c r="G1594" s="53">
        <f>IF('Data Import-Express'!G1588="", "",'Data Import-Express'!G1588 )</f>
        <v>650.25</v>
      </c>
      <c r="H1594" s="8"/>
      <c r="I1594" s="81"/>
      <c r="J1594" s="81"/>
      <c r="K1594" s="82"/>
      <c r="L1594" s="120"/>
      <c r="M1594" s="93"/>
      <c r="N1594" s="93"/>
      <c r="O1594" s="36"/>
      <c r="P1594" s="81"/>
      <c r="Q1594" s="81"/>
      <c r="R1594" s="82"/>
      <c r="S1594" s="88"/>
      <c r="T1594" s="92"/>
      <c r="U1594" s="92"/>
      <c r="V1594" s="2"/>
      <c r="W1594" s="2"/>
    </row>
    <row r="1595" spans="1:23" ht="15.95" customHeight="1" x14ac:dyDescent="0.25">
      <c r="A1595" s="72"/>
      <c r="B1595" s="53" t="str">
        <f>IF('Data Import-Express'!B1589="", "",'Data Import-Express'!B1589 )</f>
        <v>BTRACN</v>
      </c>
      <c r="C1595" s="53" t="str">
        <f>IF('Data Import-Express'!C1589="", "",'Data Import-Express'!C1589 )</f>
        <v>Company 202</v>
      </c>
      <c r="D1595" s="97" t="str">
        <f>IF('Data Import-Express'!D1589="", "",'Data Import-Express'!D1589 )</f>
        <v>L078486</v>
      </c>
      <c r="E1595" s="54">
        <f ca="1">IF('Data Import-Express'!E1589="", "",'Data Import-Express'!E1589 )+(TODAY()-$A$1)</f>
        <v>45154</v>
      </c>
      <c r="F1595" s="53">
        <f>IF('Data Import-Express'!F1589="", "",'Data Import-Express'!F1589 )</f>
        <v>650.25</v>
      </c>
      <c r="G1595" s="53">
        <f>IF('Data Import-Express'!G1589="", "",'Data Import-Express'!G1589 )</f>
        <v>650.25</v>
      </c>
      <c r="H1595" s="8"/>
      <c r="I1595" s="81"/>
      <c r="J1595" s="81"/>
      <c r="K1595" s="82"/>
      <c r="L1595" s="120"/>
      <c r="M1595" s="93"/>
      <c r="N1595" s="93"/>
      <c r="O1595" s="36"/>
      <c r="P1595" s="81"/>
      <c r="Q1595" s="81"/>
      <c r="R1595" s="82"/>
      <c r="S1595" s="88"/>
      <c r="T1595" s="92"/>
      <c r="U1595" s="92"/>
      <c r="V1595" s="2"/>
      <c r="W1595" s="2"/>
    </row>
    <row r="1596" spans="1:23" ht="15.95" customHeight="1" x14ac:dyDescent="0.25">
      <c r="A1596" s="72"/>
      <c r="B1596" s="53" t="str">
        <f>IF('Data Import-Express'!B1590="", "",'Data Import-Express'!B1590 )</f>
        <v>BTRACN</v>
      </c>
      <c r="C1596" s="53" t="str">
        <f>IF('Data Import-Express'!C1590="", "",'Data Import-Express'!C1590 )</f>
        <v>Company 202</v>
      </c>
      <c r="D1596" s="97" t="str">
        <f>IF('Data Import-Express'!D1590="", "",'Data Import-Express'!D1590 )</f>
        <v>L076848</v>
      </c>
      <c r="E1596" s="54">
        <f ca="1">IF('Data Import-Express'!E1590="", "",'Data Import-Express'!E1590 )+(TODAY()-$A$1)</f>
        <v>45157</v>
      </c>
      <c r="F1596" s="53">
        <f>IF('Data Import-Express'!F1590="", "",'Data Import-Express'!F1590 )</f>
        <v>767.25</v>
      </c>
      <c r="G1596" s="53">
        <f>IF('Data Import-Express'!G1590="", "",'Data Import-Express'!G1590 )</f>
        <v>767.25</v>
      </c>
      <c r="H1596" s="8"/>
      <c r="I1596" s="81"/>
      <c r="J1596" s="81"/>
      <c r="K1596" s="82"/>
      <c r="L1596" s="120"/>
      <c r="M1596" s="93"/>
      <c r="N1596" s="93"/>
      <c r="O1596" s="36"/>
      <c r="P1596" s="81"/>
      <c r="Q1596" s="81"/>
      <c r="R1596" s="82"/>
      <c r="S1596" s="88"/>
      <c r="T1596" s="92"/>
      <c r="U1596" s="92"/>
      <c r="V1596" s="2"/>
      <c r="W1596" s="2"/>
    </row>
    <row r="1597" spans="1:23" ht="15.95" customHeight="1" x14ac:dyDescent="0.25">
      <c r="A1597" s="72"/>
      <c r="B1597" s="53" t="str">
        <f>IF('Data Import-Express'!B1591="", "",'Data Import-Express'!B1591 )</f>
        <v>BTRACN</v>
      </c>
      <c r="C1597" s="53" t="str">
        <f>IF('Data Import-Express'!C1591="", "",'Data Import-Express'!C1591 )</f>
        <v>Company 202</v>
      </c>
      <c r="D1597" s="97" t="str">
        <f>IF('Data Import-Express'!D1591="", "",'Data Import-Express'!D1591 )</f>
        <v>L077654</v>
      </c>
      <c r="E1597" s="54">
        <f ca="1">IF('Data Import-Express'!E1591="", "",'Data Import-Express'!E1591 )+(TODAY()-$A$1)</f>
        <v>45157</v>
      </c>
      <c r="F1597" s="53">
        <f>IF('Data Import-Express'!F1591="", "",'Data Import-Express'!F1591 )</f>
        <v>1500</v>
      </c>
      <c r="G1597" s="53">
        <f>IF('Data Import-Express'!G1591="", "",'Data Import-Express'!G1591 )</f>
        <v>1500</v>
      </c>
      <c r="H1597" s="8"/>
      <c r="I1597" s="81"/>
      <c r="J1597" s="81"/>
      <c r="K1597" s="82"/>
      <c r="L1597" s="120"/>
      <c r="M1597" s="93"/>
      <c r="N1597" s="93"/>
      <c r="O1597" s="36"/>
      <c r="P1597" s="81"/>
      <c r="Q1597" s="81"/>
      <c r="R1597" s="82"/>
      <c r="S1597" s="88"/>
      <c r="T1597" s="92"/>
      <c r="U1597" s="92"/>
      <c r="V1597" s="2"/>
      <c r="W1597" s="2"/>
    </row>
    <row r="1598" spans="1:23" ht="15.95" customHeight="1" x14ac:dyDescent="0.25">
      <c r="A1598" s="72"/>
      <c r="B1598" s="53" t="str">
        <f>IF('Data Import-Express'!B1592="", "",'Data Import-Express'!B1592 )</f>
        <v>BTRACN</v>
      </c>
      <c r="C1598" s="53" t="str">
        <f>IF('Data Import-Express'!C1592="", "",'Data Import-Express'!C1592 )</f>
        <v>Company 202</v>
      </c>
      <c r="D1598" s="97" t="str">
        <f>IF('Data Import-Express'!D1592="", "",'Data Import-Express'!D1592 )</f>
        <v>L077792</v>
      </c>
      <c r="E1598" s="54">
        <f ca="1">IF('Data Import-Express'!E1592="", "",'Data Import-Express'!E1592 )+(TODAY()-$A$1)</f>
        <v>45157</v>
      </c>
      <c r="F1598" s="53">
        <f>IF('Data Import-Express'!F1592="", "",'Data Import-Express'!F1592 )</f>
        <v>1050</v>
      </c>
      <c r="G1598" s="53">
        <f>IF('Data Import-Express'!G1592="", "",'Data Import-Express'!G1592 )</f>
        <v>1050</v>
      </c>
      <c r="H1598" s="8"/>
      <c r="I1598" s="81"/>
      <c r="J1598" s="81"/>
      <c r="K1598" s="82"/>
      <c r="L1598" s="120"/>
      <c r="M1598" s="93"/>
      <c r="N1598" s="93"/>
      <c r="O1598" s="36"/>
      <c r="P1598" s="81"/>
      <c r="Q1598" s="81"/>
      <c r="R1598" s="82"/>
      <c r="S1598" s="88"/>
      <c r="T1598" s="92"/>
      <c r="U1598" s="92"/>
      <c r="V1598" s="2"/>
      <c r="W1598" s="2"/>
    </row>
    <row r="1599" spans="1:23" ht="15.95" customHeight="1" x14ac:dyDescent="0.25">
      <c r="A1599" s="72"/>
      <c r="B1599" s="53" t="str">
        <f>IF('Data Import-Express'!B1593="", "",'Data Import-Express'!B1593 )</f>
        <v>BTRACN</v>
      </c>
      <c r="C1599" s="53" t="str">
        <f>IF('Data Import-Express'!C1593="", "",'Data Import-Express'!C1593 )</f>
        <v>Company 202</v>
      </c>
      <c r="D1599" s="97" t="str">
        <f>IF('Data Import-Express'!D1593="", "",'Data Import-Express'!D1593 )</f>
        <v>L078378</v>
      </c>
      <c r="E1599" s="54">
        <f ca="1">IF('Data Import-Express'!E1593="", "",'Data Import-Express'!E1593 )+(TODAY()-$A$1)</f>
        <v>45157</v>
      </c>
      <c r="F1599" s="53">
        <f>IF('Data Import-Express'!F1593="", "",'Data Import-Express'!F1593 )</f>
        <v>2000</v>
      </c>
      <c r="G1599" s="53">
        <f>IF('Data Import-Express'!G1593="", "",'Data Import-Express'!G1593 )</f>
        <v>2000</v>
      </c>
      <c r="H1599" s="8"/>
      <c r="I1599" s="81"/>
      <c r="J1599" s="81"/>
      <c r="K1599" s="82"/>
      <c r="L1599" s="120"/>
      <c r="M1599" s="93"/>
      <c r="N1599" s="93"/>
      <c r="O1599" s="36"/>
      <c r="P1599" s="81"/>
      <c r="Q1599" s="81"/>
      <c r="R1599" s="82"/>
      <c r="S1599" s="88"/>
      <c r="T1599" s="92"/>
      <c r="U1599" s="92"/>
      <c r="V1599" s="2"/>
      <c r="W1599" s="2"/>
    </row>
    <row r="1600" spans="1:23" ht="15.95" customHeight="1" x14ac:dyDescent="0.25">
      <c r="A1600" s="72"/>
      <c r="B1600" s="53" t="str">
        <f>IF('Data Import-Express'!B1594="", "",'Data Import-Express'!B1594 )</f>
        <v>BTRACN</v>
      </c>
      <c r="C1600" s="53" t="str">
        <f>IF('Data Import-Express'!C1594="", "",'Data Import-Express'!C1594 )</f>
        <v>Company 202</v>
      </c>
      <c r="D1600" s="97" t="str">
        <f>IF('Data Import-Express'!D1594="", "",'Data Import-Express'!D1594 )</f>
        <v>L078594</v>
      </c>
      <c r="E1600" s="54">
        <f ca="1">IF('Data Import-Express'!E1594="", "",'Data Import-Express'!E1594 )+(TODAY()-$A$1)</f>
        <v>45161</v>
      </c>
      <c r="F1600" s="53">
        <f>IF('Data Import-Express'!F1594="", "",'Data Import-Express'!F1594 )</f>
        <v>1914.63</v>
      </c>
      <c r="G1600" s="53">
        <f>IF('Data Import-Express'!G1594="", "",'Data Import-Express'!G1594 )</f>
        <v>1914.63</v>
      </c>
      <c r="H1600" s="8"/>
      <c r="I1600" s="81"/>
      <c r="J1600" s="81"/>
      <c r="K1600" s="82"/>
      <c r="L1600" s="120"/>
      <c r="M1600" s="93"/>
      <c r="N1600" s="93"/>
      <c r="O1600" s="36"/>
      <c r="P1600" s="81"/>
      <c r="Q1600" s="81"/>
      <c r="R1600" s="82"/>
      <c r="S1600" s="88"/>
      <c r="T1600" s="92"/>
      <c r="U1600" s="92"/>
      <c r="V1600" s="2"/>
      <c r="W1600" s="2"/>
    </row>
    <row r="1601" spans="1:23" ht="15.95" customHeight="1" x14ac:dyDescent="0.25">
      <c r="A1601" s="72"/>
      <c r="B1601" s="53" t="str">
        <f>IF('Data Import-Express'!B1595="", "",'Data Import-Express'!B1595 )</f>
        <v>BTRACN</v>
      </c>
      <c r="C1601" s="53" t="str">
        <f>IF('Data Import-Express'!C1595="", "",'Data Import-Express'!C1595 )</f>
        <v>Company 202</v>
      </c>
      <c r="D1601" s="97" t="str">
        <f>IF('Data Import-Express'!D1595="", "",'Data Import-Express'!D1595 )</f>
        <v>L078943</v>
      </c>
      <c r="E1601" s="54">
        <f ca="1">IF('Data Import-Express'!E1595="", "",'Data Import-Express'!E1595 )+(TODAY()-$A$1)</f>
        <v>45168</v>
      </c>
      <c r="F1601" s="53">
        <f>IF('Data Import-Express'!F1595="", "",'Data Import-Express'!F1595 )</f>
        <v>1011.5</v>
      </c>
      <c r="G1601" s="53">
        <f>IF('Data Import-Express'!G1595="", "",'Data Import-Express'!G1595 )</f>
        <v>1011.5</v>
      </c>
      <c r="H1601" s="8"/>
      <c r="I1601" s="81"/>
      <c r="J1601" s="81"/>
      <c r="K1601" s="82"/>
      <c r="L1601" s="120"/>
      <c r="M1601" s="93"/>
      <c r="N1601" s="93"/>
      <c r="O1601" s="36"/>
      <c r="P1601" s="81"/>
      <c r="Q1601" s="81"/>
      <c r="R1601" s="82"/>
      <c r="S1601" s="88"/>
      <c r="T1601" s="92"/>
      <c r="U1601" s="92"/>
      <c r="V1601" s="2"/>
      <c r="W1601" s="2"/>
    </row>
    <row r="1602" spans="1:23" ht="15.95" customHeight="1" x14ac:dyDescent="0.25">
      <c r="A1602" s="72"/>
      <c r="B1602" s="53" t="str">
        <f>IF('Data Import-Express'!B1596="", "",'Data Import-Express'!B1596 )</f>
        <v>BTRACN</v>
      </c>
      <c r="C1602" s="53" t="str">
        <f>IF('Data Import-Express'!C1596="", "",'Data Import-Express'!C1596 )</f>
        <v>Company 202</v>
      </c>
      <c r="D1602" s="97" t="str">
        <f>IF('Data Import-Express'!D1596="", "",'Data Import-Express'!D1596 )</f>
        <v>L078882</v>
      </c>
      <c r="E1602" s="54">
        <f ca="1">IF('Data Import-Express'!E1596="", "",'Data Import-Express'!E1596 )+(TODAY()-$A$1)</f>
        <v>45170</v>
      </c>
      <c r="F1602" s="53">
        <f>IF('Data Import-Express'!F1596="", "",'Data Import-Express'!F1596 )</f>
        <v>1809.25</v>
      </c>
      <c r="G1602" s="53">
        <f>IF('Data Import-Express'!G1596="", "",'Data Import-Express'!G1596 )</f>
        <v>1809.25</v>
      </c>
      <c r="H1602" s="8"/>
      <c r="I1602" s="81"/>
      <c r="J1602" s="81"/>
      <c r="K1602" s="82"/>
      <c r="L1602" s="120"/>
      <c r="M1602" s="93"/>
      <c r="N1602" s="93"/>
      <c r="O1602" s="36"/>
      <c r="P1602" s="81"/>
      <c r="Q1602" s="81"/>
      <c r="R1602" s="82"/>
      <c r="S1602" s="88"/>
      <c r="T1602" s="92"/>
      <c r="U1602" s="92"/>
      <c r="V1602" s="2"/>
      <c r="W1602" s="2"/>
    </row>
    <row r="1603" spans="1:23" ht="15.95" customHeight="1" x14ac:dyDescent="0.25">
      <c r="A1603" s="72"/>
      <c r="B1603" s="53" t="str">
        <f>IF('Data Import-Express'!B1597="", "",'Data Import-Express'!B1597 )</f>
        <v>BTRACN</v>
      </c>
      <c r="C1603" s="53" t="str">
        <f>IF('Data Import-Express'!C1597="", "",'Data Import-Express'!C1597 )</f>
        <v>Company 202</v>
      </c>
      <c r="D1603" s="97" t="str">
        <f>IF('Data Import-Express'!D1597="", "",'Data Import-Express'!D1597 )</f>
        <v>L078934</v>
      </c>
      <c r="E1603" s="54">
        <f ca="1">IF('Data Import-Express'!E1597="", "",'Data Import-Express'!E1597 )+(TODAY()-$A$1)</f>
        <v>45170</v>
      </c>
      <c r="F1603" s="53">
        <f>IF('Data Import-Express'!F1597="", "",'Data Import-Express'!F1597 )</f>
        <v>2203.63</v>
      </c>
      <c r="G1603" s="53">
        <f>IF('Data Import-Express'!G1597="", "",'Data Import-Express'!G1597 )</f>
        <v>2203.63</v>
      </c>
      <c r="H1603" s="8"/>
      <c r="I1603" s="81"/>
      <c r="J1603" s="81"/>
      <c r="K1603" s="82"/>
      <c r="L1603" s="120"/>
      <c r="M1603" s="93"/>
      <c r="N1603" s="93"/>
      <c r="O1603" s="36"/>
      <c r="P1603" s="81"/>
      <c r="Q1603" s="81"/>
      <c r="R1603" s="82"/>
      <c r="S1603" s="88"/>
      <c r="T1603" s="92"/>
      <c r="U1603" s="92"/>
      <c r="V1603" s="2"/>
      <c r="W1603" s="2"/>
    </row>
    <row r="1604" spans="1:23" ht="15.95" customHeight="1" x14ac:dyDescent="0.25">
      <c r="A1604" s="72"/>
      <c r="B1604" s="53" t="str">
        <f>IF('Data Import-Express'!B1598="", "",'Data Import-Express'!B1598 )</f>
        <v>BTRACN</v>
      </c>
      <c r="C1604" s="53" t="str">
        <f>IF('Data Import-Express'!C1598="", "",'Data Import-Express'!C1598 )</f>
        <v>Company 202</v>
      </c>
      <c r="D1604" s="97" t="str">
        <f>IF('Data Import-Express'!D1598="", "",'Data Import-Express'!D1598 )</f>
        <v>L078975</v>
      </c>
      <c r="E1604" s="54">
        <f ca="1">IF('Data Import-Express'!E1598="", "",'Data Import-Express'!E1598 )+(TODAY()-$A$1)</f>
        <v>45170</v>
      </c>
      <c r="F1604" s="53">
        <f>IF('Data Import-Express'!F1598="", "",'Data Import-Express'!F1598 )</f>
        <v>1250</v>
      </c>
      <c r="G1604" s="53">
        <f>IF('Data Import-Express'!G1598="", "",'Data Import-Express'!G1598 )</f>
        <v>1250</v>
      </c>
      <c r="H1604" s="8"/>
      <c r="I1604" s="81"/>
      <c r="J1604" s="81"/>
      <c r="K1604" s="82"/>
      <c r="L1604" s="120"/>
      <c r="M1604" s="93"/>
      <c r="N1604" s="93"/>
      <c r="O1604" s="36"/>
      <c r="P1604" s="81"/>
      <c r="Q1604" s="81"/>
      <c r="R1604" s="82"/>
      <c r="S1604" s="88"/>
      <c r="T1604" s="92"/>
      <c r="U1604" s="92"/>
      <c r="V1604" s="2"/>
      <c r="W1604" s="2"/>
    </row>
    <row r="1605" spans="1:23" ht="15.95" customHeight="1" x14ac:dyDescent="0.25">
      <c r="A1605" s="72"/>
      <c r="B1605" s="53" t="str">
        <f>IF('Data Import-Express'!B1599="", "",'Data Import-Express'!B1599 )</f>
        <v>BTRACN</v>
      </c>
      <c r="C1605" s="53" t="str">
        <f>IF('Data Import-Express'!C1599="", "",'Data Import-Express'!C1599 )</f>
        <v>Company 202</v>
      </c>
      <c r="D1605" s="97" t="str">
        <f>IF('Data Import-Express'!D1599="", "",'Data Import-Express'!D1599 )</f>
        <v>L079092</v>
      </c>
      <c r="E1605" s="54">
        <f ca="1">IF('Data Import-Express'!E1599="", "",'Data Import-Express'!E1599 )+(TODAY()-$A$1)</f>
        <v>45170</v>
      </c>
      <c r="F1605" s="53">
        <f>IF('Data Import-Express'!F1599="", "",'Data Import-Express'!F1599 )</f>
        <v>1300.5</v>
      </c>
      <c r="G1605" s="53">
        <f>IF('Data Import-Express'!G1599="", "",'Data Import-Express'!G1599 )</f>
        <v>1300.5</v>
      </c>
      <c r="H1605" s="8"/>
      <c r="I1605" s="81"/>
      <c r="J1605" s="81"/>
      <c r="K1605" s="82"/>
      <c r="L1605" s="120"/>
      <c r="M1605" s="93"/>
      <c r="N1605" s="93"/>
      <c r="O1605" s="36"/>
      <c r="P1605" s="81"/>
      <c r="Q1605" s="81"/>
      <c r="R1605" s="82"/>
      <c r="S1605" s="88"/>
      <c r="T1605" s="92"/>
      <c r="U1605" s="92"/>
      <c r="V1605" s="2"/>
      <c r="W1605" s="2"/>
    </row>
    <row r="1606" spans="1:23" ht="15.95" customHeight="1" x14ac:dyDescent="0.25">
      <c r="A1606" s="72"/>
      <c r="B1606" s="53" t="str">
        <f>IF('Data Import-Express'!B1600="", "",'Data Import-Express'!B1600 )</f>
        <v>BTRACN</v>
      </c>
      <c r="C1606" s="53" t="str">
        <f>IF('Data Import-Express'!C1600="", "",'Data Import-Express'!C1600 )</f>
        <v>Company 202</v>
      </c>
      <c r="D1606" s="97" t="str">
        <f>IF('Data Import-Express'!D1600="", "",'Data Import-Express'!D1600 )</f>
        <v>L079110</v>
      </c>
      <c r="E1606" s="54">
        <f ca="1">IF('Data Import-Express'!E1600="", "",'Data Import-Express'!E1600 )+(TODAY()-$A$1)</f>
        <v>45170</v>
      </c>
      <c r="F1606" s="53">
        <f>IF('Data Import-Express'!F1600="", "",'Data Import-Express'!F1600 )</f>
        <v>620</v>
      </c>
      <c r="G1606" s="53">
        <f>IF('Data Import-Express'!G1600="", "",'Data Import-Express'!G1600 )</f>
        <v>620</v>
      </c>
      <c r="H1606" s="8"/>
      <c r="I1606" s="81"/>
      <c r="J1606" s="81"/>
      <c r="K1606" s="82"/>
      <c r="L1606" s="120"/>
      <c r="M1606" s="93"/>
      <c r="N1606" s="93"/>
      <c r="O1606" s="36"/>
      <c r="P1606" s="81"/>
      <c r="Q1606" s="81"/>
      <c r="R1606" s="82"/>
      <c r="S1606" s="88"/>
      <c r="T1606" s="92"/>
      <c r="U1606" s="92"/>
      <c r="V1606" s="2"/>
      <c r="W1606" s="2"/>
    </row>
    <row r="1607" spans="1:23" ht="15.95" customHeight="1" x14ac:dyDescent="0.25">
      <c r="A1607" s="72"/>
      <c r="B1607" s="53" t="str">
        <f>IF('Data Import-Express'!B1601="", "",'Data Import-Express'!B1601 )</f>
        <v>BTRAPH</v>
      </c>
      <c r="C1607" s="53" t="str">
        <f>IF('Data Import-Express'!C1601="", "",'Data Import-Express'!C1601 )</f>
        <v>Company 204</v>
      </c>
      <c r="D1607" s="97" t="str">
        <f>IF('Data Import-Express'!D1601="", "",'Data Import-Express'!D1601 )</f>
        <v>B078552</v>
      </c>
      <c r="E1607" s="54">
        <f ca="1">IF('Data Import-Express'!E1601="", "",'Data Import-Express'!E1601 )+(TODAY()-$A$1)</f>
        <v>45156</v>
      </c>
      <c r="F1607" s="53">
        <f>IF('Data Import-Express'!F1601="", "",'Data Import-Express'!F1601 )</f>
        <v>4200</v>
      </c>
      <c r="G1607" s="53">
        <f>IF('Data Import-Express'!G1601="", "",'Data Import-Express'!G1601 )</f>
        <v>4200</v>
      </c>
      <c r="H1607" s="8"/>
      <c r="I1607" s="81"/>
      <c r="J1607" s="81"/>
      <c r="K1607" s="82"/>
      <c r="L1607" s="120"/>
      <c r="M1607" s="93"/>
      <c r="N1607" s="93"/>
      <c r="O1607" s="36"/>
      <c r="P1607" s="81"/>
      <c r="Q1607" s="81"/>
      <c r="R1607" s="82"/>
      <c r="S1607" s="88"/>
      <c r="T1607" s="92"/>
      <c r="U1607" s="92"/>
      <c r="V1607" s="2"/>
      <c r="W1607" s="2"/>
    </row>
    <row r="1608" spans="1:23" ht="15.95" customHeight="1" x14ac:dyDescent="0.25">
      <c r="A1608" s="72"/>
      <c r="B1608" s="53" t="str">
        <f>IF('Data Import-Express'!B1602="", "",'Data Import-Express'!B1602 )</f>
        <v>BTRCPO</v>
      </c>
      <c r="C1608" s="53" t="str">
        <f>IF('Data Import-Express'!C1602="", "",'Data Import-Express'!C1602 )</f>
        <v>Company 205</v>
      </c>
      <c r="D1608" s="97" t="str">
        <f>IF('Data Import-Express'!D1602="", "",'Data Import-Express'!D1602 )</f>
        <v>L074910</v>
      </c>
      <c r="E1608" s="54">
        <f ca="1">IF('Data Import-Express'!E1602="", "",'Data Import-Express'!E1602 )+(TODAY()-$A$1)</f>
        <v>45099</v>
      </c>
      <c r="F1608" s="53">
        <f>IF('Data Import-Express'!F1602="", "",'Data Import-Express'!F1602 )</f>
        <v>498.75</v>
      </c>
      <c r="G1608" s="53">
        <f>IF('Data Import-Express'!G1602="", "",'Data Import-Express'!G1602 )</f>
        <v>498.75</v>
      </c>
      <c r="H1608" s="8"/>
      <c r="I1608" s="81"/>
      <c r="J1608" s="81"/>
      <c r="K1608" s="82"/>
      <c r="L1608" s="120"/>
      <c r="M1608" s="93"/>
      <c r="N1608" s="93"/>
      <c r="O1608" s="36"/>
      <c r="P1608" s="81"/>
      <c r="Q1608" s="81"/>
      <c r="R1608" s="82"/>
      <c r="S1608" s="88"/>
      <c r="T1608" s="92"/>
      <c r="U1608" s="92"/>
      <c r="V1608" s="2"/>
      <c r="W1608" s="2"/>
    </row>
    <row r="1609" spans="1:23" ht="15.95" customHeight="1" x14ac:dyDescent="0.25">
      <c r="A1609" s="72"/>
      <c r="B1609" s="53" t="str">
        <f>IF('Data Import-Express'!B1603="", "",'Data Import-Express'!B1603 )</f>
        <v>BTRCPO</v>
      </c>
      <c r="C1609" s="53" t="str">
        <f>IF('Data Import-Express'!C1603="", "",'Data Import-Express'!C1603 )</f>
        <v>Company 205</v>
      </c>
      <c r="D1609" s="97" t="str">
        <f>IF('Data Import-Express'!D1603="", "",'Data Import-Express'!D1603 )</f>
        <v>L075230</v>
      </c>
      <c r="E1609" s="54">
        <f ca="1">IF('Data Import-Express'!E1603="", "",'Data Import-Express'!E1603 )+(TODAY()-$A$1)</f>
        <v>45099</v>
      </c>
      <c r="F1609" s="53">
        <f>IF('Data Import-Express'!F1603="", "",'Data Import-Express'!F1603 )</f>
        <v>570</v>
      </c>
      <c r="G1609" s="53">
        <f>IF('Data Import-Express'!G1603="", "",'Data Import-Express'!G1603 )</f>
        <v>570</v>
      </c>
      <c r="H1609" s="8"/>
      <c r="I1609" s="81"/>
      <c r="J1609" s="81"/>
      <c r="K1609" s="82"/>
      <c r="L1609" s="120"/>
      <c r="M1609" s="93"/>
      <c r="N1609" s="93"/>
      <c r="O1609" s="36"/>
      <c r="P1609" s="81"/>
      <c r="Q1609" s="81"/>
      <c r="R1609" s="82"/>
      <c r="S1609" s="88"/>
      <c r="T1609" s="92"/>
      <c r="U1609" s="92"/>
      <c r="V1609" s="2"/>
      <c r="W1609" s="2"/>
    </row>
    <row r="1610" spans="1:23" ht="15.95" customHeight="1" x14ac:dyDescent="0.25">
      <c r="A1610" s="72"/>
      <c r="B1610" s="53" t="str">
        <f>IF('Data Import-Express'!B1604="", "",'Data Import-Express'!B1604 )</f>
        <v>BTRCPO</v>
      </c>
      <c r="C1610" s="53" t="str">
        <f>IF('Data Import-Express'!C1604="", "",'Data Import-Express'!C1604 )</f>
        <v>Company 205</v>
      </c>
      <c r="D1610" s="97" t="str">
        <f>IF('Data Import-Express'!D1604="", "",'Data Import-Express'!D1604 )</f>
        <v>L076319</v>
      </c>
      <c r="E1610" s="54">
        <f ca="1">IF('Data Import-Express'!E1604="", "",'Data Import-Express'!E1604 )+(TODAY()-$A$1)</f>
        <v>45116</v>
      </c>
      <c r="F1610" s="53">
        <f>IF('Data Import-Express'!F1604="", "",'Data Import-Express'!F1604 )</f>
        <v>1610</v>
      </c>
      <c r="G1610" s="53">
        <f>IF('Data Import-Express'!G1604="", "",'Data Import-Express'!G1604 )</f>
        <v>1610</v>
      </c>
      <c r="H1610" s="8"/>
      <c r="I1610" s="81"/>
      <c r="J1610" s="81"/>
      <c r="K1610" s="82"/>
      <c r="L1610" s="120"/>
      <c r="M1610" s="93"/>
      <c r="N1610" s="93"/>
      <c r="O1610" s="36"/>
      <c r="P1610" s="81"/>
      <c r="Q1610" s="81"/>
      <c r="R1610" s="82"/>
      <c r="S1610" s="88"/>
      <c r="T1610" s="92"/>
      <c r="U1610" s="92"/>
      <c r="V1610" s="2"/>
      <c r="W1610" s="2"/>
    </row>
    <row r="1611" spans="1:23" ht="15.95" customHeight="1" x14ac:dyDescent="0.25">
      <c r="A1611" s="72"/>
      <c r="B1611" s="53" t="str">
        <f>IF('Data Import-Express'!B1605="", "",'Data Import-Express'!B1605 )</f>
        <v>BTRCPO</v>
      </c>
      <c r="C1611" s="53" t="str">
        <f>IF('Data Import-Express'!C1605="", "",'Data Import-Express'!C1605 )</f>
        <v>Company 205</v>
      </c>
      <c r="D1611" s="97" t="str">
        <f>IF('Data Import-Express'!D1605="", "",'Data Import-Express'!D1605 )</f>
        <v>L078286</v>
      </c>
      <c r="E1611" s="54">
        <f ca="1">IF('Data Import-Express'!E1605="", "",'Data Import-Express'!E1605 )+(TODAY()-$A$1)</f>
        <v>45154</v>
      </c>
      <c r="F1611" s="53">
        <f>IF('Data Import-Express'!F1605="", "",'Data Import-Express'!F1605 )</f>
        <v>650.25</v>
      </c>
      <c r="G1611" s="53">
        <f>IF('Data Import-Express'!G1605="", "",'Data Import-Express'!G1605 )</f>
        <v>650.25</v>
      </c>
      <c r="H1611" s="8"/>
      <c r="I1611" s="81"/>
      <c r="J1611" s="81"/>
      <c r="K1611" s="82"/>
      <c r="L1611" s="120"/>
      <c r="M1611" s="93"/>
      <c r="N1611" s="93"/>
      <c r="O1611" s="36"/>
      <c r="P1611" s="81"/>
      <c r="Q1611" s="81"/>
      <c r="R1611" s="82"/>
      <c r="S1611" s="88"/>
      <c r="T1611" s="92"/>
      <c r="U1611" s="92"/>
      <c r="V1611" s="2"/>
      <c r="W1611" s="2"/>
    </row>
    <row r="1612" spans="1:23" ht="15.95" customHeight="1" x14ac:dyDescent="0.25">
      <c r="A1612" s="72"/>
      <c r="B1612" s="53" t="str">
        <f>IF('Data Import-Express'!B1606="", "",'Data Import-Express'!B1606 )</f>
        <v>BTRCPO</v>
      </c>
      <c r="C1612" s="53" t="str">
        <f>IF('Data Import-Express'!C1606="", "",'Data Import-Express'!C1606 )</f>
        <v>Company 205</v>
      </c>
      <c r="D1612" s="97" t="str">
        <f>IF('Data Import-Express'!D1606="", "",'Data Import-Express'!D1606 )</f>
        <v>L078421</v>
      </c>
      <c r="E1612" s="54">
        <f ca="1">IF('Data Import-Express'!E1606="", "",'Data Import-Express'!E1606 )+(TODAY()-$A$1)</f>
        <v>45154</v>
      </c>
      <c r="F1612" s="53">
        <f>IF('Data Import-Express'!F1606="", "",'Data Import-Express'!F1606 )</f>
        <v>433.5</v>
      </c>
      <c r="G1612" s="53">
        <f>IF('Data Import-Express'!G1606="", "",'Data Import-Express'!G1606 )</f>
        <v>433.5</v>
      </c>
      <c r="H1612" s="8"/>
      <c r="I1612" s="81"/>
      <c r="J1612" s="81"/>
      <c r="K1612" s="82"/>
      <c r="L1612" s="120"/>
      <c r="M1612" s="93"/>
      <c r="N1612" s="93"/>
      <c r="O1612" s="36"/>
      <c r="P1612" s="81"/>
      <c r="Q1612" s="81"/>
      <c r="R1612" s="82"/>
      <c r="S1612" s="88"/>
      <c r="T1612" s="92"/>
      <c r="U1612" s="92"/>
      <c r="V1612" s="2"/>
      <c r="W1612" s="2"/>
    </row>
    <row r="1613" spans="1:23" ht="15.95" customHeight="1" x14ac:dyDescent="0.25">
      <c r="A1613" s="72"/>
      <c r="B1613" s="53" t="str">
        <f>IF('Data Import-Express'!B1607="", "",'Data Import-Express'!B1607 )</f>
        <v>BTRCPO</v>
      </c>
      <c r="C1613" s="53" t="str">
        <f>IF('Data Import-Express'!C1607="", "",'Data Import-Express'!C1607 )</f>
        <v>Company 205</v>
      </c>
      <c r="D1613" s="97" t="str">
        <f>IF('Data Import-Express'!D1607="", "",'Data Import-Express'!D1607 )</f>
        <v>L068918</v>
      </c>
      <c r="E1613" s="54">
        <f ca="1">IF('Data Import-Express'!E1607="", "",'Data Import-Express'!E1607 )+(TODAY()-$A$1)</f>
        <v>45168</v>
      </c>
      <c r="F1613" s="53">
        <f>IF('Data Import-Express'!F1607="", "",'Data Import-Express'!F1607 )</f>
        <v>590</v>
      </c>
      <c r="G1613" s="53">
        <f>IF('Data Import-Express'!G1607="", "",'Data Import-Express'!G1607 )</f>
        <v>590</v>
      </c>
      <c r="H1613" s="8"/>
      <c r="I1613" s="81"/>
      <c r="J1613" s="81"/>
      <c r="K1613" s="82"/>
      <c r="L1613" s="120"/>
      <c r="M1613" s="93"/>
      <c r="N1613" s="93"/>
      <c r="O1613" s="36"/>
      <c r="P1613" s="81"/>
      <c r="Q1613" s="81"/>
      <c r="R1613" s="82"/>
      <c r="S1613" s="88"/>
      <c r="T1613" s="92"/>
      <c r="U1613" s="92"/>
      <c r="V1613" s="2"/>
      <c r="W1613" s="2"/>
    </row>
    <row r="1614" spans="1:23" ht="15.95" customHeight="1" x14ac:dyDescent="0.25">
      <c r="A1614" s="72"/>
      <c r="B1614" s="53" t="str">
        <f>IF('Data Import-Express'!B1608="", "",'Data Import-Express'!B1608 )</f>
        <v>BTRNNJ</v>
      </c>
      <c r="C1614" s="53" t="str">
        <f>IF('Data Import-Express'!C1608="", "",'Data Import-Express'!C1608 )</f>
        <v>Company 207</v>
      </c>
      <c r="D1614" s="97" t="str">
        <f>IF('Data Import-Express'!D1608="", "",'Data Import-Express'!D1608 )</f>
        <v>L079275</v>
      </c>
      <c r="E1614" s="54">
        <f ca="1">IF('Data Import-Express'!E1608="", "",'Data Import-Express'!E1608 )+(TODAY()-$A$1)</f>
        <v>45163</v>
      </c>
      <c r="F1614" s="53">
        <f>IF('Data Import-Express'!F1608="", "",'Data Import-Express'!F1608 )</f>
        <v>505.75</v>
      </c>
      <c r="G1614" s="53">
        <f>IF('Data Import-Express'!G1608="", "",'Data Import-Express'!G1608 )</f>
        <v>505.75</v>
      </c>
      <c r="H1614" s="8"/>
      <c r="I1614" s="81"/>
      <c r="J1614" s="81"/>
      <c r="K1614" s="82"/>
      <c r="L1614" s="120"/>
      <c r="M1614" s="93"/>
      <c r="N1614" s="93"/>
      <c r="O1614" s="36"/>
      <c r="P1614" s="81"/>
      <c r="Q1614" s="81"/>
      <c r="R1614" s="82"/>
      <c r="S1614" s="88"/>
      <c r="T1614" s="92"/>
      <c r="U1614" s="92"/>
      <c r="V1614" s="2"/>
      <c r="W1614" s="2"/>
    </row>
    <row r="1615" spans="1:23" ht="15.95" customHeight="1" x14ac:dyDescent="0.25">
      <c r="A1615" s="72"/>
      <c r="B1615" s="53" t="str">
        <f>IF('Data Import-Express'!B1609="", "",'Data Import-Express'!B1609 )</f>
        <v>BTUCCH</v>
      </c>
      <c r="C1615" s="53" t="str">
        <f>IF('Data Import-Express'!C1609="", "",'Data Import-Express'!C1609 )</f>
        <v>Company 209</v>
      </c>
      <c r="D1615" s="97" t="str">
        <f>IF('Data Import-Express'!D1609="", "",'Data Import-Express'!D1609 )</f>
        <v>L077133</v>
      </c>
      <c r="E1615" s="54">
        <f ca="1">IF('Data Import-Express'!E1609="", "",'Data Import-Express'!E1609 )+(TODAY()-$A$1)</f>
        <v>45137</v>
      </c>
      <c r="F1615" s="53">
        <f>IF('Data Import-Express'!F1609="", "",'Data Import-Express'!F1609 )</f>
        <v>1813.5</v>
      </c>
      <c r="G1615" s="53">
        <f>IF('Data Import-Express'!G1609="", "",'Data Import-Express'!G1609 )</f>
        <v>1813.5</v>
      </c>
      <c r="H1615" s="8"/>
      <c r="I1615" s="81"/>
      <c r="J1615" s="81"/>
      <c r="K1615" s="82"/>
      <c r="L1615" s="120"/>
      <c r="M1615" s="93"/>
      <c r="N1615" s="93"/>
      <c r="O1615" s="36"/>
      <c r="P1615" s="81"/>
      <c r="Q1615" s="81"/>
      <c r="R1615" s="82"/>
      <c r="S1615" s="88"/>
      <c r="T1615" s="92"/>
      <c r="U1615" s="92"/>
      <c r="V1615" s="2"/>
      <c r="W1615" s="2"/>
    </row>
    <row r="1616" spans="1:23" ht="15.95" customHeight="1" x14ac:dyDescent="0.25">
      <c r="A1616" s="72"/>
      <c r="B1616" s="53" t="str">
        <f>IF('Data Import-Express'!B1610="", "",'Data Import-Express'!B1610 )</f>
        <v>BTWINY</v>
      </c>
      <c r="C1616" s="53" t="str">
        <f>IF('Data Import-Express'!C1610="", "",'Data Import-Express'!C1610 )</f>
        <v>Company 210</v>
      </c>
      <c r="D1616" s="97" t="str">
        <f>IF('Data Import-Express'!D1610="", "",'Data Import-Express'!D1610 )</f>
        <v>B077191</v>
      </c>
      <c r="E1616" s="54">
        <f ca="1">IF('Data Import-Express'!E1610="", "",'Data Import-Express'!E1610 )+(TODAY()-$A$1)</f>
        <v>45127</v>
      </c>
      <c r="F1616" s="53">
        <f>IF('Data Import-Express'!F1610="", "",'Data Import-Express'!F1610 )</f>
        <v>800</v>
      </c>
      <c r="G1616" s="53">
        <f>IF('Data Import-Express'!G1610="", "",'Data Import-Express'!G1610 )</f>
        <v>800</v>
      </c>
      <c r="H1616" s="8"/>
      <c r="I1616" s="81"/>
      <c r="J1616" s="81"/>
      <c r="K1616" s="82"/>
      <c r="L1616" s="120"/>
      <c r="M1616" s="93"/>
      <c r="N1616" s="93"/>
      <c r="O1616" s="36"/>
      <c r="P1616" s="81"/>
      <c r="Q1616" s="81"/>
      <c r="R1616" s="82"/>
      <c r="S1616" s="88"/>
      <c r="T1616" s="92"/>
      <c r="U1616" s="92"/>
      <c r="V1616" s="2"/>
      <c r="W1616" s="2"/>
    </row>
    <row r="1617" spans="1:23" ht="15.95" customHeight="1" x14ac:dyDescent="0.25">
      <c r="A1617" s="72"/>
      <c r="B1617" s="53" t="str">
        <f>IF('Data Import-Express'!B1611="", "",'Data Import-Express'!B1611 )</f>
        <v>BUNCNJ</v>
      </c>
      <c r="C1617" s="53" t="str">
        <f>IF('Data Import-Express'!C1611="", "",'Data Import-Express'!C1611 )</f>
        <v>Company 211</v>
      </c>
      <c r="D1617" s="97" t="str">
        <f>IF('Data Import-Express'!D1611="", "",'Data Import-Express'!D1611 )</f>
        <v>L077128</v>
      </c>
      <c r="E1617" s="54">
        <f ca="1">IF('Data Import-Express'!E1611="", "",'Data Import-Express'!E1611 )+(TODAY()-$A$1)</f>
        <v>45163</v>
      </c>
      <c r="F1617" s="53">
        <f>IF('Data Import-Express'!F1611="", "",'Data Import-Express'!F1611 )</f>
        <v>645.75</v>
      </c>
      <c r="G1617" s="53">
        <f>IF('Data Import-Express'!G1611="", "",'Data Import-Express'!G1611 )</f>
        <v>645.75</v>
      </c>
      <c r="H1617" s="8"/>
      <c r="I1617" s="81"/>
      <c r="J1617" s="81"/>
      <c r="K1617" s="82"/>
      <c r="L1617" s="120"/>
      <c r="M1617" s="93"/>
      <c r="N1617" s="93"/>
      <c r="O1617" s="36"/>
      <c r="P1617" s="81"/>
      <c r="Q1617" s="81"/>
      <c r="R1617" s="82"/>
      <c r="S1617" s="88"/>
      <c r="T1617" s="92"/>
      <c r="U1617" s="92"/>
      <c r="V1617" s="2"/>
      <c r="W1617" s="2"/>
    </row>
    <row r="1618" spans="1:23" ht="15.95" customHeight="1" x14ac:dyDescent="0.25">
      <c r="A1618" s="72"/>
      <c r="B1618" s="53" t="str">
        <f>IF('Data Import-Express'!B1612="", "",'Data Import-Express'!B1612 )</f>
        <v>BUNCNJ</v>
      </c>
      <c r="C1618" s="53" t="str">
        <f>IF('Data Import-Express'!C1612="", "",'Data Import-Express'!C1612 )</f>
        <v>Company 211</v>
      </c>
      <c r="D1618" s="97" t="str">
        <f>IF('Data Import-Express'!D1612="", "",'Data Import-Express'!D1612 )</f>
        <v>L079271</v>
      </c>
      <c r="E1618" s="54">
        <f ca="1">IF('Data Import-Express'!E1612="", "",'Data Import-Express'!E1612 )+(TODAY()-$A$1)</f>
        <v>45171</v>
      </c>
      <c r="F1618" s="53">
        <f>IF('Data Import-Express'!F1612="", "",'Data Import-Express'!F1612 )</f>
        <v>1019.75</v>
      </c>
      <c r="G1618" s="53">
        <f>IF('Data Import-Express'!G1612="", "",'Data Import-Express'!G1612 )</f>
        <v>1019.75</v>
      </c>
      <c r="H1618" s="8"/>
      <c r="I1618" s="81"/>
      <c r="J1618" s="81"/>
      <c r="K1618" s="82"/>
      <c r="L1618" s="120"/>
      <c r="M1618" s="93"/>
      <c r="N1618" s="93"/>
      <c r="O1618" s="36"/>
      <c r="P1618" s="81"/>
      <c r="Q1618" s="81"/>
      <c r="R1618" s="82"/>
      <c r="S1618" s="88"/>
      <c r="T1618" s="92"/>
      <c r="U1618" s="92"/>
      <c r="V1618" s="2"/>
      <c r="W1618" s="2"/>
    </row>
    <row r="1619" spans="1:23" ht="15.95" customHeight="1" x14ac:dyDescent="0.25">
      <c r="A1619" s="72"/>
      <c r="B1619" s="53" t="str">
        <f>IF('Data Import-Express'!B1613="", "",'Data Import-Express'!B1613 )</f>
        <v>BUNCNJ</v>
      </c>
      <c r="C1619" s="53" t="str">
        <f>IF('Data Import-Express'!C1613="", "",'Data Import-Express'!C1613 )</f>
        <v>Company 211</v>
      </c>
      <c r="D1619" s="97" t="str">
        <f>IF('Data Import-Express'!D1613="", "",'Data Import-Express'!D1613 )</f>
        <v>L079273</v>
      </c>
      <c r="E1619" s="54">
        <f ca="1">IF('Data Import-Express'!E1613="", "",'Data Import-Express'!E1613 )+(TODAY()-$A$1)</f>
        <v>45171</v>
      </c>
      <c r="F1619" s="53">
        <f>IF('Data Import-Express'!F1613="", "",'Data Import-Express'!F1613 )</f>
        <v>1086</v>
      </c>
      <c r="G1619" s="53">
        <f>IF('Data Import-Express'!G1613="", "",'Data Import-Express'!G1613 )</f>
        <v>1086</v>
      </c>
      <c r="H1619" s="8"/>
      <c r="I1619" s="81"/>
      <c r="J1619" s="81"/>
      <c r="K1619" s="82"/>
      <c r="L1619" s="120"/>
      <c r="M1619" s="93"/>
      <c r="N1619" s="93"/>
      <c r="O1619" s="36"/>
      <c r="P1619" s="81"/>
      <c r="Q1619" s="81"/>
      <c r="R1619" s="82"/>
      <c r="S1619" s="88"/>
      <c r="T1619" s="92"/>
      <c r="U1619" s="92"/>
      <c r="V1619" s="2"/>
      <c r="W1619" s="2"/>
    </row>
    <row r="1620" spans="1:23" ht="15.95" customHeight="1" x14ac:dyDescent="0.25">
      <c r="A1620" s="72"/>
      <c r="B1620" s="53" t="str">
        <f>IF('Data Import-Express'!B1614="", "",'Data Import-Express'!B1614 )</f>
        <v>BUNIEB</v>
      </c>
      <c r="C1620" s="53" t="str">
        <f>IF('Data Import-Express'!C1614="", "",'Data Import-Express'!C1614 )</f>
        <v>Company 212</v>
      </c>
      <c r="D1620" s="97" t="str">
        <f>IF('Data Import-Express'!D1614="", "",'Data Import-Express'!D1614 )</f>
        <v>L075461</v>
      </c>
      <c r="E1620" s="54">
        <f ca="1">IF('Data Import-Express'!E1614="", "",'Data Import-Express'!E1614 )+(TODAY()-$A$1)</f>
        <v>45116</v>
      </c>
      <c r="F1620" s="53">
        <f>IF('Data Import-Express'!F1614="", "",'Data Import-Express'!F1614 )</f>
        <v>248.5</v>
      </c>
      <c r="G1620" s="53">
        <f>IF('Data Import-Express'!G1614="", "",'Data Import-Express'!G1614 )</f>
        <v>248.5</v>
      </c>
      <c r="H1620" s="8"/>
      <c r="I1620" s="81"/>
      <c r="J1620" s="81"/>
      <c r="K1620" s="82"/>
      <c r="L1620" s="120"/>
      <c r="M1620" s="93"/>
      <c r="N1620" s="93"/>
      <c r="O1620" s="36"/>
      <c r="P1620" s="81"/>
      <c r="Q1620" s="81"/>
      <c r="R1620" s="82"/>
      <c r="S1620" s="88"/>
      <c r="T1620" s="92"/>
      <c r="U1620" s="92"/>
      <c r="V1620" s="2"/>
      <c r="W1620" s="2"/>
    </row>
    <row r="1621" spans="1:23" ht="15.95" customHeight="1" x14ac:dyDescent="0.25">
      <c r="A1621" s="72"/>
      <c r="B1621" s="53" t="str">
        <f>IF('Data Import-Express'!B1615="", "",'Data Import-Express'!B1615 )</f>
        <v>BUNIEB</v>
      </c>
      <c r="C1621" s="53" t="str">
        <f>IF('Data Import-Express'!C1615="", "",'Data Import-Express'!C1615 )</f>
        <v>Company 212</v>
      </c>
      <c r="D1621" s="97" t="str">
        <f>IF('Data Import-Express'!D1615="", "",'Data Import-Express'!D1615 )</f>
        <v>L079051</v>
      </c>
      <c r="E1621" s="54">
        <f ca="1">IF('Data Import-Express'!E1615="", "",'Data Import-Express'!E1615 )+(TODAY()-$A$1)</f>
        <v>45163</v>
      </c>
      <c r="F1621" s="53">
        <f>IF('Data Import-Express'!F1615="", "",'Data Import-Express'!F1615 )</f>
        <v>794.75</v>
      </c>
      <c r="G1621" s="53">
        <f>IF('Data Import-Express'!G1615="", "",'Data Import-Express'!G1615 )</f>
        <v>794.75</v>
      </c>
      <c r="H1621" s="8"/>
      <c r="I1621" s="81"/>
      <c r="J1621" s="81"/>
      <c r="K1621" s="82"/>
      <c r="L1621" s="120"/>
      <c r="M1621" s="93"/>
      <c r="N1621" s="93"/>
      <c r="O1621" s="36"/>
      <c r="P1621" s="81"/>
      <c r="Q1621" s="81"/>
      <c r="R1621" s="82"/>
      <c r="S1621" s="88"/>
      <c r="T1621" s="92"/>
      <c r="U1621" s="92"/>
      <c r="V1621" s="2"/>
      <c r="W1621" s="2"/>
    </row>
    <row r="1622" spans="1:23" ht="15.95" customHeight="1" x14ac:dyDescent="0.25">
      <c r="A1622" s="72"/>
      <c r="B1622" s="53" t="str">
        <f>IF('Data Import-Express'!B1616="", "",'Data Import-Express'!B1616 )</f>
        <v>BUNIML</v>
      </c>
      <c r="C1622" s="53" t="str">
        <f>IF('Data Import-Express'!C1616="", "",'Data Import-Express'!C1616 )</f>
        <v>Company 213</v>
      </c>
      <c r="D1622" s="97" t="str">
        <f>IF('Data Import-Express'!D1616="", "",'Data Import-Express'!D1616 )</f>
        <v>L071632</v>
      </c>
      <c r="E1622" s="54">
        <f ca="1">IF('Data Import-Express'!E1616="", "",'Data Import-Express'!E1616 )+(TODAY()-$A$1)</f>
        <v>45031</v>
      </c>
      <c r="F1622" s="53">
        <f>IF('Data Import-Express'!F1616="", "",'Data Import-Express'!F1616 )</f>
        <v>1039.5</v>
      </c>
      <c r="G1622" s="53">
        <f>IF('Data Import-Express'!G1616="", "",'Data Import-Express'!G1616 )</f>
        <v>1039.5</v>
      </c>
      <c r="H1622" s="8"/>
      <c r="I1622" s="81"/>
      <c r="J1622" s="81"/>
      <c r="K1622" s="82"/>
      <c r="L1622" s="120"/>
      <c r="M1622" s="93"/>
      <c r="N1622" s="93"/>
      <c r="O1622" s="36"/>
      <c r="P1622" s="81"/>
      <c r="Q1622" s="81"/>
      <c r="R1622" s="82"/>
      <c r="S1622" s="88"/>
      <c r="T1622" s="92"/>
      <c r="U1622" s="92"/>
      <c r="V1622" s="2"/>
      <c r="W1622" s="2"/>
    </row>
    <row r="1623" spans="1:23" ht="15.95" customHeight="1" x14ac:dyDescent="0.25">
      <c r="A1623" s="72"/>
      <c r="B1623" s="53" t="str">
        <f>IF('Data Import-Express'!B1617="", "",'Data Import-Express'!B1617 )</f>
        <v>BUNIML</v>
      </c>
      <c r="C1623" s="53" t="str">
        <f>IF('Data Import-Express'!C1617="", "",'Data Import-Express'!C1617 )</f>
        <v>Company 213</v>
      </c>
      <c r="D1623" s="97" t="str">
        <f>IF('Data Import-Express'!D1617="", "",'Data Import-Express'!D1617 )</f>
        <v>L074455</v>
      </c>
      <c r="E1623" s="54">
        <f ca="1">IF('Data Import-Express'!E1617="", "",'Data Import-Express'!E1617 )+(TODAY()-$A$1)</f>
        <v>45092</v>
      </c>
      <c r="F1623" s="53">
        <f>IF('Data Import-Express'!F1617="", "",'Data Import-Express'!F1617 )</f>
        <v>1053.75</v>
      </c>
      <c r="G1623" s="53">
        <f>IF('Data Import-Express'!G1617="", "",'Data Import-Express'!G1617 )</f>
        <v>1053.75</v>
      </c>
      <c r="H1623" s="8"/>
      <c r="I1623" s="81"/>
      <c r="J1623" s="81"/>
      <c r="K1623" s="82"/>
      <c r="L1623" s="120"/>
      <c r="M1623" s="93"/>
      <c r="N1623" s="93"/>
      <c r="O1623" s="36"/>
      <c r="P1623" s="81"/>
      <c r="Q1623" s="81"/>
      <c r="R1623" s="82"/>
      <c r="S1623" s="88"/>
      <c r="T1623" s="92"/>
      <c r="U1623" s="92"/>
      <c r="V1623" s="2"/>
      <c r="W1623" s="2"/>
    </row>
    <row r="1624" spans="1:23" ht="15.95" customHeight="1" x14ac:dyDescent="0.25">
      <c r="A1624" s="72"/>
      <c r="B1624" s="53" t="str">
        <f>IF('Data Import-Express'!B1618="", "",'Data Import-Express'!B1618 )</f>
        <v>BUNIML</v>
      </c>
      <c r="C1624" s="53" t="str">
        <f>IF('Data Import-Express'!C1618="", "",'Data Import-Express'!C1618 )</f>
        <v>Company 213</v>
      </c>
      <c r="D1624" s="97" t="str">
        <f>IF('Data Import-Express'!D1618="", "",'Data Import-Express'!D1618 )</f>
        <v>L077396</v>
      </c>
      <c r="E1624" s="54">
        <f ca="1">IF('Data Import-Express'!E1618="", "",'Data Import-Express'!E1618 )+(TODAY()-$A$1)</f>
        <v>45137</v>
      </c>
      <c r="F1624" s="53">
        <f>IF('Data Import-Express'!F1618="", "",'Data Import-Express'!F1618 )</f>
        <v>1435</v>
      </c>
      <c r="G1624" s="53">
        <f>IF('Data Import-Express'!G1618="", "",'Data Import-Express'!G1618 )</f>
        <v>1435</v>
      </c>
      <c r="H1624" s="8"/>
      <c r="I1624" s="81"/>
      <c r="J1624" s="81"/>
      <c r="K1624" s="82"/>
      <c r="L1624" s="120"/>
      <c r="M1624" s="93"/>
      <c r="N1624" s="93"/>
      <c r="O1624" s="36"/>
      <c r="P1624" s="81"/>
      <c r="Q1624" s="81"/>
      <c r="R1624" s="82"/>
      <c r="S1624" s="88"/>
      <c r="T1624" s="92"/>
      <c r="U1624" s="92"/>
      <c r="V1624" s="2"/>
      <c r="W1624" s="2"/>
    </row>
    <row r="1625" spans="1:23" ht="15.95" customHeight="1" x14ac:dyDescent="0.25">
      <c r="A1625" s="72"/>
      <c r="B1625" s="53" t="str">
        <f>IF('Data Import-Express'!B1619="", "",'Data Import-Express'!B1619 )</f>
        <v>BUNIX6</v>
      </c>
      <c r="C1625" s="53" t="str">
        <f>IF('Data Import-Express'!C1619="", "",'Data Import-Express'!C1619 )</f>
        <v>Company 214</v>
      </c>
      <c r="D1625" s="97" t="str">
        <f>IF('Data Import-Express'!D1619="", "",'Data Import-Express'!D1619 )</f>
        <v>L069173</v>
      </c>
      <c r="E1625" s="54">
        <f ca="1">IF('Data Import-Express'!E1619="", "",'Data Import-Express'!E1619 )+(TODAY()-$A$1)</f>
        <v>44987</v>
      </c>
      <c r="F1625" s="53">
        <f>IF('Data Import-Express'!F1619="", "",'Data Import-Express'!F1619 )</f>
        <v>1032.5</v>
      </c>
      <c r="G1625" s="53">
        <f>IF('Data Import-Express'!G1619="", "",'Data Import-Express'!G1619 )</f>
        <v>1032.5</v>
      </c>
      <c r="H1625" s="8"/>
      <c r="I1625" s="81"/>
      <c r="J1625" s="81"/>
      <c r="K1625" s="82"/>
      <c r="L1625" s="120"/>
      <c r="M1625" s="93"/>
      <c r="N1625" s="93"/>
      <c r="O1625" s="36"/>
      <c r="P1625" s="81"/>
      <c r="Q1625" s="81"/>
      <c r="R1625" s="82"/>
      <c r="S1625" s="88"/>
      <c r="T1625" s="92"/>
      <c r="U1625" s="92"/>
      <c r="V1625" s="2"/>
      <c r="W1625" s="2"/>
    </row>
    <row r="1626" spans="1:23" ht="15.95" customHeight="1" x14ac:dyDescent="0.25">
      <c r="A1626" s="72"/>
      <c r="B1626" s="53" t="str">
        <f>IF('Data Import-Express'!B1620="", "",'Data Import-Express'!B1620 )</f>
        <v>BUNIX6</v>
      </c>
      <c r="C1626" s="53" t="str">
        <f>IF('Data Import-Express'!C1620="", "",'Data Import-Express'!C1620 )</f>
        <v>Company 214</v>
      </c>
      <c r="D1626" s="97" t="str">
        <f>IF('Data Import-Express'!D1620="", "",'Data Import-Express'!D1620 )</f>
        <v>L069347</v>
      </c>
      <c r="E1626" s="54">
        <f ca="1">IF('Data Import-Express'!E1620="", "",'Data Import-Express'!E1620 )+(TODAY()-$A$1)</f>
        <v>44987</v>
      </c>
      <c r="F1626" s="53">
        <f>IF('Data Import-Express'!F1620="", "",'Data Import-Express'!F1620 )</f>
        <v>1475</v>
      </c>
      <c r="G1626" s="53">
        <f>IF('Data Import-Express'!G1620="", "",'Data Import-Express'!G1620 )</f>
        <v>1475</v>
      </c>
      <c r="H1626" s="8"/>
      <c r="I1626" s="81"/>
      <c r="J1626" s="81"/>
      <c r="K1626" s="82"/>
      <c r="L1626" s="120"/>
      <c r="M1626" s="93"/>
      <c r="N1626" s="93"/>
      <c r="O1626" s="36"/>
      <c r="P1626" s="81"/>
      <c r="Q1626" s="81"/>
      <c r="R1626" s="82"/>
      <c r="S1626" s="88"/>
      <c r="T1626" s="92"/>
      <c r="U1626" s="92"/>
      <c r="V1626" s="2"/>
      <c r="W1626" s="2"/>
    </row>
    <row r="1627" spans="1:23" ht="15.95" customHeight="1" x14ac:dyDescent="0.25">
      <c r="A1627" s="72"/>
      <c r="B1627" s="53" t="str">
        <f>IF('Data Import-Express'!B1621="", "",'Data Import-Express'!B1621 )</f>
        <v>BUSAFL</v>
      </c>
      <c r="C1627" s="53" t="str">
        <f>IF('Data Import-Express'!C1621="", "",'Data Import-Express'!C1621 )</f>
        <v>Company 215</v>
      </c>
      <c r="D1627" s="97" t="str">
        <f>IF('Data Import-Express'!D1621="", "",'Data Import-Express'!D1621 )</f>
        <v>L065188</v>
      </c>
      <c r="E1627" s="54">
        <f ca="1">IF('Data Import-Express'!E1621="", "",'Data Import-Express'!E1621 )+(TODAY()-$A$1)</f>
        <v>44916</v>
      </c>
      <c r="F1627" s="53">
        <f>IF('Data Import-Express'!F1621="", "",'Data Import-Express'!F1621 )</f>
        <v>2000</v>
      </c>
      <c r="G1627" s="53">
        <f>IF('Data Import-Express'!G1621="", "",'Data Import-Express'!G1621 )</f>
        <v>2000</v>
      </c>
      <c r="H1627" s="8"/>
      <c r="I1627" s="81"/>
      <c r="J1627" s="81"/>
      <c r="K1627" s="82"/>
      <c r="L1627" s="120"/>
      <c r="M1627" s="93"/>
      <c r="N1627" s="93"/>
      <c r="O1627" s="36"/>
      <c r="P1627" s="81"/>
      <c r="Q1627" s="81"/>
      <c r="R1627" s="82"/>
      <c r="S1627" s="88"/>
      <c r="T1627" s="92"/>
      <c r="U1627" s="92"/>
      <c r="V1627" s="2"/>
      <c r="W1627" s="2"/>
    </row>
    <row r="1628" spans="1:23" ht="15.95" customHeight="1" x14ac:dyDescent="0.25">
      <c r="A1628" s="72"/>
      <c r="B1628" s="53" t="str">
        <f>IF('Data Import-Express'!B1622="", "",'Data Import-Express'!B1622 )</f>
        <v>BUSAFL</v>
      </c>
      <c r="C1628" s="53" t="str">
        <f>IF('Data Import-Express'!C1622="", "",'Data Import-Express'!C1622 )</f>
        <v>Company 215</v>
      </c>
      <c r="D1628" s="97" t="str">
        <f>IF('Data Import-Express'!D1622="", "",'Data Import-Express'!D1622 )</f>
        <v>L071801</v>
      </c>
      <c r="E1628" s="54">
        <f ca="1">IF('Data Import-Express'!E1622="", "",'Data Import-Express'!E1622 )+(TODAY()-$A$1)</f>
        <v>45044</v>
      </c>
      <c r="F1628" s="53">
        <f>IF('Data Import-Express'!F1622="", "",'Data Import-Express'!F1622 )</f>
        <v>700</v>
      </c>
      <c r="G1628" s="53">
        <f>IF('Data Import-Express'!G1622="", "",'Data Import-Express'!G1622 )</f>
        <v>700</v>
      </c>
      <c r="H1628" s="8"/>
      <c r="I1628" s="81"/>
      <c r="J1628" s="81"/>
      <c r="K1628" s="82"/>
      <c r="L1628" s="120"/>
      <c r="M1628" s="93"/>
      <c r="N1628" s="93"/>
      <c r="O1628" s="36"/>
      <c r="P1628" s="81"/>
      <c r="Q1628" s="81"/>
      <c r="R1628" s="82"/>
      <c r="S1628" s="88"/>
      <c r="T1628" s="92"/>
      <c r="U1628" s="92"/>
      <c r="V1628" s="2"/>
      <c r="W1628" s="2"/>
    </row>
    <row r="1629" spans="1:23" ht="15.95" customHeight="1" x14ac:dyDescent="0.25">
      <c r="A1629" s="72"/>
      <c r="B1629" s="53" t="str">
        <f>IF('Data Import-Express'!B1623="", "",'Data Import-Express'!B1623 )</f>
        <v>BUSAR7</v>
      </c>
      <c r="C1629" s="53" t="str">
        <f>IF('Data Import-Express'!C1623="", "",'Data Import-Express'!C1623 )</f>
        <v>Company 216</v>
      </c>
      <c r="D1629" s="97" t="str">
        <f>IF('Data Import-Express'!D1623="", "",'Data Import-Express'!D1623 )</f>
        <v>L064451</v>
      </c>
      <c r="E1629" s="54">
        <f ca="1">IF('Data Import-Express'!E1623="", "",'Data Import-Express'!E1623 )+(TODAY()-$A$1)</f>
        <v>44893</v>
      </c>
      <c r="F1629" s="53">
        <f>IF('Data Import-Express'!F1623="", "",'Data Import-Express'!F1623 )</f>
        <v>2565</v>
      </c>
      <c r="G1629" s="53">
        <f>IF('Data Import-Express'!G1623="", "",'Data Import-Express'!G1623 )</f>
        <v>2565</v>
      </c>
      <c r="H1629" s="8"/>
      <c r="I1629" s="81"/>
      <c r="J1629" s="81"/>
      <c r="K1629" s="82"/>
      <c r="L1629" s="120"/>
      <c r="M1629" s="93"/>
      <c r="N1629" s="93"/>
      <c r="O1629" s="36"/>
      <c r="P1629" s="81"/>
      <c r="Q1629" s="81"/>
      <c r="R1629" s="82"/>
      <c r="S1629" s="88"/>
      <c r="T1629" s="92"/>
      <c r="U1629" s="92"/>
      <c r="V1629" s="2"/>
      <c r="W1629" s="2"/>
    </row>
    <row r="1630" spans="1:23" ht="15.95" customHeight="1" x14ac:dyDescent="0.25">
      <c r="A1630" s="72"/>
      <c r="B1630" s="53" t="str">
        <f>IF('Data Import-Express'!B1624="", "",'Data Import-Express'!B1624 )</f>
        <v>BUSDLA</v>
      </c>
      <c r="C1630" s="53" t="str">
        <f>IF('Data Import-Express'!C1624="", "",'Data Import-Express'!C1624 )</f>
        <v>Company 217</v>
      </c>
      <c r="D1630" s="97" t="str">
        <f>IF('Data Import-Express'!D1624="", "",'Data Import-Express'!D1624 )</f>
        <v>T077186</v>
      </c>
      <c r="E1630" s="54">
        <f ca="1">IF('Data Import-Express'!E1624="", "",'Data Import-Express'!E1624 )+(TODAY()-$A$1)</f>
        <v>45129</v>
      </c>
      <c r="F1630" s="53">
        <f>IF('Data Import-Express'!F1624="", "",'Data Import-Express'!F1624 )</f>
        <v>717.5</v>
      </c>
      <c r="G1630" s="53">
        <f>IF('Data Import-Express'!G1624="", "",'Data Import-Express'!G1624 )</f>
        <v>717.5</v>
      </c>
      <c r="H1630" s="8"/>
      <c r="I1630" s="81"/>
      <c r="J1630" s="81"/>
      <c r="K1630" s="82"/>
      <c r="L1630" s="120"/>
      <c r="M1630" s="93"/>
      <c r="N1630" s="93"/>
      <c r="O1630" s="36"/>
      <c r="P1630" s="81"/>
      <c r="Q1630" s="81"/>
      <c r="R1630" s="82"/>
      <c r="S1630" s="88"/>
      <c r="T1630" s="92"/>
      <c r="U1630" s="92"/>
      <c r="V1630" s="2"/>
      <c r="W1630" s="2"/>
    </row>
    <row r="1631" spans="1:23" ht="15.95" customHeight="1" x14ac:dyDescent="0.25">
      <c r="A1631" s="72"/>
      <c r="B1631" s="53" t="str">
        <f>IF('Data Import-Express'!B1625="", "",'Data Import-Express'!B1625 )</f>
        <v>BUSDLA</v>
      </c>
      <c r="C1631" s="53" t="str">
        <f>IF('Data Import-Express'!C1625="", "",'Data Import-Express'!C1625 )</f>
        <v>Company 217</v>
      </c>
      <c r="D1631" s="97" t="str">
        <f>IF('Data Import-Express'!D1625="", "",'Data Import-Express'!D1625 )</f>
        <v>L078103</v>
      </c>
      <c r="E1631" s="54">
        <f ca="1">IF('Data Import-Express'!E1625="", "",'Data Import-Express'!E1625 )+(TODAY()-$A$1)</f>
        <v>45148</v>
      </c>
      <c r="F1631" s="53">
        <f>IF('Data Import-Express'!F1625="", "",'Data Import-Express'!F1625 )</f>
        <v>1950.75</v>
      </c>
      <c r="G1631" s="53">
        <f>IF('Data Import-Express'!G1625="", "",'Data Import-Express'!G1625 )</f>
        <v>1950.75</v>
      </c>
      <c r="H1631" s="8"/>
      <c r="I1631" s="81"/>
      <c r="J1631" s="81"/>
      <c r="K1631" s="82"/>
      <c r="L1631" s="120"/>
      <c r="M1631" s="93"/>
      <c r="N1631" s="93"/>
      <c r="O1631" s="36"/>
      <c r="P1631" s="81"/>
      <c r="Q1631" s="81"/>
      <c r="R1631" s="82"/>
      <c r="S1631" s="88"/>
      <c r="T1631" s="92"/>
      <c r="U1631" s="92"/>
      <c r="V1631" s="2"/>
      <c r="W1631" s="2"/>
    </row>
    <row r="1632" spans="1:23" ht="15.95" customHeight="1" x14ac:dyDescent="0.25">
      <c r="A1632" s="72"/>
      <c r="B1632" s="53" t="str">
        <f>IF('Data Import-Express'!B1626="", "",'Data Import-Express'!B1626 )</f>
        <v>BUSDLA</v>
      </c>
      <c r="C1632" s="53" t="str">
        <f>IF('Data Import-Express'!C1626="", "",'Data Import-Express'!C1626 )</f>
        <v>Company 217</v>
      </c>
      <c r="D1632" s="97" t="str">
        <f>IF('Data Import-Express'!D1626="", "",'Data Import-Express'!D1626 )</f>
        <v>L077628</v>
      </c>
      <c r="E1632" s="54">
        <f ca="1">IF('Data Import-Express'!E1626="", "",'Data Import-Express'!E1626 )+(TODAY()-$A$1)</f>
        <v>45154</v>
      </c>
      <c r="F1632" s="53">
        <f>IF('Data Import-Express'!F1626="", "",'Data Import-Express'!F1626 )</f>
        <v>498.53</v>
      </c>
      <c r="G1632" s="53">
        <f>IF('Data Import-Express'!G1626="", "",'Data Import-Express'!G1626 )</f>
        <v>498.53</v>
      </c>
      <c r="H1632" s="8"/>
      <c r="I1632" s="81"/>
      <c r="J1632" s="81"/>
      <c r="K1632" s="82"/>
      <c r="L1632" s="120"/>
      <c r="M1632" s="93"/>
      <c r="N1632" s="93"/>
      <c r="O1632" s="36"/>
      <c r="P1632" s="81"/>
      <c r="Q1632" s="81"/>
      <c r="R1632" s="82"/>
      <c r="S1632" s="88"/>
      <c r="T1632" s="92"/>
      <c r="U1632" s="92"/>
      <c r="V1632" s="2"/>
      <c r="W1632" s="2"/>
    </row>
    <row r="1633" spans="1:23" ht="15.95" customHeight="1" x14ac:dyDescent="0.25">
      <c r="A1633" s="72"/>
      <c r="B1633" s="53" t="str">
        <f>IF('Data Import-Express'!B1627="", "",'Data Import-Express'!B1627 )</f>
        <v>BUSPTN</v>
      </c>
      <c r="C1633" s="53" t="str">
        <f>IF('Data Import-Express'!C1627="", "",'Data Import-Express'!C1627 )</f>
        <v>Company 218</v>
      </c>
      <c r="D1633" s="97" t="str">
        <f>IF('Data Import-Express'!D1627="", "",'Data Import-Express'!D1627 )</f>
        <v>L061255</v>
      </c>
      <c r="E1633" s="54">
        <f ca="1">IF('Data Import-Express'!E1627="", "",'Data Import-Express'!E1627 )+(TODAY()-$A$1)</f>
        <v>44825</v>
      </c>
      <c r="F1633" s="53">
        <f>IF('Data Import-Express'!F1627="", "",'Data Import-Express'!F1627 )</f>
        <v>3850</v>
      </c>
      <c r="G1633" s="53">
        <f>IF('Data Import-Express'!G1627="", "",'Data Import-Express'!G1627 )</f>
        <v>3850</v>
      </c>
      <c r="H1633" s="8"/>
      <c r="I1633" s="81"/>
      <c r="J1633" s="81"/>
      <c r="K1633" s="82"/>
      <c r="L1633" s="120"/>
      <c r="M1633" s="93"/>
      <c r="N1633" s="93"/>
      <c r="O1633" s="36"/>
      <c r="P1633" s="81"/>
      <c r="Q1633" s="81"/>
      <c r="R1633" s="82"/>
      <c r="S1633" s="88"/>
      <c r="T1633" s="92"/>
      <c r="U1633" s="92"/>
      <c r="V1633" s="2"/>
      <c r="W1633" s="2"/>
    </row>
    <row r="1634" spans="1:23" ht="15.95" customHeight="1" x14ac:dyDescent="0.25">
      <c r="A1634" s="72"/>
      <c r="B1634" s="53" t="str">
        <f>IF('Data Import-Express'!B1628="", "",'Data Import-Express'!B1628 )</f>
        <v>BUSXTN</v>
      </c>
      <c r="C1634" s="53" t="str">
        <f>IF('Data Import-Express'!C1628="", "",'Data Import-Express'!C1628 )</f>
        <v>Company 219</v>
      </c>
      <c r="D1634" s="97" t="str">
        <f>IF('Data Import-Express'!D1628="", "",'Data Import-Express'!D1628 )</f>
        <v>L072465</v>
      </c>
      <c r="E1634" s="54">
        <f ca="1">IF('Data Import-Express'!E1628="", "",'Data Import-Express'!E1628 )+(TODAY()-$A$1)</f>
        <v>45042</v>
      </c>
      <c r="F1634" s="53">
        <f>IF('Data Import-Express'!F1628="", "",'Data Import-Express'!F1628 )</f>
        <v>1250</v>
      </c>
      <c r="G1634" s="53">
        <f>IF('Data Import-Express'!G1628="", "",'Data Import-Express'!G1628 )</f>
        <v>1250</v>
      </c>
      <c r="H1634" s="8"/>
      <c r="I1634" s="81"/>
      <c r="J1634" s="81"/>
      <c r="K1634" s="82"/>
      <c r="L1634" s="120"/>
      <c r="M1634" s="93"/>
      <c r="N1634" s="93"/>
      <c r="O1634" s="36"/>
      <c r="P1634" s="81"/>
      <c r="Q1634" s="81"/>
      <c r="R1634" s="82"/>
      <c r="S1634" s="88"/>
      <c r="T1634" s="92"/>
      <c r="U1634" s="92"/>
      <c r="V1634" s="2"/>
      <c r="W1634" s="2"/>
    </row>
    <row r="1635" spans="1:23" ht="15.95" customHeight="1" x14ac:dyDescent="0.25">
      <c r="A1635" s="72"/>
      <c r="B1635" s="53" t="str">
        <f>IF('Data Import-Express'!B1629="", "",'Data Import-Express'!B1629 )</f>
        <v>BVALSA</v>
      </c>
      <c r="C1635" s="53" t="str">
        <f>IF('Data Import-Express'!C1629="", "",'Data Import-Express'!C1629 )</f>
        <v>Company 220</v>
      </c>
      <c r="D1635" s="97" t="str">
        <f>IF('Data Import-Express'!D1629="", "",'Data Import-Express'!D1629 )</f>
        <v>L079382</v>
      </c>
      <c r="E1635" s="54">
        <f ca="1">IF('Data Import-Express'!E1629="", "",'Data Import-Express'!E1629 )+(TODAY()-$A$1)</f>
        <v>45170</v>
      </c>
      <c r="F1635" s="53">
        <f>IF('Data Import-Express'!F1629="", "",'Data Import-Express'!F1629 )</f>
        <v>179.38</v>
      </c>
      <c r="G1635" s="53">
        <f>IF('Data Import-Express'!G1629="", "",'Data Import-Express'!G1629 )</f>
        <v>179.38</v>
      </c>
      <c r="H1635" s="8"/>
      <c r="I1635" s="81"/>
      <c r="J1635" s="81"/>
      <c r="K1635" s="82"/>
      <c r="L1635" s="120"/>
      <c r="M1635" s="93"/>
      <c r="N1635" s="93"/>
      <c r="O1635" s="36"/>
      <c r="P1635" s="81"/>
      <c r="Q1635" s="81"/>
      <c r="R1635" s="82"/>
      <c r="S1635" s="88"/>
      <c r="T1635" s="92"/>
      <c r="U1635" s="92"/>
      <c r="V1635" s="2"/>
      <c r="W1635" s="2"/>
    </row>
    <row r="1636" spans="1:23" ht="15.95" customHeight="1" x14ac:dyDescent="0.25">
      <c r="A1636" s="72"/>
      <c r="B1636" s="53" t="str">
        <f>IF('Data Import-Express'!B1630="", "",'Data Import-Express'!B1630 )</f>
        <v>BVFL60</v>
      </c>
      <c r="C1636" s="53" t="str">
        <f>IF('Data Import-Express'!C1630="", "",'Data Import-Express'!C1630 )</f>
        <v>Company 221</v>
      </c>
      <c r="D1636" s="97" t="str">
        <f>IF('Data Import-Express'!D1630="", "",'Data Import-Express'!D1630 )</f>
        <v>L060730</v>
      </c>
      <c r="E1636" s="54">
        <f ca="1">IF('Data Import-Express'!E1630="", "",'Data Import-Express'!E1630 )+(TODAY()-$A$1)</f>
        <v>44825</v>
      </c>
      <c r="F1636" s="53">
        <f>IF('Data Import-Express'!F1630="", "",'Data Import-Express'!F1630 )</f>
        <v>2419.8000000000002</v>
      </c>
      <c r="G1636" s="53">
        <f>IF('Data Import-Express'!G1630="", "",'Data Import-Express'!G1630 )</f>
        <v>350.95</v>
      </c>
      <c r="H1636" s="8"/>
      <c r="I1636" s="81"/>
      <c r="J1636" s="81"/>
      <c r="K1636" s="82"/>
      <c r="L1636" s="120"/>
      <c r="M1636" s="93"/>
      <c r="N1636" s="93"/>
      <c r="O1636" s="36"/>
      <c r="P1636" s="81"/>
      <c r="Q1636" s="81"/>
      <c r="R1636" s="82"/>
      <c r="S1636" s="88"/>
      <c r="T1636" s="92"/>
      <c r="U1636" s="92"/>
      <c r="V1636" s="2"/>
      <c r="W1636" s="2"/>
    </row>
    <row r="1637" spans="1:23" ht="15.95" customHeight="1" x14ac:dyDescent="0.25">
      <c r="A1637" s="72"/>
      <c r="B1637" s="53" t="str">
        <f>IF('Data Import-Express'!B1631="", "",'Data Import-Express'!B1631 )</f>
        <v>BVFL60</v>
      </c>
      <c r="C1637" s="53" t="str">
        <f>IF('Data Import-Express'!C1631="", "",'Data Import-Express'!C1631 )</f>
        <v>Company 221</v>
      </c>
      <c r="D1637" s="97" t="str">
        <f>IF('Data Import-Express'!D1631="", "",'Data Import-Express'!D1631 )</f>
        <v>L060898</v>
      </c>
      <c r="E1637" s="54">
        <f ca="1">IF('Data Import-Express'!E1631="", "",'Data Import-Express'!E1631 )+(TODAY()-$A$1)</f>
        <v>44826</v>
      </c>
      <c r="F1637" s="53">
        <f>IF('Data Import-Express'!F1631="", "",'Data Import-Express'!F1631 )</f>
        <v>1805.95</v>
      </c>
      <c r="G1637" s="53">
        <f>IF('Data Import-Express'!G1631="", "",'Data Import-Express'!G1631 )</f>
        <v>420.95</v>
      </c>
      <c r="H1637" s="8"/>
      <c r="I1637" s="81"/>
      <c r="J1637" s="81"/>
      <c r="K1637" s="82"/>
      <c r="L1637" s="120"/>
      <c r="M1637" s="93"/>
      <c r="N1637" s="93"/>
      <c r="O1637" s="36"/>
      <c r="P1637" s="81"/>
      <c r="Q1637" s="81"/>
      <c r="R1637" s="82"/>
      <c r="S1637" s="88"/>
      <c r="T1637" s="92"/>
      <c r="U1637" s="92"/>
      <c r="V1637" s="2"/>
      <c r="W1637" s="2"/>
    </row>
    <row r="1638" spans="1:23" ht="15.95" customHeight="1" x14ac:dyDescent="0.25">
      <c r="A1638" s="72"/>
      <c r="B1638" s="53" t="str">
        <f>IF('Data Import-Express'!B1632="", "",'Data Import-Express'!B1632 )</f>
        <v>BVFL60</v>
      </c>
      <c r="C1638" s="53" t="str">
        <f>IF('Data Import-Express'!C1632="", "",'Data Import-Express'!C1632 )</f>
        <v>Company 221</v>
      </c>
      <c r="D1638" s="97" t="str">
        <f>IF('Data Import-Express'!D1632="", "",'Data Import-Express'!D1632 )</f>
        <v>L060730R</v>
      </c>
      <c r="E1638" s="54">
        <f ca="1">IF('Data Import-Express'!E1632="", "",'Data Import-Express'!E1632 )+(TODAY()-$A$1)</f>
        <v>45025</v>
      </c>
      <c r="F1638" s="53">
        <f>IF('Data Import-Express'!F1632="", "",'Data Import-Express'!F1632 )</f>
        <v>2068.85</v>
      </c>
      <c r="G1638" s="53">
        <f>IF('Data Import-Express'!G1632="", "",'Data Import-Express'!G1632 )</f>
        <v>2068.85</v>
      </c>
      <c r="H1638" s="8"/>
      <c r="I1638" s="81"/>
      <c r="J1638" s="81"/>
      <c r="K1638" s="82"/>
      <c r="L1638" s="120"/>
      <c r="M1638" s="93"/>
      <c r="N1638" s="93"/>
      <c r="O1638" s="36"/>
      <c r="P1638" s="81"/>
      <c r="Q1638" s="81"/>
      <c r="R1638" s="82"/>
      <c r="S1638" s="88"/>
      <c r="T1638" s="92"/>
      <c r="U1638" s="92"/>
      <c r="V1638" s="2"/>
      <c r="W1638" s="2"/>
    </row>
    <row r="1639" spans="1:23" ht="15.95" customHeight="1" x14ac:dyDescent="0.25">
      <c r="A1639" s="72"/>
      <c r="B1639" s="53" t="str">
        <f>IF('Data Import-Express'!B1633="", "",'Data Import-Express'!B1633 )</f>
        <v>BVFL60</v>
      </c>
      <c r="C1639" s="53" t="str">
        <f>IF('Data Import-Express'!C1633="", "",'Data Import-Express'!C1633 )</f>
        <v>Company 221</v>
      </c>
      <c r="D1639" s="97" t="str">
        <f>IF('Data Import-Express'!D1633="", "",'Data Import-Express'!D1633 )</f>
        <v>L060898R</v>
      </c>
      <c r="E1639" s="54">
        <f ca="1">IF('Data Import-Express'!E1633="", "",'Data Import-Express'!E1633 )+(TODAY()-$A$1)</f>
        <v>45025</v>
      </c>
      <c r="F1639" s="53">
        <f>IF('Data Import-Express'!F1633="", "",'Data Import-Express'!F1633 )</f>
        <v>1385</v>
      </c>
      <c r="G1639" s="53">
        <f>IF('Data Import-Express'!G1633="", "",'Data Import-Express'!G1633 )</f>
        <v>1385</v>
      </c>
      <c r="H1639" s="8"/>
      <c r="I1639" s="81"/>
      <c r="J1639" s="81"/>
      <c r="K1639" s="82"/>
      <c r="L1639" s="120"/>
      <c r="M1639" s="93"/>
      <c r="N1639" s="93"/>
      <c r="O1639" s="36"/>
      <c r="P1639" s="81"/>
      <c r="Q1639" s="81"/>
      <c r="R1639" s="82"/>
      <c r="S1639" s="88"/>
      <c r="T1639" s="92"/>
      <c r="U1639" s="92"/>
      <c r="V1639" s="2"/>
      <c r="W1639" s="2"/>
    </row>
    <row r="1640" spans="1:23" ht="15.95" customHeight="1" x14ac:dyDescent="0.25">
      <c r="A1640" s="72"/>
      <c r="B1640" s="53" t="str">
        <f>IF('Data Import-Express'!B1634="", "",'Data Import-Express'!B1634 )</f>
        <v>BVFL60</v>
      </c>
      <c r="C1640" s="53" t="str">
        <f>IF('Data Import-Express'!C1634="", "",'Data Import-Express'!C1634 )</f>
        <v>Company 221</v>
      </c>
      <c r="D1640" s="97" t="str">
        <f>IF('Data Import-Express'!D1634="", "",'Data Import-Express'!D1634 )</f>
        <v>L060730CR</v>
      </c>
      <c r="E1640" s="54">
        <f ca="1">IF('Data Import-Express'!E1634="", "",'Data Import-Express'!E1634 )+(TODAY()-$A$1)</f>
        <v>45025</v>
      </c>
      <c r="F1640" s="53">
        <f>IF('Data Import-Express'!F1634="", "",'Data Import-Express'!F1634 )</f>
        <v>2419.8000000000002</v>
      </c>
      <c r="G1640" s="53">
        <f>IF('Data Import-Express'!G1634="", "",'Data Import-Express'!G1634 )</f>
        <v>2419.8000000000002</v>
      </c>
      <c r="H1640" s="8"/>
      <c r="I1640" s="81"/>
      <c r="J1640" s="81"/>
      <c r="K1640" s="82"/>
      <c r="L1640" s="120"/>
      <c r="M1640" s="93"/>
      <c r="N1640" s="93"/>
      <c r="O1640" s="36"/>
      <c r="P1640" s="81"/>
      <c r="Q1640" s="81"/>
      <c r="R1640" s="82"/>
      <c r="S1640" s="88"/>
      <c r="T1640" s="92"/>
      <c r="U1640" s="92"/>
      <c r="V1640" s="2"/>
      <c r="W1640" s="2"/>
    </row>
    <row r="1641" spans="1:23" ht="15.95" customHeight="1" x14ac:dyDescent="0.25">
      <c r="A1641" s="72"/>
      <c r="B1641" s="53" t="str">
        <f>IF('Data Import-Express'!B1635="", "",'Data Import-Express'!B1635 )</f>
        <v>BVFL60</v>
      </c>
      <c r="C1641" s="53" t="str">
        <f>IF('Data Import-Express'!C1635="", "",'Data Import-Express'!C1635 )</f>
        <v>Company 221</v>
      </c>
      <c r="D1641" s="97" t="str">
        <f>IF('Data Import-Express'!D1635="", "",'Data Import-Express'!D1635 )</f>
        <v>L060898CR</v>
      </c>
      <c r="E1641" s="54">
        <f ca="1">IF('Data Import-Express'!E1635="", "",'Data Import-Express'!E1635 )+(TODAY()-$A$1)</f>
        <v>45025</v>
      </c>
      <c r="F1641" s="53">
        <f>IF('Data Import-Express'!F1635="", "",'Data Import-Express'!F1635 )</f>
        <v>1805.95</v>
      </c>
      <c r="G1641" s="53">
        <f>IF('Data Import-Express'!G1635="", "",'Data Import-Express'!G1635 )</f>
        <v>1805.95</v>
      </c>
      <c r="H1641" s="8"/>
      <c r="I1641" s="81"/>
      <c r="J1641" s="81"/>
      <c r="K1641" s="82"/>
      <c r="L1641" s="120"/>
      <c r="M1641" s="93"/>
      <c r="N1641" s="93"/>
      <c r="O1641" s="36"/>
      <c r="P1641" s="81"/>
      <c r="Q1641" s="81"/>
      <c r="R1641" s="82"/>
      <c r="S1641" s="88"/>
      <c r="T1641" s="92"/>
      <c r="U1641" s="92"/>
      <c r="V1641" s="2"/>
      <c r="W1641" s="2"/>
    </row>
    <row r="1642" spans="1:23" ht="15.95" customHeight="1" x14ac:dyDescent="0.25">
      <c r="A1642" s="72"/>
      <c r="B1642" s="53" t="str">
        <f>IF('Data Import-Express'!B1636="", "",'Data Import-Express'!B1636 )</f>
        <v>BVFL60</v>
      </c>
      <c r="C1642" s="53" t="str">
        <f>IF('Data Import-Express'!C1636="", "",'Data Import-Express'!C1636 )</f>
        <v>Company 221</v>
      </c>
      <c r="D1642" s="97" t="str">
        <f>IF('Data Import-Express'!D1636="", "",'Data Import-Express'!D1636 )</f>
        <v>L073849</v>
      </c>
      <c r="E1642" s="54">
        <f ca="1">IF('Data Import-Express'!E1636="", "",'Data Import-Express'!E1636 )+(TODAY()-$A$1)</f>
        <v>45080</v>
      </c>
      <c r="F1642" s="53">
        <f>IF('Data Import-Express'!F1636="", "",'Data Import-Express'!F1636 )</f>
        <v>2820</v>
      </c>
      <c r="G1642" s="53">
        <f>IF('Data Import-Express'!G1636="", "",'Data Import-Express'!G1636 )</f>
        <v>2820</v>
      </c>
      <c r="H1642" s="8"/>
      <c r="I1642" s="81"/>
      <c r="J1642" s="81"/>
      <c r="K1642" s="82"/>
      <c r="L1642" s="120"/>
      <c r="M1642" s="93"/>
      <c r="N1642" s="93"/>
      <c r="O1642" s="36"/>
      <c r="P1642" s="81"/>
      <c r="Q1642" s="81"/>
      <c r="R1642" s="82"/>
      <c r="S1642" s="88"/>
      <c r="T1642" s="92"/>
      <c r="U1642" s="92"/>
      <c r="V1642" s="2"/>
      <c r="W1642" s="2"/>
    </row>
    <row r="1643" spans="1:23" ht="15.95" customHeight="1" x14ac:dyDescent="0.25">
      <c r="A1643" s="72"/>
      <c r="B1643" s="53" t="str">
        <f>IF('Data Import-Express'!B1637="", "",'Data Import-Express'!B1637 )</f>
        <v>BVFL60</v>
      </c>
      <c r="C1643" s="53" t="str">
        <f>IF('Data Import-Express'!C1637="", "",'Data Import-Express'!C1637 )</f>
        <v>Company 221</v>
      </c>
      <c r="D1643" s="97" t="str">
        <f>IF('Data Import-Express'!D1637="", "",'Data Import-Express'!D1637 )</f>
        <v>L076671</v>
      </c>
      <c r="E1643" s="54">
        <f ca="1">IF('Data Import-Express'!E1637="", "",'Data Import-Express'!E1637 )+(TODAY()-$A$1)</f>
        <v>45127</v>
      </c>
      <c r="F1643" s="53">
        <f>IF('Data Import-Express'!F1637="", "",'Data Import-Express'!F1637 )</f>
        <v>1295</v>
      </c>
      <c r="G1643" s="53">
        <f>IF('Data Import-Express'!G1637="", "",'Data Import-Express'!G1637 )</f>
        <v>1295</v>
      </c>
      <c r="H1643" s="8"/>
      <c r="I1643" s="81"/>
      <c r="J1643" s="81"/>
      <c r="K1643" s="82"/>
      <c r="L1643" s="120"/>
      <c r="M1643" s="93"/>
      <c r="N1643" s="93"/>
      <c r="O1643" s="36"/>
      <c r="P1643" s="81"/>
      <c r="Q1643" s="81"/>
      <c r="R1643" s="82"/>
      <c r="S1643" s="88"/>
      <c r="T1643" s="92"/>
      <c r="U1643" s="92"/>
      <c r="V1643" s="2"/>
      <c r="W1643" s="2"/>
    </row>
    <row r="1644" spans="1:23" ht="15.95" customHeight="1" x14ac:dyDescent="0.25">
      <c r="A1644" s="72"/>
      <c r="B1644" s="53" t="str">
        <f>IF('Data Import-Express'!B1638="", "",'Data Import-Express'!B1638 )</f>
        <v>BVFL60</v>
      </c>
      <c r="C1644" s="53" t="str">
        <f>IF('Data Import-Express'!C1638="", "",'Data Import-Express'!C1638 )</f>
        <v>Company 221</v>
      </c>
      <c r="D1644" s="97" t="str">
        <f>IF('Data Import-Express'!D1638="", "",'Data Import-Express'!D1638 )</f>
        <v>L076702</v>
      </c>
      <c r="E1644" s="54">
        <f ca="1">IF('Data Import-Express'!E1638="", "",'Data Import-Express'!E1638 )+(TODAY()-$A$1)</f>
        <v>45127</v>
      </c>
      <c r="F1644" s="53">
        <f>IF('Data Import-Express'!F1638="", "",'Data Import-Express'!F1638 )</f>
        <v>2441.25</v>
      </c>
      <c r="G1644" s="53">
        <f>IF('Data Import-Express'!G1638="", "",'Data Import-Express'!G1638 )</f>
        <v>2441.25</v>
      </c>
      <c r="H1644" s="8"/>
      <c r="I1644" s="81"/>
      <c r="J1644" s="81"/>
      <c r="K1644" s="82"/>
      <c r="L1644" s="120"/>
      <c r="M1644" s="93"/>
      <c r="N1644" s="93"/>
      <c r="O1644" s="36"/>
      <c r="P1644" s="81"/>
      <c r="Q1644" s="81"/>
      <c r="R1644" s="82"/>
      <c r="S1644" s="88"/>
      <c r="T1644" s="92"/>
      <c r="U1644" s="92"/>
      <c r="V1644" s="2"/>
      <c r="W1644" s="2"/>
    </row>
    <row r="1645" spans="1:23" ht="15.95" customHeight="1" x14ac:dyDescent="0.25">
      <c r="A1645" s="72"/>
      <c r="B1645" s="53" t="str">
        <f>IF('Data Import-Express'!B1639="", "",'Data Import-Express'!B1639 )</f>
        <v>BVFL60</v>
      </c>
      <c r="C1645" s="53" t="str">
        <f>IF('Data Import-Express'!C1639="", "",'Data Import-Express'!C1639 )</f>
        <v>Company 221</v>
      </c>
      <c r="D1645" s="97" t="str">
        <f>IF('Data Import-Express'!D1639="", "",'Data Import-Express'!D1639 )</f>
        <v>L076704</v>
      </c>
      <c r="E1645" s="54">
        <f ca="1">IF('Data Import-Express'!E1639="", "",'Data Import-Express'!E1639 )+(TODAY()-$A$1)</f>
        <v>45127</v>
      </c>
      <c r="F1645" s="53">
        <f>IF('Data Import-Express'!F1639="", "",'Data Import-Express'!F1639 )</f>
        <v>2971.35</v>
      </c>
      <c r="G1645" s="53">
        <f>IF('Data Import-Express'!G1639="", "",'Data Import-Express'!G1639 )</f>
        <v>2971.35</v>
      </c>
      <c r="H1645" s="8"/>
      <c r="I1645" s="81"/>
      <c r="J1645" s="81"/>
      <c r="K1645" s="82"/>
      <c r="L1645" s="120"/>
      <c r="M1645" s="93"/>
      <c r="N1645" s="93"/>
      <c r="O1645" s="36"/>
      <c r="P1645" s="81"/>
      <c r="Q1645" s="81"/>
      <c r="R1645" s="82"/>
      <c r="S1645" s="88"/>
      <c r="T1645" s="92"/>
      <c r="U1645" s="92"/>
      <c r="V1645" s="2"/>
      <c r="W1645" s="2"/>
    </row>
    <row r="1646" spans="1:23" ht="15.95" customHeight="1" x14ac:dyDescent="0.25">
      <c r="A1646" s="72"/>
      <c r="B1646" s="53" t="str">
        <f>IF('Data Import-Express'!B1640="", "",'Data Import-Express'!B1640 )</f>
        <v>BVFL60</v>
      </c>
      <c r="C1646" s="53" t="str">
        <f>IF('Data Import-Express'!C1640="", "",'Data Import-Express'!C1640 )</f>
        <v>Company 221</v>
      </c>
      <c r="D1646" s="97" t="str">
        <f>IF('Data Import-Express'!D1640="", "",'Data Import-Express'!D1640 )</f>
        <v>L076845</v>
      </c>
      <c r="E1646" s="54">
        <f ca="1">IF('Data Import-Express'!E1640="", "",'Data Import-Express'!E1640 )+(TODAY()-$A$1)</f>
        <v>45127</v>
      </c>
      <c r="F1646" s="53">
        <f>IF('Data Import-Express'!F1640="", "",'Data Import-Express'!F1640 )</f>
        <v>1395</v>
      </c>
      <c r="G1646" s="53">
        <f>IF('Data Import-Express'!G1640="", "",'Data Import-Express'!G1640 )</f>
        <v>1395</v>
      </c>
      <c r="H1646" s="8"/>
      <c r="I1646" s="81"/>
      <c r="J1646" s="81"/>
      <c r="K1646" s="82"/>
      <c r="L1646" s="120"/>
      <c r="M1646" s="93"/>
      <c r="N1646" s="93"/>
      <c r="O1646" s="36"/>
      <c r="P1646" s="81"/>
      <c r="Q1646" s="81"/>
      <c r="R1646" s="82"/>
      <c r="S1646" s="88"/>
      <c r="T1646" s="92"/>
      <c r="U1646" s="92"/>
      <c r="V1646" s="2"/>
      <c r="W1646" s="2"/>
    </row>
    <row r="1647" spans="1:23" ht="15.95" customHeight="1" x14ac:dyDescent="0.25">
      <c r="A1647" s="72"/>
      <c r="B1647" s="53" t="str">
        <f>IF('Data Import-Express'!B1641="", "",'Data Import-Express'!B1641 )</f>
        <v>BVFL60</v>
      </c>
      <c r="C1647" s="53" t="str">
        <f>IF('Data Import-Express'!C1641="", "",'Data Import-Express'!C1641 )</f>
        <v>Company 221</v>
      </c>
      <c r="D1647" s="97" t="str">
        <f>IF('Data Import-Express'!D1641="", "",'Data Import-Express'!D1641 )</f>
        <v>L076489</v>
      </c>
      <c r="E1647" s="54">
        <f ca="1">IF('Data Import-Express'!E1641="", "",'Data Import-Express'!E1641 )+(TODAY()-$A$1)</f>
        <v>45140</v>
      </c>
      <c r="F1647" s="53">
        <f>IF('Data Import-Express'!F1641="", "",'Data Import-Express'!F1641 )</f>
        <v>2800</v>
      </c>
      <c r="G1647" s="53">
        <f>IF('Data Import-Express'!G1641="", "",'Data Import-Express'!G1641 )</f>
        <v>2800</v>
      </c>
      <c r="H1647" s="8"/>
      <c r="I1647" s="81"/>
      <c r="J1647" s="81"/>
      <c r="K1647" s="82"/>
      <c r="L1647" s="120"/>
      <c r="M1647" s="93"/>
      <c r="N1647" s="93"/>
      <c r="O1647" s="36"/>
      <c r="P1647" s="81"/>
      <c r="Q1647" s="81"/>
      <c r="R1647" s="82"/>
      <c r="S1647" s="88"/>
      <c r="T1647" s="92"/>
      <c r="U1647" s="92"/>
      <c r="V1647" s="2"/>
      <c r="W1647" s="2"/>
    </row>
    <row r="1648" spans="1:23" ht="15.95" customHeight="1" x14ac:dyDescent="0.25">
      <c r="A1648" s="72"/>
      <c r="B1648" s="53" t="str">
        <f>IF('Data Import-Express'!B1642="", "",'Data Import-Express'!B1642 )</f>
        <v>BVFL60</v>
      </c>
      <c r="C1648" s="53" t="str">
        <f>IF('Data Import-Express'!C1642="", "",'Data Import-Express'!C1642 )</f>
        <v>Company 221</v>
      </c>
      <c r="D1648" s="97" t="str">
        <f>IF('Data Import-Express'!D1642="", "",'Data Import-Express'!D1642 )</f>
        <v>L078148</v>
      </c>
      <c r="E1648" s="54">
        <f ca="1">IF('Data Import-Express'!E1642="", "",'Data Import-Express'!E1642 )+(TODAY()-$A$1)</f>
        <v>45151</v>
      </c>
      <c r="F1648" s="53">
        <f>IF('Data Import-Express'!F1642="", "",'Data Import-Express'!F1642 )</f>
        <v>1372.75</v>
      </c>
      <c r="G1648" s="53">
        <f>IF('Data Import-Express'!G1642="", "",'Data Import-Express'!G1642 )</f>
        <v>1372.75</v>
      </c>
      <c r="H1648" s="8"/>
      <c r="I1648" s="81"/>
      <c r="J1648" s="81"/>
      <c r="K1648" s="82"/>
      <c r="L1648" s="120"/>
      <c r="M1648" s="93"/>
      <c r="N1648" s="93"/>
      <c r="O1648" s="36"/>
      <c r="P1648" s="81"/>
      <c r="Q1648" s="81"/>
      <c r="R1648" s="82"/>
      <c r="S1648" s="88"/>
      <c r="T1648" s="92"/>
      <c r="U1648" s="92"/>
      <c r="V1648" s="2"/>
      <c r="W1648" s="2"/>
    </row>
    <row r="1649" spans="1:23" ht="15.95" customHeight="1" x14ac:dyDescent="0.25">
      <c r="A1649" s="72"/>
      <c r="B1649" s="53" t="str">
        <f>IF('Data Import-Express'!B1643="", "",'Data Import-Express'!B1643 )</f>
        <v>BVIVOSC</v>
      </c>
      <c r="C1649" s="53" t="str">
        <f>IF('Data Import-Express'!C1643="", "",'Data Import-Express'!C1643 )</f>
        <v>Company 222</v>
      </c>
      <c r="D1649" s="97" t="str">
        <f>IF('Data Import-Express'!D1643="", "",'Data Import-Express'!D1643 )</f>
        <v>L073595</v>
      </c>
      <c r="E1649" s="54">
        <f ca="1">IF('Data Import-Express'!E1643="", "",'Data Import-Express'!E1643 )+(TODAY()-$A$1)</f>
        <v>45063</v>
      </c>
      <c r="F1649" s="53">
        <f>IF('Data Import-Express'!F1643="", "",'Data Import-Express'!F1643 )</f>
        <v>2500</v>
      </c>
      <c r="G1649" s="53">
        <f>IF('Data Import-Express'!G1643="", "",'Data Import-Express'!G1643 )</f>
        <v>2500</v>
      </c>
      <c r="H1649" s="8"/>
      <c r="I1649" s="81"/>
      <c r="J1649" s="81"/>
      <c r="K1649" s="82"/>
      <c r="L1649" s="120"/>
      <c r="M1649" s="93"/>
      <c r="N1649" s="93"/>
      <c r="O1649" s="36"/>
      <c r="P1649" s="81"/>
      <c r="Q1649" s="81"/>
      <c r="R1649" s="82"/>
      <c r="S1649" s="88"/>
      <c r="T1649" s="92"/>
      <c r="U1649" s="92"/>
      <c r="V1649" s="2"/>
      <c r="W1649" s="2"/>
    </row>
    <row r="1650" spans="1:23" ht="15.95" customHeight="1" x14ac:dyDescent="0.25">
      <c r="A1650" s="72"/>
      <c r="B1650" s="53" t="str">
        <f>IF('Data Import-Express'!B1644="", "",'Data Import-Express'!B1644 )</f>
        <v>BWAYIL</v>
      </c>
      <c r="C1650" s="53" t="str">
        <f>IF('Data Import-Express'!C1644="", "",'Data Import-Express'!C1644 )</f>
        <v>Company 223</v>
      </c>
      <c r="D1650" s="97" t="str">
        <f>IF('Data Import-Express'!D1644="", "",'Data Import-Express'!D1644 )</f>
        <v>B077270</v>
      </c>
      <c r="E1650" s="54">
        <f ca="1">IF('Data Import-Express'!E1644="", "",'Data Import-Express'!E1644 )+(TODAY()-$A$1)</f>
        <v>45133</v>
      </c>
      <c r="F1650" s="53">
        <f>IF('Data Import-Express'!F1644="", "",'Data Import-Express'!F1644 )</f>
        <v>2600</v>
      </c>
      <c r="G1650" s="53">
        <f>IF('Data Import-Express'!G1644="", "",'Data Import-Express'!G1644 )</f>
        <v>2600</v>
      </c>
      <c r="H1650" s="8"/>
      <c r="I1650" s="81"/>
      <c r="J1650" s="81"/>
      <c r="K1650" s="82"/>
      <c r="L1650" s="120"/>
      <c r="M1650" s="93"/>
      <c r="N1650" s="93"/>
      <c r="O1650" s="36"/>
      <c r="P1650" s="81"/>
      <c r="Q1650" s="81"/>
      <c r="R1650" s="82"/>
      <c r="S1650" s="88"/>
      <c r="T1650" s="92"/>
      <c r="U1650" s="92"/>
      <c r="V1650" s="2"/>
      <c r="W1650" s="2"/>
    </row>
    <row r="1651" spans="1:23" ht="15.95" customHeight="1" x14ac:dyDescent="0.25">
      <c r="A1651" s="72"/>
      <c r="B1651" s="53" t="str">
        <f>IF('Data Import-Express'!B1645="", "",'Data Import-Express'!B1645 )</f>
        <v>BWAYIL</v>
      </c>
      <c r="C1651" s="53" t="str">
        <f>IF('Data Import-Express'!C1645="", "",'Data Import-Express'!C1645 )</f>
        <v>Company 223</v>
      </c>
      <c r="D1651" s="97" t="str">
        <f>IF('Data Import-Express'!D1645="", "",'Data Import-Express'!D1645 )</f>
        <v>B078965</v>
      </c>
      <c r="E1651" s="54">
        <f ca="1">IF('Data Import-Express'!E1645="", "",'Data Import-Express'!E1645 )+(TODAY()-$A$1)</f>
        <v>45156</v>
      </c>
      <c r="F1651" s="53">
        <f>IF('Data Import-Express'!F1645="", "",'Data Import-Express'!F1645 )</f>
        <v>1000</v>
      </c>
      <c r="G1651" s="53">
        <f>IF('Data Import-Express'!G1645="", "",'Data Import-Express'!G1645 )</f>
        <v>1000</v>
      </c>
      <c r="H1651" s="8"/>
      <c r="I1651" s="81"/>
      <c r="J1651" s="81"/>
      <c r="K1651" s="82"/>
      <c r="L1651" s="120"/>
      <c r="M1651" s="93"/>
      <c r="N1651" s="93"/>
      <c r="O1651" s="36"/>
      <c r="P1651" s="81"/>
      <c r="Q1651" s="81"/>
      <c r="R1651" s="82"/>
      <c r="S1651" s="88"/>
      <c r="T1651" s="92"/>
      <c r="U1651" s="92"/>
      <c r="V1651" s="2"/>
      <c r="W1651" s="2"/>
    </row>
    <row r="1652" spans="1:23" ht="15.95" customHeight="1" x14ac:dyDescent="0.25">
      <c r="A1652" s="72"/>
      <c r="B1652" s="53" t="str">
        <f>IF('Data Import-Express'!B1646="", "",'Data Import-Express'!B1646 )</f>
        <v>BWELNC</v>
      </c>
      <c r="C1652" s="53" t="str">
        <f>IF('Data Import-Express'!C1646="", "",'Data Import-Express'!C1646 )</f>
        <v>Company 224</v>
      </c>
      <c r="D1652" s="97" t="str">
        <f>IF('Data Import-Express'!D1646="", "",'Data Import-Express'!D1646 )</f>
        <v>L069059</v>
      </c>
      <c r="E1652" s="54">
        <f ca="1">IF('Data Import-Express'!E1646="", "",'Data Import-Express'!E1646 )+(TODAY()-$A$1)</f>
        <v>44987</v>
      </c>
      <c r="F1652" s="53">
        <f>IF('Data Import-Express'!F1646="", "",'Data Import-Express'!F1646 )</f>
        <v>1696.25</v>
      </c>
      <c r="G1652" s="53">
        <f>IF('Data Import-Express'!G1646="", "",'Data Import-Express'!G1646 )</f>
        <v>1696.25</v>
      </c>
      <c r="H1652" s="8"/>
      <c r="I1652" s="81"/>
      <c r="J1652" s="81"/>
      <c r="K1652" s="82"/>
      <c r="L1652" s="120"/>
      <c r="M1652" s="93"/>
      <c r="N1652" s="93"/>
      <c r="O1652" s="36"/>
      <c r="P1652" s="81"/>
      <c r="Q1652" s="81"/>
      <c r="R1652" s="82"/>
      <c r="S1652" s="88"/>
      <c r="T1652" s="92"/>
      <c r="U1652" s="92"/>
      <c r="V1652" s="2"/>
      <c r="W1652" s="2"/>
    </row>
    <row r="1653" spans="1:23" ht="15.95" customHeight="1" x14ac:dyDescent="0.25">
      <c r="A1653" s="72"/>
      <c r="B1653" s="53" t="str">
        <f>IF('Data Import-Express'!B1647="", "",'Data Import-Express'!B1647 )</f>
        <v>BWELNC</v>
      </c>
      <c r="C1653" s="53" t="str">
        <f>IF('Data Import-Express'!C1647="", "",'Data Import-Express'!C1647 )</f>
        <v>Company 224</v>
      </c>
      <c r="D1653" s="97" t="str">
        <f>IF('Data Import-Express'!D1647="", "",'Data Import-Express'!D1647 )</f>
        <v>L075874</v>
      </c>
      <c r="E1653" s="54">
        <f ca="1">IF('Data Import-Express'!E1647="", "",'Data Import-Express'!E1647 )+(TODAY()-$A$1)</f>
        <v>45113</v>
      </c>
      <c r="F1653" s="53">
        <f>IF('Data Import-Express'!F1647="", "",'Data Import-Express'!F1647 )</f>
        <v>1551</v>
      </c>
      <c r="G1653" s="53">
        <f>IF('Data Import-Express'!G1647="", "",'Data Import-Express'!G1647 )</f>
        <v>1551</v>
      </c>
      <c r="H1653" s="8"/>
      <c r="I1653" s="81"/>
      <c r="J1653" s="81"/>
      <c r="K1653" s="82"/>
      <c r="L1653" s="120"/>
      <c r="M1653" s="93"/>
      <c r="N1653" s="93"/>
      <c r="O1653" s="36"/>
      <c r="P1653" s="81"/>
      <c r="Q1653" s="81"/>
      <c r="R1653" s="82"/>
      <c r="S1653" s="88"/>
      <c r="T1653" s="92"/>
      <c r="U1653" s="92"/>
      <c r="V1653" s="2"/>
      <c r="W1653" s="2"/>
    </row>
    <row r="1654" spans="1:23" ht="15.95" customHeight="1" x14ac:dyDescent="0.25">
      <c r="A1654" s="72"/>
      <c r="B1654" s="53" t="str">
        <f>IF('Data Import-Express'!B1648="", "",'Data Import-Express'!B1648 )</f>
        <v>BWESPA</v>
      </c>
      <c r="C1654" s="53" t="str">
        <f>IF('Data Import-Express'!C1648="", "",'Data Import-Express'!C1648 )</f>
        <v>Company 225</v>
      </c>
      <c r="D1654" s="97" t="str">
        <f>IF('Data Import-Express'!D1648="", "",'Data Import-Express'!D1648 )</f>
        <v>L078960</v>
      </c>
      <c r="E1654" s="54">
        <f ca="1">IF('Data Import-Express'!E1648="", "",'Data Import-Express'!E1648 )+(TODAY()-$A$1)</f>
        <v>45170</v>
      </c>
      <c r="F1654" s="53">
        <f>IF('Data Import-Express'!F1648="", "",'Data Import-Express'!F1648 )</f>
        <v>722.5</v>
      </c>
      <c r="G1654" s="53">
        <f>IF('Data Import-Express'!G1648="", "",'Data Import-Express'!G1648 )</f>
        <v>722.5</v>
      </c>
      <c r="H1654" s="8"/>
      <c r="I1654" s="81"/>
      <c r="J1654" s="81"/>
      <c r="K1654" s="82"/>
      <c r="L1654" s="120"/>
      <c r="M1654" s="93"/>
      <c r="N1654" s="93"/>
      <c r="O1654" s="36"/>
      <c r="P1654" s="81"/>
      <c r="Q1654" s="81"/>
      <c r="R1654" s="82"/>
      <c r="S1654" s="88"/>
      <c r="T1654" s="92"/>
      <c r="U1654" s="92"/>
      <c r="V1654" s="2"/>
      <c r="W1654" s="2"/>
    </row>
    <row r="1655" spans="1:23" ht="15.95" customHeight="1" x14ac:dyDescent="0.25">
      <c r="A1655" s="72"/>
      <c r="B1655" s="53" t="str">
        <f>IF('Data Import-Express'!B1649="", "",'Data Import-Express'!B1649 )</f>
        <v>BWFMPH</v>
      </c>
      <c r="C1655" s="53" t="str">
        <f>IF('Data Import-Express'!C1649="", "",'Data Import-Express'!C1649 )</f>
        <v>Company 226</v>
      </c>
      <c r="D1655" s="97" t="str">
        <f>IF('Data Import-Express'!D1649="", "",'Data Import-Express'!D1649 )</f>
        <v>L067959</v>
      </c>
      <c r="E1655" s="54">
        <f ca="1">IF('Data Import-Express'!E1649="", "",'Data Import-Express'!E1649 )+(TODAY()-$A$1)</f>
        <v>44962</v>
      </c>
      <c r="F1655" s="53">
        <f>IF('Data Import-Express'!F1649="", "",'Data Import-Express'!F1649 )</f>
        <v>715</v>
      </c>
      <c r="G1655" s="53">
        <f>IF('Data Import-Express'!G1649="", "",'Data Import-Express'!G1649 )</f>
        <v>715</v>
      </c>
      <c r="H1655" s="8"/>
      <c r="I1655" s="81"/>
      <c r="J1655" s="81"/>
      <c r="K1655" s="82"/>
      <c r="L1655" s="120"/>
      <c r="M1655" s="93"/>
      <c r="N1655" s="93"/>
      <c r="O1655" s="36"/>
      <c r="P1655" s="81"/>
      <c r="Q1655" s="81"/>
      <c r="R1655" s="82"/>
      <c r="S1655" s="88"/>
      <c r="T1655" s="92"/>
      <c r="U1655" s="92"/>
      <c r="V1655" s="2"/>
      <c r="W1655" s="2"/>
    </row>
    <row r="1656" spans="1:23" ht="15.95" customHeight="1" x14ac:dyDescent="0.25">
      <c r="A1656" s="72"/>
      <c r="B1656" s="53" t="str">
        <f>IF('Data Import-Express'!B1650="", "",'Data Import-Express'!B1650 )</f>
        <v>BWFMPH</v>
      </c>
      <c r="C1656" s="53" t="str">
        <f>IF('Data Import-Express'!C1650="", "",'Data Import-Express'!C1650 )</f>
        <v>Company 226</v>
      </c>
      <c r="D1656" s="97" t="str">
        <f>IF('Data Import-Express'!D1650="", "",'Data Import-Express'!D1650 )</f>
        <v>L068166</v>
      </c>
      <c r="E1656" s="54">
        <f ca="1">IF('Data Import-Express'!E1650="", "",'Data Import-Express'!E1650 )+(TODAY()-$A$1)</f>
        <v>44965</v>
      </c>
      <c r="F1656" s="53">
        <f>IF('Data Import-Express'!F1650="", "",'Data Import-Express'!F1650 )</f>
        <v>1430</v>
      </c>
      <c r="G1656" s="53">
        <f>IF('Data Import-Express'!G1650="", "",'Data Import-Express'!G1650 )</f>
        <v>1430</v>
      </c>
      <c r="H1656" s="8"/>
      <c r="I1656" s="81"/>
      <c r="J1656" s="81"/>
      <c r="K1656" s="82"/>
      <c r="L1656" s="120"/>
      <c r="M1656" s="93"/>
      <c r="N1656" s="93"/>
      <c r="O1656" s="36"/>
      <c r="P1656" s="81"/>
      <c r="Q1656" s="81"/>
      <c r="R1656" s="82"/>
      <c r="S1656" s="88"/>
      <c r="T1656" s="92"/>
      <c r="U1656" s="92"/>
      <c r="V1656" s="2"/>
      <c r="W1656" s="2"/>
    </row>
    <row r="1657" spans="1:23" ht="15.95" customHeight="1" x14ac:dyDescent="0.25">
      <c r="A1657" s="72"/>
      <c r="B1657" s="53" t="str">
        <f>IF('Data Import-Express'!B1651="", "",'Data Import-Express'!B1651 )</f>
        <v>BWFMPH</v>
      </c>
      <c r="C1657" s="53" t="str">
        <f>IF('Data Import-Express'!C1651="", "",'Data Import-Express'!C1651 )</f>
        <v>Company 226</v>
      </c>
      <c r="D1657" s="97" t="str">
        <f>IF('Data Import-Express'!D1651="", "",'Data Import-Express'!D1651 )</f>
        <v>L069409</v>
      </c>
      <c r="E1657" s="54">
        <f ca="1">IF('Data Import-Express'!E1651="", "",'Data Import-Express'!E1651 )+(TODAY()-$A$1)</f>
        <v>44987</v>
      </c>
      <c r="F1657" s="53">
        <f>IF('Data Import-Express'!F1651="", "",'Data Import-Express'!F1651 )</f>
        <v>737.5</v>
      </c>
      <c r="G1657" s="53">
        <f>IF('Data Import-Express'!G1651="", "",'Data Import-Express'!G1651 )</f>
        <v>737.5</v>
      </c>
      <c r="H1657" s="8"/>
      <c r="I1657" s="81"/>
      <c r="J1657" s="81"/>
      <c r="K1657" s="82"/>
      <c r="L1657" s="120"/>
      <c r="M1657" s="93"/>
      <c r="N1657" s="93"/>
      <c r="O1657" s="36"/>
      <c r="P1657" s="81"/>
      <c r="Q1657" s="81"/>
      <c r="R1657" s="82"/>
      <c r="S1657" s="88"/>
      <c r="T1657" s="92"/>
      <c r="U1657" s="92"/>
      <c r="V1657" s="2"/>
      <c r="W1657" s="2"/>
    </row>
    <row r="1658" spans="1:23" ht="15.95" customHeight="1" x14ac:dyDescent="0.25">
      <c r="A1658" s="72"/>
      <c r="B1658" s="53" t="str">
        <f>IF('Data Import-Express'!B1652="", "",'Data Import-Express'!B1652 )</f>
        <v>BWFMPH</v>
      </c>
      <c r="C1658" s="53" t="str">
        <f>IF('Data Import-Express'!C1652="", "",'Data Import-Express'!C1652 )</f>
        <v>Company 226</v>
      </c>
      <c r="D1658" s="97" t="str">
        <f>IF('Data Import-Express'!D1652="", "",'Data Import-Express'!D1652 )</f>
        <v>L072931</v>
      </c>
      <c r="E1658" s="54">
        <f ca="1">IF('Data Import-Express'!E1652="", "",'Data Import-Express'!E1652 )+(TODAY()-$A$1)</f>
        <v>45048</v>
      </c>
      <c r="F1658" s="53">
        <f>IF('Data Import-Express'!F1652="", "",'Data Import-Express'!F1652 )</f>
        <v>324</v>
      </c>
      <c r="G1658" s="53">
        <f>IF('Data Import-Express'!G1652="", "",'Data Import-Express'!G1652 )</f>
        <v>0.95</v>
      </c>
      <c r="H1658" s="8"/>
      <c r="I1658" s="81"/>
      <c r="J1658" s="81"/>
      <c r="K1658" s="82"/>
      <c r="L1658" s="120"/>
      <c r="M1658" s="93"/>
      <c r="N1658" s="93"/>
      <c r="O1658" s="36"/>
      <c r="P1658" s="81"/>
      <c r="Q1658" s="81"/>
      <c r="R1658" s="82"/>
      <c r="S1658" s="88"/>
      <c r="T1658" s="92"/>
      <c r="U1658" s="92"/>
      <c r="V1658" s="2"/>
      <c r="W1658" s="2"/>
    </row>
    <row r="1659" spans="1:23" ht="15.95" customHeight="1" x14ac:dyDescent="0.25">
      <c r="A1659" s="72"/>
      <c r="B1659" s="53" t="str">
        <f>IF('Data Import-Express'!B1653="", "",'Data Import-Express'!B1653 )</f>
        <v>BWFMPH</v>
      </c>
      <c r="C1659" s="53" t="str">
        <f>IF('Data Import-Express'!C1653="", "",'Data Import-Express'!C1653 )</f>
        <v>Company 226</v>
      </c>
      <c r="D1659" s="97" t="str">
        <f>IF('Data Import-Express'!D1653="", "",'Data Import-Express'!D1653 )</f>
        <v>L073755R</v>
      </c>
      <c r="E1659" s="54">
        <f ca="1">IF('Data Import-Express'!E1653="", "",'Data Import-Express'!E1653 )+(TODAY()-$A$1)</f>
        <v>45071</v>
      </c>
      <c r="F1659" s="53">
        <f>IF('Data Import-Express'!F1653="", "",'Data Import-Express'!F1653 )</f>
        <v>1530</v>
      </c>
      <c r="G1659" s="53">
        <f>IF('Data Import-Express'!G1653="", "",'Data Import-Express'!G1653 )</f>
        <v>1530</v>
      </c>
      <c r="H1659" s="8"/>
      <c r="I1659" s="81"/>
      <c r="J1659" s="81"/>
      <c r="K1659" s="82"/>
      <c r="L1659" s="120"/>
      <c r="M1659" s="93"/>
      <c r="N1659" s="93"/>
      <c r="O1659" s="36"/>
      <c r="P1659" s="81"/>
      <c r="Q1659" s="81"/>
      <c r="R1659" s="82"/>
      <c r="S1659" s="88"/>
      <c r="T1659" s="92"/>
      <c r="U1659" s="92"/>
      <c r="V1659" s="2"/>
      <c r="W1659" s="2"/>
    </row>
    <row r="1660" spans="1:23" ht="15.95" customHeight="1" x14ac:dyDescent="0.25">
      <c r="A1660" s="72"/>
      <c r="B1660" s="53" t="str">
        <f>IF('Data Import-Express'!B1654="", "",'Data Import-Express'!B1654 )</f>
        <v>BWFMPH</v>
      </c>
      <c r="C1660" s="53" t="str">
        <f>IF('Data Import-Express'!C1654="", "",'Data Import-Express'!C1654 )</f>
        <v>Company 226</v>
      </c>
      <c r="D1660" s="97" t="str">
        <f>IF('Data Import-Express'!D1654="", "",'Data Import-Express'!D1654 )</f>
        <v>L073755CR</v>
      </c>
      <c r="E1660" s="54">
        <f ca="1">IF('Data Import-Express'!E1654="", "",'Data Import-Express'!E1654 )+(TODAY()-$A$1)</f>
        <v>45071</v>
      </c>
      <c r="F1660" s="53">
        <f>IF('Data Import-Express'!F1654="", "",'Data Import-Express'!F1654 )</f>
        <v>1410</v>
      </c>
      <c r="G1660" s="53">
        <f>IF('Data Import-Express'!G1654="", "",'Data Import-Express'!G1654 )</f>
        <v>1410</v>
      </c>
      <c r="H1660" s="8"/>
      <c r="I1660" s="81"/>
      <c r="J1660" s="81"/>
      <c r="K1660" s="82"/>
      <c r="L1660" s="120"/>
      <c r="M1660" s="93"/>
      <c r="N1660" s="93"/>
      <c r="O1660" s="36"/>
      <c r="P1660" s="81"/>
      <c r="Q1660" s="81"/>
      <c r="R1660" s="82"/>
      <c r="S1660" s="88"/>
      <c r="T1660" s="92"/>
      <c r="U1660" s="92"/>
      <c r="V1660" s="2"/>
      <c r="W1660" s="2"/>
    </row>
    <row r="1661" spans="1:23" ht="15.95" customHeight="1" x14ac:dyDescent="0.25">
      <c r="A1661" s="72"/>
      <c r="B1661" s="53" t="str">
        <f>IF('Data Import-Express'!B1655="", "",'Data Import-Express'!B1655 )</f>
        <v>BWFMPH</v>
      </c>
      <c r="C1661" s="53" t="str">
        <f>IF('Data Import-Express'!C1655="", "",'Data Import-Express'!C1655 )</f>
        <v>Company 226</v>
      </c>
      <c r="D1661" s="97" t="str">
        <f>IF('Data Import-Express'!D1655="", "",'Data Import-Express'!D1655 )</f>
        <v>L075985</v>
      </c>
      <c r="E1661" s="54">
        <f ca="1">IF('Data Import-Express'!E1655="", "",'Data Import-Express'!E1655 )+(TODAY()-$A$1)</f>
        <v>45112</v>
      </c>
      <c r="F1661" s="53">
        <f>IF('Data Import-Express'!F1655="", "",'Data Import-Express'!F1655 )</f>
        <v>424.5</v>
      </c>
      <c r="G1661" s="53">
        <f>IF('Data Import-Express'!G1655="", "",'Data Import-Express'!G1655 )</f>
        <v>424.5</v>
      </c>
      <c r="H1661" s="8"/>
      <c r="I1661" s="81"/>
      <c r="J1661" s="81"/>
      <c r="K1661" s="82"/>
      <c r="L1661" s="120"/>
      <c r="M1661" s="93"/>
      <c r="N1661" s="93"/>
      <c r="O1661" s="36"/>
      <c r="P1661" s="81"/>
      <c r="Q1661" s="81"/>
      <c r="R1661" s="82"/>
      <c r="S1661" s="88"/>
      <c r="T1661" s="92"/>
      <c r="U1661" s="92"/>
      <c r="V1661" s="2"/>
      <c r="W1661" s="2"/>
    </row>
    <row r="1662" spans="1:23" ht="15.95" customHeight="1" x14ac:dyDescent="0.25">
      <c r="A1662" s="72"/>
      <c r="B1662" s="53" t="str">
        <f>IF('Data Import-Express'!B1656="", "",'Data Import-Express'!B1656 )</f>
        <v>BWFMPH</v>
      </c>
      <c r="C1662" s="53" t="str">
        <f>IF('Data Import-Express'!C1656="", "",'Data Import-Express'!C1656 )</f>
        <v>Company 226</v>
      </c>
      <c r="D1662" s="97" t="str">
        <f>IF('Data Import-Express'!D1656="", "",'Data Import-Express'!D1656 )</f>
        <v>L071406</v>
      </c>
      <c r="E1662" s="54">
        <f ca="1">IF('Data Import-Express'!E1656="", "",'Data Import-Express'!E1656 )+(TODAY()-$A$1)</f>
        <v>45113</v>
      </c>
      <c r="F1662" s="53">
        <f>IF('Data Import-Express'!F1656="", "",'Data Import-Express'!F1656 )</f>
        <v>1485</v>
      </c>
      <c r="G1662" s="53">
        <f>IF('Data Import-Express'!G1656="", "",'Data Import-Express'!G1656 )</f>
        <v>1485</v>
      </c>
      <c r="H1662" s="8"/>
      <c r="I1662" s="81"/>
      <c r="J1662" s="81"/>
      <c r="K1662" s="82"/>
      <c r="L1662" s="120"/>
      <c r="M1662" s="93"/>
      <c r="N1662" s="93"/>
      <c r="O1662" s="36"/>
      <c r="P1662" s="81"/>
      <c r="Q1662" s="81"/>
      <c r="R1662" s="82"/>
      <c r="S1662" s="88"/>
      <c r="T1662" s="92"/>
      <c r="U1662" s="92"/>
      <c r="V1662" s="2"/>
      <c r="W1662" s="2"/>
    </row>
    <row r="1663" spans="1:23" ht="15.95" customHeight="1" x14ac:dyDescent="0.25">
      <c r="A1663" s="72"/>
      <c r="B1663" s="53" t="str">
        <f>IF('Data Import-Express'!B1657="", "",'Data Import-Express'!B1657 )</f>
        <v>BWFMPH</v>
      </c>
      <c r="C1663" s="53" t="str">
        <f>IF('Data Import-Express'!C1657="", "",'Data Import-Express'!C1657 )</f>
        <v>Company 226</v>
      </c>
      <c r="D1663" s="97" t="str">
        <f>IF('Data Import-Express'!D1657="", "",'Data Import-Express'!D1657 )</f>
        <v>L075657</v>
      </c>
      <c r="E1663" s="54">
        <f ca="1">IF('Data Import-Express'!E1657="", "",'Data Import-Express'!E1657 )+(TODAY()-$A$1)</f>
        <v>45127</v>
      </c>
      <c r="F1663" s="53">
        <f>IF('Data Import-Express'!F1657="", "",'Data Import-Express'!F1657 )</f>
        <v>3537.5</v>
      </c>
      <c r="G1663" s="53">
        <f>IF('Data Import-Express'!G1657="", "",'Data Import-Express'!G1657 )</f>
        <v>3537.5</v>
      </c>
      <c r="H1663" s="8"/>
      <c r="I1663" s="81"/>
      <c r="J1663" s="81"/>
      <c r="K1663" s="82"/>
      <c r="L1663" s="120"/>
      <c r="M1663" s="93"/>
      <c r="N1663" s="93"/>
      <c r="O1663" s="36"/>
      <c r="P1663" s="81"/>
      <c r="Q1663" s="81"/>
      <c r="R1663" s="82"/>
      <c r="S1663" s="88"/>
      <c r="T1663" s="92"/>
      <c r="U1663" s="92"/>
      <c r="V1663" s="2"/>
      <c r="W1663" s="2"/>
    </row>
    <row r="1664" spans="1:23" ht="15.95" customHeight="1" x14ac:dyDescent="0.25">
      <c r="A1664" s="72"/>
      <c r="B1664" s="53" t="str">
        <f>IF('Data Import-Express'!B1658="", "",'Data Import-Express'!B1658 )</f>
        <v>BWFMPH</v>
      </c>
      <c r="C1664" s="53" t="str">
        <f>IF('Data Import-Express'!C1658="", "",'Data Import-Express'!C1658 )</f>
        <v>Company 226</v>
      </c>
      <c r="D1664" s="97" t="str">
        <f>IF('Data Import-Express'!D1658="", "",'Data Import-Express'!D1658 )</f>
        <v>L077328</v>
      </c>
      <c r="E1664" s="54">
        <f ca="1">IF('Data Import-Express'!E1658="", "",'Data Import-Express'!E1658 )+(TODAY()-$A$1)</f>
        <v>45137</v>
      </c>
      <c r="F1664" s="53">
        <f>IF('Data Import-Express'!F1658="", "",'Data Import-Express'!F1658 )</f>
        <v>1327.38</v>
      </c>
      <c r="G1664" s="53">
        <f>IF('Data Import-Express'!G1658="", "",'Data Import-Express'!G1658 )</f>
        <v>1327.38</v>
      </c>
      <c r="H1664" s="8"/>
      <c r="I1664" s="81"/>
      <c r="J1664" s="81"/>
      <c r="K1664" s="82"/>
      <c r="L1664" s="120"/>
      <c r="M1664" s="93"/>
      <c r="N1664" s="93"/>
      <c r="O1664" s="36"/>
      <c r="P1664" s="81"/>
      <c r="Q1664" s="81"/>
      <c r="R1664" s="82"/>
      <c r="S1664" s="88"/>
      <c r="T1664" s="92"/>
      <c r="U1664" s="92"/>
      <c r="V1664" s="2"/>
      <c r="W1664" s="2"/>
    </row>
    <row r="1665" spans="1:23" ht="15.95" customHeight="1" x14ac:dyDescent="0.25">
      <c r="A1665" s="72"/>
      <c r="B1665" s="53" t="str">
        <f>IF('Data Import-Express'!B1659="", "",'Data Import-Express'!B1659 )</f>
        <v>BWFMPH</v>
      </c>
      <c r="C1665" s="53" t="str">
        <f>IF('Data Import-Express'!C1659="", "",'Data Import-Express'!C1659 )</f>
        <v>Company 226</v>
      </c>
      <c r="D1665" s="97" t="str">
        <f>IF('Data Import-Express'!D1659="", "",'Data Import-Express'!D1659 )</f>
        <v>L077420</v>
      </c>
      <c r="E1665" s="54">
        <f ca="1">IF('Data Import-Express'!E1659="", "",'Data Import-Express'!E1659 )+(TODAY()-$A$1)</f>
        <v>45137</v>
      </c>
      <c r="F1665" s="53">
        <f>IF('Data Import-Express'!F1659="", "",'Data Import-Express'!F1659 )</f>
        <v>1100</v>
      </c>
      <c r="G1665" s="53">
        <f>IF('Data Import-Express'!G1659="", "",'Data Import-Express'!G1659 )</f>
        <v>1100</v>
      </c>
      <c r="H1665" s="8"/>
      <c r="I1665" s="81"/>
      <c r="J1665" s="81"/>
      <c r="K1665" s="82"/>
      <c r="L1665" s="120"/>
      <c r="M1665" s="93"/>
      <c r="N1665" s="93"/>
      <c r="O1665" s="36"/>
      <c r="P1665" s="81"/>
      <c r="Q1665" s="81"/>
      <c r="R1665" s="82"/>
      <c r="S1665" s="88"/>
      <c r="T1665" s="92"/>
      <c r="U1665" s="92"/>
      <c r="V1665" s="2"/>
      <c r="W1665" s="2"/>
    </row>
    <row r="1666" spans="1:23" ht="15.95" customHeight="1" x14ac:dyDescent="0.25">
      <c r="A1666" s="72"/>
      <c r="B1666" s="53" t="str">
        <f>IF('Data Import-Express'!B1660="", "",'Data Import-Express'!B1660 )</f>
        <v>BWFMPH</v>
      </c>
      <c r="C1666" s="53" t="str">
        <f>IF('Data Import-Express'!C1660="", "",'Data Import-Express'!C1660 )</f>
        <v>Company 226</v>
      </c>
      <c r="D1666" s="97" t="str">
        <f>IF('Data Import-Express'!D1660="", "",'Data Import-Express'!D1660 )</f>
        <v>L077650</v>
      </c>
      <c r="E1666" s="54">
        <f ca="1">IF('Data Import-Express'!E1660="", "",'Data Import-Express'!E1660 )+(TODAY()-$A$1)</f>
        <v>45137</v>
      </c>
      <c r="F1666" s="53">
        <f>IF('Data Import-Express'!F1660="", "",'Data Import-Express'!F1660 )</f>
        <v>1445</v>
      </c>
      <c r="G1666" s="53">
        <f>IF('Data Import-Express'!G1660="", "",'Data Import-Express'!G1660 )</f>
        <v>1445</v>
      </c>
      <c r="H1666" s="8"/>
      <c r="I1666" s="81"/>
      <c r="J1666" s="81"/>
      <c r="K1666" s="82"/>
      <c r="L1666" s="120"/>
      <c r="M1666" s="93"/>
      <c r="N1666" s="93"/>
      <c r="O1666" s="36"/>
      <c r="P1666" s="81"/>
      <c r="Q1666" s="81"/>
      <c r="R1666" s="82"/>
      <c r="S1666" s="88"/>
      <c r="T1666" s="92"/>
      <c r="U1666" s="92"/>
      <c r="V1666" s="2"/>
      <c r="W1666" s="2"/>
    </row>
    <row r="1667" spans="1:23" ht="15.95" customHeight="1" x14ac:dyDescent="0.25">
      <c r="A1667" s="72"/>
      <c r="B1667" s="53" t="str">
        <f>IF('Data Import-Express'!B1661="", "",'Data Import-Express'!B1661 )</f>
        <v>BWFMPH</v>
      </c>
      <c r="C1667" s="53" t="str">
        <f>IF('Data Import-Express'!C1661="", "",'Data Import-Express'!C1661 )</f>
        <v>Company 226</v>
      </c>
      <c r="D1667" s="97" t="str">
        <f>IF('Data Import-Express'!D1661="", "",'Data Import-Express'!D1661 )</f>
        <v>L077693</v>
      </c>
      <c r="E1667" s="54">
        <f ca="1">IF('Data Import-Express'!E1661="", "",'Data Import-Express'!E1661 )+(TODAY()-$A$1)</f>
        <v>45137</v>
      </c>
      <c r="F1667" s="53">
        <f>IF('Data Import-Express'!F1661="", "",'Data Import-Express'!F1661 )</f>
        <v>469.63</v>
      </c>
      <c r="G1667" s="53">
        <f>IF('Data Import-Express'!G1661="", "",'Data Import-Express'!G1661 )</f>
        <v>469.63</v>
      </c>
      <c r="H1667" s="8"/>
      <c r="I1667" s="81"/>
      <c r="J1667" s="81"/>
      <c r="K1667" s="82"/>
      <c r="L1667" s="120"/>
      <c r="M1667" s="93"/>
      <c r="N1667" s="93"/>
      <c r="O1667" s="36"/>
      <c r="P1667" s="81"/>
      <c r="Q1667" s="81"/>
      <c r="R1667" s="82"/>
      <c r="S1667" s="88"/>
      <c r="T1667" s="92"/>
      <c r="U1667" s="92"/>
      <c r="V1667" s="2"/>
      <c r="W1667" s="2"/>
    </row>
    <row r="1668" spans="1:23" ht="15.95" customHeight="1" x14ac:dyDescent="0.25">
      <c r="A1668" s="72"/>
      <c r="B1668" s="53" t="str">
        <f>IF('Data Import-Express'!B1662="", "",'Data Import-Express'!B1662 )</f>
        <v>BWFMPH</v>
      </c>
      <c r="C1668" s="53" t="str">
        <f>IF('Data Import-Express'!C1662="", "",'Data Import-Express'!C1662 )</f>
        <v>Company 226</v>
      </c>
      <c r="D1668" s="97" t="str">
        <f>IF('Data Import-Express'!D1662="", "",'Data Import-Express'!D1662 )</f>
        <v>L072625</v>
      </c>
      <c r="E1668" s="54">
        <f ca="1">IF('Data Import-Express'!E1662="", "",'Data Import-Express'!E1662 )+(TODAY()-$A$1)</f>
        <v>45140</v>
      </c>
      <c r="F1668" s="53">
        <f>IF('Data Import-Express'!F1662="", "",'Data Import-Express'!F1662 )</f>
        <v>1382.25</v>
      </c>
      <c r="G1668" s="53">
        <f>IF('Data Import-Express'!G1662="", "",'Data Import-Express'!G1662 )</f>
        <v>1382.25</v>
      </c>
      <c r="H1668" s="8"/>
      <c r="I1668" s="81"/>
      <c r="J1668" s="81"/>
      <c r="K1668" s="82"/>
      <c r="L1668" s="120"/>
      <c r="M1668" s="93"/>
      <c r="N1668" s="93"/>
      <c r="O1668" s="36"/>
      <c r="P1668" s="81"/>
      <c r="Q1668" s="81"/>
      <c r="R1668" s="82"/>
      <c r="S1668" s="88"/>
      <c r="T1668" s="92"/>
      <c r="U1668" s="92"/>
      <c r="V1668" s="2"/>
      <c r="W1668" s="2"/>
    </row>
    <row r="1669" spans="1:23" ht="15.95" customHeight="1" x14ac:dyDescent="0.25">
      <c r="A1669" s="72"/>
      <c r="B1669" s="53" t="str">
        <f>IF('Data Import-Express'!B1663="", "",'Data Import-Express'!B1663 )</f>
        <v>BWFMPH</v>
      </c>
      <c r="C1669" s="53" t="str">
        <f>IF('Data Import-Express'!C1663="", "",'Data Import-Express'!C1663 )</f>
        <v>Company 226</v>
      </c>
      <c r="D1669" s="97" t="str">
        <f>IF('Data Import-Express'!D1663="", "",'Data Import-Express'!D1663 )</f>
        <v>L077232</v>
      </c>
      <c r="E1669" s="54">
        <f ca="1">IF('Data Import-Express'!E1663="", "",'Data Import-Express'!E1663 )+(TODAY()-$A$1)</f>
        <v>45141</v>
      </c>
      <c r="F1669" s="53">
        <f>IF('Data Import-Express'!F1663="", "",'Data Import-Express'!F1663 )</f>
        <v>1291.5</v>
      </c>
      <c r="G1669" s="53">
        <f>IF('Data Import-Express'!G1663="", "",'Data Import-Express'!G1663 )</f>
        <v>1291.5</v>
      </c>
      <c r="H1669" s="8"/>
      <c r="I1669" s="81"/>
      <c r="J1669" s="81"/>
      <c r="K1669" s="82"/>
      <c r="L1669" s="120"/>
      <c r="M1669" s="93"/>
      <c r="N1669" s="93"/>
      <c r="O1669" s="36"/>
      <c r="P1669" s="81"/>
      <c r="Q1669" s="81"/>
      <c r="R1669" s="82"/>
      <c r="S1669" s="88"/>
      <c r="T1669" s="92"/>
      <c r="U1669" s="92"/>
      <c r="V1669" s="2"/>
      <c r="W1669" s="2"/>
    </row>
    <row r="1670" spans="1:23" ht="15.95" customHeight="1" x14ac:dyDescent="0.25">
      <c r="A1670" s="72"/>
      <c r="B1670" s="53" t="str">
        <f>IF('Data Import-Express'!B1664="", "",'Data Import-Express'!B1664 )</f>
        <v>BWFMPH</v>
      </c>
      <c r="C1670" s="53" t="str">
        <f>IF('Data Import-Express'!C1664="", "",'Data Import-Express'!C1664 )</f>
        <v>Company 226</v>
      </c>
      <c r="D1670" s="97" t="str">
        <f>IF('Data Import-Express'!D1664="", "",'Data Import-Express'!D1664 )</f>
        <v>L077371</v>
      </c>
      <c r="E1670" s="54">
        <f ca="1">IF('Data Import-Express'!E1664="", "",'Data Import-Express'!E1664 )+(TODAY()-$A$1)</f>
        <v>45141</v>
      </c>
      <c r="F1670" s="53">
        <f>IF('Data Import-Express'!F1664="", "",'Data Import-Express'!F1664 )</f>
        <v>1470.88</v>
      </c>
      <c r="G1670" s="53">
        <f>IF('Data Import-Express'!G1664="", "",'Data Import-Express'!G1664 )</f>
        <v>1470.88</v>
      </c>
      <c r="H1670" s="8"/>
      <c r="I1670" s="81"/>
      <c r="J1670" s="81"/>
      <c r="K1670" s="82"/>
      <c r="L1670" s="120"/>
      <c r="M1670" s="93"/>
      <c r="N1670" s="93"/>
      <c r="O1670" s="36"/>
      <c r="P1670" s="81"/>
      <c r="Q1670" s="81"/>
      <c r="R1670" s="82"/>
      <c r="S1670" s="88"/>
      <c r="T1670" s="92"/>
      <c r="U1670" s="92"/>
      <c r="V1670" s="2"/>
      <c r="W1670" s="2"/>
    </row>
    <row r="1671" spans="1:23" ht="15.95" customHeight="1" x14ac:dyDescent="0.25">
      <c r="A1671" s="72"/>
      <c r="B1671" s="53" t="str">
        <f>IF('Data Import-Express'!B1665="", "",'Data Import-Express'!B1665 )</f>
        <v>BWFMPH</v>
      </c>
      <c r="C1671" s="53" t="str">
        <f>IF('Data Import-Express'!C1665="", "",'Data Import-Express'!C1665 )</f>
        <v>Company 226</v>
      </c>
      <c r="D1671" s="97" t="str">
        <f>IF('Data Import-Express'!D1665="", "",'Data Import-Express'!D1665 )</f>
        <v>L077491</v>
      </c>
      <c r="E1671" s="54">
        <f ca="1">IF('Data Import-Express'!E1665="", "",'Data Import-Express'!E1665 )+(TODAY()-$A$1)</f>
        <v>45141</v>
      </c>
      <c r="F1671" s="53">
        <f>IF('Data Import-Express'!F1665="", "",'Data Import-Express'!F1665 )</f>
        <v>2152.5</v>
      </c>
      <c r="G1671" s="53">
        <f>IF('Data Import-Express'!G1665="", "",'Data Import-Express'!G1665 )</f>
        <v>2152.5</v>
      </c>
      <c r="H1671" s="8"/>
      <c r="I1671" s="81"/>
      <c r="J1671" s="81"/>
      <c r="K1671" s="82"/>
      <c r="L1671" s="120"/>
      <c r="M1671" s="93"/>
      <c r="N1671" s="93"/>
      <c r="O1671" s="36"/>
      <c r="P1671" s="81"/>
      <c r="Q1671" s="81"/>
      <c r="R1671" s="82"/>
      <c r="S1671" s="88"/>
      <c r="T1671" s="92"/>
      <c r="U1671" s="92"/>
      <c r="V1671" s="2"/>
      <c r="W1671" s="2"/>
    </row>
    <row r="1672" spans="1:23" ht="15.95" customHeight="1" x14ac:dyDescent="0.25">
      <c r="A1672" s="72"/>
      <c r="B1672" s="53" t="str">
        <f>IF('Data Import-Express'!B1666="", "",'Data Import-Express'!B1666 )</f>
        <v>BWFMPH</v>
      </c>
      <c r="C1672" s="53" t="str">
        <f>IF('Data Import-Express'!C1666="", "",'Data Import-Express'!C1666 )</f>
        <v>Company 226</v>
      </c>
      <c r="D1672" s="97" t="str">
        <f>IF('Data Import-Express'!D1666="", "",'Data Import-Express'!D1666 )</f>
        <v>L077536</v>
      </c>
      <c r="E1672" s="54">
        <f ca="1">IF('Data Import-Express'!E1666="", "",'Data Import-Express'!E1666 )+(TODAY()-$A$1)</f>
        <v>45141</v>
      </c>
      <c r="F1672" s="53">
        <f>IF('Data Import-Express'!F1666="", "",'Data Import-Express'!F1666 )</f>
        <v>939.25</v>
      </c>
      <c r="G1672" s="53">
        <f>IF('Data Import-Express'!G1666="", "",'Data Import-Express'!G1666 )</f>
        <v>939.25</v>
      </c>
      <c r="H1672" s="8"/>
      <c r="I1672" s="81"/>
      <c r="J1672" s="81"/>
      <c r="K1672" s="82"/>
      <c r="L1672" s="120"/>
      <c r="M1672" s="93"/>
      <c r="N1672" s="93"/>
      <c r="O1672" s="36"/>
      <c r="P1672" s="81"/>
      <c r="Q1672" s="81"/>
      <c r="R1672" s="82"/>
      <c r="S1672" s="88"/>
      <c r="T1672" s="92"/>
      <c r="U1672" s="92"/>
      <c r="V1672" s="2"/>
      <c r="W1672" s="2"/>
    </row>
    <row r="1673" spans="1:23" ht="15.95" customHeight="1" x14ac:dyDescent="0.25">
      <c r="A1673" s="72"/>
      <c r="B1673" s="53" t="str">
        <f>IF('Data Import-Express'!B1667="", "",'Data Import-Express'!B1667 )</f>
        <v>BWFMPH</v>
      </c>
      <c r="C1673" s="53" t="str">
        <f>IF('Data Import-Express'!C1667="", "",'Data Import-Express'!C1667 )</f>
        <v>Company 226</v>
      </c>
      <c r="D1673" s="97" t="str">
        <f>IF('Data Import-Express'!D1667="", "",'Data Import-Express'!D1667 )</f>
        <v>L077554</v>
      </c>
      <c r="E1673" s="54">
        <f ca="1">IF('Data Import-Express'!E1667="", "",'Data Import-Express'!E1667 )+(TODAY()-$A$1)</f>
        <v>45141</v>
      </c>
      <c r="F1673" s="53">
        <f>IF('Data Import-Express'!F1667="", "",'Data Import-Express'!F1667 )</f>
        <v>609</v>
      </c>
      <c r="G1673" s="53">
        <f>IF('Data Import-Express'!G1667="", "",'Data Import-Express'!G1667 )</f>
        <v>609</v>
      </c>
      <c r="H1673" s="8"/>
      <c r="I1673" s="81"/>
      <c r="J1673" s="81"/>
      <c r="K1673" s="82"/>
      <c r="L1673" s="120"/>
      <c r="M1673" s="93"/>
      <c r="N1673" s="93"/>
      <c r="O1673" s="36"/>
      <c r="P1673" s="81"/>
      <c r="Q1673" s="81"/>
      <c r="R1673" s="82"/>
      <c r="S1673" s="88"/>
      <c r="T1673" s="92"/>
      <c r="U1673" s="92"/>
      <c r="V1673" s="2"/>
      <c r="W1673" s="2"/>
    </row>
    <row r="1674" spans="1:23" ht="15.95" customHeight="1" x14ac:dyDescent="0.25">
      <c r="A1674" s="72"/>
      <c r="B1674" s="53" t="str">
        <f>IF('Data Import-Express'!B1668="", "",'Data Import-Express'!B1668 )</f>
        <v>BWFMPH</v>
      </c>
      <c r="C1674" s="53" t="str">
        <f>IF('Data Import-Express'!C1668="", "",'Data Import-Express'!C1668 )</f>
        <v>Company 226</v>
      </c>
      <c r="D1674" s="97" t="str">
        <f>IF('Data Import-Express'!D1668="", "",'Data Import-Express'!D1668 )</f>
        <v>L077575</v>
      </c>
      <c r="E1674" s="54">
        <f ca="1">IF('Data Import-Express'!E1668="", "",'Data Import-Express'!E1668 )+(TODAY()-$A$1)</f>
        <v>45141</v>
      </c>
      <c r="F1674" s="53">
        <f>IF('Data Import-Express'!F1668="", "",'Data Import-Express'!F1668 )</f>
        <v>903.13</v>
      </c>
      <c r="G1674" s="53">
        <f>IF('Data Import-Express'!G1668="", "",'Data Import-Express'!G1668 )</f>
        <v>903.13</v>
      </c>
      <c r="H1674" s="8"/>
      <c r="I1674" s="81"/>
      <c r="J1674" s="81"/>
      <c r="K1674" s="82"/>
      <c r="L1674" s="120"/>
      <c r="M1674" s="93"/>
      <c r="N1674" s="93"/>
      <c r="O1674" s="36"/>
      <c r="P1674" s="81"/>
      <c r="Q1674" s="81"/>
      <c r="R1674" s="82"/>
      <c r="S1674" s="88"/>
      <c r="T1674" s="92"/>
      <c r="U1674" s="92"/>
      <c r="V1674" s="2"/>
      <c r="W1674" s="2"/>
    </row>
    <row r="1675" spans="1:23" ht="15.95" customHeight="1" x14ac:dyDescent="0.25">
      <c r="A1675" s="72"/>
      <c r="B1675" s="53" t="str">
        <f>IF('Data Import-Express'!B1669="", "",'Data Import-Express'!B1669 )</f>
        <v>BWFMPH</v>
      </c>
      <c r="C1675" s="53" t="str">
        <f>IF('Data Import-Express'!C1669="", "",'Data Import-Express'!C1669 )</f>
        <v>Company 226</v>
      </c>
      <c r="D1675" s="97" t="str">
        <f>IF('Data Import-Express'!D1669="", "",'Data Import-Express'!D1669 )</f>
        <v>L077590</v>
      </c>
      <c r="E1675" s="54">
        <f ca="1">IF('Data Import-Express'!E1669="", "",'Data Import-Express'!E1669 )+(TODAY()-$A$1)</f>
        <v>45141</v>
      </c>
      <c r="F1675" s="53">
        <f>IF('Data Import-Express'!F1669="", "",'Data Import-Express'!F1669 )</f>
        <v>3200</v>
      </c>
      <c r="G1675" s="53">
        <f>IF('Data Import-Express'!G1669="", "",'Data Import-Express'!G1669 )</f>
        <v>3200</v>
      </c>
      <c r="H1675" s="8"/>
      <c r="I1675" s="81"/>
      <c r="J1675" s="81"/>
      <c r="K1675" s="82"/>
      <c r="L1675" s="120"/>
      <c r="M1675" s="93"/>
      <c r="N1675" s="93"/>
      <c r="O1675" s="36"/>
      <c r="P1675" s="81"/>
      <c r="Q1675" s="81"/>
      <c r="R1675" s="82"/>
      <c r="S1675" s="88"/>
      <c r="T1675" s="92"/>
      <c r="U1675" s="92"/>
      <c r="V1675" s="2"/>
      <c r="W1675" s="2"/>
    </row>
    <row r="1676" spans="1:23" ht="15.95" customHeight="1" x14ac:dyDescent="0.25">
      <c r="A1676" s="72"/>
      <c r="B1676" s="53" t="str">
        <f>IF('Data Import-Express'!B1670="", "",'Data Import-Express'!B1670 )</f>
        <v>BWFMPH</v>
      </c>
      <c r="C1676" s="53" t="str">
        <f>IF('Data Import-Express'!C1670="", "",'Data Import-Express'!C1670 )</f>
        <v>Company 226</v>
      </c>
      <c r="D1676" s="97" t="str">
        <f>IF('Data Import-Express'!D1670="", "",'Data Import-Express'!D1670 )</f>
        <v>L077653</v>
      </c>
      <c r="E1676" s="54">
        <f ca="1">IF('Data Import-Express'!E1670="", "",'Data Import-Express'!E1670 )+(TODAY()-$A$1)</f>
        <v>45141</v>
      </c>
      <c r="F1676" s="53">
        <f>IF('Data Import-Express'!F1670="", "",'Data Import-Express'!F1670 )</f>
        <v>1192.1300000000001</v>
      </c>
      <c r="G1676" s="53">
        <f>IF('Data Import-Express'!G1670="", "",'Data Import-Express'!G1670 )</f>
        <v>1192.1300000000001</v>
      </c>
      <c r="H1676" s="8"/>
      <c r="I1676" s="81"/>
      <c r="J1676" s="81"/>
      <c r="K1676" s="82"/>
      <c r="L1676" s="120"/>
      <c r="M1676" s="93"/>
      <c r="N1676" s="93"/>
      <c r="O1676" s="36"/>
      <c r="P1676" s="81"/>
      <c r="Q1676" s="81"/>
      <c r="R1676" s="82"/>
      <c r="S1676" s="88"/>
      <c r="T1676" s="92"/>
      <c r="U1676" s="92"/>
      <c r="V1676" s="2"/>
      <c r="W1676" s="2"/>
    </row>
    <row r="1677" spans="1:23" ht="15.95" customHeight="1" x14ac:dyDescent="0.25">
      <c r="A1677" s="72"/>
      <c r="B1677" s="53" t="str">
        <f>IF('Data Import-Express'!B1671="", "",'Data Import-Express'!B1671 )</f>
        <v>BWFMPH</v>
      </c>
      <c r="C1677" s="53" t="str">
        <f>IF('Data Import-Express'!C1671="", "",'Data Import-Express'!C1671 )</f>
        <v>Company 226</v>
      </c>
      <c r="D1677" s="97" t="str">
        <f>IF('Data Import-Express'!D1671="", "",'Data Import-Express'!D1671 )</f>
        <v>L077695</v>
      </c>
      <c r="E1677" s="54">
        <f ca="1">IF('Data Import-Express'!E1671="", "",'Data Import-Express'!E1671 )+(TODAY()-$A$1)</f>
        <v>45141</v>
      </c>
      <c r="F1677" s="53">
        <f>IF('Data Import-Express'!F1671="", "",'Data Import-Express'!F1671 )</f>
        <v>1567.25</v>
      </c>
      <c r="G1677" s="53">
        <f>IF('Data Import-Express'!G1671="", "",'Data Import-Express'!G1671 )</f>
        <v>1567.25</v>
      </c>
      <c r="H1677" s="8"/>
      <c r="I1677" s="81"/>
      <c r="J1677" s="81"/>
      <c r="K1677" s="82"/>
      <c r="L1677" s="120"/>
      <c r="M1677" s="93"/>
      <c r="N1677" s="93"/>
      <c r="O1677" s="36"/>
      <c r="P1677" s="81"/>
      <c r="Q1677" s="81"/>
      <c r="R1677" s="82"/>
      <c r="S1677" s="88"/>
      <c r="T1677" s="92"/>
      <c r="U1677" s="92"/>
      <c r="V1677" s="2"/>
      <c r="W1677" s="2"/>
    </row>
    <row r="1678" spans="1:23" ht="15.95" customHeight="1" x14ac:dyDescent="0.25">
      <c r="A1678" s="72"/>
      <c r="B1678" s="53" t="str">
        <f>IF('Data Import-Express'!B1672="", "",'Data Import-Express'!B1672 )</f>
        <v>BWFMPH</v>
      </c>
      <c r="C1678" s="53" t="str">
        <f>IF('Data Import-Express'!C1672="", "",'Data Import-Express'!C1672 )</f>
        <v>Company 226</v>
      </c>
      <c r="D1678" s="97" t="str">
        <f>IF('Data Import-Express'!D1672="", "",'Data Import-Express'!D1672 )</f>
        <v>L078034</v>
      </c>
      <c r="E1678" s="54">
        <f ca="1">IF('Data Import-Express'!E1672="", "",'Data Import-Express'!E1672 )+(TODAY()-$A$1)</f>
        <v>45141</v>
      </c>
      <c r="F1678" s="53">
        <f>IF('Data Import-Express'!F1672="", "",'Data Import-Express'!F1672 )</f>
        <v>686.38</v>
      </c>
      <c r="G1678" s="53">
        <f>IF('Data Import-Express'!G1672="", "",'Data Import-Express'!G1672 )</f>
        <v>686.38</v>
      </c>
      <c r="H1678" s="8"/>
      <c r="I1678" s="81"/>
      <c r="J1678" s="81"/>
      <c r="K1678" s="82"/>
      <c r="L1678" s="120"/>
      <c r="M1678" s="93"/>
      <c r="N1678" s="93"/>
      <c r="O1678" s="36"/>
      <c r="P1678" s="81"/>
      <c r="Q1678" s="81"/>
      <c r="R1678" s="82"/>
      <c r="S1678" s="88"/>
      <c r="T1678" s="92"/>
      <c r="U1678" s="92"/>
      <c r="V1678" s="2"/>
      <c r="W1678" s="2"/>
    </row>
    <row r="1679" spans="1:23" ht="15.95" customHeight="1" x14ac:dyDescent="0.25">
      <c r="A1679" s="72"/>
      <c r="B1679" s="53" t="str">
        <f>IF('Data Import-Express'!B1673="", "",'Data Import-Express'!B1673 )</f>
        <v>BWFMPH</v>
      </c>
      <c r="C1679" s="53" t="str">
        <f>IF('Data Import-Express'!C1673="", "",'Data Import-Express'!C1673 )</f>
        <v>Company 226</v>
      </c>
      <c r="D1679" s="97" t="str">
        <f>IF('Data Import-Express'!D1673="", "",'Data Import-Express'!D1673 )</f>
        <v>L077586</v>
      </c>
      <c r="E1679" s="54">
        <f ca="1">IF('Data Import-Express'!E1673="", "",'Data Import-Express'!E1673 )+(TODAY()-$A$1)</f>
        <v>45148</v>
      </c>
      <c r="F1679" s="53">
        <f>IF('Data Import-Express'!F1673="", "",'Data Import-Express'!F1673 )</f>
        <v>1264.3800000000001</v>
      </c>
      <c r="G1679" s="53">
        <f>IF('Data Import-Express'!G1673="", "",'Data Import-Express'!G1673 )</f>
        <v>1264.3800000000001</v>
      </c>
      <c r="H1679" s="8"/>
      <c r="I1679" s="81"/>
      <c r="J1679" s="81"/>
      <c r="K1679" s="82"/>
      <c r="L1679" s="120"/>
      <c r="M1679" s="93"/>
      <c r="N1679" s="93"/>
      <c r="O1679" s="36"/>
      <c r="P1679" s="81"/>
      <c r="Q1679" s="81"/>
      <c r="R1679" s="82"/>
      <c r="S1679" s="88"/>
      <c r="T1679" s="92"/>
      <c r="U1679" s="92"/>
      <c r="V1679" s="2"/>
      <c r="W1679" s="2"/>
    </row>
    <row r="1680" spans="1:23" ht="15.95" customHeight="1" x14ac:dyDescent="0.25">
      <c r="A1680" s="72"/>
      <c r="B1680" s="53" t="str">
        <f>IF('Data Import-Express'!B1674="", "",'Data Import-Express'!B1674 )</f>
        <v>BWFMPH</v>
      </c>
      <c r="C1680" s="53" t="str">
        <f>IF('Data Import-Express'!C1674="", "",'Data Import-Express'!C1674 )</f>
        <v>Company 226</v>
      </c>
      <c r="D1680" s="97" t="str">
        <f>IF('Data Import-Express'!D1674="", "",'Data Import-Express'!D1674 )</f>
        <v>L077853</v>
      </c>
      <c r="E1680" s="54">
        <f ca="1">IF('Data Import-Express'!E1674="", "",'Data Import-Express'!E1674 )+(TODAY()-$A$1)</f>
        <v>45148</v>
      </c>
      <c r="F1680" s="53">
        <f>IF('Data Import-Express'!F1674="", "",'Data Import-Express'!F1674 )</f>
        <v>1372.75</v>
      </c>
      <c r="G1680" s="53">
        <f>IF('Data Import-Express'!G1674="", "",'Data Import-Express'!G1674 )</f>
        <v>1372.75</v>
      </c>
      <c r="H1680" s="8"/>
      <c r="I1680" s="81"/>
      <c r="J1680" s="81"/>
      <c r="K1680" s="82"/>
      <c r="L1680" s="120"/>
      <c r="M1680" s="93"/>
      <c r="N1680" s="93"/>
      <c r="O1680" s="36"/>
      <c r="P1680" s="81"/>
      <c r="Q1680" s="81"/>
      <c r="R1680" s="82"/>
      <c r="S1680" s="88"/>
      <c r="T1680" s="92"/>
      <c r="U1680" s="92"/>
      <c r="V1680" s="2"/>
      <c r="W1680" s="2"/>
    </row>
    <row r="1681" spans="1:23" ht="15.95" customHeight="1" x14ac:dyDescent="0.25">
      <c r="A1681" s="72"/>
      <c r="B1681" s="53" t="str">
        <f>IF('Data Import-Express'!B1675="", "",'Data Import-Express'!B1675 )</f>
        <v>BWFMPH</v>
      </c>
      <c r="C1681" s="53" t="str">
        <f>IF('Data Import-Express'!C1675="", "",'Data Import-Express'!C1675 )</f>
        <v>Company 226</v>
      </c>
      <c r="D1681" s="97" t="str">
        <f>IF('Data Import-Express'!D1675="", "",'Data Import-Express'!D1675 )</f>
        <v>L077982</v>
      </c>
      <c r="E1681" s="54">
        <f ca="1">IF('Data Import-Express'!E1675="", "",'Data Import-Express'!E1675 )+(TODAY()-$A$1)</f>
        <v>45148</v>
      </c>
      <c r="F1681" s="53">
        <f>IF('Data Import-Express'!F1675="", "",'Data Import-Express'!F1675 )</f>
        <v>1083.75</v>
      </c>
      <c r="G1681" s="53">
        <f>IF('Data Import-Express'!G1675="", "",'Data Import-Express'!G1675 )</f>
        <v>1083.75</v>
      </c>
      <c r="H1681" s="8"/>
      <c r="I1681" s="81"/>
      <c r="J1681" s="81"/>
      <c r="K1681" s="82"/>
      <c r="L1681" s="120"/>
      <c r="M1681" s="93"/>
      <c r="N1681" s="93"/>
      <c r="O1681" s="36"/>
      <c r="P1681" s="81"/>
      <c r="Q1681" s="81"/>
      <c r="R1681" s="82"/>
      <c r="S1681" s="88"/>
      <c r="T1681" s="92"/>
      <c r="U1681" s="92"/>
      <c r="V1681" s="2"/>
      <c r="W1681" s="2"/>
    </row>
    <row r="1682" spans="1:23" ht="15.95" customHeight="1" x14ac:dyDescent="0.25">
      <c r="A1682" s="72"/>
      <c r="B1682" s="53" t="str">
        <f>IF('Data Import-Express'!B1676="", "",'Data Import-Express'!B1676 )</f>
        <v>BWFMPH</v>
      </c>
      <c r="C1682" s="53" t="str">
        <f>IF('Data Import-Express'!C1676="", "",'Data Import-Express'!C1676 )</f>
        <v>Company 226</v>
      </c>
      <c r="D1682" s="97" t="str">
        <f>IF('Data Import-Express'!D1676="", "",'Data Import-Express'!D1676 )</f>
        <v>L078003</v>
      </c>
      <c r="E1682" s="54">
        <f ca="1">IF('Data Import-Express'!E1676="", "",'Data Import-Express'!E1676 )+(TODAY()-$A$1)</f>
        <v>45148</v>
      </c>
      <c r="F1682" s="53">
        <f>IF('Data Import-Express'!F1676="", "",'Data Import-Express'!F1676 )</f>
        <v>722.5</v>
      </c>
      <c r="G1682" s="53">
        <f>IF('Data Import-Express'!G1676="", "",'Data Import-Express'!G1676 )</f>
        <v>722.5</v>
      </c>
      <c r="H1682" s="8"/>
      <c r="I1682" s="81"/>
      <c r="J1682" s="81"/>
      <c r="K1682" s="82"/>
      <c r="L1682" s="120"/>
      <c r="M1682" s="93"/>
      <c r="N1682" s="93"/>
      <c r="O1682" s="36"/>
      <c r="P1682" s="81"/>
      <c r="Q1682" s="81"/>
      <c r="R1682" s="82"/>
      <c r="S1682" s="88"/>
      <c r="T1682" s="92"/>
      <c r="U1682" s="92"/>
      <c r="V1682" s="2"/>
      <c r="W1682" s="2"/>
    </row>
    <row r="1683" spans="1:23" ht="15.95" customHeight="1" x14ac:dyDescent="0.25">
      <c r="A1683" s="72"/>
      <c r="B1683" s="53" t="str">
        <f>IF('Data Import-Express'!B1677="", "",'Data Import-Express'!B1677 )</f>
        <v>BWFMPH</v>
      </c>
      <c r="C1683" s="53" t="str">
        <f>IF('Data Import-Express'!C1677="", "",'Data Import-Express'!C1677 )</f>
        <v>Company 226</v>
      </c>
      <c r="D1683" s="97" t="str">
        <f>IF('Data Import-Express'!D1677="", "",'Data Import-Express'!D1677 )</f>
        <v>L078294</v>
      </c>
      <c r="E1683" s="54">
        <f ca="1">IF('Data Import-Express'!E1677="", "",'Data Import-Express'!E1677 )+(TODAY()-$A$1)</f>
        <v>45148</v>
      </c>
      <c r="F1683" s="53">
        <f>IF('Data Import-Express'!F1677="", "",'Data Import-Express'!F1677 )</f>
        <v>758.63</v>
      </c>
      <c r="G1683" s="53">
        <f>IF('Data Import-Express'!G1677="", "",'Data Import-Express'!G1677 )</f>
        <v>758.63</v>
      </c>
      <c r="H1683" s="8"/>
      <c r="I1683" s="81"/>
      <c r="J1683" s="81"/>
      <c r="K1683" s="82"/>
      <c r="L1683" s="120"/>
      <c r="M1683" s="93"/>
      <c r="N1683" s="93"/>
      <c r="O1683" s="36"/>
      <c r="P1683" s="81"/>
      <c r="Q1683" s="81"/>
      <c r="R1683" s="82"/>
      <c r="S1683" s="88"/>
      <c r="T1683" s="92"/>
      <c r="U1683" s="92"/>
      <c r="V1683" s="2"/>
      <c r="W1683" s="2"/>
    </row>
    <row r="1684" spans="1:23" ht="15.95" customHeight="1" x14ac:dyDescent="0.25">
      <c r="A1684" s="72"/>
      <c r="B1684" s="53" t="str">
        <f>IF('Data Import-Express'!B1678="", "",'Data Import-Express'!B1678 )</f>
        <v>BWFMPH</v>
      </c>
      <c r="C1684" s="53" t="str">
        <f>IF('Data Import-Express'!C1678="", "",'Data Import-Express'!C1678 )</f>
        <v>Company 226</v>
      </c>
      <c r="D1684" s="97" t="str">
        <f>IF('Data Import-Express'!D1678="", "",'Data Import-Express'!D1678 )</f>
        <v>L076040</v>
      </c>
      <c r="E1684" s="54">
        <f ca="1">IF('Data Import-Express'!E1678="", "",'Data Import-Express'!E1678 )+(TODAY()-$A$1)</f>
        <v>45150</v>
      </c>
      <c r="F1684" s="53">
        <f>IF('Data Import-Express'!F1678="", "",'Data Import-Express'!F1678 )</f>
        <v>1107.5</v>
      </c>
      <c r="G1684" s="53">
        <f>IF('Data Import-Express'!G1678="", "",'Data Import-Express'!G1678 )</f>
        <v>1107.5</v>
      </c>
      <c r="H1684" s="8"/>
      <c r="I1684" s="81"/>
      <c r="J1684" s="81"/>
      <c r="K1684" s="82"/>
      <c r="L1684" s="120"/>
      <c r="M1684" s="93"/>
      <c r="N1684" s="93"/>
      <c r="O1684" s="36"/>
      <c r="P1684" s="81"/>
      <c r="Q1684" s="81"/>
      <c r="R1684" s="82"/>
      <c r="S1684" s="88"/>
      <c r="T1684" s="92"/>
      <c r="U1684" s="92"/>
      <c r="V1684" s="2"/>
      <c r="W1684" s="2"/>
    </row>
    <row r="1685" spans="1:23" ht="15.95" customHeight="1" x14ac:dyDescent="0.25">
      <c r="A1685" s="72"/>
      <c r="B1685" s="53" t="str">
        <f>IF('Data Import-Express'!B1679="", "",'Data Import-Express'!B1679 )</f>
        <v>BWFMPH</v>
      </c>
      <c r="C1685" s="53" t="str">
        <f>IF('Data Import-Express'!C1679="", "",'Data Import-Express'!C1679 )</f>
        <v>Company 226</v>
      </c>
      <c r="D1685" s="97" t="str">
        <f>IF('Data Import-Express'!D1679="", "",'Data Import-Express'!D1679 )</f>
        <v>L078478</v>
      </c>
      <c r="E1685" s="54">
        <f ca="1">IF('Data Import-Express'!E1679="", "",'Data Import-Express'!E1679 )+(TODAY()-$A$1)</f>
        <v>45150</v>
      </c>
      <c r="F1685" s="53">
        <f>IF('Data Import-Express'!F1679="", "",'Data Import-Express'!F1679 )</f>
        <v>325.13</v>
      </c>
      <c r="G1685" s="53">
        <f>IF('Data Import-Express'!G1679="", "",'Data Import-Express'!G1679 )</f>
        <v>325.13</v>
      </c>
      <c r="H1685" s="8"/>
      <c r="I1685" s="81"/>
      <c r="J1685" s="81"/>
      <c r="K1685" s="82"/>
      <c r="L1685" s="120"/>
      <c r="M1685" s="93"/>
      <c r="N1685" s="93"/>
      <c r="O1685" s="36"/>
      <c r="P1685" s="81"/>
      <c r="Q1685" s="81"/>
      <c r="R1685" s="82"/>
      <c r="S1685" s="88"/>
      <c r="T1685" s="92"/>
      <c r="U1685" s="92"/>
      <c r="V1685" s="2"/>
      <c r="W1685" s="2"/>
    </row>
    <row r="1686" spans="1:23" ht="15.95" customHeight="1" x14ac:dyDescent="0.25">
      <c r="A1686" s="72"/>
      <c r="B1686" s="53" t="str">
        <f>IF('Data Import-Express'!B1680="", "",'Data Import-Express'!B1680 )</f>
        <v>BWFMPH</v>
      </c>
      <c r="C1686" s="53" t="str">
        <f>IF('Data Import-Express'!C1680="", "",'Data Import-Express'!C1680 )</f>
        <v>Company 226</v>
      </c>
      <c r="D1686" s="97" t="str">
        <f>IF('Data Import-Express'!D1680="", "",'Data Import-Express'!D1680 )</f>
        <v>L077943</v>
      </c>
      <c r="E1686" s="54">
        <f ca="1">IF('Data Import-Express'!E1680="", "",'Data Import-Express'!E1680 )+(TODAY()-$A$1)</f>
        <v>45151</v>
      </c>
      <c r="F1686" s="53">
        <f>IF('Data Import-Express'!F1680="", "",'Data Import-Express'!F1680 )</f>
        <v>2709.38</v>
      </c>
      <c r="G1686" s="53">
        <f>IF('Data Import-Express'!G1680="", "",'Data Import-Express'!G1680 )</f>
        <v>2709.38</v>
      </c>
      <c r="H1686" s="8"/>
      <c r="I1686" s="81"/>
      <c r="J1686" s="81"/>
      <c r="K1686" s="82"/>
      <c r="L1686" s="120"/>
      <c r="M1686" s="93"/>
      <c r="N1686" s="93"/>
      <c r="O1686" s="36"/>
      <c r="P1686" s="81"/>
      <c r="Q1686" s="81"/>
      <c r="R1686" s="82"/>
      <c r="S1686" s="88"/>
      <c r="T1686" s="92"/>
      <c r="U1686" s="92"/>
      <c r="V1686" s="2"/>
      <c r="W1686" s="2"/>
    </row>
    <row r="1687" spans="1:23" ht="15.95" customHeight="1" x14ac:dyDescent="0.25">
      <c r="A1687" s="72"/>
      <c r="B1687" s="53" t="str">
        <f>IF('Data Import-Express'!B1681="", "",'Data Import-Express'!B1681 )</f>
        <v>BWFMPH</v>
      </c>
      <c r="C1687" s="53" t="str">
        <f>IF('Data Import-Express'!C1681="", "",'Data Import-Express'!C1681 )</f>
        <v>Company 226</v>
      </c>
      <c r="D1687" s="97" t="str">
        <f>IF('Data Import-Express'!D1681="", "",'Data Import-Express'!D1681 )</f>
        <v>B078606</v>
      </c>
      <c r="E1687" s="54">
        <f ca="1">IF('Data Import-Express'!E1681="", "",'Data Import-Express'!E1681 )+(TODAY()-$A$1)</f>
        <v>45154</v>
      </c>
      <c r="F1687" s="53">
        <f>IF('Data Import-Express'!F1681="", "",'Data Import-Express'!F1681 )</f>
        <v>2000</v>
      </c>
      <c r="G1687" s="53">
        <f>IF('Data Import-Express'!G1681="", "",'Data Import-Express'!G1681 )</f>
        <v>2000</v>
      </c>
      <c r="H1687" s="8"/>
      <c r="I1687" s="81"/>
      <c r="J1687" s="81"/>
      <c r="K1687" s="82"/>
      <c r="L1687" s="120"/>
      <c r="M1687" s="93"/>
      <c r="N1687" s="93"/>
      <c r="O1687" s="36"/>
      <c r="P1687" s="81"/>
      <c r="Q1687" s="81"/>
      <c r="R1687" s="82"/>
      <c r="S1687" s="88"/>
      <c r="T1687" s="92"/>
      <c r="U1687" s="92"/>
      <c r="V1687" s="2"/>
      <c r="W1687" s="2"/>
    </row>
    <row r="1688" spans="1:23" ht="15.95" customHeight="1" x14ac:dyDescent="0.25">
      <c r="A1688" s="72"/>
      <c r="B1688" s="53" t="str">
        <f>IF('Data Import-Express'!B1682="", "",'Data Import-Express'!B1682 )</f>
        <v>BWFMPH</v>
      </c>
      <c r="C1688" s="53" t="str">
        <f>IF('Data Import-Express'!C1682="", "",'Data Import-Express'!C1682 )</f>
        <v>Company 226</v>
      </c>
      <c r="D1688" s="97" t="str">
        <f>IF('Data Import-Express'!D1682="", "",'Data Import-Express'!D1682 )</f>
        <v>L078180</v>
      </c>
      <c r="E1688" s="54">
        <f ca="1">IF('Data Import-Express'!E1682="", "",'Data Import-Express'!E1682 )+(TODAY()-$A$1)</f>
        <v>45154</v>
      </c>
      <c r="F1688" s="53">
        <f>IF('Data Import-Express'!F1682="", "",'Data Import-Express'!F1682 )</f>
        <v>1734</v>
      </c>
      <c r="G1688" s="53">
        <f>IF('Data Import-Express'!G1682="", "",'Data Import-Express'!G1682 )</f>
        <v>1734</v>
      </c>
      <c r="H1688" s="8"/>
      <c r="I1688" s="81"/>
      <c r="J1688" s="81"/>
      <c r="K1688" s="82"/>
      <c r="L1688" s="120"/>
      <c r="M1688" s="93"/>
      <c r="N1688" s="93"/>
      <c r="O1688" s="36"/>
      <c r="P1688" s="81"/>
      <c r="Q1688" s="81"/>
      <c r="R1688" s="82"/>
      <c r="S1688" s="88"/>
      <c r="T1688" s="92"/>
      <c r="U1688" s="92"/>
      <c r="V1688" s="2"/>
      <c r="W1688" s="2"/>
    </row>
    <row r="1689" spans="1:23" ht="15.95" customHeight="1" x14ac:dyDescent="0.25">
      <c r="A1689" s="72"/>
      <c r="B1689" s="53" t="str">
        <f>IF('Data Import-Express'!B1683="", "",'Data Import-Express'!B1683 )</f>
        <v>BWFMPH</v>
      </c>
      <c r="C1689" s="53" t="str">
        <f>IF('Data Import-Express'!C1683="", "",'Data Import-Express'!C1683 )</f>
        <v>Company 226</v>
      </c>
      <c r="D1689" s="97" t="str">
        <f>IF('Data Import-Express'!D1683="", "",'Data Import-Express'!D1683 )</f>
        <v>L078182</v>
      </c>
      <c r="E1689" s="54">
        <f ca="1">IF('Data Import-Express'!E1683="", "",'Data Import-Express'!E1683 )+(TODAY()-$A$1)</f>
        <v>45154</v>
      </c>
      <c r="F1689" s="53">
        <f>IF('Data Import-Express'!F1683="", "",'Data Import-Express'!F1683 )</f>
        <v>3000</v>
      </c>
      <c r="G1689" s="53">
        <f>IF('Data Import-Express'!G1683="", "",'Data Import-Express'!G1683 )</f>
        <v>3000</v>
      </c>
      <c r="H1689" s="8"/>
      <c r="I1689" s="81"/>
      <c r="J1689" s="81"/>
      <c r="K1689" s="82"/>
      <c r="L1689" s="120"/>
      <c r="M1689" s="93"/>
      <c r="N1689" s="93"/>
      <c r="O1689" s="36"/>
      <c r="P1689" s="81"/>
      <c r="Q1689" s="81"/>
      <c r="R1689" s="82"/>
      <c r="S1689" s="88"/>
      <c r="T1689" s="92"/>
      <c r="U1689" s="92"/>
      <c r="V1689" s="2"/>
      <c r="W1689" s="2"/>
    </row>
    <row r="1690" spans="1:23" ht="15.95" customHeight="1" x14ac:dyDescent="0.25">
      <c r="A1690" s="72"/>
      <c r="B1690" s="53" t="str">
        <f>IF('Data Import-Express'!B1684="", "",'Data Import-Express'!B1684 )</f>
        <v>BWFMPH</v>
      </c>
      <c r="C1690" s="53" t="str">
        <f>IF('Data Import-Express'!C1684="", "",'Data Import-Express'!C1684 )</f>
        <v>Company 226</v>
      </c>
      <c r="D1690" s="97" t="str">
        <f>IF('Data Import-Express'!D1684="", "",'Data Import-Express'!D1684 )</f>
        <v>L078292</v>
      </c>
      <c r="E1690" s="54">
        <f ca="1">IF('Data Import-Express'!E1684="", "",'Data Import-Express'!E1684 )+(TODAY()-$A$1)</f>
        <v>45154</v>
      </c>
      <c r="F1690" s="53">
        <f>IF('Data Import-Express'!F1684="", "",'Data Import-Express'!F1684 )</f>
        <v>867</v>
      </c>
      <c r="G1690" s="53">
        <f>IF('Data Import-Express'!G1684="", "",'Data Import-Express'!G1684 )</f>
        <v>867</v>
      </c>
      <c r="H1690" s="8"/>
      <c r="I1690" s="81"/>
      <c r="J1690" s="81"/>
      <c r="K1690" s="82"/>
      <c r="L1690" s="120"/>
      <c r="M1690" s="93"/>
      <c r="N1690" s="93"/>
      <c r="O1690" s="36"/>
      <c r="P1690" s="81"/>
      <c r="Q1690" s="81"/>
      <c r="R1690" s="82"/>
      <c r="S1690" s="88"/>
      <c r="T1690" s="92"/>
      <c r="U1690" s="92"/>
      <c r="V1690" s="2"/>
      <c r="W1690" s="2"/>
    </row>
    <row r="1691" spans="1:23" ht="15.95" customHeight="1" x14ac:dyDescent="0.25">
      <c r="A1691" s="72"/>
      <c r="B1691" s="53" t="str">
        <f>IF('Data Import-Express'!B1685="", "",'Data Import-Express'!B1685 )</f>
        <v>BWFMPH</v>
      </c>
      <c r="C1691" s="53" t="str">
        <f>IF('Data Import-Express'!C1685="", "",'Data Import-Express'!C1685 )</f>
        <v>Company 226</v>
      </c>
      <c r="D1691" s="97" t="str">
        <f>IF('Data Import-Express'!D1685="", "",'Data Import-Express'!D1685 )</f>
        <v>L078646</v>
      </c>
      <c r="E1691" s="54">
        <f ca="1">IF('Data Import-Express'!E1685="", "",'Data Import-Express'!E1685 )+(TODAY()-$A$1)</f>
        <v>45154</v>
      </c>
      <c r="F1691" s="53">
        <f>IF('Data Import-Express'!F1685="", "",'Data Import-Express'!F1685 )</f>
        <v>325.13</v>
      </c>
      <c r="G1691" s="53">
        <f>IF('Data Import-Express'!G1685="", "",'Data Import-Express'!G1685 )</f>
        <v>325.13</v>
      </c>
      <c r="H1691" s="8"/>
      <c r="I1691" s="81"/>
      <c r="J1691" s="81"/>
      <c r="K1691" s="82"/>
      <c r="L1691" s="120"/>
      <c r="M1691" s="93"/>
      <c r="N1691" s="93"/>
      <c r="O1691" s="36"/>
      <c r="P1691" s="81"/>
      <c r="Q1691" s="81"/>
      <c r="R1691" s="82"/>
      <c r="S1691" s="88"/>
      <c r="T1691" s="92"/>
      <c r="U1691" s="92"/>
      <c r="V1691" s="2"/>
      <c r="W1691" s="2"/>
    </row>
    <row r="1692" spans="1:23" ht="15.95" customHeight="1" x14ac:dyDescent="0.25">
      <c r="A1692" s="72"/>
      <c r="B1692" s="53" t="str">
        <f>IF('Data Import-Express'!B1686="", "",'Data Import-Express'!B1686 )</f>
        <v>BWFMPH</v>
      </c>
      <c r="C1692" s="53" t="str">
        <f>IF('Data Import-Express'!C1686="", "",'Data Import-Express'!C1686 )</f>
        <v>Company 226</v>
      </c>
      <c r="D1692" s="97" t="str">
        <f>IF('Data Import-Express'!D1686="", "",'Data Import-Express'!D1686 )</f>
        <v>L073182</v>
      </c>
      <c r="E1692" s="54">
        <f ca="1">IF('Data Import-Express'!E1686="", "",'Data Import-Express'!E1686 )+(TODAY()-$A$1)</f>
        <v>45162</v>
      </c>
      <c r="F1692" s="53">
        <f>IF('Data Import-Express'!F1686="", "",'Data Import-Express'!F1686 )</f>
        <v>2565</v>
      </c>
      <c r="G1692" s="53">
        <f>IF('Data Import-Express'!G1686="", "",'Data Import-Express'!G1686 )</f>
        <v>2565</v>
      </c>
      <c r="H1692" s="8"/>
      <c r="I1692" s="81"/>
      <c r="J1692" s="81"/>
      <c r="K1692" s="82"/>
      <c r="L1692" s="120"/>
      <c r="M1692" s="93"/>
      <c r="N1692" s="93"/>
      <c r="O1692" s="36"/>
      <c r="P1692" s="81"/>
      <c r="Q1692" s="81"/>
      <c r="R1692" s="82"/>
      <c r="S1692" s="88"/>
      <c r="T1692" s="92"/>
      <c r="U1692" s="92"/>
      <c r="V1692" s="2"/>
      <c r="W1692" s="2"/>
    </row>
    <row r="1693" spans="1:23" ht="15.95" customHeight="1" x14ac:dyDescent="0.25">
      <c r="A1693" s="72"/>
      <c r="B1693" s="53" t="str">
        <f>IF('Data Import-Express'!B1687="", "",'Data Import-Express'!B1687 )</f>
        <v>BWFMPH</v>
      </c>
      <c r="C1693" s="53" t="str">
        <f>IF('Data Import-Express'!C1687="", "",'Data Import-Express'!C1687 )</f>
        <v>Company 226</v>
      </c>
      <c r="D1693" s="97" t="str">
        <f>IF('Data Import-Express'!D1687="", "",'Data Import-Express'!D1687 )</f>
        <v>L078248</v>
      </c>
      <c r="E1693" s="54">
        <f ca="1">IF('Data Import-Express'!E1687="", "",'Data Import-Express'!E1687 )+(TODAY()-$A$1)</f>
        <v>45169</v>
      </c>
      <c r="F1693" s="53">
        <f>IF('Data Import-Express'!F1687="", "",'Data Import-Express'!F1687 )</f>
        <v>2745.5</v>
      </c>
      <c r="G1693" s="53">
        <f>IF('Data Import-Express'!G1687="", "",'Data Import-Express'!G1687 )</f>
        <v>2745.5</v>
      </c>
      <c r="H1693" s="8"/>
      <c r="I1693" s="81"/>
      <c r="J1693" s="81"/>
      <c r="K1693" s="82"/>
      <c r="L1693" s="120"/>
      <c r="M1693" s="93"/>
      <c r="N1693" s="93"/>
      <c r="O1693" s="36"/>
      <c r="P1693" s="81"/>
      <c r="Q1693" s="81"/>
      <c r="R1693" s="82"/>
      <c r="S1693" s="88"/>
      <c r="T1693" s="92"/>
      <c r="U1693" s="92"/>
      <c r="V1693" s="2"/>
      <c r="W1693" s="2"/>
    </row>
    <row r="1694" spans="1:23" ht="15.95" customHeight="1" x14ac:dyDescent="0.25">
      <c r="A1694" s="72"/>
      <c r="B1694" s="53" t="str">
        <f>IF('Data Import-Express'!B1688="", "",'Data Import-Express'!B1688 )</f>
        <v>BWFMPH</v>
      </c>
      <c r="C1694" s="53" t="str">
        <f>IF('Data Import-Express'!C1688="", "",'Data Import-Express'!C1688 )</f>
        <v>Company 226</v>
      </c>
      <c r="D1694" s="97" t="str">
        <f>IF('Data Import-Express'!D1688="", "",'Data Import-Express'!D1688 )</f>
        <v>L078466</v>
      </c>
      <c r="E1694" s="54">
        <f ca="1">IF('Data Import-Express'!E1688="", "",'Data Import-Express'!E1688 )+(TODAY()-$A$1)</f>
        <v>45169</v>
      </c>
      <c r="F1694" s="53">
        <f>IF('Data Import-Express'!F1688="", "",'Data Import-Express'!F1688 )</f>
        <v>1156</v>
      </c>
      <c r="G1694" s="53">
        <f>IF('Data Import-Express'!G1688="", "",'Data Import-Express'!G1688 )</f>
        <v>1156</v>
      </c>
      <c r="H1694" s="8"/>
      <c r="I1694" s="81"/>
      <c r="J1694" s="81"/>
      <c r="K1694" s="82"/>
      <c r="L1694" s="120"/>
      <c r="M1694" s="93"/>
      <c r="N1694" s="93"/>
      <c r="O1694" s="36"/>
      <c r="P1694" s="81"/>
      <c r="Q1694" s="81"/>
      <c r="R1694" s="82"/>
      <c r="S1694" s="88"/>
      <c r="T1694" s="92"/>
      <c r="U1694" s="92"/>
      <c r="V1694" s="2"/>
      <c r="W1694" s="2"/>
    </row>
    <row r="1695" spans="1:23" ht="15.95" customHeight="1" x14ac:dyDescent="0.25">
      <c r="A1695" s="72"/>
      <c r="B1695" s="53" t="str">
        <f>IF('Data Import-Express'!B1689="", "",'Data Import-Express'!B1689 )</f>
        <v>BWFMPH</v>
      </c>
      <c r="C1695" s="53" t="str">
        <f>IF('Data Import-Express'!C1689="", "",'Data Import-Express'!C1689 )</f>
        <v>Company 226</v>
      </c>
      <c r="D1695" s="97" t="str">
        <f>IF('Data Import-Express'!D1689="", "",'Data Import-Express'!D1689 )</f>
        <v>L078753</v>
      </c>
      <c r="E1695" s="54">
        <f ca="1">IF('Data Import-Express'!E1689="", "",'Data Import-Express'!E1689 )+(TODAY()-$A$1)</f>
        <v>45170</v>
      </c>
      <c r="F1695" s="53">
        <f>IF('Data Import-Express'!F1689="", "",'Data Import-Express'!F1689 )</f>
        <v>1589.5</v>
      </c>
      <c r="G1695" s="53">
        <f>IF('Data Import-Express'!G1689="", "",'Data Import-Express'!G1689 )</f>
        <v>1589.5</v>
      </c>
      <c r="H1695" s="8"/>
      <c r="I1695" s="81"/>
      <c r="J1695" s="81"/>
      <c r="K1695" s="82"/>
      <c r="L1695" s="120"/>
      <c r="M1695" s="93"/>
      <c r="N1695" s="93"/>
      <c r="O1695" s="36"/>
      <c r="P1695" s="81"/>
      <c r="Q1695" s="81"/>
      <c r="R1695" s="82"/>
      <c r="S1695" s="88"/>
      <c r="T1695" s="92"/>
      <c r="U1695" s="92"/>
      <c r="V1695" s="2"/>
      <c r="W1695" s="2"/>
    </row>
    <row r="1696" spans="1:23" ht="15.95" customHeight="1" x14ac:dyDescent="0.25">
      <c r="A1696" s="72"/>
      <c r="B1696" s="53" t="str">
        <f>IF('Data Import-Express'!B1690="", "",'Data Import-Express'!B1690 )</f>
        <v>BWFMPH</v>
      </c>
      <c r="C1696" s="53" t="str">
        <f>IF('Data Import-Express'!C1690="", "",'Data Import-Express'!C1690 )</f>
        <v>Company 226</v>
      </c>
      <c r="D1696" s="97" t="str">
        <f>IF('Data Import-Express'!D1690="", "",'Data Import-Express'!D1690 )</f>
        <v>L078763</v>
      </c>
      <c r="E1696" s="54">
        <f ca="1">IF('Data Import-Express'!E1690="", "",'Data Import-Express'!E1690 )+(TODAY()-$A$1)</f>
        <v>45170</v>
      </c>
      <c r="F1696" s="53">
        <f>IF('Data Import-Express'!F1690="", "",'Data Import-Express'!F1690 )</f>
        <v>1394.43</v>
      </c>
      <c r="G1696" s="53">
        <f>IF('Data Import-Express'!G1690="", "",'Data Import-Express'!G1690 )</f>
        <v>1394.43</v>
      </c>
      <c r="H1696" s="8"/>
      <c r="I1696" s="81"/>
      <c r="J1696" s="81"/>
      <c r="K1696" s="82"/>
      <c r="L1696" s="120"/>
      <c r="M1696" s="93"/>
      <c r="N1696" s="93"/>
      <c r="O1696" s="36"/>
      <c r="P1696" s="81"/>
      <c r="Q1696" s="81"/>
      <c r="R1696" s="82"/>
      <c r="S1696" s="88"/>
      <c r="T1696" s="92"/>
      <c r="U1696" s="92"/>
      <c r="V1696" s="2"/>
      <c r="W1696" s="2"/>
    </row>
    <row r="1697" spans="1:23" ht="15.95" customHeight="1" x14ac:dyDescent="0.25">
      <c r="A1697" s="72"/>
      <c r="B1697" s="53" t="str">
        <f>IF('Data Import-Express'!B1691="", "",'Data Import-Express'!B1691 )</f>
        <v>BWFMPH</v>
      </c>
      <c r="C1697" s="53" t="str">
        <f>IF('Data Import-Express'!C1691="", "",'Data Import-Express'!C1691 )</f>
        <v>Company 226</v>
      </c>
      <c r="D1697" s="97" t="str">
        <f>IF('Data Import-Express'!D1691="", "",'Data Import-Express'!D1691 )</f>
        <v>L078775</v>
      </c>
      <c r="E1697" s="54">
        <f ca="1">IF('Data Import-Express'!E1691="", "",'Data Import-Express'!E1691 )+(TODAY()-$A$1)</f>
        <v>45170</v>
      </c>
      <c r="F1697" s="53">
        <f>IF('Data Import-Express'!F1691="", "",'Data Import-Express'!F1691 )</f>
        <v>1372.75</v>
      </c>
      <c r="G1697" s="53">
        <f>IF('Data Import-Express'!G1691="", "",'Data Import-Express'!G1691 )</f>
        <v>1372.75</v>
      </c>
      <c r="H1697" s="8"/>
      <c r="I1697" s="81"/>
      <c r="J1697" s="81"/>
      <c r="K1697" s="82"/>
      <c r="L1697" s="120"/>
      <c r="M1697" s="93"/>
      <c r="N1697" s="93"/>
      <c r="O1697" s="36"/>
      <c r="P1697" s="81"/>
      <c r="Q1697" s="81"/>
      <c r="R1697" s="82"/>
      <c r="S1697" s="88"/>
      <c r="T1697" s="92"/>
      <c r="U1697" s="92"/>
      <c r="V1697" s="2"/>
      <c r="W1697" s="2"/>
    </row>
    <row r="1698" spans="1:23" ht="15.95" customHeight="1" x14ac:dyDescent="0.25">
      <c r="A1698" s="72"/>
      <c r="B1698" s="53" t="str">
        <f>IF('Data Import-Express'!B1692="", "",'Data Import-Express'!B1692 )</f>
        <v>BWFMPH</v>
      </c>
      <c r="C1698" s="53" t="str">
        <f>IF('Data Import-Express'!C1692="", "",'Data Import-Express'!C1692 )</f>
        <v>Company 226</v>
      </c>
      <c r="D1698" s="97" t="str">
        <f>IF('Data Import-Express'!D1692="", "",'Data Import-Express'!D1692 )</f>
        <v>L079258</v>
      </c>
      <c r="E1698" s="54">
        <f ca="1">IF('Data Import-Express'!E1692="", "",'Data Import-Express'!E1692 )+(TODAY()-$A$1)</f>
        <v>45172</v>
      </c>
      <c r="F1698" s="53">
        <f>IF('Data Import-Express'!F1692="", "",'Data Import-Express'!F1692 )</f>
        <v>1445</v>
      </c>
      <c r="G1698" s="53">
        <f>IF('Data Import-Express'!G1692="", "",'Data Import-Express'!G1692 )</f>
        <v>1445</v>
      </c>
      <c r="H1698" s="8"/>
      <c r="I1698" s="81"/>
      <c r="J1698" s="81"/>
      <c r="K1698" s="82"/>
      <c r="L1698" s="120"/>
      <c r="M1698" s="93"/>
      <c r="N1698" s="93"/>
      <c r="O1698" s="36"/>
      <c r="P1698" s="81"/>
      <c r="Q1698" s="81"/>
      <c r="R1698" s="82"/>
      <c r="S1698" s="88"/>
      <c r="T1698" s="92"/>
      <c r="U1698" s="92"/>
      <c r="V1698" s="2"/>
      <c r="W1698" s="2"/>
    </row>
    <row r="1699" spans="1:23" ht="15.95" customHeight="1" x14ac:dyDescent="0.25">
      <c r="A1699" s="72"/>
      <c r="B1699" s="53" t="str">
        <f>IF('Data Import-Express'!B1693="", "",'Data Import-Express'!B1693 )</f>
        <v>BXPOLB</v>
      </c>
      <c r="C1699" s="53" t="str">
        <f>IF('Data Import-Express'!C1693="", "",'Data Import-Express'!C1693 )</f>
        <v>Company 227</v>
      </c>
      <c r="D1699" s="97" t="str">
        <f>IF('Data Import-Express'!D1693="", "",'Data Import-Express'!D1693 )</f>
        <v>B077440</v>
      </c>
      <c r="E1699" s="54">
        <f ca="1">IF('Data Import-Express'!E1693="", "",'Data Import-Express'!E1693 )+(TODAY()-$A$1)</f>
        <v>45148</v>
      </c>
      <c r="F1699" s="53">
        <f>IF('Data Import-Express'!F1693="", "",'Data Import-Express'!F1693 )</f>
        <v>1000</v>
      </c>
      <c r="G1699" s="53">
        <f>IF('Data Import-Express'!G1693="", "",'Data Import-Express'!G1693 )</f>
        <v>1000</v>
      </c>
      <c r="H1699" s="8"/>
      <c r="I1699" s="81"/>
      <c r="J1699" s="81"/>
      <c r="K1699" s="82"/>
      <c r="L1699" s="120"/>
      <c r="M1699" s="93"/>
      <c r="N1699" s="93"/>
      <c r="O1699" s="36"/>
      <c r="P1699" s="81"/>
      <c r="Q1699" s="81"/>
      <c r="R1699" s="82"/>
      <c r="S1699" s="88"/>
      <c r="T1699" s="92"/>
      <c r="U1699" s="92"/>
      <c r="V1699" s="2"/>
      <c r="W1699" s="2"/>
    </row>
    <row r="1700" spans="1:23" ht="15.95" customHeight="1" x14ac:dyDescent="0.25">
      <c r="A1700" s="72"/>
      <c r="B1700" s="53" t="str">
        <f>IF('Data Import-Express'!B1694="", "",'Data Import-Express'!B1694 )</f>
        <v>BXPOLB</v>
      </c>
      <c r="C1700" s="53" t="str">
        <f>IF('Data Import-Express'!C1694="", "",'Data Import-Express'!C1694 )</f>
        <v>Company 227</v>
      </c>
      <c r="D1700" s="97" t="str">
        <f>IF('Data Import-Express'!D1694="", "",'Data Import-Express'!D1694 )</f>
        <v>B078238</v>
      </c>
      <c r="E1700" s="54">
        <f ca="1">IF('Data Import-Express'!E1694="", "",'Data Import-Express'!E1694 )+(TODAY()-$A$1)</f>
        <v>45148</v>
      </c>
      <c r="F1700" s="53">
        <f>IF('Data Import-Express'!F1694="", "",'Data Import-Express'!F1694 )</f>
        <v>1400</v>
      </c>
      <c r="G1700" s="53">
        <f>IF('Data Import-Express'!G1694="", "",'Data Import-Express'!G1694 )</f>
        <v>1400</v>
      </c>
      <c r="H1700" s="8"/>
      <c r="I1700" s="81"/>
      <c r="J1700" s="81"/>
      <c r="K1700" s="82"/>
      <c r="L1700" s="120"/>
      <c r="M1700" s="93"/>
      <c r="N1700" s="93"/>
      <c r="O1700" s="36"/>
      <c r="P1700" s="81"/>
      <c r="Q1700" s="81"/>
      <c r="R1700" s="82"/>
      <c r="S1700" s="88"/>
      <c r="T1700" s="92"/>
      <c r="U1700" s="92"/>
      <c r="V1700" s="2"/>
      <c r="W1700" s="2"/>
    </row>
    <row r="1701" spans="1:23" ht="15.95" customHeight="1" x14ac:dyDescent="0.25">
      <c r="A1701" s="72"/>
      <c r="B1701" s="53" t="str">
        <f>IF('Data Import-Express'!B1695="", "",'Data Import-Express'!B1695 )</f>
        <v>BXPOLO</v>
      </c>
      <c r="C1701" s="53" t="str">
        <f>IF('Data Import-Express'!C1695="", "",'Data Import-Express'!C1695 )</f>
        <v>Company 228</v>
      </c>
      <c r="D1701" s="97" t="str">
        <f>IF('Data Import-Express'!D1695="", "",'Data Import-Express'!D1695 )</f>
        <v>L065901</v>
      </c>
      <c r="E1701" s="54">
        <f ca="1">IF('Data Import-Express'!E1695="", "",'Data Import-Express'!E1695 )+(TODAY()-$A$1)</f>
        <v>44956</v>
      </c>
      <c r="F1701" s="53">
        <f>IF('Data Import-Express'!F1695="", "",'Data Import-Express'!F1695 )</f>
        <v>3000</v>
      </c>
      <c r="G1701" s="53">
        <f>IF('Data Import-Express'!G1695="", "",'Data Import-Express'!G1695 )</f>
        <v>3000</v>
      </c>
      <c r="H1701" s="8"/>
      <c r="I1701" s="81"/>
      <c r="J1701" s="81"/>
      <c r="K1701" s="82"/>
      <c r="L1701" s="120"/>
      <c r="M1701" s="93"/>
      <c r="N1701" s="93"/>
      <c r="O1701" s="36"/>
      <c r="P1701" s="81"/>
      <c r="Q1701" s="81"/>
      <c r="R1701" s="82"/>
      <c r="S1701" s="88"/>
      <c r="T1701" s="92"/>
      <c r="U1701" s="92"/>
      <c r="V1701" s="2"/>
      <c r="W1701" s="2"/>
    </row>
    <row r="1702" spans="1:23" ht="15.95" customHeight="1" x14ac:dyDescent="0.25">
      <c r="A1702" s="72"/>
      <c r="B1702" s="53" t="str">
        <f>IF('Data Import-Express'!B1696="", "",'Data Import-Express'!B1696 )</f>
        <v>BXPOLO</v>
      </c>
      <c r="C1702" s="53" t="str">
        <f>IF('Data Import-Express'!C1696="", "",'Data Import-Express'!C1696 )</f>
        <v>Company 228</v>
      </c>
      <c r="D1702" s="97" t="str">
        <f>IF('Data Import-Express'!D1696="", "",'Data Import-Express'!D1696 )</f>
        <v>L068589</v>
      </c>
      <c r="E1702" s="54">
        <f ca="1">IF('Data Import-Express'!E1696="", "",'Data Import-Express'!E1696 )+(TODAY()-$A$1)</f>
        <v>45011</v>
      </c>
      <c r="F1702" s="53">
        <f>IF('Data Import-Express'!F1696="", "",'Data Import-Express'!F1696 )</f>
        <v>1800</v>
      </c>
      <c r="G1702" s="53">
        <f>IF('Data Import-Express'!G1696="", "",'Data Import-Express'!G1696 )</f>
        <v>1800</v>
      </c>
      <c r="H1702" s="8"/>
      <c r="I1702" s="81"/>
      <c r="J1702" s="81"/>
      <c r="K1702" s="82"/>
      <c r="L1702" s="120"/>
      <c r="M1702" s="93"/>
      <c r="N1702" s="93"/>
      <c r="O1702" s="36"/>
      <c r="P1702" s="81"/>
      <c r="Q1702" s="81"/>
      <c r="R1702" s="82"/>
      <c r="S1702" s="88"/>
      <c r="T1702" s="92"/>
      <c r="U1702" s="92"/>
      <c r="V1702" s="2"/>
      <c r="W1702" s="2"/>
    </row>
    <row r="1703" spans="1:23" ht="15.95" customHeight="1" x14ac:dyDescent="0.25">
      <c r="A1703" s="72"/>
      <c r="B1703" s="53" t="str">
        <f>IF('Data Import-Express'!B1697="", "",'Data Import-Express'!B1697 )</f>
        <v>BYELKS</v>
      </c>
      <c r="C1703" s="53" t="str">
        <f>IF('Data Import-Express'!C1697="", "",'Data Import-Express'!C1697 )</f>
        <v>Company 229</v>
      </c>
      <c r="D1703" s="97" t="str">
        <f>IF('Data Import-Express'!D1697="", "",'Data Import-Express'!D1697 )</f>
        <v>L069990</v>
      </c>
      <c r="E1703" s="54">
        <f ca="1">IF('Data Import-Express'!E1697="", "",'Data Import-Express'!E1697 )+(TODAY()-$A$1)</f>
        <v>45002</v>
      </c>
      <c r="F1703" s="53">
        <f>IF('Data Import-Express'!F1697="", "",'Data Import-Express'!F1697 )</f>
        <v>550</v>
      </c>
      <c r="G1703" s="53">
        <f>IF('Data Import-Express'!G1697="", "",'Data Import-Express'!G1697 )</f>
        <v>550</v>
      </c>
      <c r="H1703" s="8"/>
      <c r="I1703" s="81"/>
      <c r="J1703" s="81"/>
      <c r="K1703" s="82"/>
      <c r="L1703" s="120"/>
      <c r="M1703" s="93"/>
      <c r="N1703" s="93"/>
      <c r="O1703" s="36"/>
      <c r="P1703" s="81"/>
      <c r="Q1703" s="81"/>
      <c r="R1703" s="82"/>
      <c r="S1703" s="88"/>
      <c r="T1703" s="92"/>
      <c r="U1703" s="92"/>
      <c r="V1703" s="2"/>
      <c r="W1703" s="2"/>
    </row>
    <row r="1704" spans="1:23" ht="15.95" customHeight="1" x14ac:dyDescent="0.25">
      <c r="A1704" s="72"/>
      <c r="B1704" s="53" t="str">
        <f>IF('Data Import-Express'!B1698="", "",'Data Import-Express'!B1698 )</f>
        <v>BZEKWC</v>
      </c>
      <c r="C1704" s="53" t="str">
        <f>IF('Data Import-Express'!C1698="", "",'Data Import-Express'!C1698 )</f>
        <v>Company 230</v>
      </c>
      <c r="D1704" s="97" t="str">
        <f>IF('Data Import-Express'!D1698="", "",'Data Import-Express'!D1698 )</f>
        <v>F052454</v>
      </c>
      <c r="E1704" s="54">
        <f ca="1">IF('Data Import-Express'!E1698="", "",'Data Import-Express'!E1698 )+(TODAY()-$A$1)</f>
        <v>44699</v>
      </c>
      <c r="F1704" s="53">
        <f>IF('Data Import-Express'!F1698="", "",'Data Import-Express'!F1698 )</f>
        <v>3461.78</v>
      </c>
      <c r="G1704" s="53">
        <f>IF('Data Import-Express'!G1698="", "",'Data Import-Express'!G1698 )</f>
        <v>2571.64</v>
      </c>
      <c r="H1704" s="8"/>
      <c r="I1704" s="81"/>
      <c r="J1704" s="81"/>
      <c r="K1704" s="82"/>
      <c r="L1704" s="120"/>
      <c r="M1704" s="93"/>
      <c r="N1704" s="93"/>
      <c r="O1704" s="36"/>
      <c r="P1704" s="81"/>
      <c r="Q1704" s="81"/>
      <c r="R1704" s="82"/>
      <c r="S1704" s="88"/>
      <c r="T1704" s="92"/>
      <c r="U1704" s="92"/>
      <c r="V1704" s="2"/>
      <c r="W1704" s="2"/>
    </row>
    <row r="1705" spans="1:23" ht="15.95" customHeight="1" x14ac:dyDescent="0.25">
      <c r="A1705" s="72"/>
      <c r="B1705" s="53" t="str">
        <f>IF('Data Import-Express'!B1699="", "",'Data Import-Express'!B1699 )</f>
        <v>BZEKWC</v>
      </c>
      <c r="C1705" s="53" t="str">
        <f>IF('Data Import-Express'!C1699="", "",'Data Import-Express'!C1699 )</f>
        <v>Company 230</v>
      </c>
      <c r="D1705" s="97" t="str">
        <f>IF('Data Import-Express'!D1699="", "",'Data Import-Express'!D1699 )</f>
        <v>L063070</v>
      </c>
      <c r="E1705" s="54">
        <f ca="1">IF('Data Import-Express'!E1699="", "",'Data Import-Express'!E1699 )+(TODAY()-$A$1)</f>
        <v>44862</v>
      </c>
      <c r="F1705" s="53">
        <f>IF('Data Import-Express'!F1699="", "",'Data Import-Express'!F1699 )</f>
        <v>1069.8900000000001</v>
      </c>
      <c r="G1705" s="53">
        <f>IF('Data Import-Express'!G1699="", "",'Data Import-Express'!G1699 )</f>
        <v>1069.8900000000001</v>
      </c>
      <c r="H1705" s="8"/>
      <c r="I1705" s="81"/>
      <c r="J1705" s="81"/>
      <c r="K1705" s="82"/>
      <c r="L1705" s="120"/>
      <c r="M1705" s="93"/>
      <c r="N1705" s="93"/>
      <c r="O1705" s="36"/>
      <c r="P1705" s="81"/>
      <c r="Q1705" s="81"/>
      <c r="R1705" s="82"/>
      <c r="S1705" s="88"/>
      <c r="T1705" s="92"/>
      <c r="U1705" s="92"/>
      <c r="V1705" s="2"/>
      <c r="W1705" s="2"/>
    </row>
    <row r="1706" spans="1:23" ht="15.95" customHeight="1" x14ac:dyDescent="0.25">
      <c r="A1706" s="72"/>
      <c r="B1706" s="53" t="str">
        <f>IF('Data Import-Express'!B1700="", "",'Data Import-Express'!B1700 )</f>
        <v>BZEKWC</v>
      </c>
      <c r="C1706" s="53" t="str">
        <f>IF('Data Import-Express'!C1700="", "",'Data Import-Express'!C1700 )</f>
        <v>Company 230</v>
      </c>
      <c r="D1706" s="97" t="str">
        <f>IF('Data Import-Express'!D1700="", "",'Data Import-Express'!D1700 )</f>
        <v>L062063</v>
      </c>
      <c r="E1706" s="54">
        <f ca="1">IF('Data Import-Express'!E1700="", "",'Data Import-Express'!E1700 )+(TODAY()-$A$1)</f>
        <v>44867</v>
      </c>
      <c r="F1706" s="53">
        <f>IF('Data Import-Express'!F1700="", "",'Data Import-Express'!F1700 )</f>
        <v>150</v>
      </c>
      <c r="G1706" s="53">
        <f>IF('Data Import-Express'!G1700="", "",'Data Import-Express'!G1700 )</f>
        <v>150</v>
      </c>
      <c r="H1706" s="8"/>
      <c r="I1706" s="81"/>
      <c r="J1706" s="81"/>
      <c r="K1706" s="82"/>
      <c r="L1706" s="120"/>
      <c r="M1706" s="93"/>
      <c r="N1706" s="93"/>
      <c r="O1706" s="36"/>
      <c r="P1706" s="81"/>
      <c r="Q1706" s="81"/>
      <c r="R1706" s="82"/>
      <c r="S1706" s="88"/>
      <c r="T1706" s="92"/>
      <c r="U1706" s="92"/>
      <c r="V1706" s="2"/>
      <c r="W1706" s="2"/>
    </row>
    <row r="1707" spans="1:23" ht="15.95" customHeight="1" x14ac:dyDescent="0.25">
      <c r="A1707" s="72"/>
      <c r="B1707" s="53" t="str">
        <f>IF('Data Import-Express'!B1701="", "",'Data Import-Express'!B1701 )</f>
        <v>BZEKWC</v>
      </c>
      <c r="C1707" s="53" t="str">
        <f>IF('Data Import-Express'!C1701="", "",'Data Import-Express'!C1701 )</f>
        <v>Company 230</v>
      </c>
      <c r="D1707" s="97" t="str">
        <f>IF('Data Import-Express'!D1701="", "",'Data Import-Express'!D1701 )</f>
        <v>L063008</v>
      </c>
      <c r="E1707" s="54">
        <f ca="1">IF('Data Import-Express'!E1701="", "",'Data Import-Express'!E1701 )+(TODAY()-$A$1)</f>
        <v>44867</v>
      </c>
      <c r="F1707" s="53">
        <f>IF('Data Import-Express'!F1701="", "",'Data Import-Express'!F1701 )</f>
        <v>449.6</v>
      </c>
      <c r="G1707" s="53">
        <f>IF('Data Import-Express'!G1701="", "",'Data Import-Express'!G1701 )</f>
        <v>449.6</v>
      </c>
      <c r="H1707" s="8"/>
      <c r="I1707" s="81"/>
      <c r="J1707" s="81"/>
      <c r="K1707" s="82"/>
      <c r="L1707" s="120"/>
      <c r="M1707" s="93"/>
      <c r="N1707" s="93"/>
      <c r="O1707" s="36"/>
      <c r="P1707" s="81"/>
      <c r="Q1707" s="81"/>
      <c r="R1707" s="82"/>
      <c r="S1707" s="88"/>
      <c r="T1707" s="92"/>
      <c r="U1707" s="92"/>
      <c r="V1707" s="2"/>
      <c r="W1707" s="2"/>
    </row>
    <row r="1708" spans="1:23" ht="15.95" customHeight="1" x14ac:dyDescent="0.25">
      <c r="A1708" s="72"/>
      <c r="B1708" s="53" t="str">
        <f>IF('Data Import-Express'!B1702="", "",'Data Import-Express'!B1702 )</f>
        <v>BZEKWC</v>
      </c>
      <c r="C1708" s="53" t="str">
        <f>IF('Data Import-Express'!C1702="", "",'Data Import-Express'!C1702 )</f>
        <v>Company 230</v>
      </c>
      <c r="D1708" s="97" t="str">
        <f>IF('Data Import-Express'!D1702="", "",'Data Import-Express'!D1702 )</f>
        <v>L064118</v>
      </c>
      <c r="E1708" s="54">
        <f ca="1">IF('Data Import-Express'!E1702="", "",'Data Import-Express'!E1702 )+(TODAY()-$A$1)</f>
        <v>44895</v>
      </c>
      <c r="F1708" s="53">
        <f>IF('Data Import-Express'!F1702="", "",'Data Import-Express'!F1702 )</f>
        <v>3387</v>
      </c>
      <c r="G1708" s="53">
        <f>IF('Data Import-Express'!G1702="", "",'Data Import-Express'!G1702 )</f>
        <v>1548.94</v>
      </c>
      <c r="H1708" s="8"/>
      <c r="I1708" s="81"/>
      <c r="J1708" s="81"/>
      <c r="K1708" s="82"/>
      <c r="L1708" s="120"/>
      <c r="M1708" s="93"/>
      <c r="N1708" s="93"/>
      <c r="O1708" s="36"/>
      <c r="P1708" s="81"/>
      <c r="Q1708" s="81"/>
      <c r="R1708" s="82"/>
      <c r="S1708" s="88"/>
      <c r="T1708" s="92"/>
      <c r="U1708" s="92"/>
      <c r="V1708" s="2"/>
      <c r="W1708" s="2"/>
    </row>
    <row r="1709" spans="1:23" ht="15.95" customHeight="1" x14ac:dyDescent="0.25">
      <c r="A1709" s="72"/>
      <c r="B1709" s="53" t="str">
        <f>IF('Data Import-Express'!B1703="", "",'Data Import-Express'!B1703 )</f>
        <v>BZEKWC</v>
      </c>
      <c r="C1709" s="53" t="str">
        <f>IF('Data Import-Express'!C1703="", "",'Data Import-Express'!C1703 )</f>
        <v>Company 230</v>
      </c>
      <c r="D1709" s="97" t="str">
        <f>IF('Data Import-Express'!D1703="", "",'Data Import-Express'!D1703 )</f>
        <v>L064654</v>
      </c>
      <c r="E1709" s="54">
        <f ca="1">IF('Data Import-Express'!E1703="", "",'Data Import-Express'!E1703 )+(TODAY()-$A$1)</f>
        <v>44895</v>
      </c>
      <c r="F1709" s="53">
        <f>IF('Data Import-Express'!F1703="", "",'Data Import-Express'!F1703 )</f>
        <v>2105.3000000000002</v>
      </c>
      <c r="G1709" s="53">
        <f>IF('Data Import-Express'!G1703="", "",'Data Import-Express'!G1703 )</f>
        <v>216.27</v>
      </c>
      <c r="H1709" s="8"/>
      <c r="I1709" s="81"/>
      <c r="J1709" s="81"/>
      <c r="K1709" s="82"/>
      <c r="L1709" s="120"/>
      <c r="M1709" s="93"/>
      <c r="N1709" s="93"/>
      <c r="O1709" s="36"/>
      <c r="P1709" s="81"/>
      <c r="Q1709" s="81"/>
      <c r="R1709" s="82"/>
      <c r="S1709" s="88"/>
      <c r="T1709" s="92"/>
      <c r="U1709" s="92"/>
      <c r="V1709" s="2"/>
      <c r="W1709" s="2"/>
    </row>
    <row r="1710" spans="1:23" ht="15.95" customHeight="1" x14ac:dyDescent="0.25">
      <c r="A1710" s="72"/>
      <c r="B1710" s="53" t="str">
        <f>IF('Data Import-Express'!B1704="", "",'Data Import-Express'!B1704 )</f>
        <v>BZEKWC</v>
      </c>
      <c r="C1710" s="53" t="str">
        <f>IF('Data Import-Express'!C1704="", "",'Data Import-Express'!C1704 )</f>
        <v>Company 230</v>
      </c>
      <c r="D1710" s="97" t="str">
        <f>IF('Data Import-Express'!D1704="", "",'Data Import-Express'!D1704 )</f>
        <v>L065828</v>
      </c>
      <c r="E1710" s="54">
        <f ca="1">IF('Data Import-Express'!E1704="", "",'Data Import-Express'!E1704 )+(TODAY()-$A$1)</f>
        <v>44926</v>
      </c>
      <c r="F1710" s="53">
        <f>IF('Data Import-Express'!F1704="", "",'Data Import-Express'!F1704 )</f>
        <v>1965.6</v>
      </c>
      <c r="G1710" s="53">
        <f>IF('Data Import-Express'!G1704="", "",'Data Import-Express'!G1704 )</f>
        <v>1965.6</v>
      </c>
      <c r="H1710" s="8"/>
      <c r="I1710" s="81"/>
      <c r="J1710" s="81"/>
      <c r="K1710" s="82"/>
      <c r="L1710" s="120"/>
      <c r="M1710" s="93"/>
      <c r="N1710" s="93"/>
      <c r="O1710" s="36"/>
      <c r="P1710" s="81"/>
      <c r="Q1710" s="81"/>
      <c r="R1710" s="82"/>
      <c r="S1710" s="88"/>
      <c r="T1710" s="92"/>
      <c r="U1710" s="92"/>
      <c r="V1710" s="2"/>
      <c r="W1710" s="2"/>
    </row>
    <row r="1711" spans="1:23" ht="15.95" customHeight="1" x14ac:dyDescent="0.25">
      <c r="A1711" s="72"/>
      <c r="B1711" s="53" t="str">
        <f>IF('Data Import-Express'!B1705="", "",'Data Import-Express'!B1705 )</f>
        <v>BZEKWC</v>
      </c>
      <c r="C1711" s="53" t="str">
        <f>IF('Data Import-Express'!C1705="", "",'Data Import-Express'!C1705 )</f>
        <v>Company 230</v>
      </c>
      <c r="D1711" s="97" t="str">
        <f>IF('Data Import-Express'!D1705="", "",'Data Import-Express'!D1705 )</f>
        <v>L069552</v>
      </c>
      <c r="E1711" s="54">
        <f ca="1">IF('Data Import-Express'!E1705="", "",'Data Import-Express'!E1705 )+(TODAY()-$A$1)</f>
        <v>45008</v>
      </c>
      <c r="F1711" s="53">
        <f>IF('Data Import-Express'!F1705="", "",'Data Import-Express'!F1705 )</f>
        <v>966.61</v>
      </c>
      <c r="G1711" s="53">
        <f>IF('Data Import-Express'!G1705="", "",'Data Import-Express'!G1705 )</f>
        <v>966.61</v>
      </c>
      <c r="H1711" s="8"/>
      <c r="I1711" s="81"/>
      <c r="J1711" s="81"/>
      <c r="K1711" s="82"/>
      <c r="L1711" s="120"/>
      <c r="M1711" s="93"/>
      <c r="N1711" s="93"/>
      <c r="O1711" s="36"/>
      <c r="P1711" s="81"/>
      <c r="Q1711" s="81"/>
      <c r="R1711" s="82"/>
      <c r="S1711" s="88"/>
      <c r="T1711" s="92"/>
      <c r="U1711" s="92"/>
      <c r="V1711" s="2"/>
      <c r="W1711" s="2"/>
    </row>
    <row r="1712" spans="1:23" ht="15.95" customHeight="1" x14ac:dyDescent="0.25">
      <c r="A1712" s="72"/>
      <c r="B1712" s="53" t="str">
        <f>IF('Data Import-Express'!B1706="", "",'Data Import-Express'!B1706 )</f>
        <v>BZEKWC</v>
      </c>
      <c r="C1712" s="53" t="str">
        <f>IF('Data Import-Express'!C1706="", "",'Data Import-Express'!C1706 )</f>
        <v>Company 230</v>
      </c>
      <c r="D1712" s="97" t="str">
        <f>IF('Data Import-Express'!D1706="", "",'Data Import-Express'!D1706 )</f>
        <v>L073760</v>
      </c>
      <c r="E1712" s="54">
        <f ca="1">IF('Data Import-Express'!E1706="", "",'Data Import-Express'!E1706 )+(TODAY()-$A$1)</f>
        <v>45067</v>
      </c>
      <c r="F1712" s="53">
        <f>IF('Data Import-Express'!F1706="", "",'Data Import-Express'!F1706 )</f>
        <v>632.58000000000004</v>
      </c>
      <c r="G1712" s="53">
        <f>IF('Data Import-Express'!G1706="", "",'Data Import-Express'!G1706 )</f>
        <v>201.04</v>
      </c>
      <c r="H1712" s="8"/>
      <c r="I1712" s="81"/>
      <c r="J1712" s="81"/>
      <c r="K1712" s="82"/>
      <c r="L1712" s="120"/>
      <c r="M1712" s="93"/>
      <c r="N1712" s="93"/>
      <c r="O1712" s="36"/>
      <c r="P1712" s="81"/>
      <c r="Q1712" s="81"/>
      <c r="R1712" s="82"/>
      <c r="S1712" s="88"/>
      <c r="T1712" s="92"/>
      <c r="U1712" s="92"/>
      <c r="V1712" s="2"/>
      <c r="W1712" s="2"/>
    </row>
    <row r="1713" spans="1:23" ht="15.95" customHeight="1" x14ac:dyDescent="0.25">
      <c r="A1713" s="72"/>
      <c r="B1713" s="53" t="str">
        <f>IF('Data Import-Express'!B1707="", "",'Data Import-Express'!B1707 )</f>
        <v>BZEKWC</v>
      </c>
      <c r="C1713" s="53" t="str">
        <f>IF('Data Import-Express'!C1707="", "",'Data Import-Express'!C1707 )</f>
        <v>Company 230</v>
      </c>
      <c r="D1713" s="97" t="str">
        <f>IF('Data Import-Express'!D1707="", "",'Data Import-Express'!D1707 )</f>
        <v>L074376</v>
      </c>
      <c r="E1713" s="54">
        <f ca="1">IF('Data Import-Express'!E1707="", "",'Data Import-Express'!E1707 )+(TODAY()-$A$1)</f>
        <v>45081</v>
      </c>
      <c r="F1713" s="53">
        <f>IF('Data Import-Express'!F1707="", "",'Data Import-Express'!F1707 )</f>
        <v>898.23</v>
      </c>
      <c r="G1713" s="53">
        <f>IF('Data Import-Express'!G1707="", "",'Data Import-Express'!G1707 )</f>
        <v>898.23</v>
      </c>
      <c r="H1713" s="8"/>
      <c r="I1713" s="81"/>
      <c r="J1713" s="81"/>
      <c r="K1713" s="82"/>
      <c r="L1713" s="120"/>
      <c r="M1713" s="93"/>
      <c r="N1713" s="93"/>
      <c r="O1713" s="36"/>
      <c r="P1713" s="81"/>
      <c r="Q1713" s="81"/>
      <c r="R1713" s="82"/>
      <c r="S1713" s="88"/>
      <c r="T1713" s="92"/>
      <c r="U1713" s="92"/>
      <c r="V1713" s="2"/>
      <c r="W1713" s="2"/>
    </row>
    <row r="1714" spans="1:23" ht="15.95" customHeight="1" x14ac:dyDescent="0.25">
      <c r="A1714" s="72"/>
      <c r="B1714" s="53" t="str">
        <f>IF('Data Import-Express'!B1708="", "",'Data Import-Express'!B1708 )</f>
        <v>BZEKWC</v>
      </c>
      <c r="C1714" s="53" t="str">
        <f>IF('Data Import-Express'!C1708="", "",'Data Import-Express'!C1708 )</f>
        <v>Company 230</v>
      </c>
      <c r="D1714" s="97" t="str">
        <f>IF('Data Import-Express'!D1708="", "",'Data Import-Express'!D1708 )</f>
        <v>L074364</v>
      </c>
      <c r="E1714" s="54">
        <f ca="1">IF('Data Import-Express'!E1708="", "",'Data Import-Express'!E1708 )+(TODAY()-$A$1)</f>
        <v>45085</v>
      </c>
      <c r="F1714" s="53">
        <f>IF('Data Import-Express'!F1708="", "",'Data Import-Express'!F1708 )</f>
        <v>526.75</v>
      </c>
      <c r="G1714" s="53">
        <f>IF('Data Import-Express'!G1708="", "",'Data Import-Express'!G1708 )</f>
        <v>526.75</v>
      </c>
      <c r="H1714" s="8"/>
      <c r="I1714" s="81"/>
      <c r="J1714" s="81"/>
      <c r="K1714" s="82"/>
      <c r="L1714" s="120"/>
      <c r="M1714" s="93"/>
      <c r="N1714" s="93"/>
      <c r="O1714" s="36"/>
      <c r="P1714" s="81"/>
      <c r="Q1714" s="81"/>
      <c r="R1714" s="82"/>
      <c r="S1714" s="88"/>
      <c r="T1714" s="92"/>
      <c r="U1714" s="92"/>
      <c r="V1714" s="2"/>
      <c r="W1714" s="2"/>
    </row>
    <row r="1715" spans="1:23" ht="15.95" customHeight="1" x14ac:dyDescent="0.25">
      <c r="A1715" s="72"/>
      <c r="B1715" s="53" t="str">
        <f>IF('Data Import-Express'!B1709="", "",'Data Import-Express'!B1709 )</f>
        <v>BZEKWC</v>
      </c>
      <c r="C1715" s="53" t="str">
        <f>IF('Data Import-Express'!C1709="", "",'Data Import-Express'!C1709 )</f>
        <v>Company 230</v>
      </c>
      <c r="D1715" s="97" t="str">
        <f>IF('Data Import-Express'!D1709="", "",'Data Import-Express'!D1709 )</f>
        <v>L074771</v>
      </c>
      <c r="E1715" s="54">
        <f ca="1">IF('Data Import-Express'!E1709="", "",'Data Import-Express'!E1709 )+(TODAY()-$A$1)</f>
        <v>45092</v>
      </c>
      <c r="F1715" s="53">
        <f>IF('Data Import-Express'!F1709="", "",'Data Import-Express'!F1709 )</f>
        <v>1165.08</v>
      </c>
      <c r="G1715" s="53">
        <f>IF('Data Import-Express'!G1709="", "",'Data Import-Express'!G1709 )</f>
        <v>1165.08</v>
      </c>
      <c r="H1715" s="8"/>
      <c r="I1715" s="81"/>
      <c r="J1715" s="81"/>
      <c r="K1715" s="82"/>
      <c r="L1715" s="120"/>
      <c r="M1715" s="93"/>
      <c r="N1715" s="93"/>
      <c r="O1715" s="36"/>
      <c r="P1715" s="81"/>
      <c r="Q1715" s="81"/>
      <c r="R1715" s="82"/>
      <c r="S1715" s="88"/>
      <c r="T1715" s="92"/>
      <c r="U1715" s="92"/>
      <c r="V1715" s="2"/>
      <c r="W1715" s="2"/>
    </row>
    <row r="1716" spans="1:23" ht="15.95" customHeight="1" x14ac:dyDescent="0.25">
      <c r="A1716" s="72"/>
      <c r="B1716" s="53" t="str">
        <f>IF('Data Import-Express'!B1710="", "",'Data Import-Express'!B1710 )</f>
        <v>BZEKWC</v>
      </c>
      <c r="C1716" s="53" t="str">
        <f>IF('Data Import-Express'!C1710="", "",'Data Import-Express'!C1710 )</f>
        <v>Company 230</v>
      </c>
      <c r="D1716" s="97" t="str">
        <f>IF('Data Import-Express'!D1710="", "",'Data Import-Express'!D1710 )</f>
        <v>L074779</v>
      </c>
      <c r="E1716" s="54">
        <f ca="1">IF('Data Import-Express'!E1710="", "",'Data Import-Express'!E1710 )+(TODAY()-$A$1)</f>
        <v>45092</v>
      </c>
      <c r="F1716" s="53">
        <f>IF('Data Import-Express'!F1710="", "",'Data Import-Express'!F1710 )</f>
        <v>510.38</v>
      </c>
      <c r="G1716" s="53">
        <f>IF('Data Import-Express'!G1710="", "",'Data Import-Express'!G1710 )</f>
        <v>510.38</v>
      </c>
      <c r="H1716" s="8"/>
      <c r="I1716" s="81"/>
      <c r="J1716" s="81"/>
      <c r="K1716" s="82"/>
      <c r="L1716" s="120"/>
      <c r="M1716" s="93"/>
      <c r="N1716" s="93"/>
      <c r="O1716" s="36"/>
      <c r="P1716" s="81"/>
      <c r="Q1716" s="81"/>
      <c r="R1716" s="82"/>
      <c r="S1716" s="88"/>
      <c r="T1716" s="92"/>
      <c r="U1716" s="92"/>
      <c r="V1716" s="2"/>
      <c r="W1716" s="2"/>
    </row>
    <row r="1717" spans="1:23" ht="15.95" customHeight="1" x14ac:dyDescent="0.25">
      <c r="A1717" s="72"/>
      <c r="B1717" s="53" t="str">
        <f>IF('Data Import-Express'!B1711="", "",'Data Import-Express'!B1711 )</f>
        <v>BZEKWC</v>
      </c>
      <c r="C1717" s="53" t="str">
        <f>IF('Data Import-Express'!C1711="", "",'Data Import-Express'!C1711 )</f>
        <v>Company 230</v>
      </c>
      <c r="D1717" s="97" t="str">
        <f>IF('Data Import-Express'!D1711="", "",'Data Import-Express'!D1711 )</f>
        <v>L075069</v>
      </c>
      <c r="E1717" s="54">
        <f ca="1">IF('Data Import-Express'!E1711="", "",'Data Import-Express'!E1711 )+(TODAY()-$A$1)</f>
        <v>45092</v>
      </c>
      <c r="F1717" s="53">
        <f>IF('Data Import-Express'!F1711="", "",'Data Import-Express'!F1711 )</f>
        <v>681.43</v>
      </c>
      <c r="G1717" s="53">
        <f>IF('Data Import-Express'!G1711="", "",'Data Import-Express'!G1711 )</f>
        <v>681.43</v>
      </c>
      <c r="H1717" s="8"/>
      <c r="I1717" s="81"/>
      <c r="J1717" s="81"/>
      <c r="K1717" s="82"/>
      <c r="L1717" s="120"/>
      <c r="M1717" s="93"/>
      <c r="N1717" s="93"/>
      <c r="O1717" s="36"/>
      <c r="P1717" s="81"/>
      <c r="Q1717" s="81"/>
      <c r="R1717" s="82"/>
      <c r="S1717" s="88"/>
      <c r="T1717" s="92"/>
      <c r="U1717" s="92"/>
      <c r="V1717" s="2"/>
      <c r="W1717" s="2"/>
    </row>
    <row r="1718" spans="1:23" ht="15.95" customHeight="1" x14ac:dyDescent="0.25">
      <c r="A1718" s="72"/>
      <c r="B1718" s="53" t="str">
        <f>IF('Data Import-Express'!B1712="", "",'Data Import-Express'!B1712 )</f>
        <v>BZEKWC</v>
      </c>
      <c r="C1718" s="53" t="str">
        <f>IF('Data Import-Express'!C1712="", "",'Data Import-Express'!C1712 )</f>
        <v>Company 230</v>
      </c>
      <c r="D1718" s="97" t="str">
        <f>IF('Data Import-Express'!D1712="", "",'Data Import-Express'!D1712 )</f>
        <v>L075299</v>
      </c>
      <c r="E1718" s="54">
        <f ca="1">IF('Data Import-Express'!E1712="", "",'Data Import-Express'!E1712 )+(TODAY()-$A$1)</f>
        <v>45094</v>
      </c>
      <c r="F1718" s="53">
        <f>IF('Data Import-Express'!F1712="", "",'Data Import-Express'!F1712 )</f>
        <v>823.18</v>
      </c>
      <c r="G1718" s="53">
        <f>IF('Data Import-Express'!G1712="", "",'Data Import-Express'!G1712 )</f>
        <v>823.18</v>
      </c>
      <c r="H1718" s="8"/>
      <c r="I1718" s="81"/>
      <c r="J1718" s="81"/>
      <c r="K1718" s="82"/>
      <c r="L1718" s="120"/>
      <c r="M1718" s="93"/>
      <c r="N1718" s="93"/>
      <c r="O1718" s="36"/>
      <c r="P1718" s="81"/>
      <c r="Q1718" s="81"/>
      <c r="R1718" s="82"/>
      <c r="S1718" s="88"/>
      <c r="T1718" s="92"/>
      <c r="U1718" s="92"/>
      <c r="V1718" s="2"/>
      <c r="W1718" s="2"/>
    </row>
    <row r="1719" spans="1:23" ht="15.95" customHeight="1" x14ac:dyDescent="0.25">
      <c r="A1719" s="72"/>
      <c r="B1719" s="53" t="str">
        <f>IF('Data Import-Express'!B1713="", "",'Data Import-Express'!B1713 )</f>
        <v>BZEKWC</v>
      </c>
      <c r="C1719" s="53" t="str">
        <f>IF('Data Import-Express'!C1713="", "",'Data Import-Express'!C1713 )</f>
        <v>Company 230</v>
      </c>
      <c r="D1719" s="97" t="str">
        <f>IF('Data Import-Express'!D1713="", "",'Data Import-Express'!D1713 )</f>
        <v>L075319</v>
      </c>
      <c r="E1719" s="54">
        <f ca="1">IF('Data Import-Express'!E1713="", "",'Data Import-Express'!E1713 )+(TODAY()-$A$1)</f>
        <v>45106</v>
      </c>
      <c r="F1719" s="53">
        <f>IF('Data Import-Express'!F1713="", "",'Data Import-Express'!F1713 )</f>
        <v>592</v>
      </c>
      <c r="G1719" s="53">
        <f>IF('Data Import-Express'!G1713="", "",'Data Import-Express'!G1713 )</f>
        <v>592</v>
      </c>
      <c r="H1719" s="8"/>
      <c r="I1719" s="81"/>
      <c r="J1719" s="81"/>
      <c r="K1719" s="82"/>
      <c r="L1719" s="120"/>
      <c r="M1719" s="93"/>
      <c r="N1719" s="93"/>
      <c r="O1719" s="36"/>
      <c r="P1719" s="81"/>
      <c r="Q1719" s="81"/>
      <c r="R1719" s="82"/>
      <c r="S1719" s="88"/>
      <c r="T1719" s="92"/>
      <c r="U1719" s="92"/>
      <c r="V1719" s="2"/>
      <c r="W1719" s="2"/>
    </row>
    <row r="1720" spans="1:23" ht="15.95" customHeight="1" x14ac:dyDescent="0.25">
      <c r="A1720" s="72"/>
      <c r="B1720" s="53" t="str">
        <f>IF('Data Import-Express'!B1714="", "",'Data Import-Express'!B1714 )</f>
        <v>BZEKWC</v>
      </c>
      <c r="C1720" s="53" t="str">
        <f>IF('Data Import-Express'!C1714="", "",'Data Import-Express'!C1714 )</f>
        <v>Company 230</v>
      </c>
      <c r="D1720" s="97" t="str">
        <f>IF('Data Import-Express'!D1714="", "",'Data Import-Express'!D1714 )</f>
        <v>L076090</v>
      </c>
      <c r="E1720" s="54">
        <f ca="1">IF('Data Import-Express'!E1714="", "",'Data Import-Express'!E1714 )+(TODAY()-$A$1)</f>
        <v>45106</v>
      </c>
      <c r="F1720" s="53">
        <f>IF('Data Import-Express'!F1714="", "",'Data Import-Express'!F1714 )</f>
        <v>293.61</v>
      </c>
      <c r="G1720" s="53">
        <f>IF('Data Import-Express'!G1714="", "",'Data Import-Express'!G1714 )</f>
        <v>293.61</v>
      </c>
      <c r="H1720" s="8"/>
      <c r="I1720" s="81"/>
      <c r="J1720" s="81"/>
      <c r="K1720" s="82"/>
      <c r="L1720" s="120"/>
      <c r="M1720" s="93"/>
      <c r="N1720" s="93"/>
      <c r="O1720" s="36"/>
      <c r="P1720" s="81"/>
      <c r="Q1720" s="81"/>
      <c r="R1720" s="82"/>
      <c r="S1720" s="88"/>
      <c r="T1720" s="92"/>
      <c r="U1720" s="92"/>
      <c r="V1720" s="2"/>
      <c r="W1720" s="2"/>
    </row>
    <row r="1721" spans="1:23" ht="15.95" customHeight="1" x14ac:dyDescent="0.25">
      <c r="A1721" s="72"/>
      <c r="B1721" s="53" t="str">
        <f>IF('Data Import-Express'!B1715="", "",'Data Import-Express'!B1715 )</f>
        <v>BZEKWC</v>
      </c>
      <c r="C1721" s="53" t="str">
        <f>IF('Data Import-Express'!C1715="", "",'Data Import-Express'!C1715 )</f>
        <v>Company 230</v>
      </c>
      <c r="D1721" s="97" t="str">
        <f>IF('Data Import-Express'!D1715="", "",'Data Import-Express'!D1715 )</f>
        <v>L076024</v>
      </c>
      <c r="E1721" s="54">
        <f ca="1">IF('Data Import-Express'!E1715="", "",'Data Import-Express'!E1715 )+(TODAY()-$A$1)</f>
        <v>45113</v>
      </c>
      <c r="F1721" s="53">
        <f>IF('Data Import-Express'!F1715="", "",'Data Import-Express'!F1715 )</f>
        <v>862.3</v>
      </c>
      <c r="G1721" s="53">
        <f>IF('Data Import-Express'!G1715="", "",'Data Import-Express'!G1715 )</f>
        <v>75.069999999999993</v>
      </c>
      <c r="H1721" s="8"/>
      <c r="I1721" s="81"/>
      <c r="J1721" s="81"/>
      <c r="K1721" s="82"/>
      <c r="L1721" s="120"/>
      <c r="M1721" s="93"/>
      <c r="N1721" s="93"/>
      <c r="O1721" s="36"/>
      <c r="P1721" s="81"/>
      <c r="Q1721" s="81"/>
      <c r="R1721" s="82"/>
      <c r="S1721" s="88"/>
      <c r="T1721" s="92"/>
      <c r="U1721" s="92"/>
      <c r="V1721" s="2"/>
      <c r="W1721" s="2"/>
    </row>
    <row r="1722" spans="1:23" ht="15.95" customHeight="1" x14ac:dyDescent="0.25">
      <c r="A1722" s="72"/>
      <c r="B1722" s="53" t="str">
        <f>IF('Data Import-Express'!B1716="", "",'Data Import-Express'!B1716 )</f>
        <v>BZEKWC</v>
      </c>
      <c r="C1722" s="53" t="str">
        <f>IF('Data Import-Express'!C1716="", "",'Data Import-Express'!C1716 )</f>
        <v>Company 230</v>
      </c>
      <c r="D1722" s="97" t="str">
        <f>IF('Data Import-Express'!D1716="", "",'Data Import-Express'!D1716 )</f>
        <v>L076334</v>
      </c>
      <c r="E1722" s="54">
        <f ca="1">IF('Data Import-Express'!E1716="", "",'Data Import-Express'!E1716 )+(TODAY()-$A$1)</f>
        <v>45120</v>
      </c>
      <c r="F1722" s="53">
        <f>IF('Data Import-Express'!F1716="", "",'Data Import-Express'!F1716 )</f>
        <v>352.5</v>
      </c>
      <c r="G1722" s="53">
        <f>IF('Data Import-Express'!G1716="", "",'Data Import-Express'!G1716 )</f>
        <v>352.5</v>
      </c>
      <c r="H1722" s="8"/>
      <c r="I1722" s="81"/>
      <c r="J1722" s="81"/>
      <c r="K1722" s="82"/>
      <c r="L1722" s="120"/>
      <c r="M1722" s="93"/>
      <c r="N1722" s="93"/>
      <c r="O1722" s="36"/>
      <c r="P1722" s="81"/>
      <c r="Q1722" s="81"/>
      <c r="R1722" s="82"/>
      <c r="S1722" s="88"/>
      <c r="T1722" s="92"/>
      <c r="U1722" s="92"/>
      <c r="V1722" s="2"/>
      <c r="W1722" s="2"/>
    </row>
    <row r="1723" spans="1:23" ht="15.95" customHeight="1" x14ac:dyDescent="0.25">
      <c r="A1723" s="72"/>
      <c r="B1723" s="53" t="str">
        <f>IF('Data Import-Express'!B1717="", "",'Data Import-Express'!B1717 )</f>
        <v>BZEKWC</v>
      </c>
      <c r="C1723" s="53" t="str">
        <f>IF('Data Import-Express'!C1717="", "",'Data Import-Express'!C1717 )</f>
        <v>Company 230</v>
      </c>
      <c r="D1723" s="97" t="str">
        <f>IF('Data Import-Express'!D1717="", "",'Data Import-Express'!D1717 )</f>
        <v>L077202</v>
      </c>
      <c r="E1723" s="54">
        <f ca="1">IF('Data Import-Express'!E1717="", "",'Data Import-Express'!E1717 )+(TODAY()-$A$1)</f>
        <v>45129</v>
      </c>
      <c r="F1723" s="53">
        <f>IF('Data Import-Express'!F1717="", "",'Data Import-Express'!F1717 )</f>
        <v>986.5</v>
      </c>
      <c r="G1723" s="53">
        <f>IF('Data Import-Express'!G1717="", "",'Data Import-Express'!G1717 )</f>
        <v>40.340000000000003</v>
      </c>
      <c r="H1723" s="8"/>
      <c r="I1723" s="81"/>
      <c r="J1723" s="81"/>
      <c r="K1723" s="82"/>
      <c r="L1723" s="120"/>
      <c r="M1723" s="93"/>
      <c r="N1723" s="93"/>
      <c r="O1723" s="36"/>
      <c r="P1723" s="81"/>
      <c r="Q1723" s="81"/>
      <c r="R1723" s="82"/>
      <c r="S1723" s="88"/>
      <c r="T1723" s="92"/>
      <c r="U1723" s="92"/>
      <c r="V1723" s="2"/>
      <c r="W1723" s="2"/>
    </row>
    <row r="1724" spans="1:23" ht="15.95" customHeight="1" x14ac:dyDescent="0.25">
      <c r="A1724" s="72"/>
      <c r="B1724" s="53" t="str">
        <f>IF('Data Import-Express'!B1718="", "",'Data Import-Express'!B1718 )</f>
        <v>BZEKWC</v>
      </c>
      <c r="C1724" s="53" t="str">
        <f>IF('Data Import-Express'!C1718="", "",'Data Import-Express'!C1718 )</f>
        <v>Company 230</v>
      </c>
      <c r="D1724" s="97" t="str">
        <f>IF('Data Import-Express'!D1718="", "",'Data Import-Express'!D1718 )</f>
        <v>L076868</v>
      </c>
      <c r="E1724" s="54">
        <f ca="1">IF('Data Import-Express'!E1718="", "",'Data Import-Express'!E1718 )+(TODAY()-$A$1)</f>
        <v>45141</v>
      </c>
      <c r="F1724" s="53">
        <f>IF('Data Import-Express'!F1718="", "",'Data Import-Express'!F1718 )</f>
        <v>2237.58</v>
      </c>
      <c r="G1724" s="53">
        <f>IF('Data Import-Express'!G1718="", "",'Data Import-Express'!G1718 )</f>
        <v>2237.58</v>
      </c>
      <c r="H1724" s="8"/>
      <c r="I1724" s="81"/>
      <c r="J1724" s="81"/>
      <c r="K1724" s="82"/>
      <c r="L1724" s="120"/>
      <c r="M1724" s="93"/>
      <c r="N1724" s="93"/>
      <c r="O1724" s="36"/>
      <c r="P1724" s="81"/>
      <c r="Q1724" s="81"/>
      <c r="R1724" s="82"/>
      <c r="S1724" s="88"/>
      <c r="T1724" s="92"/>
      <c r="U1724" s="92"/>
      <c r="V1724" s="2"/>
      <c r="W1724" s="2"/>
    </row>
    <row r="1725" spans="1:23" ht="15.95" customHeight="1" x14ac:dyDescent="0.25">
      <c r="A1725" s="72"/>
      <c r="B1725" s="53" t="str">
        <f>IF('Data Import-Express'!B1719="", "",'Data Import-Express'!B1719 )</f>
        <v>BZEKWC</v>
      </c>
      <c r="C1725" s="53" t="str">
        <f>IF('Data Import-Express'!C1719="", "",'Data Import-Express'!C1719 )</f>
        <v>Company 230</v>
      </c>
      <c r="D1725" s="97" t="str">
        <f>IF('Data Import-Express'!D1719="", "",'Data Import-Express'!D1719 )</f>
        <v>L077437</v>
      </c>
      <c r="E1725" s="54">
        <f ca="1">IF('Data Import-Express'!E1719="", "",'Data Import-Express'!E1719 )+(TODAY()-$A$1)</f>
        <v>45141</v>
      </c>
      <c r="F1725" s="53">
        <f>IF('Data Import-Express'!F1719="", "",'Data Import-Express'!F1719 )</f>
        <v>1013.78</v>
      </c>
      <c r="G1725" s="53">
        <f>IF('Data Import-Express'!G1719="", "",'Data Import-Express'!G1719 )</f>
        <v>1013.78</v>
      </c>
      <c r="H1725" s="8"/>
      <c r="I1725" s="81"/>
      <c r="J1725" s="81"/>
      <c r="K1725" s="82"/>
      <c r="L1725" s="120"/>
      <c r="M1725" s="93"/>
      <c r="N1725" s="93"/>
      <c r="O1725" s="36"/>
      <c r="P1725" s="81"/>
      <c r="Q1725" s="81"/>
      <c r="R1725" s="82"/>
      <c r="S1725" s="88"/>
      <c r="T1725" s="92"/>
      <c r="U1725" s="92"/>
      <c r="V1725" s="2"/>
      <c r="W1725" s="2"/>
    </row>
    <row r="1726" spans="1:23" ht="15.95" customHeight="1" x14ac:dyDescent="0.25">
      <c r="A1726" s="72"/>
      <c r="B1726" s="53" t="str">
        <f>IF('Data Import-Express'!B1720="", "",'Data Import-Express'!B1720 )</f>
        <v>BZEKWC</v>
      </c>
      <c r="C1726" s="53" t="str">
        <f>IF('Data Import-Express'!C1720="", "",'Data Import-Express'!C1720 )</f>
        <v>Company 230</v>
      </c>
      <c r="D1726" s="97" t="str">
        <f>IF('Data Import-Express'!D1720="", "",'Data Import-Express'!D1720 )</f>
        <v>L077605</v>
      </c>
      <c r="E1726" s="54">
        <f ca="1">IF('Data Import-Express'!E1720="", "",'Data Import-Express'!E1720 )+(TODAY()-$A$1)</f>
        <v>45141</v>
      </c>
      <c r="F1726" s="53">
        <f>IF('Data Import-Express'!F1720="", "",'Data Import-Express'!F1720 )</f>
        <v>547.16999999999996</v>
      </c>
      <c r="G1726" s="53">
        <f>IF('Data Import-Express'!G1720="", "",'Data Import-Express'!G1720 )</f>
        <v>547.16999999999996</v>
      </c>
      <c r="H1726" s="8"/>
      <c r="I1726" s="81"/>
      <c r="J1726" s="81"/>
      <c r="K1726" s="82"/>
      <c r="L1726" s="120"/>
      <c r="M1726" s="93"/>
      <c r="N1726" s="93"/>
      <c r="O1726" s="36"/>
      <c r="P1726" s="81"/>
      <c r="Q1726" s="81"/>
      <c r="R1726" s="82"/>
      <c r="S1726" s="88"/>
      <c r="T1726" s="92"/>
      <c r="U1726" s="92"/>
      <c r="V1726" s="2"/>
      <c r="W1726" s="2"/>
    </row>
    <row r="1727" spans="1:23" ht="15.95" customHeight="1" x14ac:dyDescent="0.25">
      <c r="A1727" s="72"/>
      <c r="B1727" s="53" t="str">
        <f>IF('Data Import-Express'!B1721="", "",'Data Import-Express'!B1721 )</f>
        <v>BZEKWC</v>
      </c>
      <c r="C1727" s="53" t="str">
        <f>IF('Data Import-Express'!C1721="", "",'Data Import-Express'!C1721 )</f>
        <v>Company 230</v>
      </c>
      <c r="D1727" s="97" t="str">
        <f>IF('Data Import-Express'!D1721="", "",'Data Import-Express'!D1721 )</f>
        <v>L077651</v>
      </c>
      <c r="E1727" s="54">
        <f ca="1">IF('Data Import-Express'!E1721="", "",'Data Import-Express'!E1721 )+(TODAY()-$A$1)</f>
        <v>45141</v>
      </c>
      <c r="F1727" s="53">
        <f>IF('Data Import-Express'!F1721="", "",'Data Import-Express'!F1721 )</f>
        <v>3391.92</v>
      </c>
      <c r="G1727" s="53">
        <f>IF('Data Import-Express'!G1721="", "",'Data Import-Express'!G1721 )</f>
        <v>3391.92</v>
      </c>
      <c r="H1727" s="8"/>
      <c r="I1727" s="81"/>
      <c r="J1727" s="81"/>
      <c r="K1727" s="82"/>
      <c r="L1727" s="120"/>
      <c r="M1727" s="93"/>
      <c r="N1727" s="93"/>
      <c r="O1727" s="36"/>
      <c r="P1727" s="81"/>
      <c r="Q1727" s="81"/>
      <c r="R1727" s="82"/>
      <c r="S1727" s="88"/>
      <c r="T1727" s="92"/>
      <c r="U1727" s="92"/>
      <c r="V1727" s="2"/>
      <c r="W1727" s="2"/>
    </row>
    <row r="1728" spans="1:23" ht="15.95" customHeight="1" x14ac:dyDescent="0.25">
      <c r="A1728" s="72"/>
      <c r="B1728" s="53" t="str">
        <f>IF('Data Import-Express'!B1722="", "",'Data Import-Express'!B1722 )</f>
        <v>BZEKWC</v>
      </c>
      <c r="C1728" s="53" t="str">
        <f>IF('Data Import-Express'!C1722="", "",'Data Import-Express'!C1722 )</f>
        <v>Company 230</v>
      </c>
      <c r="D1728" s="97" t="str">
        <f>IF('Data Import-Express'!D1722="", "",'Data Import-Express'!D1722 )</f>
        <v>L077994</v>
      </c>
      <c r="E1728" s="54">
        <f ca="1">IF('Data Import-Express'!E1722="", "",'Data Import-Express'!E1722 )+(TODAY()-$A$1)</f>
        <v>45141</v>
      </c>
      <c r="F1728" s="53">
        <f>IF('Data Import-Express'!F1722="", "",'Data Import-Express'!F1722 )</f>
        <v>601.79</v>
      </c>
      <c r="G1728" s="53">
        <f>IF('Data Import-Express'!G1722="", "",'Data Import-Express'!G1722 )</f>
        <v>4.88</v>
      </c>
      <c r="H1728" s="8"/>
      <c r="I1728" s="81"/>
      <c r="J1728" s="81"/>
      <c r="K1728" s="82"/>
      <c r="L1728" s="120"/>
      <c r="M1728" s="93"/>
      <c r="N1728" s="93"/>
      <c r="O1728" s="36"/>
      <c r="P1728" s="81"/>
      <c r="Q1728" s="81"/>
      <c r="R1728" s="82"/>
      <c r="S1728" s="88"/>
      <c r="T1728" s="92"/>
      <c r="U1728" s="92"/>
      <c r="V1728" s="2"/>
      <c r="W1728" s="2"/>
    </row>
    <row r="1729" spans="1:23" ht="15.95" customHeight="1" x14ac:dyDescent="0.25">
      <c r="A1729" s="72"/>
      <c r="B1729" s="53" t="str">
        <f>IF('Data Import-Express'!B1723="", "",'Data Import-Express'!B1723 )</f>
        <v>BZEKWC</v>
      </c>
      <c r="C1729" s="53" t="str">
        <f>IF('Data Import-Express'!C1723="", "",'Data Import-Express'!C1723 )</f>
        <v>Company 230</v>
      </c>
      <c r="D1729" s="97" t="str">
        <f>IF('Data Import-Express'!D1723="", "",'Data Import-Express'!D1723 )</f>
        <v>L077609</v>
      </c>
      <c r="E1729" s="54">
        <f ca="1">IF('Data Import-Express'!E1723="", "",'Data Import-Express'!E1723 )+(TODAY()-$A$1)</f>
        <v>45144</v>
      </c>
      <c r="F1729" s="53">
        <f>IF('Data Import-Express'!F1723="", "",'Data Import-Express'!F1723 )</f>
        <v>1588.92</v>
      </c>
      <c r="G1729" s="53">
        <f>IF('Data Import-Express'!G1723="", "",'Data Import-Express'!G1723 )</f>
        <v>1588.92</v>
      </c>
      <c r="H1729" s="8"/>
      <c r="I1729" s="81"/>
      <c r="J1729" s="81"/>
      <c r="K1729" s="82"/>
      <c r="L1729" s="120"/>
      <c r="M1729" s="93"/>
      <c r="N1729" s="93"/>
      <c r="O1729" s="36"/>
      <c r="P1729" s="81"/>
      <c r="Q1729" s="81"/>
      <c r="R1729" s="82"/>
      <c r="S1729" s="88"/>
      <c r="T1729" s="92"/>
      <c r="U1729" s="92"/>
      <c r="V1729" s="2"/>
      <c r="W1729" s="2"/>
    </row>
    <row r="1730" spans="1:23" ht="15.95" customHeight="1" x14ac:dyDescent="0.25">
      <c r="A1730" s="72"/>
      <c r="B1730" s="53" t="str">
        <f>IF('Data Import-Express'!B1724="", "",'Data Import-Express'!B1724 )</f>
        <v>BZEKWC</v>
      </c>
      <c r="C1730" s="53" t="str">
        <f>IF('Data Import-Express'!C1724="", "",'Data Import-Express'!C1724 )</f>
        <v>Company 230</v>
      </c>
      <c r="D1730" s="97" t="str">
        <f>IF('Data Import-Express'!D1724="", "",'Data Import-Express'!D1724 )</f>
        <v>L077863</v>
      </c>
      <c r="E1730" s="54">
        <f ca="1">IF('Data Import-Express'!E1724="", "",'Data Import-Express'!E1724 )+(TODAY()-$A$1)</f>
        <v>45148</v>
      </c>
      <c r="F1730" s="53">
        <f>IF('Data Import-Express'!F1724="", "",'Data Import-Express'!F1724 )</f>
        <v>795.22</v>
      </c>
      <c r="G1730" s="53">
        <f>IF('Data Import-Express'!G1724="", "",'Data Import-Express'!G1724 )</f>
        <v>795.22</v>
      </c>
      <c r="H1730" s="8"/>
      <c r="I1730" s="81"/>
      <c r="J1730" s="81"/>
      <c r="K1730" s="82"/>
      <c r="L1730" s="120"/>
      <c r="M1730" s="93"/>
      <c r="N1730" s="93"/>
      <c r="O1730" s="36"/>
      <c r="P1730" s="81"/>
      <c r="Q1730" s="81"/>
      <c r="R1730" s="82"/>
      <c r="S1730" s="88"/>
      <c r="T1730" s="92"/>
      <c r="U1730" s="92"/>
      <c r="V1730" s="2"/>
      <c r="W1730" s="2"/>
    </row>
    <row r="1731" spans="1:23" ht="15.95" customHeight="1" x14ac:dyDescent="0.25">
      <c r="A1731" s="72"/>
      <c r="B1731" s="53" t="str">
        <f>IF('Data Import-Express'!B1725="", "",'Data Import-Express'!B1725 )</f>
        <v>BZEKWC</v>
      </c>
      <c r="C1731" s="53" t="str">
        <f>IF('Data Import-Express'!C1725="", "",'Data Import-Express'!C1725 )</f>
        <v>Company 230</v>
      </c>
      <c r="D1731" s="97" t="str">
        <f>IF('Data Import-Express'!D1725="", "",'Data Import-Express'!D1725 )</f>
        <v>L077912</v>
      </c>
      <c r="E1731" s="54">
        <f ca="1">IF('Data Import-Express'!E1725="", "",'Data Import-Express'!E1725 )+(TODAY()-$A$1)</f>
        <v>45148</v>
      </c>
      <c r="F1731" s="53">
        <f>IF('Data Import-Express'!F1725="", "",'Data Import-Express'!F1725 )</f>
        <v>1071.3399999999999</v>
      </c>
      <c r="G1731" s="53">
        <f>IF('Data Import-Express'!G1725="", "",'Data Import-Express'!G1725 )</f>
        <v>1071.3399999999999</v>
      </c>
      <c r="H1731" s="8"/>
      <c r="I1731" s="81"/>
      <c r="J1731" s="81"/>
      <c r="K1731" s="82"/>
      <c r="L1731" s="120"/>
      <c r="M1731" s="93"/>
      <c r="N1731" s="93"/>
      <c r="O1731" s="36"/>
      <c r="P1731" s="81"/>
      <c r="Q1731" s="81"/>
      <c r="R1731" s="82"/>
      <c r="S1731" s="88"/>
      <c r="T1731" s="92"/>
      <c r="U1731" s="92"/>
      <c r="V1731" s="2"/>
      <c r="W1731" s="2"/>
    </row>
    <row r="1732" spans="1:23" ht="15.95" customHeight="1" x14ac:dyDescent="0.25">
      <c r="A1732" s="72"/>
      <c r="B1732" s="53" t="str">
        <f>IF('Data Import-Express'!B1726="", "",'Data Import-Express'!B1726 )</f>
        <v>BZEKWC</v>
      </c>
      <c r="C1732" s="53" t="str">
        <f>IF('Data Import-Express'!C1726="", "",'Data Import-Express'!C1726 )</f>
        <v>Company 230</v>
      </c>
      <c r="D1732" s="97" t="str">
        <f>IF('Data Import-Express'!D1726="", "",'Data Import-Express'!D1726 )</f>
        <v>L077948</v>
      </c>
      <c r="E1732" s="54">
        <f ca="1">IF('Data Import-Express'!E1726="", "",'Data Import-Express'!E1726 )+(TODAY()-$A$1)</f>
        <v>45148</v>
      </c>
      <c r="F1732" s="53">
        <f>IF('Data Import-Express'!F1726="", "",'Data Import-Express'!F1726 )</f>
        <v>1081.79</v>
      </c>
      <c r="G1732" s="53">
        <f>IF('Data Import-Express'!G1726="", "",'Data Import-Express'!G1726 )</f>
        <v>1081.79</v>
      </c>
      <c r="H1732" s="8"/>
      <c r="I1732" s="81"/>
      <c r="J1732" s="81"/>
      <c r="K1732" s="82"/>
      <c r="L1732" s="120"/>
      <c r="M1732" s="93"/>
      <c r="N1732" s="93"/>
      <c r="O1732" s="36"/>
      <c r="P1732" s="81"/>
      <c r="Q1732" s="81"/>
      <c r="R1732" s="82"/>
      <c r="S1732" s="88"/>
      <c r="T1732" s="92"/>
      <c r="U1732" s="92"/>
      <c r="V1732" s="2"/>
      <c r="W1732" s="2"/>
    </row>
    <row r="1733" spans="1:23" ht="15.95" customHeight="1" x14ac:dyDescent="0.25">
      <c r="A1733" s="72"/>
      <c r="B1733" s="53" t="str">
        <f>IF('Data Import-Express'!B1727="", "",'Data Import-Express'!B1727 )</f>
        <v>BZEKWC</v>
      </c>
      <c r="C1733" s="53" t="str">
        <f>IF('Data Import-Express'!C1727="", "",'Data Import-Express'!C1727 )</f>
        <v>Company 230</v>
      </c>
      <c r="D1733" s="97" t="str">
        <f>IF('Data Import-Express'!D1727="", "",'Data Import-Express'!D1727 )</f>
        <v>L077585</v>
      </c>
      <c r="E1733" s="54">
        <f ca="1">IF('Data Import-Express'!E1727="", "",'Data Import-Express'!E1727 )+(TODAY()-$A$1)</f>
        <v>45154</v>
      </c>
      <c r="F1733" s="53">
        <f>IF('Data Import-Express'!F1727="", "",'Data Import-Express'!F1727 )</f>
        <v>1073.21</v>
      </c>
      <c r="G1733" s="53">
        <f>IF('Data Import-Express'!G1727="", "",'Data Import-Express'!G1727 )</f>
        <v>1073.21</v>
      </c>
      <c r="H1733" s="8"/>
      <c r="I1733" s="81"/>
      <c r="J1733" s="81"/>
      <c r="K1733" s="82"/>
      <c r="L1733" s="120"/>
      <c r="M1733" s="93"/>
      <c r="N1733" s="93"/>
      <c r="O1733" s="36"/>
      <c r="P1733" s="81"/>
      <c r="Q1733" s="81"/>
      <c r="R1733" s="82"/>
      <c r="S1733" s="88"/>
      <c r="T1733" s="92"/>
      <c r="U1733" s="92"/>
      <c r="V1733" s="2"/>
      <c r="W1733" s="2"/>
    </row>
    <row r="1734" spans="1:23" ht="15.95" customHeight="1" x14ac:dyDescent="0.25">
      <c r="A1734" s="72"/>
      <c r="B1734" s="53" t="str">
        <f>IF('Data Import-Express'!B1728="", "",'Data Import-Express'!B1728 )</f>
        <v>BZEKWC</v>
      </c>
      <c r="C1734" s="53" t="str">
        <f>IF('Data Import-Express'!C1728="", "",'Data Import-Express'!C1728 )</f>
        <v>Company 230</v>
      </c>
      <c r="D1734" s="97" t="str">
        <f>IF('Data Import-Express'!D1728="", "",'Data Import-Express'!D1728 )</f>
        <v>L077911</v>
      </c>
      <c r="E1734" s="54">
        <f ca="1">IF('Data Import-Express'!E1728="", "",'Data Import-Express'!E1728 )+(TODAY()-$A$1)</f>
        <v>45154</v>
      </c>
      <c r="F1734" s="53">
        <f>IF('Data Import-Express'!F1728="", "",'Data Import-Express'!F1728 )</f>
        <v>763.09</v>
      </c>
      <c r="G1734" s="53">
        <f>IF('Data Import-Express'!G1728="", "",'Data Import-Express'!G1728 )</f>
        <v>763.09</v>
      </c>
      <c r="H1734" s="8"/>
      <c r="I1734" s="81"/>
      <c r="J1734" s="81"/>
      <c r="K1734" s="82"/>
      <c r="L1734" s="120"/>
      <c r="M1734" s="93"/>
      <c r="N1734" s="93"/>
      <c r="O1734" s="36"/>
      <c r="P1734" s="81"/>
      <c r="Q1734" s="81"/>
      <c r="R1734" s="82"/>
      <c r="S1734" s="88"/>
      <c r="T1734" s="92"/>
      <c r="U1734" s="92"/>
      <c r="V1734" s="2"/>
      <c r="W1734" s="2"/>
    </row>
    <row r="1735" spans="1:23" ht="15.95" customHeight="1" x14ac:dyDescent="0.25">
      <c r="A1735" s="72"/>
      <c r="B1735" s="53" t="str">
        <f>IF('Data Import-Express'!B1729="", "",'Data Import-Express'!B1729 )</f>
        <v>BZEKWC</v>
      </c>
      <c r="C1735" s="53" t="str">
        <f>IF('Data Import-Express'!C1729="", "",'Data Import-Express'!C1729 )</f>
        <v>Company 230</v>
      </c>
      <c r="D1735" s="97" t="str">
        <f>IF('Data Import-Express'!D1729="", "",'Data Import-Express'!D1729 )</f>
        <v>L078155</v>
      </c>
      <c r="E1735" s="54">
        <f ca="1">IF('Data Import-Express'!E1729="", "",'Data Import-Express'!E1729 )+(TODAY()-$A$1)</f>
        <v>45154</v>
      </c>
      <c r="F1735" s="53">
        <f>IF('Data Import-Express'!F1729="", "",'Data Import-Express'!F1729 )</f>
        <v>618.86</v>
      </c>
      <c r="G1735" s="53">
        <f>IF('Data Import-Express'!G1729="", "",'Data Import-Express'!G1729 )</f>
        <v>618.86</v>
      </c>
      <c r="H1735" s="8"/>
      <c r="I1735" s="81"/>
      <c r="J1735" s="81"/>
      <c r="K1735" s="82"/>
      <c r="L1735" s="120"/>
      <c r="M1735" s="93"/>
      <c r="N1735" s="93"/>
      <c r="O1735" s="36"/>
      <c r="P1735" s="81"/>
      <c r="Q1735" s="81"/>
      <c r="R1735" s="82"/>
      <c r="S1735" s="88"/>
      <c r="T1735" s="92"/>
      <c r="U1735" s="92"/>
      <c r="V1735" s="2"/>
      <c r="W1735" s="2"/>
    </row>
    <row r="1736" spans="1:23" ht="15.95" customHeight="1" x14ac:dyDescent="0.25">
      <c r="A1736" s="72"/>
      <c r="B1736" s="53" t="str">
        <f>IF('Data Import-Express'!B1730="", "",'Data Import-Express'!B1730 )</f>
        <v>BZEKWC</v>
      </c>
      <c r="C1736" s="53" t="str">
        <f>IF('Data Import-Express'!C1730="", "",'Data Import-Express'!C1730 )</f>
        <v>Company 230</v>
      </c>
      <c r="D1736" s="97" t="str">
        <f>IF('Data Import-Express'!D1730="", "",'Data Import-Express'!D1730 )</f>
        <v>L078162</v>
      </c>
      <c r="E1736" s="54">
        <f ca="1">IF('Data Import-Express'!E1730="", "",'Data Import-Express'!E1730 )+(TODAY()-$A$1)</f>
        <v>45154</v>
      </c>
      <c r="F1736" s="53">
        <f>IF('Data Import-Express'!F1730="", "",'Data Import-Express'!F1730 )</f>
        <v>966.88</v>
      </c>
      <c r="G1736" s="53">
        <f>IF('Data Import-Express'!G1730="", "",'Data Import-Express'!G1730 )</f>
        <v>966.88</v>
      </c>
      <c r="H1736" s="8"/>
      <c r="I1736" s="81"/>
      <c r="J1736" s="81"/>
      <c r="K1736" s="82"/>
      <c r="L1736" s="120"/>
      <c r="M1736" s="93"/>
      <c r="N1736" s="93"/>
      <c r="O1736" s="36"/>
      <c r="P1736" s="81"/>
      <c r="Q1736" s="81"/>
      <c r="R1736" s="82"/>
      <c r="S1736" s="88"/>
      <c r="T1736" s="92"/>
      <c r="U1736" s="92"/>
      <c r="V1736" s="2"/>
      <c r="W1736" s="2"/>
    </row>
    <row r="1737" spans="1:23" ht="15.95" customHeight="1" x14ac:dyDescent="0.25">
      <c r="A1737" s="72"/>
      <c r="B1737" s="53" t="str">
        <f>IF('Data Import-Express'!B1731="", "",'Data Import-Express'!B1731 )</f>
        <v>BZEKWC</v>
      </c>
      <c r="C1737" s="53" t="str">
        <f>IF('Data Import-Express'!C1731="", "",'Data Import-Express'!C1731 )</f>
        <v>Company 230</v>
      </c>
      <c r="D1737" s="97" t="str">
        <f>IF('Data Import-Express'!D1731="", "",'Data Import-Express'!D1731 )</f>
        <v>L078189</v>
      </c>
      <c r="E1737" s="54">
        <f ca="1">IF('Data Import-Express'!E1731="", "",'Data Import-Express'!E1731 )+(TODAY()-$A$1)</f>
        <v>45154</v>
      </c>
      <c r="F1737" s="53">
        <f>IF('Data Import-Express'!F1731="", "",'Data Import-Express'!F1731 )</f>
        <v>609.59</v>
      </c>
      <c r="G1737" s="53">
        <f>IF('Data Import-Express'!G1731="", "",'Data Import-Express'!G1731 )</f>
        <v>609.59</v>
      </c>
      <c r="H1737" s="8"/>
      <c r="I1737" s="81"/>
      <c r="J1737" s="81"/>
      <c r="K1737" s="82"/>
      <c r="L1737" s="120"/>
      <c r="M1737" s="93"/>
      <c r="N1737" s="93"/>
      <c r="O1737" s="36"/>
      <c r="P1737" s="81"/>
      <c r="Q1737" s="81"/>
      <c r="R1737" s="82"/>
      <c r="S1737" s="88"/>
      <c r="T1737" s="92"/>
      <c r="U1737" s="92"/>
      <c r="V1737" s="2"/>
      <c r="W1737" s="2"/>
    </row>
    <row r="1738" spans="1:23" ht="15.95" customHeight="1" x14ac:dyDescent="0.25">
      <c r="A1738" s="72"/>
      <c r="B1738" s="53" t="str">
        <f>IF('Data Import-Express'!B1732="", "",'Data Import-Express'!B1732 )</f>
        <v>BZEKWC</v>
      </c>
      <c r="C1738" s="53" t="str">
        <f>IF('Data Import-Express'!C1732="", "",'Data Import-Express'!C1732 )</f>
        <v>Company 230</v>
      </c>
      <c r="D1738" s="97" t="str">
        <f>IF('Data Import-Express'!D1732="", "",'Data Import-Express'!D1732 )</f>
        <v>L078196</v>
      </c>
      <c r="E1738" s="54">
        <f ca="1">IF('Data Import-Express'!E1732="", "",'Data Import-Express'!E1732 )+(TODAY()-$A$1)</f>
        <v>45154</v>
      </c>
      <c r="F1738" s="53">
        <f>IF('Data Import-Express'!F1732="", "",'Data Import-Express'!F1732 )</f>
        <v>725.14</v>
      </c>
      <c r="G1738" s="53">
        <f>IF('Data Import-Express'!G1732="", "",'Data Import-Express'!G1732 )</f>
        <v>725.14</v>
      </c>
      <c r="H1738" s="8"/>
      <c r="I1738" s="81"/>
      <c r="J1738" s="81"/>
      <c r="K1738" s="82"/>
      <c r="L1738" s="120"/>
      <c r="M1738" s="93"/>
      <c r="N1738" s="93"/>
      <c r="O1738" s="36"/>
      <c r="P1738" s="81"/>
      <c r="Q1738" s="81"/>
      <c r="R1738" s="82"/>
      <c r="S1738" s="88"/>
      <c r="T1738" s="92"/>
      <c r="U1738" s="92"/>
      <c r="V1738" s="2"/>
      <c r="W1738" s="2"/>
    </row>
    <row r="1739" spans="1:23" ht="15.95" customHeight="1" x14ac:dyDescent="0.25">
      <c r="A1739" s="72"/>
      <c r="B1739" s="53" t="str">
        <f>IF('Data Import-Express'!B1733="", "",'Data Import-Express'!B1733 )</f>
        <v>BZEKWC</v>
      </c>
      <c r="C1739" s="53" t="str">
        <f>IF('Data Import-Express'!C1733="", "",'Data Import-Express'!C1733 )</f>
        <v>Company 230</v>
      </c>
      <c r="D1739" s="97" t="str">
        <f>IF('Data Import-Express'!D1733="", "",'Data Import-Express'!D1733 )</f>
        <v>L078260</v>
      </c>
      <c r="E1739" s="54">
        <f ca="1">IF('Data Import-Express'!E1733="", "",'Data Import-Express'!E1733 )+(TODAY()-$A$1)</f>
        <v>45154</v>
      </c>
      <c r="F1739" s="53">
        <f>IF('Data Import-Express'!F1733="", "",'Data Import-Express'!F1733 )</f>
        <v>966.88</v>
      </c>
      <c r="G1739" s="53">
        <f>IF('Data Import-Express'!G1733="", "",'Data Import-Express'!G1733 )</f>
        <v>966.88</v>
      </c>
      <c r="H1739" s="8"/>
      <c r="I1739" s="81"/>
      <c r="J1739" s="81"/>
      <c r="K1739" s="82"/>
      <c r="L1739" s="120"/>
      <c r="M1739" s="93"/>
      <c r="N1739" s="93"/>
      <c r="O1739" s="36"/>
      <c r="P1739" s="81"/>
      <c r="Q1739" s="81"/>
      <c r="R1739" s="82"/>
      <c r="S1739" s="88"/>
      <c r="T1739" s="92"/>
      <c r="U1739" s="92"/>
      <c r="V1739" s="2"/>
      <c r="W1739" s="2"/>
    </row>
    <row r="1740" spans="1:23" ht="15.95" customHeight="1" x14ac:dyDescent="0.25">
      <c r="A1740" s="72"/>
      <c r="B1740" s="53" t="str">
        <f>IF('Data Import-Express'!B1734="", "",'Data Import-Express'!B1734 )</f>
        <v>BZEKWC</v>
      </c>
      <c r="C1740" s="53" t="str">
        <f>IF('Data Import-Express'!C1734="", "",'Data Import-Express'!C1734 )</f>
        <v>Company 230</v>
      </c>
      <c r="D1740" s="97" t="str">
        <f>IF('Data Import-Express'!D1734="", "",'Data Import-Express'!D1734 )</f>
        <v>L078368</v>
      </c>
      <c r="E1740" s="54">
        <f ca="1">IF('Data Import-Express'!E1734="", "",'Data Import-Express'!E1734 )+(TODAY()-$A$1)</f>
        <v>45154</v>
      </c>
      <c r="F1740" s="53">
        <f>IF('Data Import-Express'!F1734="", "",'Data Import-Express'!F1734 )</f>
        <v>655.9</v>
      </c>
      <c r="G1740" s="53">
        <f>IF('Data Import-Express'!G1734="", "",'Data Import-Express'!G1734 )</f>
        <v>655.9</v>
      </c>
      <c r="H1740" s="8"/>
      <c r="I1740" s="81"/>
      <c r="J1740" s="81"/>
      <c r="K1740" s="82"/>
      <c r="L1740" s="120"/>
      <c r="M1740" s="93"/>
      <c r="N1740" s="93"/>
      <c r="O1740" s="36"/>
      <c r="P1740" s="81"/>
      <c r="Q1740" s="81"/>
      <c r="R1740" s="82"/>
      <c r="S1740" s="88"/>
      <c r="T1740" s="92"/>
      <c r="U1740" s="92"/>
      <c r="V1740" s="2"/>
      <c r="W1740" s="2"/>
    </row>
    <row r="1741" spans="1:23" ht="15.95" customHeight="1" x14ac:dyDescent="0.25">
      <c r="A1741" s="72"/>
      <c r="B1741" s="53" t="str">
        <f>IF('Data Import-Express'!B1735="", "",'Data Import-Express'!B1735 )</f>
        <v>BZEKWC</v>
      </c>
      <c r="C1741" s="53" t="str">
        <f>IF('Data Import-Express'!C1735="", "",'Data Import-Express'!C1735 )</f>
        <v>Company 230</v>
      </c>
      <c r="D1741" s="97" t="str">
        <f>IF('Data Import-Express'!D1735="", "",'Data Import-Express'!D1735 )</f>
        <v>L078574</v>
      </c>
      <c r="E1741" s="54">
        <f ca="1">IF('Data Import-Express'!E1735="", "",'Data Import-Express'!E1735 )+(TODAY()-$A$1)</f>
        <v>45154</v>
      </c>
      <c r="F1741" s="53">
        <f>IF('Data Import-Express'!F1735="", "",'Data Import-Express'!F1735 )</f>
        <v>1304.18</v>
      </c>
      <c r="G1741" s="53">
        <f>IF('Data Import-Express'!G1735="", "",'Data Import-Express'!G1735 )</f>
        <v>1304.18</v>
      </c>
      <c r="H1741" s="8"/>
      <c r="I1741" s="81"/>
      <c r="J1741" s="81"/>
      <c r="K1741" s="82"/>
      <c r="L1741" s="120"/>
      <c r="M1741" s="93"/>
      <c r="N1741" s="93"/>
      <c r="O1741" s="36"/>
      <c r="P1741" s="81"/>
      <c r="Q1741" s="81"/>
      <c r="R1741" s="82"/>
      <c r="S1741" s="88"/>
      <c r="T1741" s="92"/>
      <c r="U1741" s="92"/>
      <c r="V1741" s="2"/>
      <c r="W1741" s="2"/>
    </row>
    <row r="1742" spans="1:23" ht="15.95" customHeight="1" x14ac:dyDescent="0.25">
      <c r="A1742" s="72"/>
      <c r="B1742" s="53" t="str">
        <f>IF('Data Import-Express'!B1736="", "",'Data Import-Express'!B1736 )</f>
        <v>BZEKWC</v>
      </c>
      <c r="C1742" s="53" t="str">
        <f>IF('Data Import-Express'!C1736="", "",'Data Import-Express'!C1736 )</f>
        <v>Company 230</v>
      </c>
      <c r="D1742" s="97" t="str">
        <f>IF('Data Import-Express'!D1736="", "",'Data Import-Express'!D1736 )</f>
        <v>L077088</v>
      </c>
      <c r="E1742" s="54">
        <f ca="1">IF('Data Import-Express'!E1736="", "",'Data Import-Express'!E1736 )+(TODAY()-$A$1)</f>
        <v>45156</v>
      </c>
      <c r="F1742" s="53">
        <f>IF('Data Import-Express'!F1736="", "",'Data Import-Express'!F1736 )</f>
        <v>2632.14</v>
      </c>
      <c r="G1742" s="53">
        <f>IF('Data Import-Express'!G1736="", "",'Data Import-Express'!G1736 )</f>
        <v>2632.14</v>
      </c>
      <c r="H1742" s="8"/>
      <c r="I1742" s="81"/>
      <c r="J1742" s="81"/>
      <c r="K1742" s="82"/>
      <c r="L1742" s="120"/>
      <c r="M1742" s="93"/>
      <c r="N1742" s="93"/>
      <c r="O1742" s="36"/>
      <c r="P1742" s="81"/>
      <c r="Q1742" s="81"/>
      <c r="R1742" s="82"/>
      <c r="S1742" s="88"/>
      <c r="T1742" s="92"/>
      <c r="U1742" s="92"/>
      <c r="V1742" s="2"/>
      <c r="W1742" s="2"/>
    </row>
    <row r="1743" spans="1:23" ht="15.95" customHeight="1" x14ac:dyDescent="0.25">
      <c r="A1743" s="72"/>
      <c r="B1743" s="53" t="str">
        <f>IF('Data Import-Express'!B1737="", "",'Data Import-Express'!B1737 )</f>
        <v>BZEKWC</v>
      </c>
      <c r="C1743" s="53" t="str">
        <f>IF('Data Import-Express'!C1737="", "",'Data Import-Express'!C1737 )</f>
        <v>Company 230</v>
      </c>
      <c r="D1743" s="97" t="str">
        <f>IF('Data Import-Express'!D1737="", "",'Data Import-Express'!D1737 )</f>
        <v>L078769</v>
      </c>
      <c r="E1743" s="54">
        <f ca="1">IF('Data Import-Express'!E1737="", "",'Data Import-Express'!E1737 )+(TODAY()-$A$1)</f>
        <v>45161</v>
      </c>
      <c r="F1743" s="53">
        <f>IF('Data Import-Express'!F1737="", "",'Data Import-Express'!F1737 )</f>
        <v>2280.87</v>
      </c>
      <c r="G1743" s="53">
        <f>IF('Data Import-Express'!G1737="", "",'Data Import-Express'!G1737 )</f>
        <v>2280.87</v>
      </c>
      <c r="H1743" s="8"/>
      <c r="I1743" s="81"/>
      <c r="J1743" s="81"/>
      <c r="K1743" s="82"/>
      <c r="L1743" s="120"/>
      <c r="M1743" s="93"/>
      <c r="N1743" s="93"/>
      <c r="O1743" s="36"/>
      <c r="P1743" s="81"/>
      <c r="Q1743" s="81"/>
      <c r="R1743" s="82"/>
      <c r="S1743" s="88"/>
      <c r="T1743" s="92"/>
      <c r="U1743" s="92"/>
      <c r="V1743" s="2"/>
      <c r="W1743" s="2"/>
    </row>
    <row r="1744" spans="1:23" ht="15.95" customHeight="1" x14ac:dyDescent="0.25">
      <c r="A1744" s="72"/>
      <c r="B1744" s="53" t="str">
        <f>IF('Data Import-Express'!B1738="", "",'Data Import-Express'!B1738 )</f>
        <v>BZEKWC</v>
      </c>
      <c r="C1744" s="53" t="str">
        <f>IF('Data Import-Express'!C1738="", "",'Data Import-Express'!C1738 )</f>
        <v>Company 230</v>
      </c>
      <c r="D1744" s="97" t="str">
        <f>IF('Data Import-Express'!D1738="", "",'Data Import-Express'!D1738 )</f>
        <v>L078463</v>
      </c>
      <c r="E1744" s="54">
        <f ca="1">IF('Data Import-Express'!E1738="", "",'Data Import-Express'!E1738 )+(TODAY()-$A$1)</f>
        <v>45162</v>
      </c>
      <c r="F1744" s="53">
        <f>IF('Data Import-Express'!F1738="", "",'Data Import-Express'!F1738 )</f>
        <v>1715.69</v>
      </c>
      <c r="G1744" s="53">
        <f>IF('Data Import-Express'!G1738="", "",'Data Import-Express'!G1738 )</f>
        <v>1715.69</v>
      </c>
      <c r="H1744" s="8"/>
      <c r="I1744" s="81"/>
      <c r="J1744" s="81"/>
      <c r="K1744" s="82"/>
      <c r="L1744" s="120"/>
      <c r="M1744" s="93"/>
      <c r="N1744" s="93"/>
      <c r="O1744" s="36"/>
      <c r="P1744" s="81"/>
      <c r="Q1744" s="81"/>
      <c r="R1744" s="82"/>
      <c r="S1744" s="88"/>
      <c r="T1744" s="92"/>
      <c r="U1744" s="92"/>
      <c r="V1744" s="2"/>
      <c r="W1744" s="2"/>
    </row>
    <row r="1745" spans="1:23" ht="15.95" customHeight="1" x14ac:dyDescent="0.25">
      <c r="A1745" s="72"/>
      <c r="B1745" s="53" t="str">
        <f>IF('Data Import-Express'!B1739="", "",'Data Import-Express'!B1739 )</f>
        <v>BZEKWC</v>
      </c>
      <c r="C1745" s="53" t="str">
        <f>IF('Data Import-Express'!C1739="", "",'Data Import-Express'!C1739 )</f>
        <v>Company 230</v>
      </c>
      <c r="D1745" s="97" t="str">
        <f>IF('Data Import-Express'!D1739="", "",'Data Import-Express'!D1739 )</f>
        <v>L078481</v>
      </c>
      <c r="E1745" s="54">
        <f ca="1">IF('Data Import-Express'!E1739="", "",'Data Import-Express'!E1739 )+(TODAY()-$A$1)</f>
        <v>45162</v>
      </c>
      <c r="F1745" s="53">
        <f>IF('Data Import-Express'!F1739="", "",'Data Import-Express'!F1739 )</f>
        <v>1477.81</v>
      </c>
      <c r="G1745" s="53">
        <f>IF('Data Import-Express'!G1739="", "",'Data Import-Express'!G1739 )</f>
        <v>1477.81</v>
      </c>
      <c r="H1745" s="8"/>
      <c r="I1745" s="81"/>
      <c r="J1745" s="81"/>
      <c r="K1745" s="82"/>
      <c r="L1745" s="120"/>
      <c r="M1745" s="93"/>
      <c r="N1745" s="93"/>
      <c r="O1745" s="36"/>
      <c r="P1745" s="81"/>
      <c r="Q1745" s="81"/>
      <c r="R1745" s="82"/>
      <c r="S1745" s="88"/>
      <c r="T1745" s="92"/>
      <c r="U1745" s="92"/>
      <c r="V1745" s="2"/>
      <c r="W1745" s="2"/>
    </row>
    <row r="1746" spans="1:23" ht="15.95" customHeight="1" x14ac:dyDescent="0.25">
      <c r="A1746" s="72"/>
      <c r="B1746" s="53" t="str">
        <f>IF('Data Import-Express'!B1740="", "",'Data Import-Express'!B1740 )</f>
        <v>BZEKWC</v>
      </c>
      <c r="C1746" s="53" t="str">
        <f>IF('Data Import-Express'!C1740="", "",'Data Import-Express'!C1740 )</f>
        <v>Company 230</v>
      </c>
      <c r="D1746" s="97" t="str">
        <f>IF('Data Import-Express'!D1740="", "",'Data Import-Express'!D1740 )</f>
        <v>L079190</v>
      </c>
      <c r="E1746" s="54">
        <f ca="1">IF('Data Import-Express'!E1740="", "",'Data Import-Express'!E1740 )+(TODAY()-$A$1)</f>
        <v>45170</v>
      </c>
      <c r="F1746" s="53">
        <f>IF('Data Import-Express'!F1740="", "",'Data Import-Express'!F1740 )</f>
        <v>450.35</v>
      </c>
      <c r="G1746" s="53">
        <f>IF('Data Import-Express'!G1740="", "",'Data Import-Express'!G1740 )</f>
        <v>450.35</v>
      </c>
      <c r="H1746" s="8"/>
      <c r="I1746" s="81"/>
      <c r="J1746" s="81"/>
      <c r="K1746" s="82"/>
      <c r="L1746" s="120"/>
      <c r="M1746" s="93"/>
      <c r="N1746" s="93"/>
      <c r="O1746" s="36"/>
      <c r="P1746" s="81"/>
      <c r="Q1746" s="81"/>
      <c r="R1746" s="82"/>
      <c r="S1746" s="88"/>
      <c r="T1746" s="92"/>
      <c r="U1746" s="92"/>
      <c r="V1746" s="2"/>
      <c r="W1746" s="2"/>
    </row>
    <row r="1747" spans="1:23" ht="15.95" customHeight="1" x14ac:dyDescent="0.25">
      <c r="A1747" s="72"/>
      <c r="B1747" s="53" t="str">
        <f>IF('Data Import-Express'!B1741="", "",'Data Import-Express'!B1741 )</f>
        <v>BZEKWC</v>
      </c>
      <c r="C1747" s="53" t="str">
        <f>IF('Data Import-Express'!C1741="", "",'Data Import-Express'!C1741 )</f>
        <v>Company 230</v>
      </c>
      <c r="D1747" s="97" t="str">
        <f>IF('Data Import-Express'!D1741="", "",'Data Import-Express'!D1741 )</f>
        <v>L079061</v>
      </c>
      <c r="E1747" s="54">
        <f ca="1">IF('Data Import-Express'!E1741="", "",'Data Import-Express'!E1741 )+(TODAY()-$A$1)</f>
        <v>45171</v>
      </c>
      <c r="F1747" s="53">
        <f>IF('Data Import-Express'!F1741="", "",'Data Import-Express'!F1741 )</f>
        <v>1116.9100000000001</v>
      </c>
      <c r="G1747" s="53">
        <f>IF('Data Import-Express'!G1741="", "",'Data Import-Express'!G1741 )</f>
        <v>1116.9100000000001</v>
      </c>
      <c r="H1747" s="8"/>
      <c r="I1747" s="81"/>
      <c r="J1747" s="81"/>
      <c r="K1747" s="82"/>
      <c r="L1747" s="120"/>
      <c r="M1747" s="93"/>
      <c r="N1747" s="93"/>
      <c r="O1747" s="36"/>
      <c r="P1747" s="81"/>
      <c r="Q1747" s="81"/>
      <c r="R1747" s="82"/>
      <c r="S1747" s="88"/>
      <c r="T1747" s="92"/>
      <c r="U1747" s="92"/>
      <c r="V1747" s="2"/>
      <c r="W1747" s="2"/>
    </row>
    <row r="1748" spans="1:23" ht="15.95" customHeight="1" x14ac:dyDescent="0.25">
      <c r="A1748" s="72"/>
      <c r="B1748" s="53" t="str">
        <f>IF('Data Import-Express'!B1742="", "",'Data Import-Express'!B1742 )</f>
        <v>BZEKWC</v>
      </c>
      <c r="C1748" s="53" t="str">
        <f>IF('Data Import-Express'!C1742="", "",'Data Import-Express'!C1742 )</f>
        <v>Company 230</v>
      </c>
      <c r="D1748" s="97" t="str">
        <f>IF('Data Import-Express'!D1742="", "",'Data Import-Express'!D1742 )</f>
        <v>L078677</v>
      </c>
      <c r="E1748" s="54">
        <f ca="1">IF('Data Import-Express'!E1742="", "",'Data Import-Express'!E1742 )+(TODAY()-$A$1)</f>
        <v>45172</v>
      </c>
      <c r="F1748" s="53">
        <f>IF('Data Import-Express'!F1742="", "",'Data Import-Express'!F1742 )</f>
        <v>945.59</v>
      </c>
      <c r="G1748" s="53">
        <f>IF('Data Import-Express'!G1742="", "",'Data Import-Express'!G1742 )</f>
        <v>945.59</v>
      </c>
      <c r="H1748" s="8"/>
      <c r="I1748" s="81"/>
      <c r="J1748" s="81"/>
      <c r="K1748" s="82"/>
      <c r="L1748" s="120"/>
      <c r="M1748" s="93"/>
      <c r="N1748" s="93"/>
      <c r="O1748" s="36"/>
      <c r="P1748" s="81"/>
      <c r="Q1748" s="81"/>
      <c r="R1748" s="82"/>
      <c r="S1748" s="88"/>
      <c r="T1748" s="92"/>
      <c r="U1748" s="92"/>
      <c r="V1748" s="2"/>
      <c r="W1748" s="2"/>
    </row>
    <row r="1749" spans="1:23" ht="15.95" customHeight="1" x14ac:dyDescent="0.25">
      <c r="A1749" s="72"/>
      <c r="B1749" s="53" t="str">
        <f>IF('Data Import-Express'!B1743="", "",'Data Import-Express'!B1743 )</f>
        <v>BZIPCO</v>
      </c>
      <c r="C1749" s="53" t="str">
        <f>IF('Data Import-Express'!C1743="", "",'Data Import-Express'!C1743 )</f>
        <v>Company 231</v>
      </c>
      <c r="D1749" s="97" t="str">
        <f>IF('Data Import-Express'!D1743="", "",'Data Import-Express'!D1743 )</f>
        <v>B077588</v>
      </c>
      <c r="E1749" s="54">
        <f ca="1">IF('Data Import-Express'!E1743="", "",'Data Import-Express'!E1743 )+(TODAY()-$A$1)</f>
        <v>45134</v>
      </c>
      <c r="F1749" s="53">
        <f>IF('Data Import-Express'!F1743="", "",'Data Import-Express'!F1743 )</f>
        <v>750</v>
      </c>
      <c r="G1749" s="53">
        <f>IF('Data Import-Express'!G1743="", "",'Data Import-Express'!G1743 )</f>
        <v>750</v>
      </c>
      <c r="H1749" s="8"/>
      <c r="I1749" s="81"/>
      <c r="J1749" s="81"/>
      <c r="K1749" s="82"/>
      <c r="L1749" s="120"/>
      <c r="M1749" s="93"/>
      <c r="N1749" s="93"/>
      <c r="O1749" s="36"/>
      <c r="P1749" s="81"/>
      <c r="Q1749" s="81"/>
      <c r="R1749" s="82"/>
      <c r="S1749" s="88"/>
      <c r="T1749" s="92"/>
      <c r="U1749" s="92"/>
      <c r="V1749" s="2"/>
      <c r="W1749" s="2"/>
    </row>
    <row r="1750" spans="1:23" ht="15.95" customHeight="1" x14ac:dyDescent="0.25">
      <c r="A1750" s="72"/>
      <c r="B1750" s="53" t="str">
        <f>IF('Data Import-Express'!B1744="", "",'Data Import-Express'!B1744 )</f>
        <v>CADEAS</v>
      </c>
      <c r="C1750" s="53" t="str">
        <f>IF('Data Import-Express'!C1744="", "",'Data Import-Express'!C1744 )</f>
        <v>Company 232</v>
      </c>
      <c r="D1750" s="97" t="str">
        <f>IF('Data Import-Express'!D1744="", "",'Data Import-Express'!D1744 )</f>
        <v>L061266</v>
      </c>
      <c r="E1750" s="54">
        <f ca="1">IF('Data Import-Express'!E1744="", "",'Data Import-Express'!E1744 )+(TODAY()-$A$1)</f>
        <v>44825</v>
      </c>
      <c r="F1750" s="53">
        <f>IF('Data Import-Express'!F1744="", "",'Data Import-Express'!F1744 )</f>
        <v>401</v>
      </c>
      <c r="G1750" s="53">
        <f>IF('Data Import-Express'!G1744="", "",'Data Import-Express'!G1744 )</f>
        <v>401</v>
      </c>
      <c r="H1750" s="8"/>
      <c r="I1750" s="81"/>
      <c r="J1750" s="81"/>
      <c r="K1750" s="82"/>
      <c r="L1750" s="120"/>
      <c r="M1750" s="93"/>
      <c r="N1750" s="93"/>
      <c r="O1750" s="36"/>
      <c r="P1750" s="81"/>
      <c r="Q1750" s="81"/>
      <c r="R1750" s="82"/>
      <c r="S1750" s="88"/>
      <c r="T1750" s="92"/>
      <c r="U1750" s="92"/>
      <c r="V1750" s="2"/>
      <c r="W1750" s="2"/>
    </row>
    <row r="1751" spans="1:23" ht="15.95" customHeight="1" x14ac:dyDescent="0.25">
      <c r="A1751" s="72"/>
      <c r="B1751" s="53" t="str">
        <f>IF('Data Import-Express'!B1745="", "",'Data Import-Express'!B1745 )</f>
        <v>CADEAS</v>
      </c>
      <c r="C1751" s="53" t="str">
        <f>IF('Data Import-Express'!C1745="", "",'Data Import-Express'!C1745 )</f>
        <v>Company 232</v>
      </c>
      <c r="D1751" s="97" t="str">
        <f>IF('Data Import-Express'!D1745="", "",'Data Import-Express'!D1745 )</f>
        <v>L064715</v>
      </c>
      <c r="E1751" s="54">
        <f ca="1">IF('Data Import-Express'!E1745="", "",'Data Import-Express'!E1745 )+(TODAY()-$A$1)</f>
        <v>44895</v>
      </c>
      <c r="F1751" s="53">
        <f>IF('Data Import-Express'!F1745="", "",'Data Import-Express'!F1745 )</f>
        <v>561</v>
      </c>
      <c r="G1751" s="53">
        <f>IF('Data Import-Express'!G1745="", "",'Data Import-Express'!G1745 )</f>
        <v>561</v>
      </c>
      <c r="H1751" s="8"/>
      <c r="I1751" s="81"/>
      <c r="J1751" s="81"/>
      <c r="K1751" s="82"/>
      <c r="L1751" s="120"/>
      <c r="M1751" s="93"/>
      <c r="N1751" s="93"/>
      <c r="O1751" s="36"/>
      <c r="P1751" s="81"/>
      <c r="Q1751" s="81"/>
      <c r="R1751" s="82"/>
      <c r="S1751" s="88"/>
      <c r="T1751" s="92"/>
      <c r="U1751" s="92"/>
      <c r="V1751" s="2"/>
      <c r="W1751" s="2"/>
    </row>
    <row r="1752" spans="1:23" ht="15.95" customHeight="1" x14ac:dyDescent="0.25">
      <c r="A1752" s="72"/>
      <c r="B1752" s="53" t="str">
        <f>IF('Data Import-Express'!B1746="", "",'Data Import-Express'!B1746 )</f>
        <v>CADEAS</v>
      </c>
      <c r="C1752" s="53" t="str">
        <f>IF('Data Import-Express'!C1746="", "",'Data Import-Express'!C1746 )</f>
        <v>Company 232</v>
      </c>
      <c r="D1752" s="97" t="str">
        <f>IF('Data Import-Express'!D1746="", "",'Data Import-Express'!D1746 )</f>
        <v>L064844</v>
      </c>
      <c r="E1752" s="54">
        <f ca="1">IF('Data Import-Express'!E1746="", "",'Data Import-Express'!E1746 )+(TODAY()-$A$1)</f>
        <v>44898</v>
      </c>
      <c r="F1752" s="53">
        <f>IF('Data Import-Express'!F1746="", "",'Data Import-Express'!F1746 )</f>
        <v>404</v>
      </c>
      <c r="G1752" s="53">
        <f>IF('Data Import-Express'!G1746="", "",'Data Import-Express'!G1746 )</f>
        <v>404</v>
      </c>
      <c r="H1752" s="8"/>
      <c r="I1752" s="81"/>
      <c r="J1752" s="81"/>
      <c r="K1752" s="82"/>
      <c r="L1752" s="120"/>
      <c r="M1752" s="93"/>
      <c r="N1752" s="93"/>
      <c r="O1752" s="36"/>
      <c r="P1752" s="81"/>
      <c r="Q1752" s="81"/>
      <c r="R1752" s="82"/>
      <c r="S1752" s="88"/>
      <c r="T1752" s="92"/>
      <c r="U1752" s="92"/>
      <c r="V1752" s="2"/>
      <c r="W1752" s="2"/>
    </row>
    <row r="1753" spans="1:23" ht="15.95" customHeight="1" x14ac:dyDescent="0.25">
      <c r="A1753" s="72"/>
      <c r="B1753" s="53" t="str">
        <f>IF('Data Import-Express'!B1747="", "",'Data Import-Express'!B1747 )</f>
        <v>CADEAS</v>
      </c>
      <c r="C1753" s="53" t="str">
        <f>IF('Data Import-Express'!C1747="", "",'Data Import-Express'!C1747 )</f>
        <v>Company 232</v>
      </c>
      <c r="D1753" s="97" t="str">
        <f>IF('Data Import-Express'!D1747="", "",'Data Import-Express'!D1747 )</f>
        <v>L072030</v>
      </c>
      <c r="E1753" s="54">
        <f ca="1">IF('Data Import-Express'!E1747="", "",'Data Import-Express'!E1747 )+(TODAY()-$A$1)</f>
        <v>45038</v>
      </c>
      <c r="F1753" s="53">
        <f>IF('Data Import-Express'!F1747="", "",'Data Import-Express'!F1747 )</f>
        <v>710</v>
      </c>
      <c r="G1753" s="53">
        <f>IF('Data Import-Express'!G1747="", "",'Data Import-Express'!G1747 )</f>
        <v>710</v>
      </c>
      <c r="H1753" s="8"/>
      <c r="I1753" s="81"/>
      <c r="J1753" s="81"/>
      <c r="K1753" s="82"/>
      <c r="L1753" s="120"/>
      <c r="M1753" s="93"/>
      <c r="N1753" s="93"/>
      <c r="O1753" s="36"/>
      <c r="P1753" s="81"/>
      <c r="Q1753" s="81"/>
      <c r="R1753" s="82"/>
      <c r="S1753" s="88"/>
      <c r="T1753" s="92"/>
      <c r="U1753" s="92"/>
      <c r="V1753" s="2"/>
      <c r="W1753" s="2"/>
    </row>
    <row r="1754" spans="1:23" ht="15.95" customHeight="1" x14ac:dyDescent="0.25">
      <c r="A1754" s="72"/>
      <c r="B1754" s="53" t="str">
        <f>IF('Data Import-Express'!B1748="", "",'Data Import-Express'!B1748 )</f>
        <v>CADEAS</v>
      </c>
      <c r="C1754" s="53" t="str">
        <f>IF('Data Import-Express'!C1748="", "",'Data Import-Express'!C1748 )</f>
        <v>Company 232</v>
      </c>
      <c r="D1754" s="97" t="str">
        <f>IF('Data Import-Express'!D1748="", "",'Data Import-Express'!D1748 )</f>
        <v>L072449</v>
      </c>
      <c r="E1754" s="54">
        <f ca="1">IF('Data Import-Express'!E1748="", "",'Data Import-Express'!E1748 )+(TODAY()-$A$1)</f>
        <v>45045</v>
      </c>
      <c r="F1754" s="53">
        <f>IF('Data Import-Express'!F1748="", "",'Data Import-Express'!F1748 )</f>
        <v>884.38</v>
      </c>
      <c r="G1754" s="53">
        <f>IF('Data Import-Express'!G1748="", "",'Data Import-Express'!G1748 )</f>
        <v>884.38</v>
      </c>
      <c r="H1754" s="8"/>
      <c r="I1754" s="81"/>
      <c r="J1754" s="81"/>
      <c r="K1754" s="82"/>
      <c r="L1754" s="120"/>
      <c r="M1754" s="93"/>
      <c r="N1754" s="93"/>
      <c r="O1754" s="36"/>
      <c r="P1754" s="81"/>
      <c r="Q1754" s="81"/>
      <c r="R1754" s="82"/>
      <c r="S1754" s="88"/>
      <c r="T1754" s="92"/>
      <c r="U1754" s="92"/>
      <c r="V1754" s="2"/>
      <c r="W1754" s="2"/>
    </row>
    <row r="1755" spans="1:23" ht="15.95" customHeight="1" x14ac:dyDescent="0.25">
      <c r="A1755" s="72"/>
      <c r="B1755" s="53" t="str">
        <f>IF('Data Import-Express'!B1749="", "",'Data Import-Express'!B1749 )</f>
        <v>CADEAS</v>
      </c>
      <c r="C1755" s="53" t="str">
        <f>IF('Data Import-Express'!C1749="", "",'Data Import-Express'!C1749 )</f>
        <v>Company 232</v>
      </c>
      <c r="D1755" s="97" t="str">
        <f>IF('Data Import-Express'!D1749="", "",'Data Import-Express'!D1749 )</f>
        <v>L071273</v>
      </c>
      <c r="E1755" s="54">
        <f ca="1">IF('Data Import-Express'!E1749="", "",'Data Import-Express'!E1749 )+(TODAY()-$A$1)</f>
        <v>45048</v>
      </c>
      <c r="F1755" s="53">
        <f>IF('Data Import-Express'!F1749="", "",'Data Import-Express'!F1749 )</f>
        <v>965.25</v>
      </c>
      <c r="G1755" s="53">
        <f>IF('Data Import-Express'!G1749="", "",'Data Import-Express'!G1749 )</f>
        <v>965.25</v>
      </c>
      <c r="H1755" s="8"/>
      <c r="I1755" s="81"/>
      <c r="J1755" s="81"/>
      <c r="K1755" s="82"/>
      <c r="L1755" s="120"/>
      <c r="M1755" s="93"/>
      <c r="N1755" s="93"/>
      <c r="O1755" s="36"/>
      <c r="P1755" s="81"/>
      <c r="Q1755" s="81"/>
      <c r="R1755" s="82"/>
      <c r="S1755" s="88"/>
      <c r="T1755" s="92"/>
      <c r="U1755" s="92"/>
      <c r="V1755" s="2"/>
      <c r="W1755" s="2"/>
    </row>
    <row r="1756" spans="1:23" ht="15.95" customHeight="1" x14ac:dyDescent="0.25">
      <c r="A1756" s="72"/>
      <c r="B1756" s="53" t="str">
        <f>IF('Data Import-Express'!B1750="", "",'Data Import-Express'!B1750 )</f>
        <v>CADEAS</v>
      </c>
      <c r="C1756" s="53" t="str">
        <f>IF('Data Import-Express'!C1750="", "",'Data Import-Express'!C1750 )</f>
        <v>Company 232</v>
      </c>
      <c r="D1756" s="97" t="str">
        <f>IF('Data Import-Express'!D1750="", "",'Data Import-Express'!D1750 )</f>
        <v>L072851</v>
      </c>
      <c r="E1756" s="54">
        <f ca="1">IF('Data Import-Express'!E1750="", "",'Data Import-Express'!E1750 )+(TODAY()-$A$1)</f>
        <v>45048</v>
      </c>
      <c r="F1756" s="53">
        <f>IF('Data Import-Express'!F1750="", "",'Data Import-Express'!F1750 )</f>
        <v>648</v>
      </c>
      <c r="G1756" s="53">
        <f>IF('Data Import-Express'!G1750="", "",'Data Import-Express'!G1750 )</f>
        <v>648</v>
      </c>
      <c r="H1756" s="8"/>
      <c r="I1756" s="81"/>
      <c r="J1756" s="81"/>
      <c r="K1756" s="82"/>
      <c r="L1756" s="120"/>
      <c r="M1756" s="93"/>
      <c r="N1756" s="93"/>
      <c r="O1756" s="36"/>
      <c r="P1756" s="81"/>
      <c r="Q1756" s="81"/>
      <c r="R1756" s="82"/>
      <c r="S1756" s="88"/>
      <c r="T1756" s="92"/>
      <c r="U1756" s="92"/>
      <c r="V1756" s="2"/>
      <c r="W1756" s="2"/>
    </row>
    <row r="1757" spans="1:23" ht="15.95" customHeight="1" x14ac:dyDescent="0.25">
      <c r="A1757" s="72"/>
      <c r="B1757" s="53" t="str">
        <f>IF('Data Import-Express'!B1751="", "",'Data Import-Express'!B1751 )</f>
        <v>CADEAS</v>
      </c>
      <c r="C1757" s="53" t="str">
        <f>IF('Data Import-Express'!C1751="", "",'Data Import-Express'!C1751 )</f>
        <v>Company 232</v>
      </c>
      <c r="D1757" s="97" t="str">
        <f>IF('Data Import-Express'!D1751="", "",'Data Import-Express'!D1751 )</f>
        <v>L078831</v>
      </c>
      <c r="E1757" s="54">
        <f ca="1">IF('Data Import-Express'!E1751="", "",'Data Import-Express'!E1751 )+(TODAY()-$A$1)</f>
        <v>45156</v>
      </c>
      <c r="F1757" s="53">
        <f>IF('Data Import-Express'!F1751="", "",'Data Import-Express'!F1751 )</f>
        <v>1083.75</v>
      </c>
      <c r="G1757" s="53">
        <f>IF('Data Import-Express'!G1751="", "",'Data Import-Express'!G1751 )</f>
        <v>1083.75</v>
      </c>
      <c r="H1757" s="8"/>
      <c r="I1757" s="81"/>
      <c r="J1757" s="81"/>
      <c r="K1757" s="82"/>
      <c r="L1757" s="120"/>
      <c r="M1757" s="93"/>
      <c r="N1757" s="93"/>
      <c r="O1757" s="36"/>
      <c r="P1757" s="81"/>
      <c r="Q1757" s="81"/>
      <c r="R1757" s="82"/>
      <c r="S1757" s="88"/>
      <c r="T1757" s="92"/>
      <c r="U1757" s="92"/>
      <c r="V1757" s="2"/>
      <c r="W1757" s="2"/>
    </row>
    <row r="1758" spans="1:23" ht="15.95" customHeight="1" x14ac:dyDescent="0.25">
      <c r="A1758" s="72"/>
      <c r="B1758" s="53" t="str">
        <f>IF('Data Import-Express'!B1752="", "",'Data Import-Express'!B1752 )</f>
        <v>CADEAS</v>
      </c>
      <c r="C1758" s="53" t="str">
        <f>IF('Data Import-Express'!C1752="", "",'Data Import-Express'!C1752 )</f>
        <v>Company 232</v>
      </c>
      <c r="D1758" s="97" t="str">
        <f>IF('Data Import-Express'!D1752="", "",'Data Import-Express'!D1752 )</f>
        <v>L077194</v>
      </c>
      <c r="E1758" s="54">
        <f ca="1">IF('Data Import-Express'!E1752="", "",'Data Import-Express'!E1752 )+(TODAY()-$A$1)</f>
        <v>45163</v>
      </c>
      <c r="F1758" s="53">
        <f>IF('Data Import-Express'!F1752="", "",'Data Import-Express'!F1752 )</f>
        <v>681.63</v>
      </c>
      <c r="G1758" s="53">
        <f>IF('Data Import-Express'!G1752="", "",'Data Import-Express'!G1752 )</f>
        <v>681.63</v>
      </c>
      <c r="H1758" s="8"/>
      <c r="I1758" s="81"/>
      <c r="J1758" s="81"/>
      <c r="K1758" s="82"/>
      <c r="L1758" s="120"/>
      <c r="M1758" s="93"/>
      <c r="N1758" s="93"/>
      <c r="O1758" s="36"/>
      <c r="P1758" s="81"/>
      <c r="Q1758" s="81"/>
      <c r="R1758" s="82"/>
      <c r="S1758" s="88"/>
      <c r="T1758" s="92"/>
      <c r="U1758" s="92"/>
      <c r="V1758" s="2"/>
      <c r="W1758" s="2"/>
    </row>
    <row r="1759" spans="1:23" ht="15.95" customHeight="1" x14ac:dyDescent="0.25">
      <c r="A1759" s="72"/>
      <c r="B1759" s="53" t="str">
        <f>IF('Data Import-Express'!B1753="", "",'Data Import-Express'!B1753 )</f>
        <v>CADEAS</v>
      </c>
      <c r="C1759" s="53" t="str">
        <f>IF('Data Import-Express'!C1753="", "",'Data Import-Express'!C1753 )</f>
        <v>Company 232</v>
      </c>
      <c r="D1759" s="97" t="str">
        <f>IF('Data Import-Express'!D1753="", "",'Data Import-Express'!D1753 )</f>
        <v>L079409</v>
      </c>
      <c r="E1759" s="54">
        <f ca="1">IF('Data Import-Express'!E1753="", "",'Data Import-Express'!E1753 )+(TODAY()-$A$1)</f>
        <v>45163</v>
      </c>
      <c r="F1759" s="53">
        <f>IF('Data Import-Express'!F1753="", "",'Data Import-Express'!F1753 )</f>
        <v>972.33</v>
      </c>
      <c r="G1759" s="53">
        <f>IF('Data Import-Express'!G1753="", "",'Data Import-Express'!G1753 )</f>
        <v>972.33</v>
      </c>
      <c r="H1759" s="8"/>
      <c r="I1759" s="81"/>
      <c r="J1759" s="81"/>
      <c r="K1759" s="82"/>
      <c r="L1759" s="120"/>
      <c r="M1759" s="93"/>
      <c r="N1759" s="93"/>
      <c r="O1759" s="36"/>
      <c r="P1759" s="81"/>
      <c r="Q1759" s="81"/>
      <c r="R1759" s="82"/>
      <c r="S1759" s="88"/>
      <c r="T1759" s="92"/>
      <c r="U1759" s="92"/>
      <c r="V1759" s="2"/>
      <c r="W1759" s="2"/>
    </row>
    <row r="1760" spans="1:23" ht="15.95" customHeight="1" x14ac:dyDescent="0.25">
      <c r="A1760" s="72"/>
      <c r="B1760" s="53" t="str">
        <f>IF('Data Import-Express'!B1754="", "",'Data Import-Express'!B1754 )</f>
        <v>CADEAS</v>
      </c>
      <c r="C1760" s="53" t="str">
        <f>IF('Data Import-Express'!C1754="", "",'Data Import-Express'!C1754 )</f>
        <v>Company 232</v>
      </c>
      <c r="D1760" s="97" t="str">
        <f>IF('Data Import-Express'!D1754="", "",'Data Import-Express'!D1754 )</f>
        <v>L079330</v>
      </c>
      <c r="E1760" s="54">
        <f ca="1">IF('Data Import-Express'!E1754="", "",'Data Import-Express'!E1754 )+(TODAY()-$A$1)</f>
        <v>45168</v>
      </c>
      <c r="F1760" s="53">
        <f>IF('Data Import-Express'!F1754="", "",'Data Import-Express'!F1754 )</f>
        <v>645.75</v>
      </c>
      <c r="G1760" s="53">
        <f>IF('Data Import-Express'!G1754="", "",'Data Import-Express'!G1754 )</f>
        <v>645.75</v>
      </c>
      <c r="H1760" s="8"/>
      <c r="I1760" s="81"/>
      <c r="J1760" s="81"/>
      <c r="K1760" s="82"/>
      <c r="L1760" s="120"/>
      <c r="M1760" s="93"/>
      <c r="N1760" s="93"/>
      <c r="O1760" s="36"/>
      <c r="P1760" s="81"/>
      <c r="Q1760" s="81"/>
      <c r="R1760" s="82"/>
      <c r="S1760" s="88"/>
      <c r="T1760" s="92"/>
      <c r="U1760" s="92"/>
      <c r="V1760" s="2"/>
      <c r="W1760" s="2"/>
    </row>
    <row r="1761" spans="1:23" ht="15.95" customHeight="1" x14ac:dyDescent="0.25">
      <c r="A1761" s="72"/>
      <c r="B1761" s="53" t="str">
        <f>IF('Data Import-Express'!B1755="", "",'Data Import-Express'!B1755 )</f>
        <v>CADEAS</v>
      </c>
      <c r="C1761" s="53" t="str">
        <f>IF('Data Import-Express'!C1755="", "",'Data Import-Express'!C1755 )</f>
        <v>Company 232</v>
      </c>
      <c r="D1761" s="97" t="str">
        <f>IF('Data Import-Express'!D1755="", "",'Data Import-Express'!D1755 )</f>
        <v>L079331</v>
      </c>
      <c r="E1761" s="54">
        <f ca="1">IF('Data Import-Express'!E1755="", "",'Data Import-Express'!E1755 )+(TODAY()-$A$1)</f>
        <v>45168</v>
      </c>
      <c r="F1761" s="53">
        <f>IF('Data Import-Express'!F1755="", "",'Data Import-Express'!F1755 )</f>
        <v>656.63</v>
      </c>
      <c r="G1761" s="53">
        <f>IF('Data Import-Express'!G1755="", "",'Data Import-Express'!G1755 )</f>
        <v>656.63</v>
      </c>
      <c r="H1761" s="8"/>
      <c r="I1761" s="81"/>
      <c r="J1761" s="81"/>
      <c r="K1761" s="82"/>
      <c r="L1761" s="120"/>
      <c r="M1761" s="93"/>
      <c r="N1761" s="93"/>
      <c r="O1761" s="36"/>
      <c r="P1761" s="81"/>
      <c r="Q1761" s="81"/>
      <c r="R1761" s="82"/>
      <c r="S1761" s="88"/>
      <c r="T1761" s="92"/>
      <c r="U1761" s="92"/>
      <c r="V1761" s="2"/>
      <c r="W1761" s="2"/>
    </row>
    <row r="1762" spans="1:23" ht="15.95" customHeight="1" x14ac:dyDescent="0.25">
      <c r="A1762" s="72"/>
      <c r="B1762" s="53" t="str">
        <f>IF('Data Import-Express'!B1756="", "",'Data Import-Express'!B1756 )</f>
        <v>CADEAS</v>
      </c>
      <c r="C1762" s="53" t="str">
        <f>IF('Data Import-Express'!C1756="", "",'Data Import-Express'!C1756 )</f>
        <v>Company 232</v>
      </c>
      <c r="D1762" s="97" t="str">
        <f>IF('Data Import-Express'!D1756="", "",'Data Import-Express'!D1756 )</f>
        <v>L079332</v>
      </c>
      <c r="E1762" s="54">
        <f ca="1">IF('Data Import-Express'!E1756="", "",'Data Import-Express'!E1756 )+(TODAY()-$A$1)</f>
        <v>45168</v>
      </c>
      <c r="F1762" s="53">
        <f>IF('Data Import-Express'!F1756="", "",'Data Import-Express'!F1756 )</f>
        <v>405.5</v>
      </c>
      <c r="G1762" s="53">
        <f>IF('Data Import-Express'!G1756="", "",'Data Import-Express'!G1756 )</f>
        <v>405.5</v>
      </c>
      <c r="H1762" s="8"/>
      <c r="I1762" s="81"/>
      <c r="J1762" s="81"/>
      <c r="K1762" s="82"/>
      <c r="L1762" s="120"/>
      <c r="M1762" s="93"/>
      <c r="N1762" s="93"/>
      <c r="O1762" s="36"/>
      <c r="P1762" s="81"/>
      <c r="Q1762" s="81"/>
      <c r="R1762" s="82"/>
      <c r="S1762" s="88"/>
      <c r="T1762" s="92"/>
      <c r="U1762" s="92"/>
      <c r="V1762" s="2"/>
      <c r="W1762" s="2"/>
    </row>
    <row r="1763" spans="1:23" ht="15.95" customHeight="1" x14ac:dyDescent="0.25">
      <c r="A1763" s="72"/>
      <c r="B1763" s="53" t="str">
        <f>IF('Data Import-Express'!B1757="", "",'Data Import-Express'!B1757 )</f>
        <v>CADEAS</v>
      </c>
      <c r="C1763" s="53" t="str">
        <f>IF('Data Import-Express'!C1757="", "",'Data Import-Express'!C1757 )</f>
        <v>Company 232</v>
      </c>
      <c r="D1763" s="97" t="str">
        <f>IF('Data Import-Express'!D1757="", "",'Data Import-Express'!D1757 )</f>
        <v>L079171</v>
      </c>
      <c r="E1763" s="54">
        <f ca="1">IF('Data Import-Express'!E1757="", "",'Data Import-Express'!E1757 )+(TODAY()-$A$1)</f>
        <v>45170</v>
      </c>
      <c r="F1763" s="53">
        <f>IF('Data Import-Express'!F1757="", "",'Data Import-Express'!F1757 )</f>
        <v>1083.75</v>
      </c>
      <c r="G1763" s="53">
        <f>IF('Data Import-Express'!G1757="", "",'Data Import-Express'!G1757 )</f>
        <v>1083.75</v>
      </c>
      <c r="H1763" s="8"/>
      <c r="I1763" s="81"/>
      <c r="J1763" s="81"/>
      <c r="K1763" s="82"/>
      <c r="L1763" s="120"/>
      <c r="M1763" s="93"/>
      <c r="N1763" s="93"/>
      <c r="O1763" s="36"/>
      <c r="P1763" s="81"/>
      <c r="Q1763" s="81"/>
      <c r="R1763" s="82"/>
      <c r="S1763" s="88"/>
      <c r="T1763" s="92"/>
      <c r="U1763" s="92"/>
      <c r="V1763" s="2"/>
      <c r="W1763" s="2"/>
    </row>
    <row r="1764" spans="1:23" ht="15.95" customHeight="1" x14ac:dyDescent="0.25">
      <c r="A1764" s="72"/>
      <c r="B1764" s="53" t="str">
        <f>IF('Data Import-Express'!B1758="", "",'Data Import-Express'!B1758 )</f>
        <v>CADEAS</v>
      </c>
      <c r="C1764" s="53" t="str">
        <f>IF('Data Import-Express'!C1758="", "",'Data Import-Express'!C1758 )</f>
        <v>Company 232</v>
      </c>
      <c r="D1764" s="97" t="str">
        <f>IF('Data Import-Express'!D1758="", "",'Data Import-Express'!D1758 )</f>
        <v>L079173</v>
      </c>
      <c r="E1764" s="54">
        <f ca="1">IF('Data Import-Express'!E1758="", "",'Data Import-Express'!E1758 )+(TODAY()-$A$1)</f>
        <v>45170</v>
      </c>
      <c r="F1764" s="53">
        <f>IF('Data Import-Express'!F1758="", "",'Data Import-Express'!F1758 )</f>
        <v>700</v>
      </c>
      <c r="G1764" s="53">
        <f>IF('Data Import-Express'!G1758="", "",'Data Import-Express'!G1758 )</f>
        <v>700</v>
      </c>
      <c r="H1764" s="8"/>
      <c r="I1764" s="81"/>
      <c r="J1764" s="81"/>
      <c r="K1764" s="82"/>
      <c r="L1764" s="120"/>
      <c r="M1764" s="93"/>
      <c r="N1764" s="93"/>
      <c r="O1764" s="36"/>
      <c r="P1764" s="81"/>
      <c r="Q1764" s="81"/>
      <c r="R1764" s="82"/>
      <c r="S1764" s="88"/>
      <c r="T1764" s="92"/>
      <c r="U1764" s="92"/>
      <c r="V1764" s="2"/>
      <c r="W1764" s="2"/>
    </row>
    <row r="1765" spans="1:23" ht="15.95" customHeight="1" x14ac:dyDescent="0.25">
      <c r="A1765" s="72"/>
      <c r="B1765" s="53" t="str">
        <f>IF('Data Import-Express'!B1759="", "",'Data Import-Express'!B1759 )</f>
        <v>CADEAS</v>
      </c>
      <c r="C1765" s="53" t="str">
        <f>IF('Data Import-Express'!C1759="", "",'Data Import-Express'!C1759 )</f>
        <v>Company 232</v>
      </c>
      <c r="D1765" s="97" t="str">
        <f>IF('Data Import-Express'!D1759="", "",'Data Import-Express'!D1759 )</f>
        <v>L079406</v>
      </c>
      <c r="E1765" s="54">
        <f ca="1">IF('Data Import-Express'!E1759="", "",'Data Import-Express'!E1759 )+(TODAY()-$A$1)</f>
        <v>45170</v>
      </c>
      <c r="F1765" s="53">
        <f>IF('Data Import-Express'!F1759="", "",'Data Import-Express'!F1759 )</f>
        <v>717.5</v>
      </c>
      <c r="G1765" s="53">
        <f>IF('Data Import-Express'!G1759="", "",'Data Import-Express'!G1759 )</f>
        <v>717.5</v>
      </c>
      <c r="H1765" s="8"/>
      <c r="I1765" s="81"/>
      <c r="J1765" s="81"/>
      <c r="K1765" s="82"/>
      <c r="L1765" s="120"/>
      <c r="M1765" s="93"/>
      <c r="N1765" s="93"/>
      <c r="O1765" s="36"/>
      <c r="P1765" s="81"/>
      <c r="Q1765" s="81"/>
      <c r="R1765" s="82"/>
      <c r="S1765" s="88"/>
      <c r="T1765" s="92"/>
      <c r="U1765" s="92"/>
      <c r="V1765" s="2"/>
      <c r="W1765" s="2"/>
    </row>
    <row r="1766" spans="1:23" ht="15.95" customHeight="1" x14ac:dyDescent="0.25">
      <c r="A1766" s="72"/>
      <c r="B1766" s="53" t="str">
        <f>IF('Data Import-Express'!B1760="", "",'Data Import-Express'!B1760 )</f>
        <v>CADEAS</v>
      </c>
      <c r="C1766" s="53" t="str">
        <f>IF('Data Import-Express'!C1760="", "",'Data Import-Express'!C1760 )</f>
        <v>Company 232</v>
      </c>
      <c r="D1766" s="97" t="str">
        <f>IF('Data Import-Express'!D1760="", "",'Data Import-Express'!D1760 )</f>
        <v>L079408</v>
      </c>
      <c r="E1766" s="54">
        <f ca="1">IF('Data Import-Express'!E1760="", "",'Data Import-Express'!E1760 )+(TODAY()-$A$1)</f>
        <v>45171</v>
      </c>
      <c r="F1766" s="53">
        <f>IF('Data Import-Express'!F1760="", "",'Data Import-Express'!F1760 )</f>
        <v>907.75</v>
      </c>
      <c r="G1766" s="53">
        <f>IF('Data Import-Express'!G1760="", "",'Data Import-Express'!G1760 )</f>
        <v>907.75</v>
      </c>
      <c r="H1766" s="8"/>
      <c r="I1766" s="81"/>
      <c r="J1766" s="81"/>
      <c r="K1766" s="82"/>
      <c r="L1766" s="120"/>
      <c r="M1766" s="93"/>
      <c r="N1766" s="93"/>
      <c r="O1766" s="36"/>
      <c r="P1766" s="81"/>
      <c r="Q1766" s="81"/>
      <c r="R1766" s="82"/>
      <c r="S1766" s="88"/>
      <c r="T1766" s="92"/>
      <c r="U1766" s="92"/>
      <c r="V1766" s="2"/>
      <c r="W1766" s="2"/>
    </row>
    <row r="1767" spans="1:23" ht="15.95" customHeight="1" x14ac:dyDescent="0.25">
      <c r="A1767" s="72"/>
      <c r="B1767" s="53" t="str">
        <f>IF('Data Import-Express'!B1761="", "",'Data Import-Express'!B1761 )</f>
        <v>CADEAS</v>
      </c>
      <c r="C1767" s="53" t="str">
        <f>IF('Data Import-Express'!C1761="", "",'Data Import-Express'!C1761 )</f>
        <v>Company 232</v>
      </c>
      <c r="D1767" s="97" t="str">
        <f>IF('Data Import-Express'!D1761="", "",'Data Import-Express'!D1761 )</f>
        <v>L079410</v>
      </c>
      <c r="E1767" s="54">
        <f ca="1">IF('Data Import-Express'!E1761="", "",'Data Import-Express'!E1761 )+(TODAY()-$A$1)</f>
        <v>45171</v>
      </c>
      <c r="F1767" s="53">
        <f>IF('Data Import-Express'!F1761="", "",'Data Import-Express'!F1761 )</f>
        <v>907.75</v>
      </c>
      <c r="G1767" s="53">
        <f>IF('Data Import-Express'!G1761="", "",'Data Import-Express'!G1761 )</f>
        <v>907.75</v>
      </c>
      <c r="H1767" s="8"/>
      <c r="I1767" s="81"/>
      <c r="J1767" s="81"/>
      <c r="K1767" s="82"/>
      <c r="L1767" s="120"/>
      <c r="M1767" s="93"/>
      <c r="N1767" s="93"/>
      <c r="O1767" s="36"/>
      <c r="P1767" s="81"/>
      <c r="Q1767" s="81"/>
      <c r="R1767" s="82"/>
      <c r="S1767" s="88"/>
      <c r="T1767" s="92"/>
      <c r="U1767" s="92"/>
      <c r="V1767" s="2"/>
      <c r="W1767" s="2"/>
    </row>
    <row r="1768" spans="1:23" ht="15.95" customHeight="1" x14ac:dyDescent="0.25">
      <c r="A1768" s="72"/>
      <c r="B1768" s="53" t="str">
        <f>IF('Data Import-Express'!B1762="", "",'Data Import-Express'!B1762 )</f>
        <v>CADEAS</v>
      </c>
      <c r="C1768" s="53" t="str">
        <f>IF('Data Import-Express'!C1762="", "",'Data Import-Express'!C1762 )</f>
        <v>Company 232</v>
      </c>
      <c r="D1768" s="97" t="str">
        <f>IF('Data Import-Express'!D1762="", "",'Data Import-Express'!D1762 )</f>
        <v>L079589</v>
      </c>
      <c r="E1768" s="54">
        <f ca="1">IF('Data Import-Express'!E1762="", "",'Data Import-Express'!E1762 )+(TODAY()-$A$1)</f>
        <v>45172</v>
      </c>
      <c r="F1768" s="53">
        <f>IF('Data Import-Express'!F1762="", "",'Data Import-Express'!F1762 )</f>
        <v>740</v>
      </c>
      <c r="G1768" s="53">
        <f>IF('Data Import-Express'!G1762="", "",'Data Import-Express'!G1762 )</f>
        <v>740</v>
      </c>
      <c r="H1768" s="8"/>
      <c r="I1768" s="81"/>
      <c r="J1768" s="81"/>
      <c r="K1768" s="82"/>
      <c r="L1768" s="120"/>
      <c r="M1768" s="93"/>
      <c r="N1768" s="93"/>
      <c r="O1768" s="36"/>
      <c r="P1768" s="81"/>
      <c r="Q1768" s="81"/>
      <c r="R1768" s="82"/>
      <c r="S1768" s="88"/>
      <c r="T1768" s="92"/>
      <c r="U1768" s="92"/>
      <c r="V1768" s="2"/>
      <c r="W1768" s="2"/>
    </row>
    <row r="1769" spans="1:23" ht="15.95" customHeight="1" x14ac:dyDescent="0.25">
      <c r="A1769" s="72"/>
      <c r="B1769" s="53" t="str">
        <f>IF('Data Import-Express'!B1763="", "",'Data Import-Express'!B1763 )</f>
        <v>CADEAS</v>
      </c>
      <c r="C1769" s="53" t="str">
        <f>IF('Data Import-Express'!C1763="", "",'Data Import-Express'!C1763 )</f>
        <v>Company 232</v>
      </c>
      <c r="D1769" s="97" t="str">
        <f>IF('Data Import-Express'!D1763="", "",'Data Import-Express'!D1763 )</f>
        <v>L079590</v>
      </c>
      <c r="E1769" s="54">
        <f ca="1">IF('Data Import-Express'!E1763="", "",'Data Import-Express'!E1763 )+(TODAY()-$A$1)</f>
        <v>45172</v>
      </c>
      <c r="F1769" s="53">
        <f>IF('Data Import-Express'!F1763="", "",'Data Import-Express'!F1763 )</f>
        <v>498.75</v>
      </c>
      <c r="G1769" s="53">
        <f>IF('Data Import-Express'!G1763="", "",'Data Import-Express'!G1763 )</f>
        <v>498.75</v>
      </c>
      <c r="H1769" s="8"/>
      <c r="I1769" s="81"/>
      <c r="J1769" s="81"/>
      <c r="K1769" s="82"/>
      <c r="L1769" s="120"/>
      <c r="M1769" s="93"/>
      <c r="N1769" s="93"/>
      <c r="O1769" s="36"/>
      <c r="P1769" s="81"/>
      <c r="Q1769" s="81"/>
      <c r="R1769" s="82"/>
      <c r="S1769" s="88"/>
      <c r="T1769" s="92"/>
      <c r="U1769" s="92"/>
      <c r="V1769" s="2"/>
      <c r="W1769" s="2"/>
    </row>
    <row r="1770" spans="1:23" ht="15.95" customHeight="1" x14ac:dyDescent="0.25">
      <c r="A1770" s="72"/>
      <c r="B1770" s="53" t="str">
        <f>IF('Data Import-Express'!B1764="", "",'Data Import-Express'!B1764 )</f>
        <v>CADEAS</v>
      </c>
      <c r="C1770" s="53" t="str">
        <f>IF('Data Import-Express'!C1764="", "",'Data Import-Express'!C1764 )</f>
        <v>Company 232</v>
      </c>
      <c r="D1770" s="97" t="str">
        <f>IF('Data Import-Express'!D1764="", "",'Data Import-Express'!D1764 )</f>
        <v>L079670</v>
      </c>
      <c r="E1770" s="54">
        <f ca="1">IF('Data Import-Express'!E1764="", "",'Data Import-Express'!E1764 )+(TODAY()-$A$1)</f>
        <v>45172</v>
      </c>
      <c r="F1770" s="53">
        <f>IF('Data Import-Express'!F1764="", "",'Data Import-Express'!F1764 )</f>
        <v>605.63</v>
      </c>
      <c r="G1770" s="53">
        <f>IF('Data Import-Express'!G1764="", "",'Data Import-Express'!G1764 )</f>
        <v>605.63</v>
      </c>
      <c r="H1770" s="8"/>
      <c r="I1770" s="81"/>
      <c r="J1770" s="81"/>
      <c r="K1770" s="82"/>
      <c r="L1770" s="120"/>
      <c r="M1770" s="93"/>
      <c r="N1770" s="93"/>
      <c r="O1770" s="36"/>
      <c r="P1770" s="81"/>
      <c r="Q1770" s="81"/>
      <c r="R1770" s="82"/>
      <c r="S1770" s="88"/>
      <c r="T1770" s="92"/>
      <c r="U1770" s="92"/>
      <c r="V1770" s="2"/>
      <c r="W1770" s="2"/>
    </row>
    <row r="1771" spans="1:23" ht="15.95" customHeight="1" x14ac:dyDescent="0.25">
      <c r="A1771" s="72"/>
      <c r="B1771" s="53" t="str">
        <f>IF('Data Import-Express'!B1765="", "",'Data Import-Express'!B1765 )</f>
        <v>CLUDO</v>
      </c>
      <c r="C1771" s="53" t="str">
        <f>IF('Data Import-Express'!C1765="", "",'Data Import-Express'!C1765 )</f>
        <v>Company 233</v>
      </c>
      <c r="D1771" s="97" t="str">
        <f>IF('Data Import-Express'!D1765="", "",'Data Import-Express'!D1765 )</f>
        <v>FINAL SETTLEMENT</v>
      </c>
      <c r="E1771" s="54">
        <f ca="1">IF('Data Import-Express'!E1765="", "",'Data Import-Express'!E1765 )+(TODAY()-$A$1)</f>
        <v>44315</v>
      </c>
      <c r="F1771" s="53">
        <f>IF('Data Import-Express'!F1765="", "",'Data Import-Express'!F1765 )</f>
        <v>304.3</v>
      </c>
      <c r="G1771" s="53">
        <f>IF('Data Import-Express'!G1765="", "",'Data Import-Express'!G1765 )</f>
        <v>304.3</v>
      </c>
      <c r="H1771" s="8"/>
      <c r="I1771" s="81"/>
      <c r="J1771" s="81"/>
      <c r="K1771" s="82"/>
      <c r="L1771" s="120"/>
      <c r="M1771" s="93"/>
      <c r="N1771" s="93"/>
      <c r="O1771" s="36"/>
      <c r="P1771" s="81"/>
      <c r="Q1771" s="81"/>
      <c r="R1771" s="82"/>
      <c r="S1771" s="88"/>
      <c r="T1771" s="92"/>
      <c r="U1771" s="92"/>
      <c r="V1771" s="2"/>
      <c r="W1771" s="2"/>
    </row>
    <row r="1772" spans="1:23" ht="15.95" customHeight="1" x14ac:dyDescent="0.25">
      <c r="A1772" s="72"/>
      <c r="B1772" s="53" t="str">
        <f>IF('Data Import-Express'!B1766="", "",'Data Import-Express'!B1766 )</f>
        <v>CORRPA</v>
      </c>
      <c r="C1772" s="53" t="str">
        <f>IF('Data Import-Express'!C1766="", "",'Data Import-Express'!C1766 )</f>
        <v>Company 234</v>
      </c>
      <c r="D1772" s="97" t="str">
        <f>IF('Data Import-Express'!D1766="", "",'Data Import-Express'!D1766 )</f>
        <v>L070270</v>
      </c>
      <c r="E1772" s="54">
        <f ca="1">IF('Data Import-Express'!E1766="", "",'Data Import-Express'!E1766 )+(TODAY()-$A$1)</f>
        <v>45004</v>
      </c>
      <c r="F1772" s="53">
        <f>IF('Data Import-Express'!F1766="", "",'Data Import-Express'!F1766 )</f>
        <v>853.88</v>
      </c>
      <c r="G1772" s="53">
        <f>IF('Data Import-Express'!G1766="", "",'Data Import-Express'!G1766 )</f>
        <v>853.88</v>
      </c>
      <c r="H1772" s="8"/>
      <c r="I1772" s="81"/>
      <c r="J1772" s="81"/>
      <c r="K1772" s="82"/>
      <c r="L1772" s="120"/>
      <c r="M1772" s="93"/>
      <c r="N1772" s="93"/>
      <c r="O1772" s="36"/>
      <c r="P1772" s="81"/>
      <c r="Q1772" s="81"/>
      <c r="R1772" s="82"/>
      <c r="S1772" s="88"/>
      <c r="T1772" s="92"/>
      <c r="U1772" s="92"/>
      <c r="V1772" s="2"/>
      <c r="W1772" s="2"/>
    </row>
    <row r="1773" spans="1:23" ht="15.95" customHeight="1" x14ac:dyDescent="0.25">
      <c r="A1773" s="72"/>
      <c r="B1773" s="53" t="str">
        <f>IF('Data Import-Express'!B1767="", "",'Data Import-Express'!B1767 )</f>
        <v>EASYPAK</v>
      </c>
      <c r="C1773" s="53" t="str">
        <f>IF('Data Import-Express'!C1767="", "",'Data Import-Express'!C1767 )</f>
        <v>Company 235</v>
      </c>
      <c r="D1773" s="97" t="str">
        <f>IF('Data Import-Express'!D1767="", "",'Data Import-Express'!D1767 )</f>
        <v>L054756</v>
      </c>
      <c r="E1773" s="54">
        <f ca="1">IF('Data Import-Express'!E1767="", "",'Data Import-Express'!E1767 )+(TODAY()-$A$1)</f>
        <v>44703</v>
      </c>
      <c r="F1773" s="53">
        <f>IF('Data Import-Express'!F1767="", "",'Data Import-Express'!F1767 )</f>
        <v>673.07</v>
      </c>
      <c r="G1773" s="53">
        <f>IF('Data Import-Express'!G1767="", "",'Data Import-Express'!G1767 )</f>
        <v>75.95</v>
      </c>
      <c r="H1773" s="8"/>
      <c r="I1773" s="81"/>
      <c r="J1773" s="81"/>
      <c r="K1773" s="82"/>
      <c r="L1773" s="120"/>
      <c r="M1773" s="93"/>
      <c r="N1773" s="93"/>
      <c r="O1773" s="36"/>
      <c r="P1773" s="81"/>
      <c r="Q1773" s="81"/>
      <c r="R1773" s="82"/>
      <c r="S1773" s="88"/>
      <c r="T1773" s="92"/>
      <c r="U1773" s="92"/>
      <c r="V1773" s="2"/>
      <c r="W1773" s="2"/>
    </row>
    <row r="1774" spans="1:23" ht="15.95" customHeight="1" x14ac:dyDescent="0.25">
      <c r="A1774" s="72"/>
      <c r="B1774" s="53" t="str">
        <f>IF('Data Import-Express'!B1768="", "",'Data Import-Express'!B1768 )</f>
        <v>EASYPAK</v>
      </c>
      <c r="C1774" s="53" t="str">
        <f>IF('Data Import-Express'!C1768="", "",'Data Import-Express'!C1768 )</f>
        <v>Company 235</v>
      </c>
      <c r="D1774" s="97" t="str">
        <f>IF('Data Import-Express'!D1768="", "",'Data Import-Express'!D1768 )</f>
        <v>L055105</v>
      </c>
      <c r="E1774" s="54">
        <f ca="1">IF('Data Import-Express'!E1768="", "",'Data Import-Express'!E1768 )+(TODAY()-$A$1)</f>
        <v>44709</v>
      </c>
      <c r="F1774" s="53">
        <f>IF('Data Import-Express'!F1768="", "",'Data Import-Express'!F1768 )</f>
        <v>673.07</v>
      </c>
      <c r="G1774" s="53">
        <f>IF('Data Import-Express'!G1768="", "",'Data Import-Express'!G1768 )</f>
        <v>75.95</v>
      </c>
      <c r="H1774" s="8"/>
      <c r="I1774" s="81"/>
      <c r="J1774" s="81"/>
      <c r="K1774" s="82"/>
      <c r="L1774" s="120"/>
      <c r="M1774" s="93"/>
      <c r="N1774" s="93"/>
      <c r="O1774" s="36"/>
      <c r="P1774" s="81"/>
      <c r="Q1774" s="81"/>
      <c r="R1774" s="82"/>
      <c r="S1774" s="88"/>
      <c r="T1774" s="92"/>
      <c r="U1774" s="92"/>
      <c r="V1774" s="2"/>
      <c r="W1774" s="2"/>
    </row>
    <row r="1775" spans="1:23" ht="15.95" customHeight="1" x14ac:dyDescent="0.25">
      <c r="A1775" s="72"/>
      <c r="B1775" s="53" t="str">
        <f>IF('Data Import-Express'!B1769="", "",'Data Import-Express'!B1769 )</f>
        <v>EASYPAK</v>
      </c>
      <c r="C1775" s="53" t="str">
        <f>IF('Data Import-Express'!C1769="", "",'Data Import-Express'!C1769 )</f>
        <v>Company 235</v>
      </c>
      <c r="D1775" s="97" t="str">
        <f>IF('Data Import-Express'!D1769="", "",'Data Import-Express'!D1769 )</f>
        <v>L055109</v>
      </c>
      <c r="E1775" s="54">
        <f ca="1">IF('Data Import-Express'!E1769="", "",'Data Import-Express'!E1769 )+(TODAY()-$A$1)</f>
        <v>44713</v>
      </c>
      <c r="F1775" s="53">
        <f>IF('Data Import-Express'!F1769="", "",'Data Import-Express'!F1769 )</f>
        <v>673.07</v>
      </c>
      <c r="G1775" s="53">
        <f>IF('Data Import-Express'!G1769="", "",'Data Import-Express'!G1769 )</f>
        <v>75.95</v>
      </c>
      <c r="H1775" s="8"/>
      <c r="I1775" s="81"/>
      <c r="J1775" s="81"/>
      <c r="K1775" s="82"/>
      <c r="L1775" s="120"/>
      <c r="M1775" s="93"/>
      <c r="N1775" s="93"/>
      <c r="O1775" s="36"/>
      <c r="P1775" s="81"/>
      <c r="Q1775" s="81"/>
      <c r="R1775" s="82"/>
      <c r="S1775" s="88"/>
      <c r="T1775" s="92"/>
      <c r="U1775" s="92"/>
      <c r="V1775" s="2"/>
      <c r="W1775" s="2"/>
    </row>
    <row r="1776" spans="1:23" ht="15.95" customHeight="1" x14ac:dyDescent="0.25">
      <c r="A1776" s="72"/>
      <c r="B1776" s="53" t="str">
        <f>IF('Data Import-Express'!B1770="", "",'Data Import-Express'!B1770 )</f>
        <v>EASYPAK</v>
      </c>
      <c r="C1776" s="53" t="str">
        <f>IF('Data Import-Express'!C1770="", "",'Data Import-Express'!C1770 )</f>
        <v>Company 235</v>
      </c>
      <c r="D1776" s="97" t="str">
        <f>IF('Data Import-Express'!D1770="", "",'Data Import-Express'!D1770 )</f>
        <v>L055237</v>
      </c>
      <c r="E1776" s="54">
        <f ca="1">IF('Data Import-Express'!E1770="", "",'Data Import-Express'!E1770 )+(TODAY()-$A$1)</f>
        <v>44714</v>
      </c>
      <c r="F1776" s="53">
        <f>IF('Data Import-Express'!F1770="", "",'Data Import-Express'!F1770 )</f>
        <v>673.07</v>
      </c>
      <c r="G1776" s="53">
        <f>IF('Data Import-Express'!G1770="", "",'Data Import-Express'!G1770 )</f>
        <v>75.95</v>
      </c>
      <c r="H1776" s="8"/>
      <c r="I1776" s="81"/>
      <c r="J1776" s="81"/>
      <c r="K1776" s="82"/>
      <c r="L1776" s="120"/>
      <c r="M1776" s="93"/>
      <c r="N1776" s="93"/>
      <c r="O1776" s="36"/>
      <c r="P1776" s="81"/>
      <c r="Q1776" s="81"/>
      <c r="R1776" s="82"/>
      <c r="S1776" s="88"/>
      <c r="T1776" s="92"/>
      <c r="U1776" s="92"/>
      <c r="V1776" s="2"/>
      <c r="W1776" s="2"/>
    </row>
    <row r="1777" spans="1:23" ht="15.95" customHeight="1" x14ac:dyDescent="0.25">
      <c r="A1777" s="72"/>
      <c r="B1777" s="53" t="str">
        <f>IF('Data Import-Express'!B1771="", "",'Data Import-Express'!B1771 )</f>
        <v>EASYPAK</v>
      </c>
      <c r="C1777" s="53" t="str">
        <f>IF('Data Import-Express'!C1771="", "",'Data Import-Express'!C1771 )</f>
        <v>Company 235</v>
      </c>
      <c r="D1777" s="97" t="str">
        <f>IF('Data Import-Express'!D1771="", "",'Data Import-Express'!D1771 )</f>
        <v>L055325</v>
      </c>
      <c r="E1777" s="54">
        <f ca="1">IF('Data Import-Express'!E1771="", "",'Data Import-Express'!E1771 )+(TODAY()-$A$1)</f>
        <v>44714</v>
      </c>
      <c r="F1777" s="53">
        <f>IF('Data Import-Express'!F1771="", "",'Data Import-Express'!F1771 )</f>
        <v>723.07</v>
      </c>
      <c r="G1777" s="53">
        <f>IF('Data Import-Express'!G1771="", "",'Data Import-Express'!G1771 )</f>
        <v>125.95</v>
      </c>
      <c r="H1777" s="8"/>
      <c r="I1777" s="81"/>
      <c r="J1777" s="81"/>
      <c r="K1777" s="82"/>
      <c r="L1777" s="120"/>
      <c r="M1777" s="93"/>
      <c r="N1777" s="93"/>
      <c r="O1777" s="36"/>
      <c r="P1777" s="81"/>
      <c r="Q1777" s="81"/>
      <c r="R1777" s="82"/>
      <c r="S1777" s="88"/>
      <c r="T1777" s="92"/>
      <c r="U1777" s="92"/>
      <c r="V1777" s="2"/>
      <c r="W1777" s="2"/>
    </row>
    <row r="1778" spans="1:23" ht="15.95" customHeight="1" x14ac:dyDescent="0.25">
      <c r="A1778" s="72"/>
      <c r="B1778" s="53" t="str">
        <f>IF('Data Import-Express'!B1772="", "",'Data Import-Express'!B1772 )</f>
        <v>EASYPAK</v>
      </c>
      <c r="C1778" s="53" t="str">
        <f>IF('Data Import-Express'!C1772="", "",'Data Import-Express'!C1772 )</f>
        <v>Company 235</v>
      </c>
      <c r="D1778" s="97" t="str">
        <f>IF('Data Import-Express'!D1772="", "",'Data Import-Express'!D1772 )</f>
        <v>L055908</v>
      </c>
      <c r="E1778" s="54">
        <f ca="1">IF('Data Import-Express'!E1772="", "",'Data Import-Express'!E1772 )+(TODAY()-$A$1)</f>
        <v>44727</v>
      </c>
      <c r="F1778" s="53">
        <f>IF('Data Import-Express'!F1772="", "",'Data Import-Express'!F1772 )</f>
        <v>673.07</v>
      </c>
      <c r="G1778" s="53">
        <f>IF('Data Import-Express'!G1772="", "",'Data Import-Express'!G1772 )</f>
        <v>75.95</v>
      </c>
      <c r="H1778" s="8"/>
      <c r="I1778" s="81"/>
      <c r="J1778" s="81"/>
      <c r="K1778" s="82"/>
      <c r="L1778" s="120"/>
      <c r="M1778" s="93"/>
      <c r="N1778" s="93"/>
      <c r="O1778" s="36"/>
      <c r="P1778" s="81"/>
      <c r="Q1778" s="81"/>
      <c r="R1778" s="82"/>
      <c r="S1778" s="88"/>
      <c r="T1778" s="92"/>
      <c r="U1778" s="92"/>
      <c r="V1778" s="2"/>
      <c r="W1778" s="2"/>
    </row>
    <row r="1779" spans="1:23" ht="15.95" customHeight="1" x14ac:dyDescent="0.25">
      <c r="A1779" s="72"/>
      <c r="B1779" s="53" t="str">
        <f>IF('Data Import-Express'!B1773="", "",'Data Import-Express'!B1773 )</f>
        <v>EASYPAK</v>
      </c>
      <c r="C1779" s="53" t="str">
        <f>IF('Data Import-Express'!C1773="", "",'Data Import-Express'!C1773 )</f>
        <v>Company 235</v>
      </c>
      <c r="D1779" s="97" t="str">
        <f>IF('Data Import-Express'!D1773="", "",'Data Import-Express'!D1773 )</f>
        <v>L055951</v>
      </c>
      <c r="E1779" s="54">
        <f ca="1">IF('Data Import-Express'!E1773="", "",'Data Import-Express'!E1773 )+(TODAY()-$A$1)</f>
        <v>44730</v>
      </c>
      <c r="F1779" s="53">
        <f>IF('Data Import-Express'!F1773="", "",'Data Import-Express'!F1773 )</f>
        <v>673.07</v>
      </c>
      <c r="G1779" s="53">
        <f>IF('Data Import-Express'!G1773="", "",'Data Import-Express'!G1773 )</f>
        <v>75.95</v>
      </c>
      <c r="H1779" s="8"/>
      <c r="I1779" s="81"/>
      <c r="J1779" s="81"/>
      <c r="K1779" s="82"/>
      <c r="L1779" s="120"/>
      <c r="M1779" s="93"/>
      <c r="N1779" s="93"/>
      <c r="O1779" s="36"/>
      <c r="P1779" s="81"/>
      <c r="Q1779" s="81"/>
      <c r="R1779" s="82"/>
      <c r="S1779" s="88"/>
      <c r="T1779" s="92"/>
      <c r="U1779" s="92"/>
      <c r="V1779" s="2"/>
      <c r="W1779" s="2"/>
    </row>
    <row r="1780" spans="1:23" ht="15.95" customHeight="1" x14ac:dyDescent="0.25">
      <c r="A1780" s="72"/>
      <c r="B1780" s="53" t="str">
        <f>IF('Data Import-Express'!B1774="", "",'Data Import-Express'!B1774 )</f>
        <v>EASYPAK</v>
      </c>
      <c r="C1780" s="53" t="str">
        <f>IF('Data Import-Express'!C1774="", "",'Data Import-Express'!C1774 )</f>
        <v>Company 235</v>
      </c>
      <c r="D1780" s="97" t="str">
        <f>IF('Data Import-Express'!D1774="", "",'Data Import-Express'!D1774 )</f>
        <v>L056757</v>
      </c>
      <c r="E1780" s="54">
        <f ca="1">IF('Data Import-Express'!E1774="", "",'Data Import-Express'!E1774 )+(TODAY()-$A$1)</f>
        <v>44743</v>
      </c>
      <c r="F1780" s="53">
        <f>IF('Data Import-Express'!F1774="", "",'Data Import-Express'!F1774 )</f>
        <v>683.07</v>
      </c>
      <c r="G1780" s="53">
        <f>IF('Data Import-Express'!G1774="", "",'Data Import-Express'!G1774 )</f>
        <v>85.95</v>
      </c>
      <c r="H1780" s="8"/>
      <c r="I1780" s="81"/>
      <c r="J1780" s="81"/>
      <c r="K1780" s="82"/>
      <c r="L1780" s="120"/>
      <c r="M1780" s="93"/>
      <c r="N1780" s="93"/>
      <c r="O1780" s="36"/>
      <c r="P1780" s="81"/>
      <c r="Q1780" s="81"/>
      <c r="R1780" s="82"/>
      <c r="S1780" s="88"/>
      <c r="T1780" s="92"/>
      <c r="U1780" s="92"/>
      <c r="V1780" s="2"/>
      <c r="W1780" s="2"/>
    </row>
    <row r="1781" spans="1:23" ht="15.95" customHeight="1" x14ac:dyDescent="0.25">
      <c r="A1781" s="72"/>
      <c r="B1781" s="53" t="str">
        <f>IF('Data Import-Express'!B1775="", "",'Data Import-Express'!B1775 )</f>
        <v>EASYPAK</v>
      </c>
      <c r="C1781" s="53" t="str">
        <f>IF('Data Import-Express'!C1775="", "",'Data Import-Express'!C1775 )</f>
        <v>Company 235</v>
      </c>
      <c r="D1781" s="97" t="str">
        <f>IF('Data Import-Express'!D1775="", "",'Data Import-Express'!D1775 )</f>
        <v>L065000</v>
      </c>
      <c r="E1781" s="54">
        <f ca="1">IF('Data Import-Express'!E1775="", "",'Data Import-Express'!E1775 )+(TODAY()-$A$1)</f>
        <v>44926</v>
      </c>
      <c r="F1781" s="53">
        <f>IF('Data Import-Express'!F1775="", "",'Data Import-Express'!F1775 )</f>
        <v>776.8</v>
      </c>
      <c r="G1781" s="53">
        <f>IF('Data Import-Express'!G1775="", "",'Data Import-Express'!G1775 )</f>
        <v>776.8</v>
      </c>
      <c r="H1781" s="8"/>
      <c r="I1781" s="81"/>
      <c r="J1781" s="81"/>
      <c r="K1781" s="82"/>
      <c r="L1781" s="120"/>
      <c r="M1781" s="93"/>
      <c r="N1781" s="93"/>
      <c r="O1781" s="36"/>
      <c r="P1781" s="81"/>
      <c r="Q1781" s="81"/>
      <c r="R1781" s="82"/>
      <c r="S1781" s="88"/>
      <c r="T1781" s="92"/>
      <c r="U1781" s="92"/>
      <c r="V1781" s="2"/>
      <c r="W1781" s="2"/>
    </row>
    <row r="1782" spans="1:23" ht="15.95" customHeight="1" x14ac:dyDescent="0.25">
      <c r="A1782" s="72"/>
      <c r="B1782" s="53" t="str">
        <f>IF('Data Import-Express'!B1776="", "",'Data Import-Express'!B1776 )</f>
        <v>EASYPAK</v>
      </c>
      <c r="C1782" s="53" t="str">
        <f>IF('Data Import-Express'!C1776="", "",'Data Import-Express'!C1776 )</f>
        <v>Company 235</v>
      </c>
      <c r="D1782" s="97" t="str">
        <f>IF('Data Import-Express'!D1776="", "",'Data Import-Express'!D1776 )</f>
        <v>D066708</v>
      </c>
      <c r="E1782" s="54">
        <f ca="1">IF('Data Import-Express'!E1776="", "",'Data Import-Express'!E1776 )+(TODAY()-$A$1)</f>
        <v>44935</v>
      </c>
      <c r="F1782" s="53">
        <f>IF('Data Import-Express'!F1776="", "",'Data Import-Express'!F1776 )</f>
        <v>1017.5</v>
      </c>
      <c r="G1782" s="53">
        <f>IF('Data Import-Express'!G1776="", "",'Data Import-Express'!G1776 )</f>
        <v>175</v>
      </c>
      <c r="H1782" s="8"/>
      <c r="I1782" s="81"/>
      <c r="J1782" s="81"/>
      <c r="K1782" s="82"/>
      <c r="L1782" s="120"/>
      <c r="M1782" s="93"/>
      <c r="N1782" s="93"/>
      <c r="O1782" s="36"/>
      <c r="P1782" s="81"/>
      <c r="Q1782" s="81"/>
      <c r="R1782" s="82"/>
      <c r="S1782" s="88"/>
      <c r="T1782" s="92"/>
      <c r="U1782" s="92"/>
      <c r="V1782" s="2"/>
      <c r="W1782" s="2"/>
    </row>
    <row r="1783" spans="1:23" ht="15.95" customHeight="1" x14ac:dyDescent="0.25">
      <c r="A1783" s="72"/>
      <c r="B1783" s="53" t="str">
        <f>IF('Data Import-Express'!B1777="", "",'Data Import-Express'!B1777 )</f>
        <v>EASYPAK</v>
      </c>
      <c r="C1783" s="53" t="str">
        <f>IF('Data Import-Express'!C1777="", "",'Data Import-Express'!C1777 )</f>
        <v>Company 235</v>
      </c>
      <c r="D1783" s="97" t="str">
        <f>IF('Data Import-Express'!D1777="", "",'Data Import-Express'!D1777 )</f>
        <v>D069517</v>
      </c>
      <c r="E1783" s="54">
        <f ca="1">IF('Data Import-Express'!E1777="", "",'Data Import-Express'!E1777 )+(TODAY()-$A$1)</f>
        <v>44987</v>
      </c>
      <c r="F1783" s="53">
        <f>IF('Data Import-Express'!F1777="", "",'Data Import-Express'!F1777 )</f>
        <v>965</v>
      </c>
      <c r="G1783" s="53">
        <f>IF('Data Import-Express'!G1777="", "",'Data Import-Express'!G1777 )</f>
        <v>85.95</v>
      </c>
      <c r="H1783" s="8"/>
      <c r="I1783" s="81"/>
      <c r="J1783" s="81"/>
      <c r="K1783" s="82"/>
      <c r="L1783" s="120"/>
      <c r="M1783" s="93"/>
      <c r="N1783" s="93"/>
      <c r="O1783" s="36"/>
      <c r="P1783" s="81"/>
      <c r="Q1783" s="81"/>
      <c r="R1783" s="82"/>
      <c r="S1783" s="88"/>
      <c r="T1783" s="92"/>
      <c r="U1783" s="92"/>
      <c r="V1783" s="2"/>
      <c r="W1783" s="2"/>
    </row>
    <row r="1784" spans="1:23" ht="15.95" customHeight="1" x14ac:dyDescent="0.25">
      <c r="A1784" s="72"/>
      <c r="B1784" s="53" t="str">
        <f>IF('Data Import-Express'!B1778="", "",'Data Import-Express'!B1778 )</f>
        <v>EASYPAK</v>
      </c>
      <c r="C1784" s="53" t="str">
        <f>IF('Data Import-Express'!C1778="", "",'Data Import-Express'!C1778 )</f>
        <v>Company 235</v>
      </c>
      <c r="D1784" s="97" t="str">
        <f>IF('Data Import-Express'!D1778="", "",'Data Import-Express'!D1778 )</f>
        <v>L070622</v>
      </c>
      <c r="E1784" s="54">
        <f ca="1">IF('Data Import-Express'!E1778="", "",'Data Import-Express'!E1778 )+(TODAY()-$A$1)</f>
        <v>45011</v>
      </c>
      <c r="F1784" s="53">
        <f>IF('Data Import-Express'!F1778="", "",'Data Import-Express'!F1778 )</f>
        <v>713.95</v>
      </c>
      <c r="G1784" s="53">
        <f>IF('Data Import-Express'!G1778="", "",'Data Import-Express'!G1778 )</f>
        <v>85.95</v>
      </c>
      <c r="H1784" s="8"/>
      <c r="I1784" s="81"/>
      <c r="J1784" s="81"/>
      <c r="K1784" s="82"/>
      <c r="L1784" s="120"/>
      <c r="M1784" s="93"/>
      <c r="N1784" s="93"/>
      <c r="O1784" s="36"/>
      <c r="P1784" s="81"/>
      <c r="Q1784" s="81"/>
      <c r="R1784" s="82"/>
      <c r="S1784" s="88"/>
      <c r="T1784" s="92"/>
      <c r="U1784" s="92"/>
      <c r="V1784" s="2"/>
      <c r="W1784" s="2"/>
    </row>
    <row r="1785" spans="1:23" ht="15.95" customHeight="1" x14ac:dyDescent="0.25">
      <c r="A1785" s="72"/>
      <c r="B1785" s="53" t="str">
        <f>IF('Data Import-Express'!B1779="", "",'Data Import-Express'!B1779 )</f>
        <v>EASYPAK</v>
      </c>
      <c r="C1785" s="53" t="str">
        <f>IF('Data Import-Express'!C1779="", "",'Data Import-Express'!C1779 )</f>
        <v>Company 235</v>
      </c>
      <c r="D1785" s="97" t="str">
        <f>IF('Data Import-Express'!D1779="", "",'Data Import-Express'!D1779 )</f>
        <v>L071042</v>
      </c>
      <c r="E1785" s="54">
        <f ca="1">IF('Data Import-Express'!E1779="", "",'Data Import-Express'!E1779 )+(TODAY()-$A$1)</f>
        <v>45015</v>
      </c>
      <c r="F1785" s="53">
        <f>IF('Data Import-Express'!F1779="", "",'Data Import-Express'!F1779 )</f>
        <v>758.35</v>
      </c>
      <c r="G1785" s="53">
        <f>IF('Data Import-Express'!G1779="", "",'Data Import-Express'!G1779 )</f>
        <v>758.35</v>
      </c>
      <c r="H1785" s="8"/>
      <c r="I1785" s="81"/>
      <c r="J1785" s="81"/>
      <c r="K1785" s="82"/>
      <c r="L1785" s="120"/>
      <c r="M1785" s="93"/>
      <c r="N1785" s="93"/>
      <c r="O1785" s="36"/>
      <c r="P1785" s="81"/>
      <c r="Q1785" s="81"/>
      <c r="R1785" s="82"/>
      <c r="S1785" s="88"/>
      <c r="T1785" s="92"/>
      <c r="U1785" s="92"/>
      <c r="V1785" s="2"/>
      <c r="W1785" s="2"/>
    </row>
    <row r="1786" spans="1:23" ht="15.95" customHeight="1" x14ac:dyDescent="0.25">
      <c r="A1786" s="72"/>
      <c r="B1786" s="53" t="str">
        <f>IF('Data Import-Express'!B1780="", "",'Data Import-Express'!B1780 )</f>
        <v>EASYPAK</v>
      </c>
      <c r="C1786" s="53" t="str">
        <f>IF('Data Import-Express'!C1780="", "",'Data Import-Express'!C1780 )</f>
        <v>Company 235</v>
      </c>
      <c r="D1786" s="97" t="str">
        <f>IF('Data Import-Express'!D1780="", "",'Data Import-Express'!D1780 )</f>
        <v>D071476</v>
      </c>
      <c r="E1786" s="54">
        <f ca="1">IF('Data Import-Express'!E1780="", "",'Data Import-Express'!E1780 )+(TODAY()-$A$1)</f>
        <v>45029</v>
      </c>
      <c r="F1786" s="53">
        <f>IF('Data Import-Express'!F1780="", "",'Data Import-Express'!F1780 )</f>
        <v>965</v>
      </c>
      <c r="G1786" s="53">
        <f>IF('Data Import-Express'!G1780="", "",'Data Import-Express'!G1780 )</f>
        <v>965</v>
      </c>
      <c r="H1786" s="8"/>
      <c r="I1786" s="81"/>
      <c r="J1786" s="81"/>
      <c r="K1786" s="82"/>
      <c r="L1786" s="120"/>
      <c r="M1786" s="93"/>
      <c r="N1786" s="93"/>
      <c r="O1786" s="36"/>
      <c r="P1786" s="81"/>
      <c r="Q1786" s="81"/>
      <c r="R1786" s="82"/>
      <c r="S1786" s="88"/>
      <c r="T1786" s="92"/>
      <c r="U1786" s="92"/>
      <c r="V1786" s="2"/>
      <c r="W1786" s="2"/>
    </row>
    <row r="1787" spans="1:23" ht="15.95" customHeight="1" x14ac:dyDescent="0.25">
      <c r="A1787" s="72"/>
      <c r="B1787" s="53" t="str">
        <f>IF('Data Import-Express'!B1781="", "",'Data Import-Express'!B1781 )</f>
        <v>EASYPAK</v>
      </c>
      <c r="C1787" s="53" t="str">
        <f>IF('Data Import-Express'!C1781="", "",'Data Import-Express'!C1781 )</f>
        <v>Company 235</v>
      </c>
      <c r="D1787" s="97" t="str">
        <f>IF('Data Import-Express'!D1781="", "",'Data Import-Express'!D1781 )</f>
        <v>D071571</v>
      </c>
      <c r="E1787" s="54">
        <f ca="1">IF('Data Import-Express'!E1781="", "",'Data Import-Express'!E1781 )+(TODAY()-$A$1)</f>
        <v>45029</v>
      </c>
      <c r="F1787" s="53">
        <f>IF('Data Import-Express'!F1781="", "",'Data Import-Express'!F1781 )</f>
        <v>965</v>
      </c>
      <c r="G1787" s="53">
        <f>IF('Data Import-Express'!G1781="", "",'Data Import-Express'!G1781 )</f>
        <v>965</v>
      </c>
      <c r="H1787" s="8"/>
      <c r="I1787" s="81"/>
      <c r="J1787" s="81"/>
      <c r="K1787" s="82"/>
      <c r="L1787" s="120"/>
      <c r="M1787" s="93"/>
      <c r="N1787" s="93"/>
      <c r="O1787" s="36"/>
      <c r="P1787" s="81"/>
      <c r="Q1787" s="81"/>
      <c r="R1787" s="82"/>
      <c r="S1787" s="88"/>
      <c r="T1787" s="92"/>
      <c r="U1787" s="92"/>
      <c r="V1787" s="2"/>
      <c r="W1787" s="2"/>
    </row>
    <row r="1788" spans="1:23" ht="15.95" customHeight="1" x14ac:dyDescent="0.25">
      <c r="A1788" s="72"/>
      <c r="B1788" s="53" t="str">
        <f>IF('Data Import-Express'!B1782="", "",'Data Import-Express'!B1782 )</f>
        <v>EASYPAK</v>
      </c>
      <c r="C1788" s="53" t="str">
        <f>IF('Data Import-Express'!C1782="", "",'Data Import-Express'!C1782 )</f>
        <v>Company 235</v>
      </c>
      <c r="D1788" s="97" t="str">
        <f>IF('Data Import-Express'!D1782="", "",'Data Import-Express'!D1782 )</f>
        <v>D071643</v>
      </c>
      <c r="E1788" s="54">
        <f ca="1">IF('Data Import-Express'!E1782="", "",'Data Import-Express'!E1782 )+(TODAY()-$A$1)</f>
        <v>45029</v>
      </c>
      <c r="F1788" s="53">
        <f>IF('Data Import-Express'!F1782="", "",'Data Import-Express'!F1782 )</f>
        <v>965</v>
      </c>
      <c r="G1788" s="53">
        <f>IF('Data Import-Express'!G1782="", "",'Data Import-Express'!G1782 )</f>
        <v>965</v>
      </c>
      <c r="H1788" s="8"/>
      <c r="I1788" s="81"/>
      <c r="J1788" s="81"/>
      <c r="K1788" s="82"/>
      <c r="L1788" s="120"/>
      <c r="M1788" s="93"/>
      <c r="N1788" s="93"/>
      <c r="O1788" s="36"/>
      <c r="P1788" s="81"/>
      <c r="Q1788" s="81"/>
      <c r="R1788" s="82"/>
      <c r="S1788" s="88"/>
      <c r="T1788" s="92"/>
      <c r="U1788" s="92"/>
      <c r="V1788" s="2"/>
      <c r="W1788" s="2"/>
    </row>
    <row r="1789" spans="1:23" ht="15.95" customHeight="1" x14ac:dyDescent="0.25">
      <c r="A1789" s="72"/>
      <c r="B1789" s="53" t="str">
        <f>IF('Data Import-Express'!B1783="", "",'Data Import-Express'!B1783 )</f>
        <v>EASYPAK</v>
      </c>
      <c r="C1789" s="53" t="str">
        <f>IF('Data Import-Express'!C1783="", "",'Data Import-Express'!C1783 )</f>
        <v>Company 235</v>
      </c>
      <c r="D1789" s="97" t="str">
        <f>IF('Data Import-Express'!D1783="", "",'Data Import-Express'!D1783 )</f>
        <v>D071779</v>
      </c>
      <c r="E1789" s="54">
        <f ca="1">IF('Data Import-Express'!E1783="", "",'Data Import-Express'!E1783 )+(TODAY()-$A$1)</f>
        <v>45029</v>
      </c>
      <c r="F1789" s="53">
        <f>IF('Data Import-Express'!F1783="", "",'Data Import-Express'!F1783 )</f>
        <v>965</v>
      </c>
      <c r="G1789" s="53">
        <f>IF('Data Import-Express'!G1783="", "",'Data Import-Express'!G1783 )</f>
        <v>965</v>
      </c>
      <c r="H1789" s="8"/>
      <c r="I1789" s="81"/>
      <c r="J1789" s="81"/>
      <c r="K1789" s="82"/>
      <c r="L1789" s="120"/>
      <c r="M1789" s="93"/>
      <c r="N1789" s="93"/>
      <c r="O1789" s="36"/>
      <c r="P1789" s="81"/>
      <c r="Q1789" s="81"/>
      <c r="R1789" s="82"/>
      <c r="S1789" s="88"/>
      <c r="T1789" s="92"/>
      <c r="U1789" s="92"/>
      <c r="V1789" s="2"/>
      <c r="W1789" s="2"/>
    </row>
    <row r="1790" spans="1:23" ht="15.95" customHeight="1" x14ac:dyDescent="0.25">
      <c r="A1790" s="72"/>
      <c r="B1790" s="53" t="str">
        <f>IF('Data Import-Express'!B1784="", "",'Data Import-Express'!B1784 )</f>
        <v>EASYPAK</v>
      </c>
      <c r="C1790" s="53" t="str">
        <f>IF('Data Import-Express'!C1784="", "",'Data Import-Express'!C1784 )</f>
        <v>Company 235</v>
      </c>
      <c r="D1790" s="97" t="str">
        <f>IF('Data Import-Express'!D1784="", "",'Data Import-Express'!D1784 )</f>
        <v>L072407</v>
      </c>
      <c r="E1790" s="54">
        <f ca="1">IF('Data Import-Express'!E1784="", "",'Data Import-Express'!E1784 )+(TODAY()-$A$1)</f>
        <v>45048</v>
      </c>
      <c r="F1790" s="53">
        <f>IF('Data Import-Express'!F1784="", "",'Data Import-Express'!F1784 )</f>
        <v>775.45</v>
      </c>
      <c r="G1790" s="53">
        <f>IF('Data Import-Express'!G1784="", "",'Data Import-Express'!G1784 )</f>
        <v>0.4</v>
      </c>
      <c r="H1790" s="8"/>
      <c r="I1790" s="81"/>
      <c r="J1790" s="81"/>
      <c r="K1790" s="82"/>
      <c r="L1790" s="120"/>
      <c r="M1790" s="93"/>
      <c r="N1790" s="93"/>
      <c r="O1790" s="36"/>
      <c r="P1790" s="81"/>
      <c r="Q1790" s="81"/>
      <c r="R1790" s="82"/>
      <c r="S1790" s="88"/>
      <c r="T1790" s="92"/>
      <c r="U1790" s="92"/>
      <c r="V1790" s="2"/>
      <c r="W1790" s="2"/>
    </row>
    <row r="1791" spans="1:23" ht="15.95" customHeight="1" x14ac:dyDescent="0.25">
      <c r="A1791" s="72"/>
      <c r="B1791" s="53" t="str">
        <f>IF('Data Import-Express'!B1785="", "",'Data Import-Express'!B1785 )</f>
        <v>EASYPAK</v>
      </c>
      <c r="C1791" s="53" t="str">
        <f>IF('Data Import-Express'!C1785="", "",'Data Import-Express'!C1785 )</f>
        <v>Company 235</v>
      </c>
      <c r="D1791" s="97" t="str">
        <f>IF('Data Import-Express'!D1785="", "",'Data Import-Express'!D1785 )</f>
        <v>L072807</v>
      </c>
      <c r="E1791" s="54">
        <f ca="1">IF('Data Import-Express'!E1785="", "",'Data Import-Express'!E1785 )+(TODAY()-$A$1)</f>
        <v>45057</v>
      </c>
      <c r="F1791" s="53">
        <f>IF('Data Import-Express'!F1785="", "",'Data Import-Express'!F1785 )</f>
        <v>725.45</v>
      </c>
      <c r="G1791" s="53">
        <f>IF('Data Import-Express'!G1785="", "",'Data Import-Express'!G1785 )</f>
        <v>2.1</v>
      </c>
      <c r="H1791" s="8"/>
      <c r="I1791" s="81"/>
      <c r="J1791" s="81"/>
      <c r="K1791" s="82"/>
      <c r="L1791" s="120"/>
      <c r="M1791" s="93"/>
      <c r="N1791" s="93"/>
      <c r="O1791" s="36"/>
      <c r="P1791" s="81"/>
      <c r="Q1791" s="81"/>
      <c r="R1791" s="82"/>
      <c r="S1791" s="88"/>
      <c r="T1791" s="92"/>
      <c r="U1791" s="92"/>
      <c r="V1791" s="2"/>
      <c r="W1791" s="2"/>
    </row>
    <row r="1792" spans="1:23" ht="15.95" customHeight="1" x14ac:dyDescent="0.25">
      <c r="A1792" s="72"/>
      <c r="B1792" s="53" t="str">
        <f>IF('Data Import-Express'!B1786="", "",'Data Import-Express'!B1786 )</f>
        <v>EASYPAK</v>
      </c>
      <c r="C1792" s="53" t="str">
        <f>IF('Data Import-Express'!C1786="", "",'Data Import-Express'!C1786 )</f>
        <v>Company 235</v>
      </c>
      <c r="D1792" s="97" t="str">
        <f>IF('Data Import-Express'!D1786="", "",'Data Import-Express'!D1786 )</f>
        <v>D072590</v>
      </c>
      <c r="E1792" s="54">
        <f ca="1">IF('Data Import-Express'!E1786="", "",'Data Import-Express'!E1786 )+(TODAY()-$A$1)</f>
        <v>45067</v>
      </c>
      <c r="F1792" s="53">
        <f>IF('Data Import-Express'!F1786="", "",'Data Import-Express'!F1786 )</f>
        <v>965</v>
      </c>
      <c r="G1792" s="53">
        <f>IF('Data Import-Express'!G1786="", "",'Data Import-Express'!G1786 )</f>
        <v>965</v>
      </c>
      <c r="H1792" s="8"/>
      <c r="I1792" s="81"/>
      <c r="J1792" s="81"/>
      <c r="K1792" s="82"/>
      <c r="L1792" s="120"/>
      <c r="M1792" s="93"/>
      <c r="N1792" s="93"/>
      <c r="O1792" s="36"/>
      <c r="P1792" s="81"/>
      <c r="Q1792" s="81"/>
      <c r="R1792" s="82"/>
      <c r="S1792" s="88"/>
      <c r="T1792" s="92"/>
      <c r="U1792" s="92"/>
      <c r="V1792" s="2"/>
      <c r="W1792" s="2"/>
    </row>
    <row r="1793" spans="1:23" ht="15.95" customHeight="1" x14ac:dyDescent="0.25">
      <c r="A1793" s="72"/>
      <c r="B1793" s="53" t="str">
        <f>IF('Data Import-Express'!B1787="", "",'Data Import-Express'!B1787 )</f>
        <v>EASYPAK</v>
      </c>
      <c r="C1793" s="53" t="str">
        <f>IF('Data Import-Express'!C1787="", "",'Data Import-Express'!C1787 )</f>
        <v>Company 235</v>
      </c>
      <c r="D1793" s="97" t="str">
        <f>IF('Data Import-Express'!D1787="", "",'Data Import-Express'!D1787 )</f>
        <v>D072748</v>
      </c>
      <c r="E1793" s="54">
        <f ca="1">IF('Data Import-Express'!E1787="", "",'Data Import-Express'!E1787 )+(TODAY()-$A$1)</f>
        <v>45067</v>
      </c>
      <c r="F1793" s="53">
        <f>IF('Data Import-Express'!F1787="", "",'Data Import-Express'!F1787 )</f>
        <v>965</v>
      </c>
      <c r="G1793" s="53">
        <f>IF('Data Import-Express'!G1787="", "",'Data Import-Express'!G1787 )</f>
        <v>965</v>
      </c>
      <c r="H1793" s="8"/>
      <c r="I1793" s="81"/>
      <c r="J1793" s="81"/>
      <c r="K1793" s="82"/>
      <c r="L1793" s="120"/>
      <c r="M1793" s="93"/>
      <c r="N1793" s="93"/>
      <c r="O1793" s="36"/>
      <c r="P1793" s="81"/>
      <c r="Q1793" s="81"/>
      <c r="R1793" s="82"/>
      <c r="S1793" s="88"/>
      <c r="T1793" s="92"/>
      <c r="U1793" s="92"/>
      <c r="V1793" s="2"/>
      <c r="W1793" s="2"/>
    </row>
    <row r="1794" spans="1:23" ht="15.95" customHeight="1" x14ac:dyDescent="0.25">
      <c r="A1794" s="72"/>
      <c r="B1794" s="53" t="str">
        <f>IF('Data Import-Express'!B1788="", "",'Data Import-Express'!B1788 )</f>
        <v>EASYPAK</v>
      </c>
      <c r="C1794" s="53" t="str">
        <f>IF('Data Import-Express'!C1788="", "",'Data Import-Express'!C1788 )</f>
        <v>Company 235</v>
      </c>
      <c r="D1794" s="97" t="str">
        <f>IF('Data Import-Express'!D1788="", "",'Data Import-Express'!D1788 )</f>
        <v>D072772</v>
      </c>
      <c r="E1794" s="54">
        <f ca="1">IF('Data Import-Express'!E1788="", "",'Data Import-Express'!E1788 )+(TODAY()-$A$1)</f>
        <v>45067</v>
      </c>
      <c r="F1794" s="53">
        <f>IF('Data Import-Express'!F1788="", "",'Data Import-Express'!F1788 )</f>
        <v>965</v>
      </c>
      <c r="G1794" s="53">
        <f>IF('Data Import-Express'!G1788="", "",'Data Import-Express'!G1788 )</f>
        <v>965</v>
      </c>
      <c r="H1794" s="8"/>
      <c r="I1794" s="81"/>
      <c r="J1794" s="81"/>
      <c r="K1794" s="82"/>
      <c r="L1794" s="120"/>
      <c r="M1794" s="93"/>
      <c r="N1794" s="93"/>
      <c r="O1794" s="36"/>
      <c r="P1794" s="81"/>
      <c r="Q1794" s="81"/>
      <c r="R1794" s="82"/>
      <c r="S1794" s="88"/>
      <c r="T1794" s="92"/>
      <c r="U1794" s="92"/>
      <c r="V1794" s="2"/>
      <c r="W1794" s="2"/>
    </row>
    <row r="1795" spans="1:23" ht="15.95" customHeight="1" x14ac:dyDescent="0.25">
      <c r="A1795" s="72"/>
      <c r="B1795" s="53" t="str">
        <f>IF('Data Import-Express'!B1789="", "",'Data Import-Express'!B1789 )</f>
        <v>EASYPAK</v>
      </c>
      <c r="C1795" s="53" t="str">
        <f>IF('Data Import-Express'!C1789="", "",'Data Import-Express'!C1789 )</f>
        <v>Company 235</v>
      </c>
      <c r="D1795" s="97" t="str">
        <f>IF('Data Import-Express'!D1789="", "",'Data Import-Express'!D1789 )</f>
        <v>D072858</v>
      </c>
      <c r="E1795" s="54">
        <f ca="1">IF('Data Import-Express'!E1789="", "",'Data Import-Express'!E1789 )+(TODAY()-$A$1)</f>
        <v>45067</v>
      </c>
      <c r="F1795" s="53">
        <f>IF('Data Import-Express'!F1789="", "",'Data Import-Express'!F1789 )</f>
        <v>965</v>
      </c>
      <c r="G1795" s="53">
        <f>IF('Data Import-Express'!G1789="", "",'Data Import-Express'!G1789 )</f>
        <v>965</v>
      </c>
      <c r="H1795" s="8"/>
      <c r="I1795" s="81"/>
      <c r="J1795" s="81"/>
      <c r="K1795" s="82"/>
      <c r="L1795" s="120"/>
      <c r="M1795" s="93"/>
      <c r="N1795" s="93"/>
      <c r="O1795" s="36"/>
      <c r="P1795" s="81"/>
      <c r="Q1795" s="81"/>
      <c r="R1795" s="82"/>
      <c r="S1795" s="88"/>
      <c r="T1795" s="92"/>
      <c r="U1795" s="92"/>
      <c r="V1795" s="2"/>
      <c r="W1795" s="2"/>
    </row>
    <row r="1796" spans="1:23" ht="15.95" customHeight="1" x14ac:dyDescent="0.25">
      <c r="A1796" s="72"/>
      <c r="B1796" s="53" t="str">
        <f>IF('Data Import-Express'!B1790="", "",'Data Import-Express'!B1790 )</f>
        <v>EASYPAK</v>
      </c>
      <c r="C1796" s="53" t="str">
        <f>IF('Data Import-Express'!C1790="", "",'Data Import-Express'!C1790 )</f>
        <v>Company 235</v>
      </c>
      <c r="D1796" s="97" t="str">
        <f>IF('Data Import-Express'!D1790="", "",'Data Import-Express'!D1790 )</f>
        <v>D072987</v>
      </c>
      <c r="E1796" s="54">
        <f ca="1">IF('Data Import-Express'!E1790="", "",'Data Import-Express'!E1790 )+(TODAY()-$A$1)</f>
        <v>45067</v>
      </c>
      <c r="F1796" s="53">
        <f>IF('Data Import-Express'!F1790="", "",'Data Import-Express'!F1790 )</f>
        <v>965</v>
      </c>
      <c r="G1796" s="53">
        <f>IF('Data Import-Express'!G1790="", "",'Data Import-Express'!G1790 )</f>
        <v>965</v>
      </c>
      <c r="H1796" s="8"/>
      <c r="I1796" s="81"/>
      <c r="J1796" s="81"/>
      <c r="K1796" s="82"/>
      <c r="L1796" s="120"/>
      <c r="M1796" s="93"/>
      <c r="N1796" s="93"/>
      <c r="O1796" s="36"/>
      <c r="P1796" s="81"/>
      <c r="Q1796" s="81"/>
      <c r="R1796" s="82"/>
      <c r="S1796" s="88"/>
      <c r="T1796" s="92"/>
      <c r="U1796" s="92"/>
      <c r="V1796" s="2"/>
      <c r="W1796" s="2"/>
    </row>
    <row r="1797" spans="1:23" ht="15.95" customHeight="1" x14ac:dyDescent="0.25">
      <c r="A1797" s="72"/>
      <c r="B1797" s="53" t="str">
        <f>IF('Data Import-Express'!B1791="", "",'Data Import-Express'!B1791 )</f>
        <v>EASYPAK</v>
      </c>
      <c r="C1797" s="53" t="str">
        <f>IF('Data Import-Express'!C1791="", "",'Data Import-Express'!C1791 )</f>
        <v>Company 235</v>
      </c>
      <c r="D1797" s="97" t="str">
        <f>IF('Data Import-Express'!D1791="", "",'Data Import-Express'!D1791 )</f>
        <v>D073022</v>
      </c>
      <c r="E1797" s="54">
        <f ca="1">IF('Data Import-Express'!E1791="", "",'Data Import-Express'!E1791 )+(TODAY()-$A$1)</f>
        <v>45067</v>
      </c>
      <c r="F1797" s="53">
        <f>IF('Data Import-Express'!F1791="", "",'Data Import-Express'!F1791 )</f>
        <v>965</v>
      </c>
      <c r="G1797" s="53">
        <f>IF('Data Import-Express'!G1791="", "",'Data Import-Express'!G1791 )</f>
        <v>965</v>
      </c>
      <c r="H1797" s="8"/>
      <c r="I1797" s="81"/>
      <c r="J1797" s="81"/>
      <c r="K1797" s="82"/>
      <c r="L1797" s="120"/>
      <c r="M1797" s="93"/>
      <c r="N1797" s="93"/>
      <c r="O1797" s="36"/>
      <c r="P1797" s="81"/>
      <c r="Q1797" s="81"/>
      <c r="R1797" s="82"/>
      <c r="S1797" s="88"/>
      <c r="T1797" s="92"/>
      <c r="U1797" s="92"/>
      <c r="V1797" s="2"/>
      <c r="W1797" s="2"/>
    </row>
    <row r="1798" spans="1:23" ht="15.95" customHeight="1" x14ac:dyDescent="0.25">
      <c r="A1798" s="72"/>
      <c r="B1798" s="53" t="str">
        <f>IF('Data Import-Express'!B1792="", "",'Data Import-Express'!B1792 )</f>
        <v>EASYPAK</v>
      </c>
      <c r="C1798" s="53" t="str">
        <f>IF('Data Import-Express'!C1792="", "",'Data Import-Express'!C1792 )</f>
        <v>Company 235</v>
      </c>
      <c r="D1798" s="97" t="str">
        <f>IF('Data Import-Express'!D1792="", "",'Data Import-Express'!D1792 )</f>
        <v>D073120</v>
      </c>
      <c r="E1798" s="54">
        <f ca="1">IF('Data Import-Express'!E1792="", "",'Data Import-Express'!E1792 )+(TODAY()-$A$1)</f>
        <v>45067</v>
      </c>
      <c r="F1798" s="53">
        <f>IF('Data Import-Express'!F1792="", "",'Data Import-Express'!F1792 )</f>
        <v>965</v>
      </c>
      <c r="G1798" s="53">
        <f>IF('Data Import-Express'!G1792="", "",'Data Import-Express'!G1792 )</f>
        <v>965</v>
      </c>
      <c r="H1798" s="8"/>
      <c r="I1798" s="81"/>
      <c r="J1798" s="81"/>
      <c r="K1798" s="82"/>
      <c r="L1798" s="120"/>
      <c r="M1798" s="93"/>
      <c r="N1798" s="93"/>
      <c r="O1798" s="36"/>
      <c r="P1798" s="81"/>
      <c r="Q1798" s="81"/>
      <c r="R1798" s="82"/>
      <c r="S1798" s="88"/>
      <c r="T1798" s="92"/>
      <c r="U1798" s="92"/>
      <c r="V1798" s="2"/>
      <c r="W1798" s="2"/>
    </row>
    <row r="1799" spans="1:23" ht="15.95" customHeight="1" x14ac:dyDescent="0.25">
      <c r="A1799" s="72"/>
      <c r="B1799" s="53" t="str">
        <f>IF('Data Import-Express'!B1793="", "",'Data Import-Express'!B1793 )</f>
        <v>EASYPAK</v>
      </c>
      <c r="C1799" s="53" t="str">
        <f>IF('Data Import-Express'!C1793="", "",'Data Import-Express'!C1793 )</f>
        <v>Company 235</v>
      </c>
      <c r="D1799" s="97" t="str">
        <f>IF('Data Import-Express'!D1793="", "",'Data Import-Express'!D1793 )</f>
        <v>D073209</v>
      </c>
      <c r="E1799" s="54">
        <f ca="1">IF('Data Import-Express'!E1793="", "",'Data Import-Express'!E1793 )+(TODAY()-$A$1)</f>
        <v>45067</v>
      </c>
      <c r="F1799" s="53">
        <f>IF('Data Import-Express'!F1793="", "",'Data Import-Express'!F1793 )</f>
        <v>965</v>
      </c>
      <c r="G1799" s="53">
        <f>IF('Data Import-Express'!G1793="", "",'Data Import-Express'!G1793 )</f>
        <v>965</v>
      </c>
      <c r="H1799" s="8"/>
      <c r="I1799" s="81"/>
      <c r="J1799" s="81"/>
      <c r="K1799" s="82"/>
      <c r="L1799" s="120"/>
      <c r="M1799" s="93"/>
      <c r="N1799" s="93"/>
      <c r="O1799" s="36"/>
      <c r="P1799" s="81"/>
      <c r="Q1799" s="81"/>
      <c r="R1799" s="82"/>
      <c r="S1799" s="88"/>
      <c r="T1799" s="92"/>
      <c r="U1799" s="92"/>
      <c r="V1799" s="2"/>
      <c r="W1799" s="2"/>
    </row>
    <row r="1800" spans="1:23" ht="15.95" customHeight="1" x14ac:dyDescent="0.25">
      <c r="A1800" s="72"/>
      <c r="B1800" s="53" t="str">
        <f>IF('Data Import-Express'!B1794="", "",'Data Import-Express'!B1794 )</f>
        <v>EASYPAK</v>
      </c>
      <c r="C1800" s="53" t="str">
        <f>IF('Data Import-Express'!C1794="", "",'Data Import-Express'!C1794 )</f>
        <v>Company 235</v>
      </c>
      <c r="D1800" s="97" t="str">
        <f>IF('Data Import-Express'!D1794="", "",'Data Import-Express'!D1794 )</f>
        <v>D073296</v>
      </c>
      <c r="E1800" s="54">
        <f ca="1">IF('Data Import-Express'!E1794="", "",'Data Import-Express'!E1794 )+(TODAY()-$A$1)</f>
        <v>45067</v>
      </c>
      <c r="F1800" s="53">
        <f>IF('Data Import-Express'!F1794="", "",'Data Import-Express'!F1794 )</f>
        <v>965</v>
      </c>
      <c r="G1800" s="53">
        <f>IF('Data Import-Express'!G1794="", "",'Data Import-Express'!G1794 )</f>
        <v>965</v>
      </c>
      <c r="H1800" s="8"/>
      <c r="I1800" s="81"/>
      <c r="J1800" s="81"/>
      <c r="K1800" s="82"/>
      <c r="L1800" s="120"/>
      <c r="M1800" s="93"/>
      <c r="N1800" s="93"/>
      <c r="O1800" s="36"/>
      <c r="P1800" s="81"/>
      <c r="Q1800" s="81"/>
      <c r="R1800" s="82"/>
      <c r="S1800" s="88"/>
      <c r="T1800" s="92"/>
      <c r="U1800" s="92"/>
      <c r="V1800" s="2"/>
      <c r="W1800" s="2"/>
    </row>
    <row r="1801" spans="1:23" ht="15.95" customHeight="1" x14ac:dyDescent="0.25">
      <c r="A1801" s="72"/>
      <c r="B1801" s="53" t="str">
        <f>IF('Data Import-Express'!B1795="", "",'Data Import-Express'!B1795 )</f>
        <v>EASYPAK</v>
      </c>
      <c r="C1801" s="53" t="str">
        <f>IF('Data Import-Express'!C1795="", "",'Data Import-Express'!C1795 )</f>
        <v>Company 235</v>
      </c>
      <c r="D1801" s="97" t="str">
        <f>IF('Data Import-Express'!D1795="", "",'Data Import-Express'!D1795 )</f>
        <v>D073369</v>
      </c>
      <c r="E1801" s="54">
        <f ca="1">IF('Data Import-Express'!E1795="", "",'Data Import-Express'!E1795 )+(TODAY()-$A$1)</f>
        <v>45067</v>
      </c>
      <c r="F1801" s="53">
        <f>IF('Data Import-Express'!F1795="", "",'Data Import-Express'!F1795 )</f>
        <v>965</v>
      </c>
      <c r="G1801" s="53">
        <f>IF('Data Import-Express'!G1795="", "",'Data Import-Express'!G1795 )</f>
        <v>965</v>
      </c>
      <c r="H1801" s="8"/>
      <c r="I1801" s="81"/>
      <c r="J1801" s="81"/>
      <c r="K1801" s="82"/>
      <c r="L1801" s="120"/>
      <c r="M1801" s="93"/>
      <c r="N1801" s="93"/>
      <c r="O1801" s="36"/>
      <c r="P1801" s="81"/>
      <c r="Q1801" s="81"/>
      <c r="R1801" s="82"/>
      <c r="S1801" s="88"/>
      <c r="T1801" s="92"/>
      <c r="U1801" s="92"/>
      <c r="V1801" s="2"/>
      <c r="W1801" s="2"/>
    </row>
    <row r="1802" spans="1:23" ht="15.95" customHeight="1" x14ac:dyDescent="0.25">
      <c r="A1802" s="72"/>
      <c r="B1802" s="53" t="str">
        <f>IF('Data Import-Express'!B1796="", "",'Data Import-Express'!B1796 )</f>
        <v>EASYPAK</v>
      </c>
      <c r="C1802" s="53" t="str">
        <f>IF('Data Import-Express'!C1796="", "",'Data Import-Express'!C1796 )</f>
        <v>Company 235</v>
      </c>
      <c r="D1802" s="97" t="str">
        <f>IF('Data Import-Express'!D1796="", "",'Data Import-Express'!D1796 )</f>
        <v>D073480</v>
      </c>
      <c r="E1802" s="54">
        <f ca="1">IF('Data Import-Express'!E1796="", "",'Data Import-Express'!E1796 )+(TODAY()-$A$1)</f>
        <v>45067</v>
      </c>
      <c r="F1802" s="53">
        <f>IF('Data Import-Express'!F1796="", "",'Data Import-Express'!F1796 )</f>
        <v>965</v>
      </c>
      <c r="G1802" s="53">
        <f>IF('Data Import-Express'!G1796="", "",'Data Import-Express'!G1796 )</f>
        <v>965</v>
      </c>
      <c r="H1802" s="8"/>
      <c r="I1802" s="81"/>
      <c r="J1802" s="81"/>
      <c r="K1802" s="82"/>
      <c r="L1802" s="120"/>
      <c r="M1802" s="93"/>
      <c r="N1802" s="93"/>
      <c r="O1802" s="36"/>
      <c r="P1802" s="81"/>
      <c r="Q1802" s="81"/>
      <c r="R1802" s="82"/>
      <c r="S1802" s="88"/>
      <c r="T1802" s="92"/>
      <c r="U1802" s="92"/>
      <c r="V1802" s="2"/>
      <c r="W1802" s="2"/>
    </row>
    <row r="1803" spans="1:23" ht="15.95" customHeight="1" x14ac:dyDescent="0.25">
      <c r="A1803" s="72"/>
      <c r="B1803" s="53" t="str">
        <f>IF('Data Import-Express'!B1797="", "",'Data Import-Express'!B1797 )</f>
        <v>EASYPAK</v>
      </c>
      <c r="C1803" s="53" t="str">
        <f>IF('Data Import-Express'!C1797="", "",'Data Import-Express'!C1797 )</f>
        <v>Company 235</v>
      </c>
      <c r="D1803" s="97" t="str">
        <f>IF('Data Import-Express'!D1797="", "",'Data Import-Express'!D1797 )</f>
        <v>D073548</v>
      </c>
      <c r="E1803" s="54">
        <f ca="1">IF('Data Import-Express'!E1797="", "",'Data Import-Express'!E1797 )+(TODAY()-$A$1)</f>
        <v>45067</v>
      </c>
      <c r="F1803" s="53">
        <f>IF('Data Import-Express'!F1797="", "",'Data Import-Express'!F1797 )</f>
        <v>965</v>
      </c>
      <c r="G1803" s="53">
        <f>IF('Data Import-Express'!G1797="", "",'Data Import-Express'!G1797 )</f>
        <v>965</v>
      </c>
      <c r="H1803" s="8"/>
      <c r="I1803" s="81"/>
      <c r="J1803" s="81"/>
      <c r="K1803" s="82"/>
      <c r="L1803" s="120"/>
      <c r="M1803" s="93"/>
      <c r="N1803" s="93"/>
      <c r="O1803" s="36"/>
      <c r="P1803" s="81"/>
      <c r="Q1803" s="81"/>
      <c r="R1803" s="82"/>
      <c r="S1803" s="88"/>
      <c r="T1803" s="92"/>
      <c r="U1803" s="92"/>
      <c r="V1803" s="2"/>
      <c r="W1803" s="2"/>
    </row>
    <row r="1804" spans="1:23" ht="15.95" customHeight="1" x14ac:dyDescent="0.25">
      <c r="A1804" s="72"/>
      <c r="B1804" s="53" t="str">
        <f>IF('Data Import-Express'!B1798="", "",'Data Import-Express'!B1798 )</f>
        <v>EASYPAK</v>
      </c>
      <c r="C1804" s="53" t="str">
        <f>IF('Data Import-Express'!C1798="", "",'Data Import-Express'!C1798 )</f>
        <v>Company 235</v>
      </c>
      <c r="D1804" s="97" t="str">
        <f>IF('Data Import-Express'!D1798="", "",'Data Import-Express'!D1798 )</f>
        <v>D073666</v>
      </c>
      <c r="E1804" s="54">
        <f ca="1">IF('Data Import-Express'!E1798="", "",'Data Import-Express'!E1798 )+(TODAY()-$A$1)</f>
        <v>45067</v>
      </c>
      <c r="F1804" s="53">
        <f>IF('Data Import-Express'!F1798="", "",'Data Import-Express'!F1798 )</f>
        <v>965</v>
      </c>
      <c r="G1804" s="53">
        <f>IF('Data Import-Express'!G1798="", "",'Data Import-Express'!G1798 )</f>
        <v>965</v>
      </c>
      <c r="H1804" s="8"/>
      <c r="I1804" s="81"/>
      <c r="J1804" s="81"/>
      <c r="K1804" s="82"/>
      <c r="L1804" s="120"/>
      <c r="M1804" s="93"/>
      <c r="N1804" s="93"/>
      <c r="O1804" s="36"/>
      <c r="P1804" s="81"/>
      <c r="Q1804" s="81"/>
      <c r="R1804" s="82"/>
      <c r="S1804" s="88"/>
      <c r="T1804" s="92"/>
      <c r="U1804" s="92"/>
      <c r="V1804" s="2"/>
      <c r="W1804" s="2"/>
    </row>
    <row r="1805" spans="1:23" ht="15.95" customHeight="1" x14ac:dyDescent="0.25">
      <c r="A1805" s="72"/>
      <c r="B1805" s="53" t="str">
        <f>IF('Data Import-Express'!B1799="", "",'Data Import-Express'!B1799 )</f>
        <v>EASYPAK</v>
      </c>
      <c r="C1805" s="53" t="str">
        <f>IF('Data Import-Express'!C1799="", "",'Data Import-Express'!C1799 )</f>
        <v>Company 235</v>
      </c>
      <c r="D1805" s="97" t="str">
        <f>IF('Data Import-Express'!D1799="", "",'Data Import-Express'!D1799 )</f>
        <v>D073713</v>
      </c>
      <c r="E1805" s="54">
        <f ca="1">IF('Data Import-Express'!E1799="", "",'Data Import-Express'!E1799 )+(TODAY()-$A$1)</f>
        <v>45067</v>
      </c>
      <c r="F1805" s="53">
        <f>IF('Data Import-Express'!F1799="", "",'Data Import-Express'!F1799 )</f>
        <v>965</v>
      </c>
      <c r="G1805" s="53">
        <f>IF('Data Import-Express'!G1799="", "",'Data Import-Express'!G1799 )</f>
        <v>965</v>
      </c>
      <c r="H1805" s="8"/>
      <c r="I1805" s="81"/>
      <c r="J1805" s="81"/>
      <c r="K1805" s="82"/>
      <c r="L1805" s="120"/>
      <c r="M1805" s="93"/>
      <c r="N1805" s="93"/>
      <c r="O1805" s="36"/>
      <c r="P1805" s="81"/>
      <c r="Q1805" s="81"/>
      <c r="R1805" s="82"/>
      <c r="S1805" s="88"/>
      <c r="T1805" s="92"/>
      <c r="U1805" s="92"/>
      <c r="V1805" s="2"/>
      <c r="W1805" s="2"/>
    </row>
    <row r="1806" spans="1:23" ht="15.95" customHeight="1" x14ac:dyDescent="0.25">
      <c r="A1806" s="72"/>
      <c r="B1806" s="53" t="str">
        <f>IF('Data Import-Express'!B1800="", "",'Data Import-Express'!B1800 )</f>
        <v>EASYPAK</v>
      </c>
      <c r="C1806" s="53" t="str">
        <f>IF('Data Import-Express'!C1800="", "",'Data Import-Express'!C1800 )</f>
        <v>Company 235</v>
      </c>
      <c r="D1806" s="97" t="str">
        <f>IF('Data Import-Express'!D1800="", "",'Data Import-Express'!D1800 )</f>
        <v>D073751</v>
      </c>
      <c r="E1806" s="54">
        <f ca="1">IF('Data Import-Express'!E1800="", "",'Data Import-Express'!E1800 )+(TODAY()-$A$1)</f>
        <v>45067</v>
      </c>
      <c r="F1806" s="53">
        <f>IF('Data Import-Express'!F1800="", "",'Data Import-Express'!F1800 )</f>
        <v>965</v>
      </c>
      <c r="G1806" s="53">
        <f>IF('Data Import-Express'!G1800="", "",'Data Import-Express'!G1800 )</f>
        <v>965</v>
      </c>
      <c r="H1806" s="8"/>
      <c r="I1806" s="81"/>
      <c r="J1806" s="81"/>
      <c r="K1806" s="82"/>
      <c r="L1806" s="120"/>
      <c r="M1806" s="93"/>
      <c r="N1806" s="93"/>
      <c r="O1806" s="36"/>
      <c r="P1806" s="81"/>
      <c r="Q1806" s="81"/>
      <c r="R1806" s="82"/>
      <c r="S1806" s="88"/>
      <c r="T1806" s="92"/>
      <c r="U1806" s="92"/>
      <c r="V1806" s="2"/>
      <c r="W1806" s="2"/>
    </row>
    <row r="1807" spans="1:23" ht="15.95" customHeight="1" x14ac:dyDescent="0.25">
      <c r="A1807" s="72"/>
      <c r="B1807" s="53" t="str">
        <f>IF('Data Import-Express'!B1801="", "",'Data Import-Express'!B1801 )</f>
        <v>EASYPAK</v>
      </c>
      <c r="C1807" s="53" t="str">
        <f>IF('Data Import-Express'!C1801="", "",'Data Import-Express'!C1801 )</f>
        <v>Company 235</v>
      </c>
      <c r="D1807" s="97" t="str">
        <f>IF('Data Import-Express'!D1801="", "",'Data Import-Express'!D1801 )</f>
        <v>T075644</v>
      </c>
      <c r="E1807" s="54">
        <f ca="1">IF('Data Import-Express'!E1801="", "",'Data Import-Express'!E1801 )+(TODAY()-$A$1)</f>
        <v>45106</v>
      </c>
      <c r="F1807" s="53">
        <f>IF('Data Import-Express'!F1801="", "",'Data Import-Express'!F1801 )</f>
        <v>719.85</v>
      </c>
      <c r="G1807" s="53">
        <f>IF('Data Import-Express'!G1801="", "",'Data Import-Express'!G1801 )</f>
        <v>40.1</v>
      </c>
      <c r="H1807" s="8"/>
      <c r="I1807" s="81"/>
      <c r="J1807" s="81"/>
      <c r="K1807" s="82"/>
      <c r="L1807" s="120"/>
      <c r="M1807" s="93"/>
      <c r="N1807" s="93"/>
      <c r="O1807" s="36"/>
      <c r="P1807" s="81"/>
      <c r="Q1807" s="81"/>
      <c r="R1807" s="82"/>
      <c r="S1807" s="88"/>
      <c r="T1807" s="92"/>
      <c r="U1807" s="92"/>
      <c r="V1807" s="2"/>
      <c r="W1807" s="2"/>
    </row>
    <row r="1808" spans="1:23" ht="15.95" customHeight="1" x14ac:dyDescent="0.25">
      <c r="A1808" s="72"/>
      <c r="B1808" s="53" t="str">
        <f>IF('Data Import-Express'!B1802="", "",'Data Import-Express'!B1802 )</f>
        <v>EASYPAK</v>
      </c>
      <c r="C1808" s="53" t="str">
        <f>IF('Data Import-Express'!C1802="", "",'Data Import-Express'!C1802 )</f>
        <v>Company 235</v>
      </c>
      <c r="D1808" s="97" t="str">
        <f>IF('Data Import-Express'!D1802="", "",'Data Import-Express'!D1802 )</f>
        <v>T075798</v>
      </c>
      <c r="E1808" s="54">
        <f ca="1">IF('Data Import-Express'!E1802="", "",'Data Import-Express'!E1802 )+(TODAY()-$A$1)</f>
        <v>45107</v>
      </c>
      <c r="F1808" s="53">
        <f>IF('Data Import-Express'!F1802="", "",'Data Import-Express'!F1802 )</f>
        <v>651.69000000000005</v>
      </c>
      <c r="G1808" s="53">
        <f>IF('Data Import-Express'!G1802="", "",'Data Import-Express'!G1802 )</f>
        <v>651.69000000000005</v>
      </c>
      <c r="H1808" s="8"/>
      <c r="I1808" s="81"/>
      <c r="J1808" s="81"/>
      <c r="K1808" s="82"/>
      <c r="L1808" s="120"/>
      <c r="M1808" s="93"/>
      <c r="N1808" s="93"/>
      <c r="O1808" s="36"/>
      <c r="P1808" s="81"/>
      <c r="Q1808" s="81"/>
      <c r="R1808" s="82"/>
      <c r="S1808" s="88"/>
      <c r="T1808" s="92"/>
      <c r="U1808" s="92"/>
      <c r="V1808" s="2"/>
      <c r="W1808" s="2"/>
    </row>
    <row r="1809" spans="1:23" ht="15.95" customHeight="1" x14ac:dyDescent="0.25">
      <c r="A1809" s="72"/>
      <c r="B1809" s="53" t="str">
        <f>IF('Data Import-Express'!B1803="", "",'Data Import-Express'!B1803 )</f>
        <v>EASYPAK</v>
      </c>
      <c r="C1809" s="53" t="str">
        <f>IF('Data Import-Express'!C1803="", "",'Data Import-Express'!C1803 )</f>
        <v>Company 235</v>
      </c>
      <c r="D1809" s="97" t="str">
        <f>IF('Data Import-Express'!D1803="", "",'Data Import-Express'!D1803 )</f>
        <v>T077508</v>
      </c>
      <c r="E1809" s="54">
        <f ca="1">IF('Data Import-Express'!E1803="", "",'Data Import-Express'!E1803 )+(TODAY()-$A$1)</f>
        <v>45134</v>
      </c>
      <c r="F1809" s="53">
        <f>IF('Data Import-Express'!F1803="", "",'Data Import-Express'!F1803 )</f>
        <v>724.05</v>
      </c>
      <c r="G1809" s="53">
        <f>IF('Data Import-Express'!G1803="", "",'Data Import-Express'!G1803 )</f>
        <v>724.05</v>
      </c>
      <c r="H1809" s="8"/>
      <c r="I1809" s="81"/>
      <c r="J1809" s="81"/>
      <c r="K1809" s="82"/>
      <c r="L1809" s="120"/>
      <c r="M1809" s="93"/>
      <c r="N1809" s="93"/>
      <c r="O1809" s="36"/>
      <c r="P1809" s="81"/>
      <c r="Q1809" s="81"/>
      <c r="R1809" s="82"/>
      <c r="S1809" s="88"/>
      <c r="T1809" s="92"/>
      <c r="U1809" s="92"/>
      <c r="V1809" s="2"/>
      <c r="W1809" s="2"/>
    </row>
    <row r="1810" spans="1:23" ht="15.95" customHeight="1" x14ac:dyDescent="0.25">
      <c r="A1810" s="72"/>
      <c r="B1810" s="53" t="str">
        <f>IF('Data Import-Express'!B1804="", "",'Data Import-Express'!B1804 )</f>
        <v>EASYPAK</v>
      </c>
      <c r="C1810" s="53" t="str">
        <f>IF('Data Import-Express'!C1804="", "",'Data Import-Express'!C1804 )</f>
        <v>Company 235</v>
      </c>
      <c r="D1810" s="97" t="str">
        <f>IF('Data Import-Express'!D1804="", "",'Data Import-Express'!D1804 )</f>
        <v>T077509</v>
      </c>
      <c r="E1810" s="54">
        <f ca="1">IF('Data Import-Express'!E1804="", "",'Data Import-Express'!E1804 )+(TODAY()-$A$1)</f>
        <v>45134</v>
      </c>
      <c r="F1810" s="53">
        <f>IF('Data Import-Express'!F1804="", "",'Data Import-Express'!F1804 )</f>
        <v>724.05</v>
      </c>
      <c r="G1810" s="53">
        <f>IF('Data Import-Express'!G1804="", "",'Data Import-Express'!G1804 )</f>
        <v>724.05</v>
      </c>
      <c r="H1810" s="8"/>
      <c r="I1810" s="81"/>
      <c r="J1810" s="81"/>
      <c r="K1810" s="82"/>
      <c r="L1810" s="120"/>
      <c r="M1810" s="93"/>
      <c r="N1810" s="93"/>
      <c r="O1810" s="36"/>
      <c r="P1810" s="81"/>
      <c r="Q1810" s="81"/>
      <c r="R1810" s="82"/>
      <c r="S1810" s="88"/>
      <c r="T1810" s="92"/>
      <c r="U1810" s="92"/>
      <c r="V1810" s="2"/>
      <c r="W1810" s="2"/>
    </row>
    <row r="1811" spans="1:23" ht="15.95" customHeight="1" x14ac:dyDescent="0.25">
      <c r="A1811" s="72"/>
      <c r="B1811" s="53" t="str">
        <f>IF('Data Import-Express'!B1805="", "",'Data Import-Express'!B1805 )</f>
        <v>EASYPAK</v>
      </c>
      <c r="C1811" s="53" t="str">
        <f>IF('Data Import-Express'!C1805="", "",'Data Import-Express'!C1805 )</f>
        <v>Company 235</v>
      </c>
      <c r="D1811" s="97" t="str">
        <f>IF('Data Import-Express'!D1805="", "",'Data Import-Express'!D1805 )</f>
        <v>T077513</v>
      </c>
      <c r="E1811" s="54">
        <f ca="1">IF('Data Import-Express'!E1805="", "",'Data Import-Express'!E1805 )+(TODAY()-$A$1)</f>
        <v>45137</v>
      </c>
      <c r="F1811" s="53">
        <f>IF('Data Import-Express'!F1805="", "",'Data Import-Express'!F1805 )</f>
        <v>724.05</v>
      </c>
      <c r="G1811" s="53">
        <f>IF('Data Import-Express'!G1805="", "",'Data Import-Express'!G1805 )</f>
        <v>724.05</v>
      </c>
      <c r="H1811" s="8"/>
      <c r="I1811" s="81"/>
      <c r="J1811" s="81"/>
      <c r="K1811" s="82"/>
      <c r="L1811" s="120"/>
      <c r="M1811" s="93"/>
      <c r="N1811" s="93"/>
      <c r="O1811" s="36"/>
      <c r="P1811" s="81"/>
      <c r="Q1811" s="81"/>
      <c r="R1811" s="82"/>
      <c r="S1811" s="88"/>
      <c r="T1811" s="92"/>
      <c r="U1811" s="92"/>
      <c r="V1811" s="2"/>
      <c r="W1811" s="2"/>
    </row>
    <row r="1812" spans="1:23" ht="15.95" customHeight="1" x14ac:dyDescent="0.25">
      <c r="A1812" s="72"/>
      <c r="B1812" s="53" t="str">
        <f>IF('Data Import-Express'!B1806="", "",'Data Import-Express'!B1806 )</f>
        <v>EASYPAK</v>
      </c>
      <c r="C1812" s="53" t="str">
        <f>IF('Data Import-Express'!C1806="", "",'Data Import-Express'!C1806 )</f>
        <v>Company 235</v>
      </c>
      <c r="D1812" s="97" t="str">
        <f>IF('Data Import-Express'!D1806="", "",'Data Import-Express'!D1806 )</f>
        <v>T077514</v>
      </c>
      <c r="E1812" s="54">
        <f ca="1">IF('Data Import-Express'!E1806="", "",'Data Import-Express'!E1806 )+(TODAY()-$A$1)</f>
        <v>45137</v>
      </c>
      <c r="F1812" s="53">
        <f>IF('Data Import-Express'!F1806="", "",'Data Import-Express'!F1806 )</f>
        <v>724.05</v>
      </c>
      <c r="G1812" s="53">
        <f>IF('Data Import-Express'!G1806="", "",'Data Import-Express'!G1806 )</f>
        <v>724.05</v>
      </c>
      <c r="H1812" s="8"/>
      <c r="I1812" s="81"/>
      <c r="J1812" s="81"/>
      <c r="K1812" s="82"/>
      <c r="L1812" s="120"/>
      <c r="M1812" s="93"/>
      <c r="N1812" s="93"/>
      <c r="O1812" s="36"/>
      <c r="P1812" s="81"/>
      <c r="Q1812" s="81"/>
      <c r="R1812" s="82"/>
      <c r="S1812" s="88"/>
      <c r="T1812" s="92"/>
      <c r="U1812" s="92"/>
      <c r="V1812" s="2"/>
      <c r="W1812" s="2"/>
    </row>
    <row r="1813" spans="1:23" ht="15.95" customHeight="1" x14ac:dyDescent="0.25">
      <c r="A1813" s="72"/>
      <c r="B1813" s="53" t="str">
        <f>IF('Data Import-Express'!B1807="", "",'Data Import-Express'!B1807 )</f>
        <v>EASYPAK</v>
      </c>
      <c r="C1813" s="53" t="str">
        <f>IF('Data Import-Express'!C1807="", "",'Data Import-Express'!C1807 )</f>
        <v>Company 235</v>
      </c>
      <c r="D1813" s="97" t="str">
        <f>IF('Data Import-Express'!D1807="", "",'Data Import-Express'!D1807 )</f>
        <v>T077517</v>
      </c>
      <c r="E1813" s="54">
        <f ca="1">IF('Data Import-Express'!E1807="", "",'Data Import-Express'!E1807 )+(TODAY()-$A$1)</f>
        <v>45137</v>
      </c>
      <c r="F1813" s="53">
        <f>IF('Data Import-Express'!F1807="", "",'Data Import-Express'!F1807 )</f>
        <v>724.05</v>
      </c>
      <c r="G1813" s="53">
        <f>IF('Data Import-Express'!G1807="", "",'Data Import-Express'!G1807 )</f>
        <v>724.05</v>
      </c>
      <c r="H1813" s="8"/>
      <c r="I1813" s="81"/>
      <c r="J1813" s="81"/>
      <c r="K1813" s="82"/>
      <c r="L1813" s="120"/>
      <c r="M1813" s="93"/>
      <c r="N1813" s="93"/>
      <c r="O1813" s="36"/>
      <c r="P1813" s="81"/>
      <c r="Q1813" s="81"/>
      <c r="R1813" s="82"/>
      <c r="S1813" s="88"/>
      <c r="T1813" s="92"/>
      <c r="U1813" s="92"/>
      <c r="V1813" s="2"/>
      <c r="W1813" s="2"/>
    </row>
    <row r="1814" spans="1:23" ht="15.95" customHeight="1" x14ac:dyDescent="0.25">
      <c r="A1814" s="72"/>
      <c r="B1814" s="53" t="str">
        <f>IF('Data Import-Express'!B1808="", "",'Data Import-Express'!B1808 )</f>
        <v>EASYPAK</v>
      </c>
      <c r="C1814" s="53" t="str">
        <f>IF('Data Import-Express'!C1808="", "",'Data Import-Express'!C1808 )</f>
        <v>Company 235</v>
      </c>
      <c r="D1814" s="97" t="str">
        <f>IF('Data Import-Express'!D1808="", "",'Data Import-Express'!D1808 )</f>
        <v>T077510</v>
      </c>
      <c r="E1814" s="54">
        <f ca="1">IF('Data Import-Express'!E1808="", "",'Data Import-Express'!E1808 )+(TODAY()-$A$1)</f>
        <v>45141</v>
      </c>
      <c r="F1814" s="53">
        <f>IF('Data Import-Express'!F1808="", "",'Data Import-Express'!F1808 )</f>
        <v>769.05</v>
      </c>
      <c r="G1814" s="53">
        <f>IF('Data Import-Express'!G1808="", "",'Data Import-Express'!G1808 )</f>
        <v>769.05</v>
      </c>
      <c r="H1814" s="8"/>
      <c r="I1814" s="81"/>
      <c r="J1814" s="81"/>
      <c r="K1814" s="82"/>
      <c r="L1814" s="120"/>
      <c r="M1814" s="93"/>
      <c r="N1814" s="93"/>
      <c r="O1814" s="36"/>
      <c r="P1814" s="81"/>
      <c r="Q1814" s="81"/>
      <c r="R1814" s="82"/>
      <c r="S1814" s="88"/>
      <c r="T1814" s="92"/>
      <c r="U1814" s="92"/>
      <c r="V1814" s="2"/>
      <c r="W1814" s="2"/>
    </row>
    <row r="1815" spans="1:23" ht="15.95" customHeight="1" x14ac:dyDescent="0.25">
      <c r="A1815" s="72"/>
      <c r="B1815" s="53" t="str">
        <f>IF('Data Import-Express'!B1809="", "",'Data Import-Express'!B1809 )</f>
        <v>EASYPAK</v>
      </c>
      <c r="C1815" s="53" t="str">
        <f>IF('Data Import-Express'!C1809="", "",'Data Import-Express'!C1809 )</f>
        <v>Company 235</v>
      </c>
      <c r="D1815" s="97" t="str">
        <f>IF('Data Import-Express'!D1809="", "",'Data Import-Express'!D1809 )</f>
        <v>T077515</v>
      </c>
      <c r="E1815" s="54">
        <f ca="1">IF('Data Import-Express'!E1809="", "",'Data Import-Express'!E1809 )+(TODAY()-$A$1)</f>
        <v>45141</v>
      </c>
      <c r="F1815" s="53">
        <f>IF('Data Import-Express'!F1809="", "",'Data Import-Express'!F1809 )</f>
        <v>724.05</v>
      </c>
      <c r="G1815" s="53">
        <f>IF('Data Import-Express'!G1809="", "",'Data Import-Express'!G1809 )</f>
        <v>724.05</v>
      </c>
      <c r="H1815" s="8"/>
      <c r="I1815" s="81"/>
      <c r="J1815" s="81"/>
      <c r="K1815" s="82"/>
      <c r="L1815" s="120"/>
      <c r="M1815" s="93"/>
      <c r="N1815" s="93"/>
      <c r="O1815" s="36"/>
      <c r="P1815" s="81"/>
      <c r="Q1815" s="81"/>
      <c r="R1815" s="82"/>
      <c r="S1815" s="88"/>
      <c r="T1815" s="92"/>
      <c r="U1815" s="92"/>
      <c r="V1815" s="2"/>
      <c r="W1815" s="2"/>
    </row>
    <row r="1816" spans="1:23" ht="15.95" customHeight="1" x14ac:dyDescent="0.25">
      <c r="A1816" s="72"/>
      <c r="B1816" s="53" t="str">
        <f>IF('Data Import-Express'!B1810="", "",'Data Import-Express'!B1810 )</f>
        <v>EASYPAK</v>
      </c>
      <c r="C1816" s="53" t="str">
        <f>IF('Data Import-Express'!C1810="", "",'Data Import-Express'!C1810 )</f>
        <v>Company 235</v>
      </c>
      <c r="D1816" s="97" t="str">
        <f>IF('Data Import-Express'!D1810="", "",'Data Import-Express'!D1810 )</f>
        <v>T077516</v>
      </c>
      <c r="E1816" s="54">
        <f ca="1">IF('Data Import-Express'!E1810="", "",'Data Import-Express'!E1810 )+(TODAY()-$A$1)</f>
        <v>45141</v>
      </c>
      <c r="F1816" s="53">
        <f>IF('Data Import-Express'!F1810="", "",'Data Import-Express'!F1810 )</f>
        <v>724.05</v>
      </c>
      <c r="G1816" s="53">
        <f>IF('Data Import-Express'!G1810="", "",'Data Import-Express'!G1810 )</f>
        <v>724.05</v>
      </c>
      <c r="H1816" s="8"/>
      <c r="I1816" s="81"/>
      <c r="J1816" s="81"/>
      <c r="K1816" s="82"/>
      <c r="L1816" s="120"/>
      <c r="M1816" s="93"/>
      <c r="N1816" s="93"/>
      <c r="O1816" s="36"/>
      <c r="P1816" s="81"/>
      <c r="Q1816" s="81"/>
      <c r="R1816" s="82"/>
      <c r="S1816" s="88"/>
      <c r="T1816" s="92"/>
      <c r="U1816" s="92"/>
      <c r="V1816" s="2"/>
      <c r="W1816" s="2"/>
    </row>
    <row r="1817" spans="1:23" ht="15.95" customHeight="1" x14ac:dyDescent="0.25">
      <c r="A1817" s="72"/>
      <c r="B1817" s="53" t="str">
        <f>IF('Data Import-Express'!B1811="", "",'Data Import-Express'!B1811 )</f>
        <v>EASYPAK</v>
      </c>
      <c r="C1817" s="53" t="str">
        <f>IF('Data Import-Express'!C1811="", "",'Data Import-Express'!C1811 )</f>
        <v>Company 235</v>
      </c>
      <c r="D1817" s="97" t="str">
        <f>IF('Data Import-Express'!D1811="", "",'Data Import-Express'!D1811 )</f>
        <v>T077696</v>
      </c>
      <c r="E1817" s="54">
        <f ca="1">IF('Data Import-Express'!E1811="", "",'Data Import-Express'!E1811 )+(TODAY()-$A$1)</f>
        <v>45141</v>
      </c>
      <c r="F1817" s="53">
        <f>IF('Data Import-Express'!F1811="", "",'Data Import-Express'!F1811 )</f>
        <v>724.05</v>
      </c>
      <c r="G1817" s="53">
        <f>IF('Data Import-Express'!G1811="", "",'Data Import-Express'!G1811 )</f>
        <v>724.05</v>
      </c>
      <c r="H1817" s="8"/>
      <c r="I1817" s="81"/>
      <c r="J1817" s="81"/>
      <c r="K1817" s="82"/>
      <c r="L1817" s="120"/>
      <c r="M1817" s="93"/>
      <c r="N1817" s="93"/>
      <c r="O1817" s="36"/>
      <c r="P1817" s="81"/>
      <c r="Q1817" s="81"/>
      <c r="R1817" s="82"/>
      <c r="S1817" s="88"/>
      <c r="T1817" s="92"/>
      <c r="U1817" s="92"/>
      <c r="V1817" s="2"/>
      <c r="W1817" s="2"/>
    </row>
    <row r="1818" spans="1:23" ht="15.95" customHeight="1" x14ac:dyDescent="0.25">
      <c r="A1818" s="72"/>
      <c r="B1818" s="53" t="str">
        <f>IF('Data Import-Express'!B1812="", "",'Data Import-Express'!B1812 )</f>
        <v>EASYPAK</v>
      </c>
      <c r="C1818" s="53" t="str">
        <f>IF('Data Import-Express'!C1812="", "",'Data Import-Express'!C1812 )</f>
        <v>Company 235</v>
      </c>
      <c r="D1818" s="97" t="str">
        <f>IF('Data Import-Express'!D1812="", "",'Data Import-Express'!D1812 )</f>
        <v>T077698</v>
      </c>
      <c r="E1818" s="54">
        <f ca="1">IF('Data Import-Express'!E1812="", "",'Data Import-Express'!E1812 )+(TODAY()-$A$1)</f>
        <v>45141</v>
      </c>
      <c r="F1818" s="53">
        <f>IF('Data Import-Express'!F1812="", "",'Data Import-Express'!F1812 )</f>
        <v>724.05</v>
      </c>
      <c r="G1818" s="53">
        <f>IF('Data Import-Express'!G1812="", "",'Data Import-Express'!G1812 )</f>
        <v>724.05</v>
      </c>
      <c r="H1818" s="8"/>
      <c r="I1818" s="81"/>
      <c r="J1818" s="81"/>
      <c r="K1818" s="82"/>
      <c r="L1818" s="120"/>
      <c r="M1818" s="93"/>
      <c r="N1818" s="93"/>
      <c r="O1818" s="36"/>
      <c r="P1818" s="81"/>
      <c r="Q1818" s="81"/>
      <c r="R1818" s="82"/>
      <c r="S1818" s="88"/>
      <c r="T1818" s="92"/>
      <c r="U1818" s="92"/>
      <c r="V1818" s="2"/>
      <c r="W1818" s="2"/>
    </row>
    <row r="1819" spans="1:23" ht="15.95" customHeight="1" x14ac:dyDescent="0.25">
      <c r="A1819" s="72"/>
      <c r="B1819" s="53" t="str">
        <f>IF('Data Import-Express'!B1813="", "",'Data Import-Express'!B1813 )</f>
        <v>EASYPAK</v>
      </c>
      <c r="C1819" s="53" t="str">
        <f>IF('Data Import-Express'!C1813="", "",'Data Import-Express'!C1813 )</f>
        <v>Company 235</v>
      </c>
      <c r="D1819" s="97" t="str">
        <f>IF('Data Import-Express'!D1813="", "",'Data Import-Express'!D1813 )</f>
        <v>T077699</v>
      </c>
      <c r="E1819" s="54">
        <f ca="1">IF('Data Import-Express'!E1813="", "",'Data Import-Express'!E1813 )+(TODAY()-$A$1)</f>
        <v>45141</v>
      </c>
      <c r="F1819" s="53">
        <f>IF('Data Import-Express'!F1813="", "",'Data Import-Express'!F1813 )</f>
        <v>724.05</v>
      </c>
      <c r="G1819" s="53">
        <f>IF('Data Import-Express'!G1813="", "",'Data Import-Express'!G1813 )</f>
        <v>724.05</v>
      </c>
      <c r="H1819" s="8"/>
      <c r="I1819" s="81"/>
      <c r="J1819" s="81"/>
      <c r="K1819" s="82"/>
      <c r="L1819" s="120"/>
      <c r="M1819" s="93"/>
      <c r="N1819" s="93"/>
      <c r="O1819" s="36"/>
      <c r="P1819" s="81"/>
      <c r="Q1819" s="81"/>
      <c r="R1819" s="82"/>
      <c r="S1819" s="88"/>
      <c r="T1819" s="92"/>
      <c r="U1819" s="92"/>
      <c r="V1819" s="2"/>
      <c r="W1819" s="2"/>
    </row>
    <row r="1820" spans="1:23" ht="15.95" customHeight="1" x14ac:dyDescent="0.25">
      <c r="A1820" s="72"/>
      <c r="B1820" s="53" t="str">
        <f>IF('Data Import-Express'!B1814="", "",'Data Import-Express'!B1814 )</f>
        <v>EASYPAK</v>
      </c>
      <c r="C1820" s="53" t="str">
        <f>IF('Data Import-Express'!C1814="", "",'Data Import-Express'!C1814 )</f>
        <v>Company 235</v>
      </c>
      <c r="D1820" s="97" t="str">
        <f>IF('Data Import-Express'!D1814="", "",'Data Import-Express'!D1814 )</f>
        <v>T077925</v>
      </c>
      <c r="E1820" s="54">
        <f ca="1">IF('Data Import-Express'!E1814="", "",'Data Import-Express'!E1814 )+(TODAY()-$A$1)</f>
        <v>45148</v>
      </c>
      <c r="F1820" s="53">
        <f>IF('Data Import-Express'!F1814="", "",'Data Import-Express'!F1814 )</f>
        <v>724.05</v>
      </c>
      <c r="G1820" s="53">
        <f>IF('Data Import-Express'!G1814="", "",'Data Import-Express'!G1814 )</f>
        <v>724.05</v>
      </c>
      <c r="H1820" s="8"/>
      <c r="I1820" s="81"/>
      <c r="J1820" s="81"/>
      <c r="K1820" s="82"/>
      <c r="L1820" s="120"/>
      <c r="M1820" s="93"/>
      <c r="N1820" s="93"/>
      <c r="O1820" s="36"/>
      <c r="P1820" s="81"/>
      <c r="Q1820" s="81"/>
      <c r="R1820" s="82"/>
      <c r="S1820" s="88"/>
      <c r="T1820" s="92"/>
      <c r="U1820" s="92"/>
      <c r="V1820" s="2"/>
      <c r="W1820" s="2"/>
    </row>
    <row r="1821" spans="1:23" ht="15.95" customHeight="1" x14ac:dyDescent="0.25">
      <c r="A1821" s="72"/>
      <c r="B1821" s="53" t="str">
        <f>IF('Data Import-Express'!B1815="", "",'Data Import-Express'!B1815 )</f>
        <v>EASYPAK</v>
      </c>
      <c r="C1821" s="53" t="str">
        <f>IF('Data Import-Express'!C1815="", "",'Data Import-Express'!C1815 )</f>
        <v>Company 235</v>
      </c>
      <c r="D1821" s="97" t="str">
        <f>IF('Data Import-Express'!D1815="", "",'Data Import-Express'!D1815 )</f>
        <v>T077927</v>
      </c>
      <c r="E1821" s="54">
        <f ca="1">IF('Data Import-Express'!E1815="", "",'Data Import-Express'!E1815 )+(TODAY()-$A$1)</f>
        <v>45148</v>
      </c>
      <c r="F1821" s="53">
        <f>IF('Data Import-Express'!F1815="", "",'Data Import-Express'!F1815 )</f>
        <v>769.05</v>
      </c>
      <c r="G1821" s="53">
        <f>IF('Data Import-Express'!G1815="", "",'Data Import-Express'!G1815 )</f>
        <v>769.05</v>
      </c>
      <c r="H1821" s="8"/>
      <c r="I1821" s="81"/>
      <c r="J1821" s="81"/>
      <c r="K1821" s="82"/>
      <c r="L1821" s="120"/>
      <c r="M1821" s="93"/>
      <c r="N1821" s="93"/>
      <c r="O1821" s="36"/>
      <c r="P1821" s="81"/>
      <c r="Q1821" s="81"/>
      <c r="R1821" s="82"/>
      <c r="S1821" s="88"/>
      <c r="T1821" s="92"/>
      <c r="U1821" s="92"/>
      <c r="V1821" s="2"/>
      <c r="W1821" s="2"/>
    </row>
    <row r="1822" spans="1:23" ht="15.95" customHeight="1" x14ac:dyDescent="0.25">
      <c r="A1822" s="72"/>
      <c r="B1822" s="53" t="str">
        <f>IF('Data Import-Express'!B1816="", "",'Data Import-Express'!B1816 )</f>
        <v>EASYPAK</v>
      </c>
      <c r="C1822" s="53" t="str">
        <f>IF('Data Import-Express'!C1816="", "",'Data Import-Express'!C1816 )</f>
        <v>Company 235</v>
      </c>
      <c r="D1822" s="97" t="str">
        <f>IF('Data Import-Express'!D1816="", "",'Data Import-Express'!D1816 )</f>
        <v>T078078</v>
      </c>
      <c r="E1822" s="54">
        <f ca="1">IF('Data Import-Express'!E1816="", "",'Data Import-Express'!E1816 )+(TODAY()-$A$1)</f>
        <v>45148</v>
      </c>
      <c r="F1822" s="53">
        <f>IF('Data Import-Express'!F1816="", "",'Data Import-Express'!F1816 )</f>
        <v>724.05</v>
      </c>
      <c r="G1822" s="53">
        <f>IF('Data Import-Express'!G1816="", "",'Data Import-Express'!G1816 )</f>
        <v>724.05</v>
      </c>
      <c r="H1822" s="8"/>
      <c r="I1822" s="81"/>
      <c r="J1822" s="81"/>
      <c r="K1822" s="82"/>
      <c r="L1822" s="120"/>
      <c r="M1822" s="93"/>
      <c r="N1822" s="93"/>
      <c r="O1822" s="36"/>
      <c r="P1822" s="81"/>
      <c r="Q1822" s="81"/>
      <c r="R1822" s="82"/>
      <c r="S1822" s="88"/>
      <c r="T1822" s="92"/>
      <c r="U1822" s="92"/>
      <c r="V1822" s="2"/>
      <c r="W1822" s="2"/>
    </row>
    <row r="1823" spans="1:23" ht="15.95" customHeight="1" x14ac:dyDescent="0.25">
      <c r="A1823" s="72"/>
      <c r="B1823" s="53" t="str">
        <f>IF('Data Import-Express'!B1817="", "",'Data Import-Express'!B1817 )</f>
        <v>EASYPAK</v>
      </c>
      <c r="C1823" s="53" t="str">
        <f>IF('Data Import-Express'!C1817="", "",'Data Import-Express'!C1817 )</f>
        <v>Company 235</v>
      </c>
      <c r="D1823" s="97" t="str">
        <f>IF('Data Import-Express'!D1817="", "",'Data Import-Express'!D1817 )</f>
        <v>T078177</v>
      </c>
      <c r="E1823" s="54">
        <f ca="1">IF('Data Import-Express'!E1817="", "",'Data Import-Express'!E1817 )+(TODAY()-$A$1)</f>
        <v>45148</v>
      </c>
      <c r="F1823" s="53">
        <f>IF('Data Import-Express'!F1817="", "",'Data Import-Express'!F1817 )</f>
        <v>724.05</v>
      </c>
      <c r="G1823" s="53">
        <f>IF('Data Import-Express'!G1817="", "",'Data Import-Express'!G1817 )</f>
        <v>724.05</v>
      </c>
      <c r="H1823" s="8"/>
      <c r="I1823" s="81"/>
      <c r="J1823" s="81"/>
      <c r="K1823" s="82"/>
      <c r="L1823" s="120"/>
      <c r="M1823" s="93"/>
      <c r="N1823" s="93"/>
      <c r="O1823" s="36"/>
      <c r="P1823" s="81"/>
      <c r="Q1823" s="81"/>
      <c r="R1823" s="82"/>
      <c r="S1823" s="88"/>
      <c r="T1823" s="92"/>
      <c r="U1823" s="92"/>
      <c r="V1823" s="2"/>
      <c r="W1823" s="2"/>
    </row>
    <row r="1824" spans="1:23" ht="15.95" customHeight="1" x14ac:dyDescent="0.25">
      <c r="A1824" s="72"/>
      <c r="B1824" s="53" t="str">
        <f>IF('Data Import-Express'!B1818="", "",'Data Import-Express'!B1818 )</f>
        <v>EASYPAK</v>
      </c>
      <c r="C1824" s="53" t="str">
        <f>IF('Data Import-Express'!C1818="", "",'Data Import-Express'!C1818 )</f>
        <v>Company 235</v>
      </c>
      <c r="D1824" s="97" t="str">
        <f>IF('Data Import-Express'!D1818="", "",'Data Import-Express'!D1818 )</f>
        <v>T078178</v>
      </c>
      <c r="E1824" s="54">
        <f ca="1">IF('Data Import-Express'!E1818="", "",'Data Import-Express'!E1818 )+(TODAY()-$A$1)</f>
        <v>45148</v>
      </c>
      <c r="F1824" s="53">
        <f>IF('Data Import-Express'!F1818="", "",'Data Import-Express'!F1818 )</f>
        <v>724.05</v>
      </c>
      <c r="G1824" s="53">
        <f>IF('Data Import-Express'!G1818="", "",'Data Import-Express'!G1818 )</f>
        <v>724.05</v>
      </c>
      <c r="H1824" s="8"/>
      <c r="I1824" s="81"/>
      <c r="J1824" s="81"/>
      <c r="K1824" s="82"/>
      <c r="L1824" s="120"/>
      <c r="M1824" s="93"/>
      <c r="N1824" s="93"/>
      <c r="O1824" s="36"/>
      <c r="P1824" s="81"/>
      <c r="Q1824" s="81"/>
      <c r="R1824" s="82"/>
      <c r="S1824" s="88"/>
      <c r="T1824" s="92"/>
      <c r="U1824" s="92"/>
      <c r="V1824" s="2"/>
      <c r="W1824" s="2"/>
    </row>
    <row r="1825" spans="1:23" ht="15.95" customHeight="1" x14ac:dyDescent="0.25">
      <c r="A1825" s="72"/>
      <c r="B1825" s="53" t="str">
        <f>IF('Data Import-Express'!B1819="", "",'Data Import-Express'!B1819 )</f>
        <v>EASYPAK</v>
      </c>
      <c r="C1825" s="53" t="str">
        <f>IF('Data Import-Express'!C1819="", "",'Data Import-Express'!C1819 )</f>
        <v>Company 235</v>
      </c>
      <c r="D1825" s="97" t="str">
        <f>IF('Data Import-Express'!D1819="", "",'Data Import-Express'!D1819 )</f>
        <v>T078179</v>
      </c>
      <c r="E1825" s="54">
        <f ca="1">IF('Data Import-Express'!E1819="", "",'Data Import-Express'!E1819 )+(TODAY()-$A$1)</f>
        <v>45154</v>
      </c>
      <c r="F1825" s="53">
        <f>IF('Data Import-Express'!F1819="", "",'Data Import-Express'!F1819 )</f>
        <v>724.05</v>
      </c>
      <c r="G1825" s="53">
        <f>IF('Data Import-Express'!G1819="", "",'Data Import-Express'!G1819 )</f>
        <v>724.05</v>
      </c>
      <c r="H1825" s="8"/>
      <c r="I1825" s="81"/>
      <c r="J1825" s="81"/>
      <c r="K1825" s="82"/>
      <c r="L1825" s="120"/>
      <c r="M1825" s="93"/>
      <c r="N1825" s="93"/>
      <c r="O1825" s="36"/>
      <c r="P1825" s="81"/>
      <c r="Q1825" s="81"/>
      <c r="R1825" s="82"/>
      <c r="S1825" s="88"/>
      <c r="T1825" s="92"/>
      <c r="U1825" s="92"/>
      <c r="V1825" s="2"/>
      <c r="W1825" s="2"/>
    </row>
    <row r="1826" spans="1:23" ht="15.95" customHeight="1" x14ac:dyDescent="0.25">
      <c r="A1826" s="72"/>
      <c r="B1826" s="53" t="str">
        <f>IF('Data Import-Express'!B1820="", "",'Data Import-Express'!B1820 )</f>
        <v>EASYPAK</v>
      </c>
      <c r="C1826" s="53" t="str">
        <f>IF('Data Import-Express'!C1820="", "",'Data Import-Express'!C1820 )</f>
        <v>Company 235</v>
      </c>
      <c r="D1826" s="97" t="str">
        <f>IF('Data Import-Express'!D1820="", "",'Data Import-Express'!D1820 )</f>
        <v>T078489</v>
      </c>
      <c r="E1826" s="54">
        <f ca="1">IF('Data Import-Express'!E1820="", "",'Data Import-Express'!E1820 )+(TODAY()-$A$1)</f>
        <v>45154</v>
      </c>
      <c r="F1826" s="53">
        <f>IF('Data Import-Express'!F1820="", "",'Data Import-Express'!F1820 )</f>
        <v>724.05</v>
      </c>
      <c r="G1826" s="53">
        <f>IF('Data Import-Express'!G1820="", "",'Data Import-Express'!G1820 )</f>
        <v>724.05</v>
      </c>
      <c r="H1826" s="8"/>
      <c r="I1826" s="81"/>
      <c r="J1826" s="81"/>
      <c r="K1826" s="82"/>
      <c r="L1826" s="120"/>
      <c r="M1826" s="93"/>
      <c r="N1826" s="93"/>
      <c r="O1826" s="36"/>
      <c r="P1826" s="81"/>
      <c r="Q1826" s="81"/>
      <c r="R1826" s="82"/>
      <c r="S1826" s="88"/>
      <c r="T1826" s="92"/>
      <c r="U1826" s="92"/>
      <c r="V1826" s="2"/>
      <c r="W1826" s="2"/>
    </row>
    <row r="1827" spans="1:23" ht="15.95" customHeight="1" x14ac:dyDescent="0.25">
      <c r="A1827" s="72"/>
      <c r="B1827" s="53" t="str">
        <f>IF('Data Import-Express'!B1821="", "",'Data Import-Express'!B1821 )</f>
        <v>EASYPAK</v>
      </c>
      <c r="C1827" s="53" t="str">
        <f>IF('Data Import-Express'!C1821="", "",'Data Import-Express'!C1821 )</f>
        <v>Company 235</v>
      </c>
      <c r="D1827" s="97" t="str">
        <f>IF('Data Import-Express'!D1821="", "",'Data Import-Express'!D1821 )</f>
        <v>T078490</v>
      </c>
      <c r="E1827" s="54">
        <f ca="1">IF('Data Import-Express'!E1821="", "",'Data Import-Express'!E1821 )+(TODAY()-$A$1)</f>
        <v>45154</v>
      </c>
      <c r="F1827" s="53">
        <f>IF('Data Import-Express'!F1821="", "",'Data Import-Express'!F1821 )</f>
        <v>724.05</v>
      </c>
      <c r="G1827" s="53">
        <f>IF('Data Import-Express'!G1821="", "",'Data Import-Express'!G1821 )</f>
        <v>724.05</v>
      </c>
      <c r="H1827" s="8"/>
      <c r="I1827" s="81"/>
      <c r="J1827" s="81"/>
      <c r="K1827" s="82"/>
      <c r="L1827" s="120"/>
      <c r="M1827" s="93"/>
      <c r="N1827" s="93"/>
      <c r="O1827" s="36"/>
      <c r="P1827" s="81"/>
      <c r="Q1827" s="81"/>
      <c r="R1827" s="82"/>
      <c r="S1827" s="88"/>
      <c r="T1827" s="92"/>
      <c r="U1827" s="92"/>
      <c r="V1827" s="2"/>
      <c r="W1827" s="2"/>
    </row>
    <row r="1828" spans="1:23" ht="15.95" customHeight="1" x14ac:dyDescent="0.25">
      <c r="A1828" s="72"/>
      <c r="B1828" s="53" t="str">
        <f>IF('Data Import-Express'!B1822="", "",'Data Import-Express'!B1822 )</f>
        <v>EASYPAK</v>
      </c>
      <c r="C1828" s="53" t="str">
        <f>IF('Data Import-Express'!C1822="", "",'Data Import-Express'!C1822 )</f>
        <v>Company 235</v>
      </c>
      <c r="D1828" s="97" t="str">
        <f>IF('Data Import-Express'!D1822="", "",'Data Import-Express'!D1822 )</f>
        <v>T078491</v>
      </c>
      <c r="E1828" s="54">
        <f ca="1">IF('Data Import-Express'!E1822="", "",'Data Import-Express'!E1822 )+(TODAY()-$A$1)</f>
        <v>45154</v>
      </c>
      <c r="F1828" s="53">
        <f>IF('Data Import-Express'!F1822="", "",'Data Import-Express'!F1822 )</f>
        <v>774.05</v>
      </c>
      <c r="G1828" s="53">
        <f>IF('Data Import-Express'!G1822="", "",'Data Import-Express'!G1822 )</f>
        <v>774.05</v>
      </c>
      <c r="H1828" s="8"/>
      <c r="I1828" s="81"/>
      <c r="J1828" s="81"/>
      <c r="K1828" s="82"/>
      <c r="L1828" s="120"/>
      <c r="M1828" s="93"/>
      <c r="N1828" s="93"/>
      <c r="O1828" s="36"/>
      <c r="P1828" s="81"/>
      <c r="Q1828" s="81"/>
      <c r="R1828" s="82"/>
      <c r="S1828" s="88"/>
      <c r="T1828" s="92"/>
      <c r="U1828" s="92"/>
      <c r="V1828" s="2"/>
      <c r="W1828" s="2"/>
    </row>
    <row r="1829" spans="1:23" ht="15.95" customHeight="1" x14ac:dyDescent="0.25">
      <c r="A1829" s="72"/>
      <c r="B1829" s="53" t="str">
        <f>IF('Data Import-Express'!B1823="", "",'Data Import-Express'!B1823 )</f>
        <v>EASYPAK</v>
      </c>
      <c r="C1829" s="53" t="str">
        <f>IF('Data Import-Express'!C1823="", "",'Data Import-Express'!C1823 )</f>
        <v>Company 235</v>
      </c>
      <c r="D1829" s="97" t="str">
        <f>IF('Data Import-Express'!D1823="", "",'Data Import-Express'!D1823 )</f>
        <v>T079378</v>
      </c>
      <c r="E1829" s="54">
        <f ca="1">IF('Data Import-Express'!E1823="", "",'Data Import-Express'!E1823 )+(TODAY()-$A$1)</f>
        <v>45168</v>
      </c>
      <c r="F1829" s="53">
        <f>IF('Data Import-Express'!F1823="", "",'Data Import-Express'!F1823 )</f>
        <v>717.5</v>
      </c>
      <c r="G1829" s="53">
        <f>IF('Data Import-Express'!G1823="", "",'Data Import-Express'!G1823 )</f>
        <v>717.5</v>
      </c>
      <c r="H1829" s="8"/>
      <c r="I1829" s="81"/>
      <c r="J1829" s="81"/>
      <c r="K1829" s="82"/>
      <c r="L1829" s="120"/>
      <c r="M1829" s="93"/>
      <c r="N1829" s="93"/>
      <c r="O1829" s="36"/>
      <c r="P1829" s="81"/>
      <c r="Q1829" s="81"/>
      <c r="R1829" s="82"/>
      <c r="S1829" s="88"/>
      <c r="T1829" s="92"/>
      <c r="U1829" s="92"/>
      <c r="V1829" s="2"/>
      <c r="W1829" s="2"/>
    </row>
    <row r="1830" spans="1:23" ht="15.95" customHeight="1" x14ac:dyDescent="0.25">
      <c r="A1830" s="72"/>
      <c r="B1830" s="53" t="str">
        <f>IF('Data Import-Express'!B1824="", "",'Data Import-Express'!B1824 )</f>
        <v>EASYPAK</v>
      </c>
      <c r="C1830" s="53" t="str">
        <f>IF('Data Import-Express'!C1824="", "",'Data Import-Express'!C1824 )</f>
        <v>Company 235</v>
      </c>
      <c r="D1830" s="97" t="str">
        <f>IF('Data Import-Express'!D1824="", "",'Data Import-Express'!D1824 )</f>
        <v>L079130</v>
      </c>
      <c r="E1830" s="54">
        <f ca="1">IF('Data Import-Express'!E1824="", "",'Data Import-Express'!E1824 )+(TODAY()-$A$1)</f>
        <v>45170</v>
      </c>
      <c r="F1830" s="53">
        <f>IF('Data Import-Express'!F1824="", "",'Data Import-Express'!F1824 )</f>
        <v>821.28</v>
      </c>
      <c r="G1830" s="53">
        <f>IF('Data Import-Express'!G1824="", "",'Data Import-Express'!G1824 )</f>
        <v>821.28</v>
      </c>
      <c r="H1830" s="8"/>
      <c r="I1830" s="81"/>
      <c r="J1830" s="81"/>
      <c r="K1830" s="82"/>
      <c r="L1830" s="120"/>
      <c r="M1830" s="93"/>
      <c r="N1830" s="93"/>
      <c r="O1830" s="36"/>
      <c r="P1830" s="81"/>
      <c r="Q1830" s="81"/>
      <c r="R1830" s="82"/>
      <c r="S1830" s="88"/>
      <c r="T1830" s="92"/>
      <c r="U1830" s="92"/>
      <c r="V1830" s="2"/>
      <c r="W1830" s="2"/>
    </row>
    <row r="1831" spans="1:23" ht="15.95" customHeight="1" x14ac:dyDescent="0.25">
      <c r="A1831" s="72"/>
      <c r="B1831" s="53" t="str">
        <f>IF('Data Import-Express'!B1825="", "",'Data Import-Express'!B1825 )</f>
        <v>EASYPAK</v>
      </c>
      <c r="C1831" s="53" t="str">
        <f>IF('Data Import-Express'!C1825="", "",'Data Import-Express'!C1825 )</f>
        <v>Company 235</v>
      </c>
      <c r="D1831" s="97" t="str">
        <f>IF('Data Import-Express'!D1825="", "",'Data Import-Express'!D1825 )</f>
        <v>L079597</v>
      </c>
      <c r="E1831" s="54">
        <f ca="1">IF('Data Import-Express'!E1825="", "",'Data Import-Express'!E1825 )+(TODAY()-$A$1)</f>
        <v>45172</v>
      </c>
      <c r="F1831" s="53">
        <f>IF('Data Import-Express'!F1825="", "",'Data Import-Express'!F1825 )</f>
        <v>725.86</v>
      </c>
      <c r="G1831" s="53">
        <f>IF('Data Import-Express'!G1825="", "",'Data Import-Express'!G1825 )</f>
        <v>725.86</v>
      </c>
      <c r="H1831" s="8"/>
      <c r="I1831" s="81"/>
      <c r="J1831" s="81"/>
      <c r="K1831" s="82"/>
      <c r="L1831" s="120"/>
      <c r="M1831" s="93"/>
      <c r="N1831" s="93"/>
      <c r="O1831" s="36"/>
      <c r="P1831" s="81"/>
      <c r="Q1831" s="81"/>
      <c r="R1831" s="82"/>
      <c r="S1831" s="88"/>
      <c r="T1831" s="92"/>
      <c r="U1831" s="92"/>
      <c r="V1831" s="2"/>
      <c r="W1831" s="2"/>
    </row>
    <row r="1832" spans="1:23" ht="15.95" customHeight="1" x14ac:dyDescent="0.25">
      <c r="A1832" s="72"/>
      <c r="B1832" s="53" t="str">
        <f>IF('Data Import-Express'!B1826="", "",'Data Import-Express'!B1826 )</f>
        <v>GIA300</v>
      </c>
      <c r="C1832" s="53" t="str">
        <f>IF('Data Import-Express'!C1826="", "",'Data Import-Express'!C1826 )</f>
        <v>Company 236</v>
      </c>
      <c r="D1832" s="97" t="str">
        <f>IF('Data Import-Express'!D1826="", "",'Data Import-Express'!D1826 )</f>
        <v>L070027</v>
      </c>
      <c r="E1832" s="54">
        <f ca="1">IF('Data Import-Express'!E1826="", "",'Data Import-Express'!E1826 )+(TODAY()-$A$1)</f>
        <v>45001</v>
      </c>
      <c r="F1832" s="53">
        <f>IF('Data Import-Express'!F1826="", "",'Data Import-Express'!F1826 )</f>
        <v>516.25</v>
      </c>
      <c r="G1832" s="53">
        <f>IF('Data Import-Express'!G1826="", "",'Data Import-Express'!G1826 )</f>
        <v>516.25</v>
      </c>
      <c r="H1832" s="8"/>
      <c r="I1832" s="81"/>
      <c r="J1832" s="81"/>
      <c r="K1832" s="82"/>
      <c r="L1832" s="120"/>
      <c r="M1832" s="93"/>
      <c r="N1832" s="93"/>
      <c r="O1832" s="36"/>
      <c r="P1832" s="81"/>
      <c r="Q1832" s="81"/>
      <c r="R1832" s="82"/>
      <c r="S1832" s="88"/>
      <c r="T1832" s="92"/>
      <c r="U1832" s="92"/>
      <c r="V1832" s="2"/>
      <c r="W1832" s="2"/>
    </row>
    <row r="1833" spans="1:23" ht="15.95" customHeight="1" x14ac:dyDescent="0.25">
      <c r="A1833" s="72"/>
      <c r="B1833" s="53" t="str">
        <f>IF('Data Import-Express'!B1827="", "",'Data Import-Express'!B1827 )</f>
        <v>GO2LOG</v>
      </c>
      <c r="C1833" s="53" t="str">
        <f>IF('Data Import-Express'!C1827="", "",'Data Import-Express'!C1827 )</f>
        <v>Company 237</v>
      </c>
      <c r="D1833" s="97" t="str">
        <f>IF('Data Import-Express'!D1827="", "",'Data Import-Express'!D1827 )</f>
        <v>L054792</v>
      </c>
      <c r="E1833" s="54">
        <f ca="1">IF('Data Import-Express'!E1827="", "",'Data Import-Express'!E1827 )+(TODAY()-$A$1)</f>
        <v>44703</v>
      </c>
      <c r="F1833" s="53">
        <f>IF('Data Import-Express'!F1827="", "",'Data Import-Express'!F1827 )</f>
        <v>400</v>
      </c>
      <c r="G1833" s="53">
        <f>IF('Data Import-Express'!G1827="", "",'Data Import-Express'!G1827 )</f>
        <v>400</v>
      </c>
      <c r="H1833" s="8"/>
      <c r="I1833" s="81"/>
      <c r="J1833" s="81"/>
      <c r="K1833" s="82"/>
      <c r="L1833" s="120"/>
      <c r="M1833" s="93"/>
      <c r="N1833" s="93"/>
      <c r="O1833" s="36"/>
      <c r="P1833" s="81"/>
      <c r="Q1833" s="81"/>
      <c r="R1833" s="82"/>
      <c r="S1833" s="88"/>
      <c r="T1833" s="92"/>
      <c r="U1833" s="92"/>
      <c r="V1833" s="2"/>
      <c r="W1833" s="2"/>
    </row>
    <row r="1834" spans="1:23" ht="15.95" customHeight="1" x14ac:dyDescent="0.25">
      <c r="A1834" s="72"/>
      <c r="B1834" s="53" t="str">
        <f>IF('Data Import-Express'!B1828="", "",'Data Import-Express'!B1828 )</f>
        <v>GOO48Q</v>
      </c>
      <c r="C1834" s="53" t="str">
        <f>IF('Data Import-Express'!C1828="", "",'Data Import-Express'!C1828 )</f>
        <v>Company 238</v>
      </c>
      <c r="D1834" s="97" t="str">
        <f>IF('Data Import-Express'!D1828="", "",'Data Import-Express'!D1828 )</f>
        <v>L070135</v>
      </c>
      <c r="E1834" s="54">
        <f ca="1">IF('Data Import-Express'!E1828="", "",'Data Import-Express'!E1828 )+(TODAY()-$A$1)</f>
        <v>45045</v>
      </c>
      <c r="F1834" s="53">
        <f>IF('Data Import-Express'!F1828="", "",'Data Import-Express'!F1828 )</f>
        <v>918.25</v>
      </c>
      <c r="G1834" s="53">
        <f>IF('Data Import-Express'!G1828="", "",'Data Import-Express'!G1828 )</f>
        <v>918.25</v>
      </c>
      <c r="H1834" s="8"/>
      <c r="I1834" s="81"/>
      <c r="J1834" s="81"/>
      <c r="K1834" s="82"/>
      <c r="L1834" s="120"/>
      <c r="M1834" s="93"/>
      <c r="N1834" s="93"/>
      <c r="O1834" s="36"/>
      <c r="P1834" s="81"/>
      <c r="Q1834" s="81"/>
      <c r="R1834" s="82"/>
      <c r="S1834" s="88"/>
      <c r="T1834" s="92"/>
      <c r="U1834" s="92"/>
      <c r="V1834" s="2"/>
      <c r="W1834" s="2"/>
    </row>
    <row r="1835" spans="1:23" ht="15.95" customHeight="1" x14ac:dyDescent="0.25">
      <c r="A1835" s="72"/>
      <c r="B1835" s="53" t="str">
        <f>IF('Data Import-Express'!B1829="", "",'Data Import-Express'!B1829 )</f>
        <v>HNRFOS</v>
      </c>
      <c r="C1835" s="53" t="str">
        <f>IF('Data Import-Express'!C1829="", "",'Data Import-Express'!C1829 )</f>
        <v>Company 239</v>
      </c>
      <c r="D1835" s="97" t="str">
        <f>IF('Data Import-Express'!D1829="", "",'Data Import-Express'!D1829 )</f>
        <v>L050579</v>
      </c>
      <c r="E1835" s="54">
        <f ca="1">IF('Data Import-Express'!E1829="", "",'Data Import-Express'!E1829 )+(TODAY()-$A$1)</f>
        <v>44633</v>
      </c>
      <c r="F1835" s="53">
        <f>IF('Data Import-Express'!F1829="", "",'Data Import-Express'!F1829 )</f>
        <v>1062.1199999999999</v>
      </c>
      <c r="G1835" s="53">
        <f>IF('Data Import-Express'!G1829="", "",'Data Import-Express'!G1829 )</f>
        <v>1062.1199999999999</v>
      </c>
      <c r="H1835" s="8"/>
      <c r="I1835" s="81"/>
      <c r="J1835" s="81"/>
      <c r="K1835" s="82"/>
      <c r="L1835" s="120"/>
      <c r="M1835" s="93"/>
      <c r="N1835" s="93"/>
      <c r="O1835" s="36"/>
      <c r="P1835" s="81"/>
      <c r="Q1835" s="81"/>
      <c r="R1835" s="82"/>
      <c r="S1835" s="88"/>
      <c r="T1835" s="92"/>
      <c r="U1835" s="92"/>
      <c r="V1835" s="2"/>
      <c r="W1835" s="2"/>
    </row>
    <row r="1836" spans="1:23" ht="15.95" customHeight="1" x14ac:dyDescent="0.25">
      <c r="A1836" s="72"/>
      <c r="B1836" s="53" t="str">
        <f>IF('Data Import-Express'!B1830="", "",'Data Import-Express'!B1830 )</f>
        <v>HNRFOS</v>
      </c>
      <c r="C1836" s="53" t="str">
        <f>IF('Data Import-Express'!C1830="", "",'Data Import-Express'!C1830 )</f>
        <v>Company 239</v>
      </c>
      <c r="D1836" s="97" t="str">
        <f>IF('Data Import-Express'!D1830="", "",'Data Import-Express'!D1830 )</f>
        <v>L042217R</v>
      </c>
      <c r="E1836" s="54">
        <f ca="1">IF('Data Import-Express'!E1830="", "",'Data Import-Express'!E1830 )+(TODAY()-$A$1)</f>
        <v>44688</v>
      </c>
      <c r="F1836" s="53">
        <f>IF('Data Import-Express'!F1830="", "",'Data Import-Express'!F1830 )</f>
        <v>198.57</v>
      </c>
      <c r="G1836" s="53">
        <f>IF('Data Import-Express'!G1830="", "",'Data Import-Express'!G1830 )</f>
        <v>198.57</v>
      </c>
      <c r="H1836" s="8"/>
      <c r="I1836" s="81"/>
      <c r="J1836" s="81"/>
      <c r="K1836" s="82"/>
      <c r="L1836" s="120"/>
      <c r="M1836" s="93"/>
      <c r="N1836" s="93"/>
      <c r="O1836" s="36"/>
      <c r="P1836" s="81"/>
      <c r="Q1836" s="81"/>
      <c r="R1836" s="82"/>
      <c r="S1836" s="88"/>
      <c r="T1836" s="92"/>
      <c r="U1836" s="92"/>
      <c r="V1836" s="2"/>
      <c r="W1836" s="2"/>
    </row>
    <row r="1837" spans="1:23" ht="15.95" customHeight="1" x14ac:dyDescent="0.25">
      <c r="A1837" s="72"/>
      <c r="B1837" s="53" t="str">
        <f>IF('Data Import-Express'!B1831="", "",'Data Import-Express'!B1831 )</f>
        <v>HNRFOS</v>
      </c>
      <c r="C1837" s="53" t="str">
        <f>IF('Data Import-Express'!C1831="", "",'Data Import-Express'!C1831 )</f>
        <v>Company 239</v>
      </c>
      <c r="D1837" s="97" t="str">
        <f>IF('Data Import-Express'!D1831="", "",'Data Import-Express'!D1831 )</f>
        <v>L054994</v>
      </c>
      <c r="E1837" s="54">
        <f ca="1">IF('Data Import-Express'!E1831="", "",'Data Import-Express'!E1831 )+(TODAY()-$A$1)</f>
        <v>44741</v>
      </c>
      <c r="F1837" s="53">
        <f>IF('Data Import-Express'!F1831="", "",'Data Import-Express'!F1831 )</f>
        <v>3429.05</v>
      </c>
      <c r="G1837" s="53">
        <f>IF('Data Import-Express'!G1831="", "",'Data Import-Express'!G1831 )</f>
        <v>3349.07</v>
      </c>
      <c r="H1837" s="8"/>
      <c r="I1837" s="81"/>
      <c r="J1837" s="81"/>
      <c r="K1837" s="82"/>
      <c r="L1837" s="120"/>
      <c r="M1837" s="93"/>
      <c r="N1837" s="93"/>
      <c r="O1837" s="36"/>
      <c r="P1837" s="81"/>
      <c r="Q1837" s="81"/>
      <c r="R1837" s="82"/>
      <c r="S1837" s="88"/>
      <c r="T1837" s="92"/>
      <c r="U1837" s="92"/>
      <c r="V1837" s="2"/>
      <c r="W1837" s="2"/>
    </row>
    <row r="1838" spans="1:23" ht="15.95" customHeight="1" x14ac:dyDescent="0.25">
      <c r="A1838" s="72"/>
      <c r="B1838" s="53" t="str">
        <f>IF('Data Import-Express'!B1832="", "",'Data Import-Express'!B1832 )</f>
        <v>HNRFOS</v>
      </c>
      <c r="C1838" s="53" t="str">
        <f>IF('Data Import-Express'!C1832="", "",'Data Import-Express'!C1832 )</f>
        <v>Company 239</v>
      </c>
      <c r="D1838" s="97" t="str">
        <f>IF('Data Import-Express'!D1832="", "",'Data Import-Express'!D1832 )</f>
        <v>L060016</v>
      </c>
      <c r="E1838" s="54">
        <f ca="1">IF('Data Import-Express'!E1832="", "",'Data Import-Express'!E1832 )+(TODAY()-$A$1)</f>
        <v>44811</v>
      </c>
      <c r="F1838" s="53">
        <f>IF('Data Import-Express'!F1832="", "",'Data Import-Express'!F1832 )</f>
        <v>150</v>
      </c>
      <c r="G1838" s="53">
        <f>IF('Data Import-Express'!G1832="", "",'Data Import-Express'!G1832 )</f>
        <v>150</v>
      </c>
      <c r="H1838" s="8"/>
      <c r="I1838" s="81"/>
      <c r="J1838" s="81"/>
      <c r="K1838" s="82"/>
      <c r="L1838" s="120"/>
      <c r="M1838" s="93"/>
      <c r="N1838" s="93"/>
      <c r="O1838" s="36"/>
      <c r="P1838" s="81"/>
      <c r="Q1838" s="81"/>
      <c r="R1838" s="82"/>
      <c r="S1838" s="88"/>
      <c r="T1838" s="92"/>
      <c r="U1838" s="92"/>
      <c r="V1838" s="2"/>
      <c r="W1838" s="2"/>
    </row>
    <row r="1839" spans="1:23" ht="15.95" customHeight="1" x14ac:dyDescent="0.25">
      <c r="A1839" s="72"/>
      <c r="B1839" s="53" t="str">
        <f>IF('Data Import-Express'!B1833="", "",'Data Import-Express'!B1833 )</f>
        <v>HNRFOS</v>
      </c>
      <c r="C1839" s="53" t="str">
        <f>IF('Data Import-Express'!C1833="", "",'Data Import-Express'!C1833 )</f>
        <v>Company 239</v>
      </c>
      <c r="D1839" s="97" t="str">
        <f>IF('Data Import-Express'!D1833="", "",'Data Import-Express'!D1833 )</f>
        <v>L061025</v>
      </c>
      <c r="E1839" s="54">
        <f ca="1">IF('Data Import-Express'!E1833="", "",'Data Import-Express'!E1833 )+(TODAY()-$A$1)</f>
        <v>44827</v>
      </c>
      <c r="F1839" s="53">
        <f>IF('Data Import-Express'!F1833="", "",'Data Import-Express'!F1833 )</f>
        <v>520.85</v>
      </c>
      <c r="G1839" s="53">
        <f>IF('Data Import-Express'!G1833="", "",'Data Import-Express'!G1833 )</f>
        <v>520.85</v>
      </c>
      <c r="H1839" s="8"/>
      <c r="I1839" s="81"/>
      <c r="J1839" s="81"/>
      <c r="K1839" s="82"/>
      <c r="L1839" s="120"/>
      <c r="M1839" s="93"/>
      <c r="N1839" s="93"/>
      <c r="O1839" s="36"/>
      <c r="P1839" s="81"/>
      <c r="Q1839" s="81"/>
      <c r="R1839" s="82"/>
      <c r="S1839" s="88"/>
      <c r="T1839" s="92"/>
      <c r="U1839" s="92"/>
      <c r="V1839" s="2"/>
      <c r="W1839" s="2"/>
    </row>
    <row r="1840" spans="1:23" ht="15.95" customHeight="1" x14ac:dyDescent="0.25">
      <c r="A1840" s="72"/>
      <c r="B1840" s="53" t="str">
        <f>IF('Data Import-Express'!B1834="", "",'Data Import-Express'!B1834 )</f>
        <v>HNRFOS</v>
      </c>
      <c r="C1840" s="53" t="str">
        <f>IF('Data Import-Express'!C1834="", "",'Data Import-Express'!C1834 )</f>
        <v>Company 239</v>
      </c>
      <c r="D1840" s="97" t="str">
        <f>IF('Data Import-Express'!D1834="", "",'Data Import-Express'!D1834 )</f>
        <v>L063938</v>
      </c>
      <c r="E1840" s="54">
        <f ca="1">IF('Data Import-Express'!E1834="", "",'Data Import-Express'!E1834 )+(TODAY()-$A$1)</f>
        <v>44888</v>
      </c>
      <c r="F1840" s="53">
        <f>IF('Data Import-Express'!F1834="", "",'Data Import-Express'!F1834 )</f>
        <v>694.3</v>
      </c>
      <c r="G1840" s="53">
        <f>IF('Data Import-Express'!G1834="", "",'Data Import-Express'!G1834 )</f>
        <v>694.3</v>
      </c>
      <c r="H1840" s="8"/>
      <c r="I1840" s="81"/>
      <c r="J1840" s="81"/>
      <c r="K1840" s="82"/>
      <c r="L1840" s="120"/>
      <c r="M1840" s="93"/>
      <c r="N1840" s="93"/>
      <c r="O1840" s="36"/>
      <c r="P1840" s="81"/>
      <c r="Q1840" s="81"/>
      <c r="R1840" s="82"/>
      <c r="S1840" s="88"/>
      <c r="T1840" s="92"/>
      <c r="U1840" s="92"/>
      <c r="V1840" s="2"/>
      <c r="W1840" s="2"/>
    </row>
    <row r="1841" spans="1:23" ht="15.95" customHeight="1" x14ac:dyDescent="0.25">
      <c r="A1841" s="72"/>
      <c r="B1841" s="53" t="str">
        <f>IF('Data Import-Express'!B1835="", "",'Data Import-Express'!B1835 )</f>
        <v>HNRFOS</v>
      </c>
      <c r="C1841" s="53" t="str">
        <f>IF('Data Import-Express'!C1835="", "",'Data Import-Express'!C1835 )</f>
        <v>Company 239</v>
      </c>
      <c r="D1841" s="97" t="str">
        <f>IF('Data Import-Express'!D1835="", "",'Data Import-Express'!D1835 )</f>
        <v>L063940</v>
      </c>
      <c r="E1841" s="54">
        <f ca="1">IF('Data Import-Express'!E1835="", "",'Data Import-Express'!E1835 )+(TODAY()-$A$1)</f>
        <v>44888</v>
      </c>
      <c r="F1841" s="53">
        <f>IF('Data Import-Express'!F1835="", "",'Data Import-Express'!F1835 )</f>
        <v>703.47</v>
      </c>
      <c r="G1841" s="53">
        <f>IF('Data Import-Express'!G1835="", "",'Data Import-Express'!G1835 )</f>
        <v>703.47</v>
      </c>
      <c r="H1841" s="8"/>
      <c r="I1841" s="81"/>
      <c r="J1841" s="81"/>
      <c r="K1841" s="82"/>
      <c r="L1841" s="120"/>
      <c r="M1841" s="93"/>
      <c r="N1841" s="93"/>
      <c r="O1841" s="36"/>
      <c r="P1841" s="81"/>
      <c r="Q1841" s="81"/>
      <c r="R1841" s="82"/>
      <c r="S1841" s="88"/>
      <c r="T1841" s="92"/>
      <c r="U1841" s="92"/>
      <c r="V1841" s="2"/>
      <c r="W1841" s="2"/>
    </row>
    <row r="1842" spans="1:23" ht="15.95" customHeight="1" x14ac:dyDescent="0.25">
      <c r="A1842" s="72"/>
      <c r="B1842" s="53" t="str">
        <f>IF('Data Import-Express'!B1836="", "",'Data Import-Express'!B1836 )</f>
        <v>HNRFOS</v>
      </c>
      <c r="C1842" s="53" t="str">
        <f>IF('Data Import-Express'!C1836="", "",'Data Import-Express'!C1836 )</f>
        <v>Company 239</v>
      </c>
      <c r="D1842" s="97" t="str">
        <f>IF('Data Import-Express'!D1836="", "",'Data Import-Express'!D1836 )</f>
        <v>L075336</v>
      </c>
      <c r="E1842" s="54">
        <f ca="1">IF('Data Import-Express'!E1836="", "",'Data Import-Express'!E1836 )+(TODAY()-$A$1)</f>
        <v>45102</v>
      </c>
      <c r="F1842" s="53">
        <f>IF('Data Import-Express'!F1836="", "",'Data Import-Express'!F1836 )</f>
        <v>629.67999999999995</v>
      </c>
      <c r="G1842" s="53">
        <f>IF('Data Import-Express'!G1836="", "",'Data Import-Express'!G1836 )</f>
        <v>629.67999999999995</v>
      </c>
      <c r="H1842" s="8"/>
      <c r="I1842" s="81"/>
      <c r="J1842" s="81"/>
      <c r="K1842" s="82"/>
      <c r="L1842" s="120"/>
      <c r="M1842" s="93"/>
      <c r="N1842" s="93"/>
      <c r="O1842" s="36"/>
      <c r="P1842" s="81"/>
      <c r="Q1842" s="81"/>
      <c r="R1842" s="82"/>
      <c r="S1842" s="88"/>
      <c r="T1842" s="92"/>
      <c r="U1842" s="92"/>
      <c r="V1842" s="2"/>
      <c r="W1842" s="2"/>
    </row>
    <row r="1843" spans="1:23" ht="15.95" customHeight="1" x14ac:dyDescent="0.25">
      <c r="A1843" s="72"/>
      <c r="B1843" s="53" t="str">
        <f>IF('Data Import-Express'!B1837="", "",'Data Import-Express'!B1837 )</f>
        <v>HNRFOS</v>
      </c>
      <c r="C1843" s="53" t="str">
        <f>IF('Data Import-Express'!C1837="", "",'Data Import-Express'!C1837 )</f>
        <v>Company 239</v>
      </c>
      <c r="D1843" s="97" t="str">
        <f>IF('Data Import-Express'!D1837="", "",'Data Import-Express'!D1837 )</f>
        <v>L075129</v>
      </c>
      <c r="E1843" s="54">
        <f ca="1">IF('Data Import-Express'!E1837="", "",'Data Import-Express'!E1837 )+(TODAY()-$A$1)</f>
        <v>45113</v>
      </c>
      <c r="F1843" s="53">
        <f>IF('Data Import-Express'!F1837="", "",'Data Import-Express'!F1837 )</f>
        <v>2020.54</v>
      </c>
      <c r="G1843" s="53">
        <f>IF('Data Import-Express'!G1837="", "",'Data Import-Express'!G1837 )</f>
        <v>2020.54</v>
      </c>
      <c r="H1843" s="8"/>
      <c r="I1843" s="81"/>
      <c r="J1843" s="81"/>
      <c r="K1843" s="82"/>
      <c r="L1843" s="120"/>
      <c r="M1843" s="93"/>
      <c r="N1843" s="93"/>
      <c r="O1843" s="36"/>
      <c r="P1843" s="81"/>
      <c r="Q1843" s="81"/>
      <c r="R1843" s="82"/>
      <c r="S1843" s="88"/>
      <c r="T1843" s="92"/>
      <c r="U1843" s="92"/>
      <c r="V1843" s="2"/>
      <c r="W1843" s="2"/>
    </row>
    <row r="1844" spans="1:23" ht="15.95" customHeight="1" x14ac:dyDescent="0.25">
      <c r="A1844" s="72"/>
      <c r="B1844" s="53" t="str">
        <f>IF('Data Import-Express'!B1838="", "",'Data Import-Express'!B1838 )</f>
        <v>HNRFOS</v>
      </c>
      <c r="C1844" s="53" t="str">
        <f>IF('Data Import-Express'!C1838="", "",'Data Import-Express'!C1838 )</f>
        <v>Company 239</v>
      </c>
      <c r="D1844" s="97" t="str">
        <f>IF('Data Import-Express'!D1838="", "",'Data Import-Express'!D1838 )</f>
        <v>L075278</v>
      </c>
      <c r="E1844" s="54">
        <f ca="1">IF('Data Import-Express'!E1838="", "",'Data Import-Express'!E1838 )+(TODAY()-$A$1)</f>
        <v>45113</v>
      </c>
      <c r="F1844" s="53">
        <f>IF('Data Import-Express'!F1838="", "",'Data Import-Express'!F1838 )</f>
        <v>1648.48</v>
      </c>
      <c r="G1844" s="53">
        <f>IF('Data Import-Express'!G1838="", "",'Data Import-Express'!G1838 )</f>
        <v>1648.48</v>
      </c>
      <c r="H1844" s="8"/>
      <c r="I1844" s="81"/>
      <c r="J1844" s="81"/>
      <c r="K1844" s="82"/>
      <c r="L1844" s="120"/>
      <c r="M1844" s="93"/>
      <c r="N1844" s="93"/>
      <c r="O1844" s="36"/>
      <c r="P1844" s="81"/>
      <c r="Q1844" s="81"/>
      <c r="R1844" s="82"/>
      <c r="S1844" s="88"/>
      <c r="T1844" s="92"/>
      <c r="U1844" s="92"/>
      <c r="V1844" s="2"/>
      <c r="W1844" s="2"/>
    </row>
    <row r="1845" spans="1:23" ht="15.95" customHeight="1" x14ac:dyDescent="0.25">
      <c r="A1845" s="72"/>
      <c r="B1845" s="53" t="str">
        <f>IF('Data Import-Express'!B1839="", "",'Data Import-Express'!B1839 )</f>
        <v>HNRFOS</v>
      </c>
      <c r="C1845" s="53" t="str">
        <f>IF('Data Import-Express'!C1839="", "",'Data Import-Express'!C1839 )</f>
        <v>Company 239</v>
      </c>
      <c r="D1845" s="97" t="str">
        <f>IF('Data Import-Express'!D1839="", "",'Data Import-Express'!D1839 )</f>
        <v>L075120</v>
      </c>
      <c r="E1845" s="54">
        <f ca="1">IF('Data Import-Express'!E1839="", "",'Data Import-Express'!E1839 )+(TODAY()-$A$1)</f>
        <v>45148</v>
      </c>
      <c r="F1845" s="53">
        <f>IF('Data Import-Express'!F1839="", "",'Data Import-Express'!F1839 )</f>
        <v>1900.35</v>
      </c>
      <c r="G1845" s="53">
        <f>IF('Data Import-Express'!G1839="", "",'Data Import-Express'!G1839 )</f>
        <v>1900.35</v>
      </c>
      <c r="H1845" s="8"/>
      <c r="I1845" s="81"/>
      <c r="J1845" s="81"/>
      <c r="K1845" s="82"/>
      <c r="L1845" s="120"/>
      <c r="M1845" s="93"/>
      <c r="N1845" s="93"/>
      <c r="O1845" s="36"/>
      <c r="P1845" s="81"/>
      <c r="Q1845" s="81"/>
      <c r="R1845" s="82"/>
      <c r="S1845" s="88"/>
      <c r="T1845" s="92"/>
      <c r="U1845" s="92"/>
      <c r="V1845" s="2"/>
      <c r="W1845" s="2"/>
    </row>
    <row r="1846" spans="1:23" ht="15.95" customHeight="1" x14ac:dyDescent="0.25">
      <c r="A1846" s="72"/>
      <c r="B1846" s="53" t="str">
        <f>IF('Data Import-Express'!B1840="", "",'Data Import-Express'!B1840 )</f>
        <v>MISC</v>
      </c>
      <c r="C1846" s="53" t="str">
        <f>IF('Data Import-Express'!C1840="", "",'Data Import-Express'!C1840 )</f>
        <v>Company 240</v>
      </c>
      <c r="D1846" s="97" t="str">
        <f>IF('Data Import-Express'!D1840="", "",'Data Import-Express'!D1840 )</f>
        <v>L074548</v>
      </c>
      <c r="E1846" s="54">
        <f ca="1">IF('Data Import-Express'!E1840="", "",'Data Import-Express'!E1840 )+(TODAY()-$A$1)</f>
        <v>45095</v>
      </c>
      <c r="F1846" s="53">
        <f>IF('Data Import-Express'!F1840="", "",'Data Import-Express'!F1840 )</f>
        <v>843</v>
      </c>
      <c r="G1846" s="53">
        <f>IF('Data Import-Express'!G1840="", "",'Data Import-Express'!G1840 )</f>
        <v>843</v>
      </c>
      <c r="H1846" s="8"/>
      <c r="I1846" s="81"/>
      <c r="J1846" s="81"/>
      <c r="K1846" s="82"/>
      <c r="L1846" s="120"/>
      <c r="M1846" s="93"/>
      <c r="N1846" s="93"/>
      <c r="O1846" s="36"/>
      <c r="P1846" s="81"/>
      <c r="Q1846" s="81"/>
      <c r="R1846" s="82"/>
      <c r="S1846" s="88"/>
      <c r="T1846" s="92"/>
      <c r="U1846" s="92"/>
      <c r="V1846" s="2"/>
      <c r="W1846" s="2"/>
    </row>
    <row r="1847" spans="1:23" ht="15.95" customHeight="1" x14ac:dyDescent="0.25">
      <c r="A1847" s="72"/>
      <c r="B1847" s="53" t="str">
        <f>IF('Data Import-Express'!B1841="", "",'Data Import-Express'!B1841 )</f>
        <v>PRESTTX</v>
      </c>
      <c r="C1847" s="53" t="str">
        <f>IF('Data Import-Express'!C1841="", "",'Data Import-Express'!C1841 )</f>
        <v>Company 241</v>
      </c>
      <c r="D1847" s="97" t="str">
        <f>IF('Data Import-Express'!D1841="", "",'Data Import-Express'!D1841 )</f>
        <v>L070877R</v>
      </c>
      <c r="E1847" s="54">
        <f ca="1">IF('Data Import-Express'!E1841="", "",'Data Import-Express'!E1841 )+(TODAY()-$A$1)</f>
        <v>45031</v>
      </c>
      <c r="F1847" s="53">
        <f>IF('Data Import-Express'!F1841="", "",'Data Import-Express'!F1841 )</f>
        <v>2004.75</v>
      </c>
      <c r="G1847" s="53">
        <f>IF('Data Import-Express'!G1841="", "",'Data Import-Express'!G1841 )</f>
        <v>2004.75</v>
      </c>
      <c r="H1847" s="8"/>
      <c r="I1847" s="81"/>
      <c r="J1847" s="81"/>
      <c r="K1847" s="82"/>
      <c r="L1847" s="120"/>
      <c r="M1847" s="93"/>
      <c r="N1847" s="93"/>
      <c r="O1847" s="36"/>
      <c r="P1847" s="81"/>
      <c r="Q1847" s="81"/>
      <c r="R1847" s="82"/>
      <c r="S1847" s="88"/>
      <c r="T1847" s="92"/>
      <c r="U1847" s="92"/>
      <c r="V1847" s="2"/>
      <c r="W1847" s="2"/>
    </row>
    <row r="1848" spans="1:23" ht="15.95" customHeight="1" x14ac:dyDescent="0.25">
      <c r="A1848" s="72"/>
      <c r="B1848" s="53" t="str">
        <f>IF('Data Import-Express'!B1842="", "",'Data Import-Express'!B1842 )</f>
        <v>QCKTRF</v>
      </c>
      <c r="C1848" s="53" t="str">
        <f>IF('Data Import-Express'!C1842="", "",'Data Import-Express'!C1842 )</f>
        <v>Company 242</v>
      </c>
      <c r="D1848" s="97" t="str">
        <f>IF('Data Import-Express'!D1842="", "",'Data Import-Express'!D1842 )</f>
        <v>L076005</v>
      </c>
      <c r="E1848" s="54">
        <f ca="1">IF('Data Import-Express'!E1842="", "",'Data Import-Express'!E1842 )+(TODAY()-$A$1)</f>
        <v>45106</v>
      </c>
      <c r="F1848" s="53">
        <f>IF('Data Import-Express'!F1842="", "",'Data Import-Express'!F1842 )</f>
        <v>811</v>
      </c>
      <c r="G1848" s="53">
        <f>IF('Data Import-Express'!G1842="", "",'Data Import-Express'!G1842 )</f>
        <v>811</v>
      </c>
      <c r="H1848" s="8"/>
      <c r="I1848" s="81"/>
      <c r="J1848" s="81"/>
      <c r="K1848" s="82"/>
      <c r="L1848" s="120"/>
      <c r="M1848" s="93"/>
      <c r="N1848" s="93"/>
      <c r="O1848" s="36"/>
      <c r="P1848" s="81"/>
      <c r="Q1848" s="81"/>
      <c r="R1848" s="82"/>
      <c r="S1848" s="88"/>
      <c r="T1848" s="92"/>
      <c r="U1848" s="92"/>
      <c r="V1848" s="2"/>
      <c r="W1848" s="2"/>
    </row>
    <row r="1849" spans="1:23" ht="15.95" customHeight="1" x14ac:dyDescent="0.25">
      <c r="A1849" s="72"/>
      <c r="B1849" s="53" t="str">
        <f>IF('Data Import-Express'!B1843="", "",'Data Import-Express'!B1843 )</f>
        <v>QCKTRF</v>
      </c>
      <c r="C1849" s="53" t="str">
        <f>IF('Data Import-Express'!C1843="", "",'Data Import-Express'!C1843 )</f>
        <v>Company 242</v>
      </c>
      <c r="D1849" s="97" t="str">
        <f>IF('Data Import-Express'!D1843="", "",'Data Import-Express'!D1843 )</f>
        <v>L076656</v>
      </c>
      <c r="E1849" s="54">
        <f ca="1">IF('Data Import-Express'!E1843="", "",'Data Import-Express'!E1843 )+(TODAY()-$A$1)</f>
        <v>45119</v>
      </c>
      <c r="F1849" s="53">
        <f>IF('Data Import-Express'!F1843="", "",'Data Import-Express'!F1843 )</f>
        <v>680.95</v>
      </c>
      <c r="G1849" s="53">
        <f>IF('Data Import-Express'!G1843="", "",'Data Import-Express'!G1843 )</f>
        <v>680.95</v>
      </c>
      <c r="H1849" s="8"/>
      <c r="I1849" s="81"/>
      <c r="J1849" s="81"/>
      <c r="K1849" s="82"/>
      <c r="L1849" s="120"/>
      <c r="M1849" s="93"/>
      <c r="N1849" s="93"/>
      <c r="O1849" s="36"/>
      <c r="P1849" s="81"/>
      <c r="Q1849" s="81"/>
      <c r="R1849" s="82"/>
      <c r="S1849" s="88"/>
      <c r="T1849" s="92"/>
      <c r="U1849" s="92"/>
      <c r="V1849" s="2"/>
      <c r="W1849" s="2"/>
    </row>
    <row r="1850" spans="1:23" ht="15.95" customHeight="1" x14ac:dyDescent="0.25">
      <c r="A1850" s="72"/>
      <c r="B1850" s="53" t="str">
        <f>IF('Data Import-Express'!B1844="", "",'Data Import-Express'!B1844 )</f>
        <v>QCKTRF</v>
      </c>
      <c r="C1850" s="53" t="str">
        <f>IF('Data Import-Express'!C1844="", "",'Data Import-Express'!C1844 )</f>
        <v>Company 242</v>
      </c>
      <c r="D1850" s="97" t="str">
        <f>IF('Data Import-Express'!D1844="", "",'Data Import-Express'!D1844 )</f>
        <v>L072304</v>
      </c>
      <c r="E1850" s="54">
        <f ca="1">IF('Data Import-Express'!E1844="", "",'Data Import-Express'!E1844 )+(TODAY()-$A$1)</f>
        <v>45123</v>
      </c>
      <c r="F1850" s="53">
        <f>IF('Data Import-Express'!F1844="", "",'Data Import-Express'!F1844 )</f>
        <v>763.88</v>
      </c>
      <c r="G1850" s="53">
        <f>IF('Data Import-Express'!G1844="", "",'Data Import-Express'!G1844 )</f>
        <v>0.06</v>
      </c>
      <c r="H1850" s="8"/>
      <c r="I1850" s="81"/>
      <c r="J1850" s="81"/>
      <c r="K1850" s="82"/>
      <c r="L1850" s="120"/>
      <c r="M1850" s="93"/>
      <c r="N1850" s="93"/>
      <c r="O1850" s="36"/>
      <c r="P1850" s="81"/>
      <c r="Q1850" s="81"/>
      <c r="R1850" s="82"/>
      <c r="S1850" s="88"/>
      <c r="T1850" s="92"/>
      <c r="U1850" s="92"/>
      <c r="V1850" s="2"/>
      <c r="W1850" s="2"/>
    </row>
    <row r="1851" spans="1:23" ht="15.95" customHeight="1" x14ac:dyDescent="0.25">
      <c r="A1851" s="72"/>
      <c r="B1851" s="53" t="str">
        <f>IF('Data Import-Express'!B1845="", "",'Data Import-Express'!B1845 )</f>
        <v>QCKTRF</v>
      </c>
      <c r="C1851" s="53" t="str">
        <f>IF('Data Import-Express'!C1845="", "",'Data Import-Express'!C1845 )</f>
        <v>Company 242</v>
      </c>
      <c r="D1851" s="97" t="str">
        <f>IF('Data Import-Express'!D1845="", "",'Data Import-Express'!D1845 )</f>
        <v>L078611</v>
      </c>
      <c r="E1851" s="54">
        <f ca="1">IF('Data Import-Express'!E1845="", "",'Data Import-Express'!E1845 )+(TODAY()-$A$1)</f>
        <v>45154</v>
      </c>
      <c r="F1851" s="53">
        <f>IF('Data Import-Express'!F1845="", "",'Data Import-Express'!F1845 )</f>
        <v>433.5</v>
      </c>
      <c r="G1851" s="53">
        <f>IF('Data Import-Express'!G1845="", "",'Data Import-Express'!G1845 )</f>
        <v>433.5</v>
      </c>
      <c r="H1851" s="8"/>
      <c r="I1851" s="81"/>
      <c r="J1851" s="81"/>
      <c r="K1851" s="82"/>
      <c r="L1851" s="120"/>
      <c r="M1851" s="93"/>
      <c r="N1851" s="93"/>
      <c r="O1851" s="36"/>
      <c r="P1851" s="81"/>
      <c r="Q1851" s="81"/>
      <c r="R1851" s="82"/>
      <c r="S1851" s="88"/>
      <c r="T1851" s="92"/>
      <c r="U1851" s="92"/>
      <c r="V1851" s="2"/>
      <c r="W1851" s="2"/>
    </row>
    <row r="1852" spans="1:23" ht="15.95" customHeight="1" x14ac:dyDescent="0.25">
      <c r="A1852" s="72"/>
      <c r="B1852" s="53" t="str">
        <f>IF('Data Import-Express'!B1846="", "",'Data Import-Express'!B1846 )</f>
        <v>QCKTRF</v>
      </c>
      <c r="C1852" s="53" t="str">
        <f>IF('Data Import-Express'!C1846="", "",'Data Import-Express'!C1846 )</f>
        <v>Company 242</v>
      </c>
      <c r="D1852" s="97" t="str">
        <f>IF('Data Import-Express'!D1846="", "",'Data Import-Express'!D1846 )</f>
        <v>L079468</v>
      </c>
      <c r="E1852" s="54">
        <f ca="1">IF('Data Import-Express'!E1846="", "",'Data Import-Express'!E1846 )+(TODAY()-$A$1)</f>
        <v>45170</v>
      </c>
      <c r="F1852" s="53">
        <f>IF('Data Import-Express'!F1846="", "",'Data Import-Express'!F1846 )</f>
        <v>251.13</v>
      </c>
      <c r="G1852" s="53">
        <f>IF('Data Import-Express'!G1846="", "",'Data Import-Express'!G1846 )</f>
        <v>251.13</v>
      </c>
      <c r="H1852" s="8"/>
      <c r="I1852" s="81"/>
      <c r="J1852" s="81"/>
      <c r="K1852" s="82"/>
      <c r="L1852" s="120"/>
      <c r="M1852" s="93"/>
      <c r="N1852" s="93"/>
      <c r="O1852" s="36"/>
      <c r="P1852" s="81"/>
      <c r="Q1852" s="81"/>
      <c r="R1852" s="82"/>
      <c r="S1852" s="88"/>
      <c r="T1852" s="92"/>
      <c r="U1852" s="92"/>
      <c r="V1852" s="2"/>
      <c r="W1852" s="2"/>
    </row>
    <row r="1853" spans="1:23" ht="15.95" customHeight="1" x14ac:dyDescent="0.25">
      <c r="A1853" s="72"/>
      <c r="B1853" s="53" t="str">
        <f>IF('Data Import-Express'!B1847="", "",'Data Import-Express'!B1847 )</f>
        <v>RETROWA</v>
      </c>
      <c r="C1853" s="53" t="str">
        <f>IF('Data Import-Express'!C1847="", "",'Data Import-Express'!C1847 )</f>
        <v>Company 243</v>
      </c>
      <c r="D1853" s="97" t="str">
        <f>IF('Data Import-Express'!D1847="", "",'Data Import-Express'!D1847 )</f>
        <v>L015635R</v>
      </c>
      <c r="E1853" s="54">
        <f ca="1">IF('Data Import-Express'!E1847="", "",'Data Import-Express'!E1847 )+(TODAY()-$A$1)</f>
        <v>44056</v>
      </c>
      <c r="F1853" s="53">
        <f>IF('Data Import-Express'!F1847="", "",'Data Import-Express'!F1847 )</f>
        <v>347.25</v>
      </c>
      <c r="G1853" s="53">
        <f>IF('Data Import-Express'!G1847="", "",'Data Import-Express'!G1847 )</f>
        <v>347.25</v>
      </c>
      <c r="H1853" s="8"/>
      <c r="I1853" s="81"/>
      <c r="J1853" s="81"/>
      <c r="K1853" s="82"/>
      <c r="L1853" s="120"/>
      <c r="M1853" s="93"/>
      <c r="N1853" s="93"/>
      <c r="O1853" s="36"/>
      <c r="P1853" s="81"/>
      <c r="Q1853" s="81"/>
      <c r="R1853" s="82"/>
      <c r="S1853" s="88"/>
      <c r="T1853" s="92"/>
      <c r="U1853" s="92"/>
      <c r="V1853" s="2"/>
      <c r="W1853" s="2"/>
    </row>
    <row r="1854" spans="1:23" ht="15.95" customHeight="1" x14ac:dyDescent="0.25">
      <c r="A1854" s="72"/>
      <c r="B1854" s="53" t="str">
        <f>IF('Data Import-Express'!B1848="", "",'Data Import-Express'!B1848 )</f>
        <v>RETROWA</v>
      </c>
      <c r="C1854" s="53" t="str">
        <f>IF('Data Import-Express'!C1848="", "",'Data Import-Express'!C1848 )</f>
        <v>Company 243</v>
      </c>
      <c r="D1854" s="97" t="str">
        <f>IF('Data Import-Express'!D1848="", "",'Data Import-Express'!D1848 )</f>
        <v>L015938R</v>
      </c>
      <c r="E1854" s="54">
        <f ca="1">IF('Data Import-Express'!E1848="", "",'Data Import-Express'!E1848 )+(TODAY()-$A$1)</f>
        <v>44056</v>
      </c>
      <c r="F1854" s="53">
        <f>IF('Data Import-Express'!F1848="", "",'Data Import-Express'!F1848 )</f>
        <v>272.25</v>
      </c>
      <c r="G1854" s="53">
        <f>IF('Data Import-Express'!G1848="", "",'Data Import-Express'!G1848 )</f>
        <v>272.25</v>
      </c>
      <c r="H1854" s="8"/>
      <c r="I1854" s="81"/>
      <c r="J1854" s="81"/>
      <c r="K1854" s="82"/>
      <c r="L1854" s="120"/>
      <c r="M1854" s="93"/>
      <c r="N1854" s="93"/>
      <c r="O1854" s="36"/>
      <c r="P1854" s="81"/>
      <c r="Q1854" s="81"/>
      <c r="R1854" s="82"/>
      <c r="S1854" s="88"/>
      <c r="T1854" s="92"/>
      <c r="U1854" s="92"/>
      <c r="V1854" s="2"/>
      <c r="W1854" s="2"/>
    </row>
    <row r="1855" spans="1:23" ht="15.95" customHeight="1" x14ac:dyDescent="0.25">
      <c r="A1855" s="72"/>
      <c r="B1855" s="53" t="str">
        <f>IF('Data Import-Express'!B1849="", "",'Data Import-Express'!B1849 )</f>
        <v>RETROWA</v>
      </c>
      <c r="C1855" s="53" t="str">
        <f>IF('Data Import-Express'!C1849="", "",'Data Import-Express'!C1849 )</f>
        <v>Company 243</v>
      </c>
      <c r="D1855" s="97" t="str">
        <f>IF('Data Import-Express'!D1849="", "",'Data Import-Express'!D1849 )</f>
        <v>L015939R</v>
      </c>
      <c r="E1855" s="54">
        <f ca="1">IF('Data Import-Express'!E1849="", "",'Data Import-Express'!E1849 )+(TODAY()-$A$1)</f>
        <v>44056</v>
      </c>
      <c r="F1855" s="53">
        <f>IF('Data Import-Express'!F1849="", "",'Data Import-Express'!F1849 )</f>
        <v>272.25</v>
      </c>
      <c r="G1855" s="53">
        <f>IF('Data Import-Express'!G1849="", "",'Data Import-Express'!G1849 )</f>
        <v>272.25</v>
      </c>
      <c r="H1855" s="8"/>
      <c r="I1855" s="81"/>
      <c r="J1855" s="81"/>
      <c r="K1855" s="82"/>
      <c r="L1855" s="120"/>
      <c r="M1855" s="93"/>
      <c r="N1855" s="93"/>
      <c r="O1855" s="36"/>
      <c r="P1855" s="81"/>
      <c r="Q1855" s="81"/>
      <c r="R1855" s="82"/>
      <c r="S1855" s="88"/>
      <c r="T1855" s="92"/>
      <c r="U1855" s="92"/>
      <c r="V1855" s="2"/>
      <c r="W1855" s="2"/>
    </row>
    <row r="1856" spans="1:23" ht="15.95" customHeight="1" x14ac:dyDescent="0.25">
      <c r="A1856" s="72"/>
      <c r="B1856" s="53" t="str">
        <f>IF('Data Import-Express'!B1850="", "",'Data Import-Express'!B1850 )</f>
        <v>RUA160</v>
      </c>
      <c r="C1856" s="53" t="str">
        <f>IF('Data Import-Express'!C1850="", "",'Data Import-Express'!C1850 )</f>
        <v>Company 244</v>
      </c>
      <c r="D1856" s="97" t="str">
        <f>IF('Data Import-Express'!D1850="", "",'Data Import-Express'!D1850 )</f>
        <v>L058156</v>
      </c>
      <c r="E1856" s="54">
        <f ca="1">IF('Data Import-Express'!E1850="", "",'Data Import-Express'!E1850 )+(TODAY()-$A$1)</f>
        <v>44793</v>
      </c>
      <c r="F1856" s="53">
        <f>IF('Data Import-Express'!F1850="", "",'Data Import-Express'!F1850 )</f>
        <v>1253.95</v>
      </c>
      <c r="G1856" s="53">
        <f>IF('Data Import-Express'!G1850="", "",'Data Import-Express'!G1850 )</f>
        <v>1253.95</v>
      </c>
      <c r="H1856" s="8"/>
      <c r="I1856" s="81"/>
      <c r="J1856" s="81"/>
      <c r="K1856" s="82"/>
      <c r="L1856" s="120"/>
      <c r="M1856" s="93"/>
      <c r="N1856" s="93"/>
      <c r="O1856" s="36"/>
      <c r="P1856" s="81"/>
      <c r="Q1856" s="81"/>
      <c r="R1856" s="82"/>
      <c r="S1856" s="88"/>
      <c r="T1856" s="92"/>
      <c r="U1856" s="92"/>
      <c r="V1856" s="2"/>
      <c r="W1856" s="2"/>
    </row>
    <row r="1857" spans="1:23" ht="15.95" customHeight="1" x14ac:dyDescent="0.25">
      <c r="A1857" s="72"/>
      <c r="B1857" s="53" t="str">
        <f>IF('Data Import-Express'!B1851="", "",'Data Import-Express'!B1851 )</f>
        <v>RUA160</v>
      </c>
      <c r="C1857" s="53" t="str">
        <f>IF('Data Import-Express'!C1851="", "",'Data Import-Express'!C1851 )</f>
        <v>Company 244</v>
      </c>
      <c r="D1857" s="97" t="str">
        <f>IF('Data Import-Express'!D1851="", "",'Data Import-Express'!D1851 )</f>
        <v>L066658</v>
      </c>
      <c r="E1857" s="54">
        <f ca="1">IF('Data Import-Express'!E1851="", "",'Data Import-Express'!E1851 )+(TODAY()-$A$1)</f>
        <v>44981</v>
      </c>
      <c r="F1857" s="53">
        <f>IF('Data Import-Express'!F1851="", "",'Data Import-Express'!F1851 )</f>
        <v>545.41999999999996</v>
      </c>
      <c r="G1857" s="53">
        <f>IF('Data Import-Express'!G1851="", "",'Data Import-Express'!G1851 )</f>
        <v>545.41999999999996</v>
      </c>
      <c r="H1857" s="8"/>
      <c r="I1857" s="81"/>
      <c r="J1857" s="81"/>
      <c r="K1857" s="82"/>
      <c r="L1857" s="120"/>
      <c r="M1857" s="93"/>
      <c r="N1857" s="93"/>
      <c r="O1857" s="36"/>
      <c r="P1857" s="81"/>
      <c r="Q1857" s="81"/>
      <c r="R1857" s="82"/>
      <c r="S1857" s="88"/>
      <c r="T1857" s="92"/>
      <c r="U1857" s="92"/>
      <c r="V1857" s="2"/>
      <c r="W1857" s="2"/>
    </row>
    <row r="1858" spans="1:23" ht="15.95" customHeight="1" x14ac:dyDescent="0.25">
      <c r="A1858" s="72"/>
      <c r="B1858" s="53" t="str">
        <f>IF('Data Import-Express'!B1852="", "",'Data Import-Express'!B1852 )</f>
        <v>RUA160</v>
      </c>
      <c r="C1858" s="53" t="str">
        <f>IF('Data Import-Express'!C1852="", "",'Data Import-Express'!C1852 )</f>
        <v>Company 244</v>
      </c>
      <c r="D1858" s="97" t="str">
        <f>IF('Data Import-Express'!D1852="", "",'Data Import-Express'!D1852 )</f>
        <v>L069980</v>
      </c>
      <c r="E1858" s="54">
        <f ca="1">IF('Data Import-Express'!E1852="", "",'Data Import-Express'!E1852 )+(TODAY()-$A$1)</f>
        <v>45004</v>
      </c>
      <c r="F1858" s="53">
        <f>IF('Data Import-Express'!F1852="", "",'Data Import-Express'!F1852 )</f>
        <v>588.70000000000005</v>
      </c>
      <c r="G1858" s="53">
        <f>IF('Data Import-Express'!G1852="", "",'Data Import-Express'!G1852 )</f>
        <v>75.95</v>
      </c>
      <c r="H1858" s="8"/>
      <c r="I1858" s="81"/>
      <c r="J1858" s="81"/>
      <c r="K1858" s="82"/>
      <c r="L1858" s="120"/>
      <c r="M1858" s="93"/>
      <c r="N1858" s="93"/>
      <c r="O1858" s="36"/>
      <c r="P1858" s="81"/>
      <c r="Q1858" s="81"/>
      <c r="R1858" s="82"/>
      <c r="S1858" s="88"/>
      <c r="T1858" s="92"/>
      <c r="U1858" s="92"/>
      <c r="V1858" s="2"/>
      <c r="W1858" s="2"/>
    </row>
    <row r="1859" spans="1:23" ht="15.95" customHeight="1" x14ac:dyDescent="0.25">
      <c r="A1859" s="72"/>
      <c r="B1859" s="53" t="str">
        <f>IF('Data Import-Express'!B1853="", "",'Data Import-Express'!B1853 )</f>
        <v>RUA160</v>
      </c>
      <c r="C1859" s="53" t="str">
        <f>IF('Data Import-Express'!C1853="", "",'Data Import-Express'!C1853 )</f>
        <v>Company 244</v>
      </c>
      <c r="D1859" s="97" t="str">
        <f>IF('Data Import-Express'!D1853="", "",'Data Import-Express'!D1853 )</f>
        <v>L072225</v>
      </c>
      <c r="E1859" s="54">
        <f ca="1">IF('Data Import-Express'!E1853="", "",'Data Import-Express'!E1853 )+(TODAY()-$A$1)</f>
        <v>45043</v>
      </c>
      <c r="F1859" s="53">
        <f>IF('Data Import-Express'!F1853="", "",'Data Import-Express'!F1853 )</f>
        <v>385.95</v>
      </c>
      <c r="G1859" s="53">
        <f>IF('Data Import-Express'!G1853="", "",'Data Import-Express'!G1853 )</f>
        <v>62.99</v>
      </c>
      <c r="H1859" s="8"/>
      <c r="I1859" s="81"/>
      <c r="J1859" s="81"/>
      <c r="K1859" s="82"/>
      <c r="L1859" s="120"/>
      <c r="M1859" s="93"/>
      <c r="N1859" s="93"/>
      <c r="O1859" s="36"/>
      <c r="P1859" s="81"/>
      <c r="Q1859" s="81"/>
      <c r="R1859" s="82"/>
      <c r="S1859" s="88"/>
      <c r="T1859" s="92"/>
      <c r="U1859" s="92"/>
      <c r="V1859" s="2"/>
      <c r="W1859" s="2"/>
    </row>
    <row r="1860" spans="1:23" ht="15.95" customHeight="1" x14ac:dyDescent="0.25">
      <c r="A1860" s="72"/>
      <c r="B1860" s="53" t="str">
        <f>IF('Data Import-Express'!B1854="", "",'Data Import-Express'!B1854 )</f>
        <v>RUA160</v>
      </c>
      <c r="C1860" s="53" t="str">
        <f>IF('Data Import-Express'!C1854="", "",'Data Import-Express'!C1854 )</f>
        <v>Company 244</v>
      </c>
      <c r="D1860" s="97" t="str">
        <f>IF('Data Import-Express'!D1854="", "",'Data Import-Express'!D1854 )</f>
        <v>L071612</v>
      </c>
      <c r="E1860" s="54">
        <f ca="1">IF('Data Import-Express'!E1854="", "",'Data Import-Express'!E1854 )+(TODAY()-$A$1)</f>
        <v>45044</v>
      </c>
      <c r="F1860" s="53">
        <f>IF('Data Import-Express'!F1854="", "",'Data Import-Express'!F1854 )</f>
        <v>754.33</v>
      </c>
      <c r="G1860" s="53">
        <f>IF('Data Import-Express'!G1854="", "",'Data Import-Express'!G1854 )</f>
        <v>228</v>
      </c>
      <c r="H1860" s="8"/>
      <c r="I1860" s="81"/>
      <c r="J1860" s="81"/>
      <c r="K1860" s="82"/>
      <c r="L1860" s="120"/>
      <c r="M1860" s="93"/>
      <c r="N1860" s="93"/>
      <c r="O1860" s="36"/>
      <c r="P1860" s="81"/>
      <c r="Q1860" s="81"/>
      <c r="R1860" s="82"/>
      <c r="S1860" s="88"/>
      <c r="T1860" s="92"/>
      <c r="U1860" s="92"/>
      <c r="V1860" s="2"/>
      <c r="W1860" s="2"/>
    </row>
    <row r="1861" spans="1:23" ht="15.95" customHeight="1" x14ac:dyDescent="0.25">
      <c r="A1861" s="72"/>
      <c r="B1861" s="53" t="str">
        <f>IF('Data Import-Express'!B1855="", "",'Data Import-Express'!B1855 )</f>
        <v>RUA160</v>
      </c>
      <c r="C1861" s="53" t="str">
        <f>IF('Data Import-Express'!C1855="", "",'Data Import-Express'!C1855 )</f>
        <v>Company 244</v>
      </c>
      <c r="D1861" s="97" t="str">
        <f>IF('Data Import-Express'!D1855="", "",'Data Import-Express'!D1855 )</f>
        <v>L069315</v>
      </c>
      <c r="E1861" s="54">
        <f ca="1">IF('Data Import-Express'!E1855="", "",'Data Import-Express'!E1855 )+(TODAY()-$A$1)</f>
        <v>45046</v>
      </c>
      <c r="F1861" s="53">
        <f>IF('Data Import-Express'!F1855="", "",'Data Import-Express'!F1855 )</f>
        <v>524.95000000000005</v>
      </c>
      <c r="G1861" s="53">
        <f>IF('Data Import-Express'!G1855="", "",'Data Import-Express'!G1855 )</f>
        <v>29.2</v>
      </c>
      <c r="H1861" s="8"/>
      <c r="I1861" s="81"/>
      <c r="J1861" s="81"/>
      <c r="K1861" s="82"/>
      <c r="L1861" s="120"/>
      <c r="M1861" s="93"/>
      <c r="N1861" s="93"/>
      <c r="O1861" s="36"/>
      <c r="P1861" s="81"/>
      <c r="Q1861" s="81"/>
      <c r="R1861" s="82"/>
      <c r="S1861" s="88"/>
      <c r="T1861" s="92"/>
      <c r="U1861" s="92"/>
      <c r="V1861" s="2"/>
      <c r="W1861" s="2"/>
    </row>
    <row r="1862" spans="1:23" ht="15.95" customHeight="1" x14ac:dyDescent="0.25">
      <c r="A1862" s="72"/>
      <c r="B1862" s="53" t="str">
        <f>IF('Data Import-Express'!B1856="", "",'Data Import-Express'!B1856 )</f>
        <v>RUA160</v>
      </c>
      <c r="C1862" s="53" t="str">
        <f>IF('Data Import-Express'!C1856="", "",'Data Import-Express'!C1856 )</f>
        <v>Company 244</v>
      </c>
      <c r="D1862" s="97" t="str">
        <f>IF('Data Import-Express'!D1856="", "",'Data Import-Express'!D1856 )</f>
        <v>L072900</v>
      </c>
      <c r="E1862" s="54">
        <f ca="1">IF('Data Import-Express'!E1856="", "",'Data Import-Express'!E1856 )+(TODAY()-$A$1)</f>
        <v>45057</v>
      </c>
      <c r="F1862" s="53">
        <f>IF('Data Import-Express'!F1856="", "",'Data Import-Express'!F1856 )</f>
        <v>487.2</v>
      </c>
      <c r="G1862" s="53">
        <f>IF('Data Import-Express'!G1856="", "",'Data Import-Express'!G1856 )</f>
        <v>130.94999999999999</v>
      </c>
      <c r="H1862" s="8"/>
      <c r="I1862" s="81"/>
      <c r="J1862" s="81"/>
      <c r="K1862" s="82"/>
      <c r="L1862" s="120"/>
      <c r="M1862" s="93"/>
      <c r="N1862" s="93"/>
      <c r="O1862" s="36"/>
      <c r="P1862" s="81"/>
      <c r="Q1862" s="81"/>
      <c r="R1862" s="82"/>
      <c r="S1862" s="88"/>
      <c r="T1862" s="92"/>
      <c r="U1862" s="92"/>
      <c r="V1862" s="2"/>
      <c r="W1862" s="2"/>
    </row>
    <row r="1863" spans="1:23" ht="15.95" customHeight="1" x14ac:dyDescent="0.25">
      <c r="A1863" s="72"/>
      <c r="B1863" s="53" t="str">
        <f>IF('Data Import-Express'!B1857="", "",'Data Import-Express'!B1857 )</f>
        <v>RUA160</v>
      </c>
      <c r="C1863" s="53" t="str">
        <f>IF('Data Import-Express'!C1857="", "",'Data Import-Express'!C1857 )</f>
        <v>Company 244</v>
      </c>
      <c r="D1863" s="97" t="str">
        <f>IF('Data Import-Express'!D1857="", "",'Data Import-Express'!D1857 )</f>
        <v>L072259</v>
      </c>
      <c r="E1863" s="54">
        <f ca="1">IF('Data Import-Express'!E1857="", "",'Data Import-Express'!E1857 )+(TODAY()-$A$1)</f>
        <v>45063</v>
      </c>
      <c r="F1863" s="53">
        <f>IF('Data Import-Express'!F1857="", "",'Data Import-Express'!F1857 )</f>
        <v>937.95</v>
      </c>
      <c r="G1863" s="53">
        <f>IF('Data Import-Express'!G1857="", "",'Data Import-Express'!G1857 )</f>
        <v>187</v>
      </c>
      <c r="H1863" s="8"/>
      <c r="I1863" s="81"/>
      <c r="J1863" s="81"/>
      <c r="K1863" s="82"/>
      <c r="L1863" s="120"/>
      <c r="M1863" s="93"/>
      <c r="N1863" s="93"/>
      <c r="O1863" s="36"/>
      <c r="P1863" s="81"/>
      <c r="Q1863" s="81"/>
      <c r="R1863" s="82"/>
      <c r="S1863" s="88"/>
      <c r="T1863" s="92"/>
      <c r="U1863" s="92"/>
      <c r="V1863" s="2"/>
      <c r="W1863" s="2"/>
    </row>
    <row r="1864" spans="1:23" ht="15.95" customHeight="1" x14ac:dyDescent="0.25">
      <c r="A1864" s="72"/>
      <c r="B1864" s="53" t="str">
        <f>IF('Data Import-Express'!B1858="", "",'Data Import-Express'!B1858 )</f>
        <v>RUA160</v>
      </c>
      <c r="C1864" s="53" t="str">
        <f>IF('Data Import-Express'!C1858="", "",'Data Import-Express'!C1858 )</f>
        <v>Company 244</v>
      </c>
      <c r="D1864" s="97" t="str">
        <f>IF('Data Import-Express'!D1858="", "",'Data Import-Express'!D1858 )</f>
        <v>L073917</v>
      </c>
      <c r="E1864" s="54">
        <f ca="1">IF('Data Import-Express'!E1858="", "",'Data Import-Express'!E1858 )+(TODAY()-$A$1)</f>
        <v>45071</v>
      </c>
      <c r="F1864" s="53">
        <f>IF('Data Import-Express'!F1858="", "",'Data Import-Express'!F1858 )</f>
        <v>538.95000000000005</v>
      </c>
      <c r="G1864" s="53">
        <f>IF('Data Import-Express'!G1858="", "",'Data Import-Express'!G1858 )</f>
        <v>538.95000000000005</v>
      </c>
      <c r="H1864" s="8"/>
      <c r="I1864" s="81"/>
      <c r="J1864" s="81"/>
      <c r="K1864" s="82"/>
      <c r="L1864" s="120"/>
      <c r="M1864" s="93"/>
      <c r="N1864" s="93"/>
      <c r="O1864" s="36"/>
      <c r="P1864" s="81"/>
      <c r="Q1864" s="81"/>
      <c r="R1864" s="82"/>
      <c r="S1864" s="88"/>
      <c r="T1864" s="92"/>
      <c r="U1864" s="92"/>
      <c r="V1864" s="2"/>
      <c r="W1864" s="2"/>
    </row>
    <row r="1865" spans="1:23" ht="15.95" customHeight="1" x14ac:dyDescent="0.25">
      <c r="A1865" s="72"/>
      <c r="B1865" s="53" t="str">
        <f>IF('Data Import-Express'!B1859="", "",'Data Import-Express'!B1859 )</f>
        <v>RUA160</v>
      </c>
      <c r="C1865" s="53" t="str">
        <f>IF('Data Import-Express'!C1859="", "",'Data Import-Express'!C1859 )</f>
        <v>Company 244</v>
      </c>
      <c r="D1865" s="97" t="str">
        <f>IF('Data Import-Express'!D1859="", "",'Data Import-Express'!D1859 )</f>
        <v>L074039</v>
      </c>
      <c r="E1865" s="54">
        <f ca="1">IF('Data Import-Express'!E1859="", "",'Data Import-Express'!E1859 )+(TODAY()-$A$1)</f>
        <v>45080</v>
      </c>
      <c r="F1865" s="53">
        <f>IF('Data Import-Express'!F1859="", "",'Data Import-Express'!F1859 )</f>
        <v>690.5</v>
      </c>
      <c r="G1865" s="53">
        <f>IF('Data Import-Express'!G1859="", "",'Data Import-Express'!G1859 )</f>
        <v>91.9</v>
      </c>
      <c r="H1865" s="8"/>
      <c r="I1865" s="81"/>
      <c r="J1865" s="81"/>
      <c r="K1865" s="82"/>
      <c r="L1865" s="120"/>
      <c r="M1865" s="93"/>
      <c r="N1865" s="93"/>
      <c r="O1865" s="36"/>
      <c r="P1865" s="81"/>
      <c r="Q1865" s="81"/>
      <c r="R1865" s="82"/>
      <c r="S1865" s="88"/>
      <c r="T1865" s="92"/>
      <c r="U1865" s="92"/>
      <c r="V1865" s="2"/>
      <c r="W1865" s="2"/>
    </row>
    <row r="1866" spans="1:23" ht="15.95" customHeight="1" x14ac:dyDescent="0.25">
      <c r="A1866" s="72"/>
      <c r="B1866" s="53" t="str">
        <f>IF('Data Import-Express'!B1860="", "",'Data Import-Express'!B1860 )</f>
        <v>RUA160</v>
      </c>
      <c r="C1866" s="53" t="str">
        <f>IF('Data Import-Express'!C1860="", "",'Data Import-Express'!C1860 )</f>
        <v>Company 244</v>
      </c>
      <c r="D1866" s="97" t="str">
        <f>IF('Data Import-Express'!D1860="", "",'Data Import-Express'!D1860 )</f>
        <v>L074706</v>
      </c>
      <c r="E1866" s="54">
        <f ca="1">IF('Data Import-Express'!E1860="", "",'Data Import-Express'!E1860 )+(TODAY()-$A$1)</f>
        <v>45092</v>
      </c>
      <c r="F1866" s="53">
        <f>IF('Data Import-Express'!F1860="", "",'Data Import-Express'!F1860 )</f>
        <v>640.33000000000004</v>
      </c>
      <c r="G1866" s="53">
        <f>IF('Data Import-Express'!G1860="", "",'Data Import-Express'!G1860 )</f>
        <v>640.33000000000004</v>
      </c>
      <c r="H1866" s="8"/>
      <c r="I1866" s="81"/>
      <c r="J1866" s="81"/>
      <c r="K1866" s="82"/>
      <c r="L1866" s="120"/>
      <c r="M1866" s="93"/>
      <c r="N1866" s="93"/>
      <c r="O1866" s="36"/>
      <c r="P1866" s="81"/>
      <c r="Q1866" s="81"/>
      <c r="R1866" s="82"/>
      <c r="S1866" s="88"/>
      <c r="T1866" s="92"/>
      <c r="U1866" s="92"/>
      <c r="V1866" s="2"/>
      <c r="W1866" s="2"/>
    </row>
    <row r="1867" spans="1:23" ht="15.95" customHeight="1" x14ac:dyDescent="0.25">
      <c r="A1867" s="72"/>
      <c r="B1867" s="53" t="str">
        <f>IF('Data Import-Express'!B1861="", "",'Data Import-Express'!B1861 )</f>
        <v>RUA160</v>
      </c>
      <c r="C1867" s="53" t="str">
        <f>IF('Data Import-Express'!C1861="", "",'Data Import-Express'!C1861 )</f>
        <v>Company 244</v>
      </c>
      <c r="D1867" s="97" t="str">
        <f>IF('Data Import-Express'!D1861="", "",'Data Import-Express'!D1861 )</f>
        <v>L075054</v>
      </c>
      <c r="E1867" s="54">
        <f ca="1">IF('Data Import-Express'!E1861="", "",'Data Import-Express'!E1861 )+(TODAY()-$A$1)</f>
        <v>45102</v>
      </c>
      <c r="F1867" s="53">
        <f>IF('Data Import-Express'!F1861="", "",'Data Import-Express'!F1861 )</f>
        <v>627.75</v>
      </c>
      <c r="G1867" s="53">
        <f>IF('Data Import-Express'!G1861="", "",'Data Import-Express'!G1861 )</f>
        <v>627.75</v>
      </c>
      <c r="H1867" s="8"/>
      <c r="I1867" s="81"/>
      <c r="J1867" s="81"/>
      <c r="K1867" s="82"/>
      <c r="L1867" s="120"/>
      <c r="M1867" s="93"/>
      <c r="N1867" s="93"/>
      <c r="O1867" s="36"/>
      <c r="P1867" s="81"/>
      <c r="Q1867" s="81"/>
      <c r="R1867" s="82"/>
      <c r="S1867" s="88"/>
      <c r="T1867" s="92"/>
      <c r="U1867" s="92"/>
      <c r="V1867" s="2"/>
      <c r="W1867" s="2"/>
    </row>
    <row r="1868" spans="1:23" ht="15.95" customHeight="1" x14ac:dyDescent="0.25">
      <c r="A1868" s="72"/>
      <c r="B1868" s="53" t="str">
        <f>IF('Data Import-Express'!B1862="", "",'Data Import-Express'!B1862 )</f>
        <v>RUA160</v>
      </c>
      <c r="C1868" s="53" t="str">
        <f>IF('Data Import-Express'!C1862="", "",'Data Import-Express'!C1862 )</f>
        <v>Company 244</v>
      </c>
      <c r="D1868" s="97" t="str">
        <f>IF('Data Import-Express'!D1862="", "",'Data Import-Express'!D1862 )</f>
        <v>L075077</v>
      </c>
      <c r="E1868" s="54">
        <f ca="1">IF('Data Import-Express'!E1862="", "",'Data Import-Express'!E1862 )+(TODAY()-$A$1)</f>
        <v>45102</v>
      </c>
      <c r="F1868" s="53">
        <f>IF('Data Import-Express'!F1862="", "",'Data Import-Express'!F1862 )</f>
        <v>677.95</v>
      </c>
      <c r="G1868" s="53">
        <f>IF('Data Import-Express'!G1862="", "",'Data Import-Express'!G1862 )</f>
        <v>677.95</v>
      </c>
      <c r="H1868" s="8"/>
      <c r="I1868" s="81"/>
      <c r="J1868" s="81"/>
      <c r="K1868" s="82"/>
      <c r="L1868" s="120"/>
      <c r="M1868" s="93"/>
      <c r="N1868" s="93"/>
      <c r="O1868" s="36"/>
      <c r="P1868" s="81"/>
      <c r="Q1868" s="81"/>
      <c r="R1868" s="82"/>
      <c r="S1868" s="88"/>
      <c r="T1868" s="92"/>
      <c r="U1868" s="92"/>
      <c r="V1868" s="2"/>
      <c r="W1868" s="2"/>
    </row>
    <row r="1869" spans="1:23" ht="15.95" customHeight="1" x14ac:dyDescent="0.25">
      <c r="A1869" s="72"/>
      <c r="B1869" s="53" t="str">
        <f>IF('Data Import-Express'!B1863="", "",'Data Import-Express'!B1863 )</f>
        <v>RUA160</v>
      </c>
      <c r="C1869" s="53" t="str">
        <f>IF('Data Import-Express'!C1863="", "",'Data Import-Express'!C1863 )</f>
        <v>Company 244</v>
      </c>
      <c r="D1869" s="97" t="str">
        <f>IF('Data Import-Express'!D1863="", "",'Data Import-Express'!D1863 )</f>
        <v>L075833</v>
      </c>
      <c r="E1869" s="54">
        <f ca="1">IF('Data Import-Express'!E1863="", "",'Data Import-Express'!E1863 )+(TODAY()-$A$1)</f>
        <v>45106</v>
      </c>
      <c r="F1869" s="53">
        <f>IF('Data Import-Express'!F1863="", "",'Data Import-Express'!F1863 )</f>
        <v>554</v>
      </c>
      <c r="G1869" s="53">
        <f>IF('Data Import-Express'!G1863="", "",'Data Import-Express'!G1863 )</f>
        <v>554</v>
      </c>
      <c r="H1869" s="8"/>
      <c r="I1869" s="81"/>
      <c r="J1869" s="81"/>
      <c r="K1869" s="82"/>
      <c r="L1869" s="120"/>
      <c r="M1869" s="93"/>
      <c r="N1869" s="93"/>
      <c r="O1869" s="36"/>
      <c r="P1869" s="81"/>
      <c r="Q1869" s="81"/>
      <c r="R1869" s="82"/>
      <c r="S1869" s="88"/>
      <c r="T1869" s="92"/>
      <c r="U1869" s="92"/>
      <c r="V1869" s="2"/>
      <c r="W1869" s="2"/>
    </row>
    <row r="1870" spans="1:23" ht="15.95" customHeight="1" x14ac:dyDescent="0.25">
      <c r="A1870" s="72"/>
      <c r="B1870" s="53" t="str">
        <f>IF('Data Import-Express'!B1864="", "",'Data Import-Express'!B1864 )</f>
        <v>RUA160</v>
      </c>
      <c r="C1870" s="53" t="str">
        <f>IF('Data Import-Express'!C1864="", "",'Data Import-Express'!C1864 )</f>
        <v>Company 244</v>
      </c>
      <c r="D1870" s="97" t="str">
        <f>IF('Data Import-Express'!D1864="", "",'Data Import-Express'!D1864 )</f>
        <v>L075648</v>
      </c>
      <c r="E1870" s="54">
        <f ca="1">IF('Data Import-Express'!E1864="", "",'Data Import-Express'!E1864 )+(TODAY()-$A$1)</f>
        <v>45107</v>
      </c>
      <c r="F1870" s="53">
        <f>IF('Data Import-Express'!F1864="", "",'Data Import-Express'!F1864 )</f>
        <v>1588.5</v>
      </c>
      <c r="G1870" s="53">
        <f>IF('Data Import-Express'!G1864="", "",'Data Import-Express'!G1864 )</f>
        <v>1588.5</v>
      </c>
      <c r="H1870" s="8"/>
      <c r="I1870" s="81"/>
      <c r="J1870" s="81"/>
      <c r="K1870" s="82"/>
      <c r="L1870" s="120"/>
      <c r="M1870" s="93"/>
      <c r="N1870" s="93"/>
      <c r="O1870" s="36"/>
      <c r="P1870" s="81"/>
      <c r="Q1870" s="81"/>
      <c r="R1870" s="82"/>
      <c r="S1870" s="88"/>
      <c r="T1870" s="92"/>
      <c r="U1870" s="92"/>
      <c r="V1870" s="2"/>
      <c r="W1870" s="2"/>
    </row>
    <row r="1871" spans="1:23" ht="15.95" customHeight="1" x14ac:dyDescent="0.25">
      <c r="A1871" s="72"/>
      <c r="B1871" s="53" t="str">
        <f>IF('Data Import-Express'!B1865="", "",'Data Import-Express'!B1865 )</f>
        <v>RUA160</v>
      </c>
      <c r="C1871" s="53" t="str">
        <f>IF('Data Import-Express'!C1865="", "",'Data Import-Express'!C1865 )</f>
        <v>Company 244</v>
      </c>
      <c r="D1871" s="97" t="str">
        <f>IF('Data Import-Express'!D1865="", "",'Data Import-Express'!D1865 )</f>
        <v>L076125</v>
      </c>
      <c r="E1871" s="54">
        <f ca="1">IF('Data Import-Express'!E1865="", "",'Data Import-Express'!E1865 )+(TODAY()-$A$1)</f>
        <v>45109</v>
      </c>
      <c r="F1871" s="53">
        <f>IF('Data Import-Express'!F1865="", "",'Data Import-Express'!F1865 )</f>
        <v>1042</v>
      </c>
      <c r="G1871" s="53">
        <f>IF('Data Import-Express'!G1865="", "",'Data Import-Express'!G1865 )</f>
        <v>1042</v>
      </c>
      <c r="H1871" s="8"/>
      <c r="I1871" s="81"/>
      <c r="J1871" s="81"/>
      <c r="K1871" s="82"/>
      <c r="L1871" s="120"/>
      <c r="M1871" s="93"/>
      <c r="N1871" s="93"/>
      <c r="O1871" s="36"/>
      <c r="P1871" s="81"/>
      <c r="Q1871" s="81"/>
      <c r="R1871" s="82"/>
      <c r="S1871" s="88"/>
      <c r="T1871" s="92"/>
      <c r="U1871" s="92"/>
      <c r="V1871" s="2"/>
      <c r="W1871" s="2"/>
    </row>
    <row r="1872" spans="1:23" ht="15.95" customHeight="1" x14ac:dyDescent="0.25">
      <c r="A1872" s="72"/>
      <c r="B1872" s="53" t="str">
        <f>IF('Data Import-Express'!B1866="", "",'Data Import-Express'!B1866 )</f>
        <v>RUA160</v>
      </c>
      <c r="C1872" s="53" t="str">
        <f>IF('Data Import-Express'!C1866="", "",'Data Import-Express'!C1866 )</f>
        <v>Company 244</v>
      </c>
      <c r="D1872" s="97" t="str">
        <f>IF('Data Import-Express'!D1866="", "",'Data Import-Express'!D1866 )</f>
        <v>L076048</v>
      </c>
      <c r="E1872" s="54">
        <f ca="1">IF('Data Import-Express'!E1866="", "",'Data Import-Express'!E1866 )+(TODAY()-$A$1)</f>
        <v>45113</v>
      </c>
      <c r="F1872" s="53">
        <f>IF('Data Import-Express'!F1866="", "",'Data Import-Express'!F1866 )</f>
        <v>469.95</v>
      </c>
      <c r="G1872" s="53">
        <f>IF('Data Import-Express'!G1866="", "",'Data Import-Express'!G1866 )</f>
        <v>469.95</v>
      </c>
      <c r="H1872" s="8"/>
      <c r="I1872" s="81"/>
      <c r="J1872" s="81"/>
      <c r="K1872" s="82"/>
      <c r="L1872" s="120"/>
      <c r="M1872" s="93"/>
      <c r="N1872" s="93"/>
      <c r="O1872" s="36"/>
      <c r="P1872" s="81"/>
      <c r="Q1872" s="81"/>
      <c r="R1872" s="82"/>
      <c r="S1872" s="88"/>
      <c r="T1872" s="92"/>
      <c r="U1872" s="92"/>
      <c r="V1872" s="2"/>
      <c r="W1872" s="2"/>
    </row>
    <row r="1873" spans="1:23" ht="15.95" customHeight="1" x14ac:dyDescent="0.25">
      <c r="A1873" s="72"/>
      <c r="B1873" s="53" t="str">
        <f>IF('Data Import-Express'!B1867="", "",'Data Import-Express'!B1867 )</f>
        <v>RUA160</v>
      </c>
      <c r="C1873" s="53" t="str">
        <f>IF('Data Import-Express'!C1867="", "",'Data Import-Express'!C1867 )</f>
        <v>Company 244</v>
      </c>
      <c r="D1873" s="97" t="str">
        <f>IF('Data Import-Express'!D1867="", "",'Data Import-Express'!D1867 )</f>
        <v>L076229</v>
      </c>
      <c r="E1873" s="54">
        <f ca="1">IF('Data Import-Express'!E1867="", "",'Data Import-Express'!E1867 )+(TODAY()-$A$1)</f>
        <v>45113</v>
      </c>
      <c r="F1873" s="53">
        <f>IF('Data Import-Express'!F1867="", "",'Data Import-Express'!F1867 )</f>
        <v>538.95000000000005</v>
      </c>
      <c r="G1873" s="53">
        <f>IF('Data Import-Express'!G1867="", "",'Data Import-Express'!G1867 )</f>
        <v>538.95000000000005</v>
      </c>
      <c r="H1873" s="8"/>
      <c r="I1873" s="81"/>
      <c r="J1873" s="81"/>
      <c r="K1873" s="82"/>
      <c r="L1873" s="120"/>
      <c r="M1873" s="93"/>
      <c r="N1873" s="93"/>
      <c r="O1873" s="36"/>
      <c r="P1873" s="81"/>
      <c r="Q1873" s="81"/>
      <c r="R1873" s="82"/>
      <c r="S1873" s="88"/>
      <c r="T1873" s="92"/>
      <c r="U1873" s="92"/>
      <c r="V1873" s="2"/>
      <c r="W1873" s="2"/>
    </row>
    <row r="1874" spans="1:23" ht="15.95" customHeight="1" x14ac:dyDescent="0.25">
      <c r="A1874" s="72"/>
      <c r="B1874" s="53" t="str">
        <f>IF('Data Import-Express'!B1868="", "",'Data Import-Express'!B1868 )</f>
        <v>RUA160</v>
      </c>
      <c r="C1874" s="53" t="str">
        <f>IF('Data Import-Express'!C1868="", "",'Data Import-Express'!C1868 )</f>
        <v>Company 244</v>
      </c>
      <c r="D1874" s="97" t="str">
        <f>IF('Data Import-Express'!D1868="", "",'Data Import-Express'!D1868 )</f>
        <v>L076465</v>
      </c>
      <c r="E1874" s="54">
        <f ca="1">IF('Data Import-Express'!E1868="", "",'Data Import-Express'!E1868 )+(TODAY()-$A$1)</f>
        <v>45116</v>
      </c>
      <c r="F1874" s="53">
        <f>IF('Data Import-Express'!F1868="", "",'Data Import-Express'!F1868 )</f>
        <v>800.95</v>
      </c>
      <c r="G1874" s="53">
        <f>IF('Data Import-Express'!G1868="", "",'Data Import-Express'!G1868 )</f>
        <v>800.95</v>
      </c>
      <c r="H1874" s="8"/>
      <c r="I1874" s="81"/>
      <c r="J1874" s="81"/>
      <c r="K1874" s="82"/>
      <c r="L1874" s="120"/>
      <c r="M1874" s="93"/>
      <c r="N1874" s="93"/>
      <c r="O1874" s="36"/>
      <c r="P1874" s="81"/>
      <c r="Q1874" s="81"/>
      <c r="R1874" s="82"/>
      <c r="S1874" s="88"/>
      <c r="T1874" s="92"/>
      <c r="U1874" s="92"/>
      <c r="V1874" s="2"/>
      <c r="W1874" s="2"/>
    </row>
    <row r="1875" spans="1:23" ht="15.95" customHeight="1" x14ac:dyDescent="0.25">
      <c r="A1875" s="72"/>
      <c r="B1875" s="53" t="str">
        <f>IF('Data Import-Express'!B1869="", "",'Data Import-Express'!B1869 )</f>
        <v>RUA160</v>
      </c>
      <c r="C1875" s="53" t="str">
        <f>IF('Data Import-Express'!C1869="", "",'Data Import-Express'!C1869 )</f>
        <v>Company 244</v>
      </c>
      <c r="D1875" s="97" t="str">
        <f>IF('Data Import-Express'!D1869="", "",'Data Import-Express'!D1869 )</f>
        <v>L076533</v>
      </c>
      <c r="E1875" s="54">
        <f ca="1">IF('Data Import-Express'!E1869="", "",'Data Import-Express'!E1869 )+(TODAY()-$A$1)</f>
        <v>45116</v>
      </c>
      <c r="F1875" s="53">
        <f>IF('Data Import-Express'!F1869="", "",'Data Import-Express'!F1869 )</f>
        <v>420</v>
      </c>
      <c r="G1875" s="53">
        <f>IF('Data Import-Express'!G1869="", "",'Data Import-Express'!G1869 )</f>
        <v>420</v>
      </c>
      <c r="H1875" s="8"/>
      <c r="I1875" s="81"/>
      <c r="J1875" s="81"/>
      <c r="K1875" s="82"/>
      <c r="L1875" s="120"/>
      <c r="M1875" s="93"/>
      <c r="N1875" s="93"/>
      <c r="O1875" s="36"/>
      <c r="P1875" s="81"/>
      <c r="Q1875" s="81"/>
      <c r="R1875" s="82"/>
      <c r="S1875" s="88"/>
      <c r="T1875" s="92"/>
      <c r="U1875" s="92"/>
      <c r="V1875" s="2"/>
      <c r="W1875" s="2"/>
    </row>
    <row r="1876" spans="1:23" ht="15.95" customHeight="1" x14ac:dyDescent="0.25">
      <c r="A1876" s="72"/>
      <c r="B1876" s="53" t="str">
        <f>IF('Data Import-Express'!B1870="", "",'Data Import-Express'!B1870 )</f>
        <v>RUA160</v>
      </c>
      <c r="C1876" s="53" t="str">
        <f>IF('Data Import-Express'!C1870="", "",'Data Import-Express'!C1870 )</f>
        <v>Company 244</v>
      </c>
      <c r="D1876" s="97" t="str">
        <f>IF('Data Import-Express'!D1870="", "",'Data Import-Express'!D1870 )</f>
        <v>L076535</v>
      </c>
      <c r="E1876" s="54">
        <f ca="1">IF('Data Import-Express'!E1870="", "",'Data Import-Express'!E1870 )+(TODAY()-$A$1)</f>
        <v>45116</v>
      </c>
      <c r="F1876" s="53">
        <f>IF('Data Import-Express'!F1870="", "",'Data Import-Express'!F1870 )</f>
        <v>350</v>
      </c>
      <c r="G1876" s="53">
        <f>IF('Data Import-Express'!G1870="", "",'Data Import-Express'!G1870 )</f>
        <v>350</v>
      </c>
      <c r="H1876" s="8"/>
      <c r="I1876" s="81"/>
      <c r="J1876" s="81"/>
      <c r="K1876" s="82"/>
      <c r="L1876" s="120"/>
      <c r="M1876" s="93"/>
      <c r="N1876" s="93"/>
      <c r="O1876" s="36"/>
      <c r="P1876" s="81"/>
      <c r="Q1876" s="81"/>
      <c r="R1876" s="82"/>
      <c r="S1876" s="88"/>
      <c r="T1876" s="92"/>
      <c r="U1876" s="92"/>
      <c r="V1876" s="2"/>
      <c r="W1876" s="2"/>
    </row>
    <row r="1877" spans="1:23" ht="15.95" customHeight="1" x14ac:dyDescent="0.25">
      <c r="A1877" s="72"/>
      <c r="B1877" s="53" t="str">
        <f>IF('Data Import-Express'!B1871="", "",'Data Import-Express'!B1871 )</f>
        <v>RUA160</v>
      </c>
      <c r="C1877" s="53" t="str">
        <f>IF('Data Import-Express'!C1871="", "",'Data Import-Express'!C1871 )</f>
        <v>Company 244</v>
      </c>
      <c r="D1877" s="97" t="str">
        <f>IF('Data Import-Express'!D1871="", "",'Data Import-Express'!D1871 )</f>
        <v>L076648</v>
      </c>
      <c r="E1877" s="54">
        <f ca="1">IF('Data Import-Express'!E1871="", "",'Data Import-Express'!E1871 )+(TODAY()-$A$1)</f>
        <v>45116</v>
      </c>
      <c r="F1877" s="53">
        <f>IF('Data Import-Express'!F1871="", "",'Data Import-Express'!F1871 )</f>
        <v>466.95</v>
      </c>
      <c r="G1877" s="53">
        <f>IF('Data Import-Express'!G1871="", "",'Data Import-Express'!G1871 )</f>
        <v>466.95</v>
      </c>
      <c r="H1877" s="8"/>
      <c r="I1877" s="81"/>
      <c r="J1877" s="81"/>
      <c r="K1877" s="82"/>
      <c r="L1877" s="120"/>
      <c r="M1877" s="93"/>
      <c r="N1877" s="93"/>
      <c r="O1877" s="36"/>
      <c r="P1877" s="81"/>
      <c r="Q1877" s="81"/>
      <c r="R1877" s="82"/>
      <c r="S1877" s="88"/>
      <c r="T1877" s="92"/>
      <c r="U1877" s="92"/>
      <c r="V1877" s="2"/>
      <c r="W1877" s="2"/>
    </row>
    <row r="1878" spans="1:23" ht="15.95" customHeight="1" x14ac:dyDescent="0.25">
      <c r="A1878" s="72"/>
      <c r="B1878" s="53" t="str">
        <f>IF('Data Import-Express'!B1872="", "",'Data Import-Express'!B1872 )</f>
        <v>RUA160</v>
      </c>
      <c r="C1878" s="53" t="str">
        <f>IF('Data Import-Express'!C1872="", "",'Data Import-Express'!C1872 )</f>
        <v>Company 244</v>
      </c>
      <c r="D1878" s="97" t="str">
        <f>IF('Data Import-Express'!D1872="", "",'Data Import-Express'!D1872 )</f>
        <v>L076565</v>
      </c>
      <c r="E1878" s="54">
        <f ca="1">IF('Data Import-Express'!E1872="", "",'Data Import-Express'!E1872 )+(TODAY()-$A$1)</f>
        <v>45119</v>
      </c>
      <c r="F1878" s="53">
        <f>IF('Data Import-Express'!F1872="", "",'Data Import-Express'!F1872 )</f>
        <v>582.25</v>
      </c>
      <c r="G1878" s="53">
        <f>IF('Data Import-Express'!G1872="", "",'Data Import-Express'!G1872 )</f>
        <v>582.25</v>
      </c>
      <c r="H1878" s="8"/>
      <c r="I1878" s="81"/>
      <c r="J1878" s="81"/>
      <c r="K1878" s="82"/>
      <c r="L1878" s="120"/>
      <c r="M1878" s="93"/>
      <c r="N1878" s="93"/>
      <c r="O1878" s="36"/>
      <c r="P1878" s="81"/>
      <c r="Q1878" s="81"/>
      <c r="R1878" s="82"/>
      <c r="S1878" s="88"/>
      <c r="T1878" s="92"/>
      <c r="U1878" s="92"/>
      <c r="V1878" s="2"/>
      <c r="W1878" s="2"/>
    </row>
    <row r="1879" spans="1:23" ht="15.95" customHeight="1" x14ac:dyDescent="0.25">
      <c r="A1879" s="72"/>
      <c r="B1879" s="53" t="str">
        <f>IF('Data Import-Express'!B1873="", "",'Data Import-Express'!B1873 )</f>
        <v>RUA160</v>
      </c>
      <c r="C1879" s="53" t="str">
        <f>IF('Data Import-Express'!C1873="", "",'Data Import-Express'!C1873 )</f>
        <v>Company 244</v>
      </c>
      <c r="D1879" s="97" t="str">
        <f>IF('Data Import-Express'!D1873="", "",'Data Import-Express'!D1873 )</f>
        <v>L076049</v>
      </c>
      <c r="E1879" s="54">
        <f ca="1">IF('Data Import-Express'!E1873="", "",'Data Import-Express'!E1873 )+(TODAY()-$A$1)</f>
        <v>45120</v>
      </c>
      <c r="F1879" s="53">
        <f>IF('Data Import-Express'!F1873="", "",'Data Import-Express'!F1873 )</f>
        <v>754.15</v>
      </c>
      <c r="G1879" s="53">
        <f>IF('Data Import-Express'!G1873="", "",'Data Import-Express'!G1873 )</f>
        <v>754.15</v>
      </c>
      <c r="H1879" s="8"/>
      <c r="I1879" s="81"/>
      <c r="J1879" s="81"/>
      <c r="K1879" s="82"/>
      <c r="L1879" s="120"/>
      <c r="M1879" s="93"/>
      <c r="N1879" s="93"/>
      <c r="O1879" s="36"/>
      <c r="P1879" s="81"/>
      <c r="Q1879" s="81"/>
      <c r="R1879" s="82"/>
      <c r="S1879" s="88"/>
      <c r="T1879" s="92"/>
      <c r="U1879" s="92"/>
      <c r="V1879" s="2"/>
      <c r="W1879" s="2"/>
    </row>
    <row r="1880" spans="1:23" ht="15.95" customHeight="1" x14ac:dyDescent="0.25">
      <c r="A1880" s="72"/>
      <c r="B1880" s="53" t="str">
        <f>IF('Data Import-Express'!B1874="", "",'Data Import-Express'!B1874 )</f>
        <v>RUA160</v>
      </c>
      <c r="C1880" s="53" t="str">
        <f>IF('Data Import-Express'!C1874="", "",'Data Import-Express'!C1874 )</f>
        <v>Company 244</v>
      </c>
      <c r="D1880" s="97" t="str">
        <f>IF('Data Import-Express'!D1874="", "",'Data Import-Express'!D1874 )</f>
        <v>L076126</v>
      </c>
      <c r="E1880" s="54">
        <f ca="1">IF('Data Import-Express'!E1874="", "",'Data Import-Express'!E1874 )+(TODAY()-$A$1)</f>
        <v>45120</v>
      </c>
      <c r="F1880" s="53">
        <f>IF('Data Import-Express'!F1874="", "",'Data Import-Express'!F1874 )</f>
        <v>705</v>
      </c>
      <c r="G1880" s="53">
        <f>IF('Data Import-Express'!G1874="", "",'Data Import-Express'!G1874 )</f>
        <v>705</v>
      </c>
      <c r="H1880" s="8"/>
      <c r="I1880" s="81"/>
      <c r="J1880" s="81"/>
      <c r="K1880" s="82"/>
      <c r="L1880" s="120"/>
      <c r="M1880" s="93"/>
      <c r="N1880" s="93"/>
      <c r="O1880" s="36"/>
      <c r="P1880" s="81"/>
      <c r="Q1880" s="81"/>
      <c r="R1880" s="82"/>
      <c r="S1880" s="88"/>
      <c r="T1880" s="92"/>
      <c r="U1880" s="92"/>
      <c r="V1880" s="2"/>
      <c r="W1880" s="2"/>
    </row>
    <row r="1881" spans="1:23" ht="15.95" customHeight="1" x14ac:dyDescent="0.25">
      <c r="A1881" s="72"/>
      <c r="B1881" s="53" t="str">
        <f>IF('Data Import-Express'!B1875="", "",'Data Import-Express'!B1875 )</f>
        <v>RUA160</v>
      </c>
      <c r="C1881" s="53" t="str">
        <f>IF('Data Import-Express'!C1875="", "",'Data Import-Express'!C1875 )</f>
        <v>Company 244</v>
      </c>
      <c r="D1881" s="97" t="str">
        <f>IF('Data Import-Express'!D1875="", "",'Data Import-Express'!D1875 )</f>
        <v>L076227</v>
      </c>
      <c r="E1881" s="54">
        <f ca="1">IF('Data Import-Express'!E1875="", "",'Data Import-Express'!E1875 )+(TODAY()-$A$1)</f>
        <v>45120</v>
      </c>
      <c r="F1881" s="53">
        <f>IF('Data Import-Express'!F1875="", "",'Data Import-Express'!F1875 )</f>
        <v>558.95000000000005</v>
      </c>
      <c r="G1881" s="53">
        <f>IF('Data Import-Express'!G1875="", "",'Data Import-Express'!G1875 )</f>
        <v>558.95000000000005</v>
      </c>
      <c r="H1881" s="8"/>
      <c r="I1881" s="81"/>
      <c r="J1881" s="81"/>
      <c r="K1881" s="82"/>
      <c r="L1881" s="120"/>
      <c r="M1881" s="93"/>
      <c r="N1881" s="93"/>
      <c r="O1881" s="36"/>
      <c r="P1881" s="81"/>
      <c r="Q1881" s="81"/>
      <c r="R1881" s="82"/>
      <c r="S1881" s="88"/>
      <c r="T1881" s="92"/>
      <c r="U1881" s="92"/>
      <c r="V1881" s="2"/>
      <c r="W1881" s="2"/>
    </row>
    <row r="1882" spans="1:23" ht="15.95" customHeight="1" x14ac:dyDescent="0.25">
      <c r="A1882" s="72"/>
      <c r="B1882" s="53" t="str">
        <f>IF('Data Import-Express'!B1876="", "",'Data Import-Express'!B1876 )</f>
        <v>RUA160</v>
      </c>
      <c r="C1882" s="53" t="str">
        <f>IF('Data Import-Express'!C1876="", "",'Data Import-Express'!C1876 )</f>
        <v>Company 244</v>
      </c>
      <c r="D1882" s="97" t="str">
        <f>IF('Data Import-Express'!D1876="", "",'Data Import-Express'!D1876 )</f>
        <v>L076534</v>
      </c>
      <c r="E1882" s="54">
        <f ca="1">IF('Data Import-Express'!E1876="", "",'Data Import-Express'!E1876 )+(TODAY()-$A$1)</f>
        <v>45120</v>
      </c>
      <c r="F1882" s="53">
        <f>IF('Data Import-Express'!F1876="", "",'Data Import-Express'!F1876 )</f>
        <v>700</v>
      </c>
      <c r="G1882" s="53">
        <f>IF('Data Import-Express'!G1876="", "",'Data Import-Express'!G1876 )</f>
        <v>700</v>
      </c>
      <c r="H1882" s="8"/>
      <c r="I1882" s="81"/>
      <c r="J1882" s="81"/>
      <c r="K1882" s="82"/>
      <c r="L1882" s="120"/>
      <c r="M1882" s="93"/>
      <c r="N1882" s="93"/>
      <c r="O1882" s="36"/>
      <c r="P1882" s="81"/>
      <c r="Q1882" s="81"/>
      <c r="R1882" s="82"/>
      <c r="S1882" s="88"/>
      <c r="T1882" s="92"/>
      <c r="U1882" s="92"/>
      <c r="V1882" s="2"/>
      <c r="W1882" s="2"/>
    </row>
    <row r="1883" spans="1:23" ht="15.95" customHeight="1" x14ac:dyDescent="0.25">
      <c r="A1883" s="72"/>
      <c r="B1883" s="53" t="str">
        <f>IF('Data Import-Express'!B1877="", "",'Data Import-Express'!B1877 )</f>
        <v>RUA160</v>
      </c>
      <c r="C1883" s="53" t="str">
        <f>IF('Data Import-Express'!C1877="", "",'Data Import-Express'!C1877 )</f>
        <v>Company 244</v>
      </c>
      <c r="D1883" s="97" t="str">
        <f>IF('Data Import-Express'!D1877="", "",'Data Import-Express'!D1877 )</f>
        <v>L076464</v>
      </c>
      <c r="E1883" s="54">
        <f ca="1">IF('Data Import-Express'!E1877="", "",'Data Import-Express'!E1877 )+(TODAY()-$A$1)</f>
        <v>45121</v>
      </c>
      <c r="F1883" s="53">
        <f>IF('Data Import-Express'!F1877="", "",'Data Import-Express'!F1877 )</f>
        <v>787.75</v>
      </c>
      <c r="G1883" s="53">
        <f>IF('Data Import-Express'!G1877="", "",'Data Import-Express'!G1877 )</f>
        <v>787.75</v>
      </c>
      <c r="H1883" s="8"/>
      <c r="I1883" s="81"/>
      <c r="J1883" s="81"/>
      <c r="K1883" s="82"/>
      <c r="L1883" s="120"/>
      <c r="M1883" s="93"/>
      <c r="N1883" s="93"/>
      <c r="O1883" s="36"/>
      <c r="P1883" s="81"/>
      <c r="Q1883" s="81"/>
      <c r="R1883" s="82"/>
      <c r="S1883" s="88"/>
      <c r="T1883" s="92"/>
      <c r="U1883" s="92"/>
      <c r="V1883" s="2"/>
      <c r="W1883" s="2"/>
    </row>
    <row r="1884" spans="1:23" ht="15.95" customHeight="1" x14ac:dyDescent="0.25">
      <c r="A1884" s="72"/>
      <c r="B1884" s="53" t="str">
        <f>IF('Data Import-Express'!B1878="", "",'Data Import-Express'!B1878 )</f>
        <v>RUA160</v>
      </c>
      <c r="C1884" s="53" t="str">
        <f>IF('Data Import-Express'!C1878="", "",'Data Import-Express'!C1878 )</f>
        <v>Company 244</v>
      </c>
      <c r="D1884" s="97" t="str">
        <f>IF('Data Import-Express'!D1878="", "",'Data Import-Express'!D1878 )</f>
        <v>L076900</v>
      </c>
      <c r="E1884" s="54">
        <f ca="1">IF('Data Import-Express'!E1878="", "",'Data Import-Express'!E1878 )+(TODAY()-$A$1)</f>
        <v>45121</v>
      </c>
      <c r="F1884" s="53">
        <f>IF('Data Import-Express'!F1878="", "",'Data Import-Express'!F1878 )</f>
        <v>477.75</v>
      </c>
      <c r="G1884" s="53">
        <f>IF('Data Import-Express'!G1878="", "",'Data Import-Express'!G1878 )</f>
        <v>477.75</v>
      </c>
      <c r="H1884" s="8"/>
      <c r="I1884" s="81"/>
      <c r="J1884" s="81"/>
      <c r="K1884" s="82"/>
      <c r="L1884" s="120"/>
      <c r="M1884" s="93"/>
      <c r="N1884" s="93"/>
      <c r="O1884" s="36"/>
      <c r="P1884" s="81"/>
      <c r="Q1884" s="81"/>
      <c r="R1884" s="82"/>
      <c r="S1884" s="88"/>
      <c r="T1884" s="92"/>
      <c r="U1884" s="92"/>
      <c r="V1884" s="2"/>
      <c r="W1884" s="2"/>
    </row>
    <row r="1885" spans="1:23" ht="15.95" customHeight="1" x14ac:dyDescent="0.25">
      <c r="A1885" s="72"/>
      <c r="B1885" s="53" t="str">
        <f>IF('Data Import-Express'!B1879="", "",'Data Import-Express'!B1879 )</f>
        <v>RUA160</v>
      </c>
      <c r="C1885" s="53" t="str">
        <f>IF('Data Import-Express'!C1879="", "",'Data Import-Express'!C1879 )</f>
        <v>Company 244</v>
      </c>
      <c r="D1885" s="97" t="str">
        <f>IF('Data Import-Express'!D1879="", "",'Data Import-Express'!D1879 )</f>
        <v>L076902</v>
      </c>
      <c r="E1885" s="54">
        <f ca="1">IF('Data Import-Express'!E1879="", "",'Data Import-Express'!E1879 )+(TODAY()-$A$1)</f>
        <v>45121</v>
      </c>
      <c r="F1885" s="53">
        <f>IF('Data Import-Express'!F1879="", "",'Data Import-Express'!F1879 )</f>
        <v>601.95000000000005</v>
      </c>
      <c r="G1885" s="53">
        <f>IF('Data Import-Express'!G1879="", "",'Data Import-Express'!G1879 )</f>
        <v>601.95000000000005</v>
      </c>
      <c r="H1885" s="8"/>
      <c r="I1885" s="81"/>
      <c r="J1885" s="81"/>
      <c r="K1885" s="82"/>
      <c r="L1885" s="120"/>
      <c r="M1885" s="93"/>
      <c r="N1885" s="93"/>
      <c r="O1885" s="36"/>
      <c r="P1885" s="81"/>
      <c r="Q1885" s="81"/>
      <c r="R1885" s="82"/>
      <c r="S1885" s="88"/>
      <c r="T1885" s="92"/>
      <c r="U1885" s="92"/>
      <c r="V1885" s="2"/>
      <c r="W1885" s="2"/>
    </row>
    <row r="1886" spans="1:23" ht="15.95" customHeight="1" x14ac:dyDescent="0.25">
      <c r="A1886" s="72"/>
      <c r="B1886" s="53" t="str">
        <f>IF('Data Import-Express'!B1880="", "",'Data Import-Express'!B1880 )</f>
        <v>RUA160</v>
      </c>
      <c r="C1886" s="53" t="str">
        <f>IF('Data Import-Express'!C1880="", "",'Data Import-Express'!C1880 )</f>
        <v>Company 244</v>
      </c>
      <c r="D1886" s="97" t="str">
        <f>IF('Data Import-Express'!D1880="", "",'Data Import-Express'!D1880 )</f>
        <v>L073235</v>
      </c>
      <c r="E1886" s="54">
        <f ca="1">IF('Data Import-Express'!E1880="", "",'Data Import-Express'!E1880 )+(TODAY()-$A$1)</f>
        <v>45123</v>
      </c>
      <c r="F1886" s="53">
        <f>IF('Data Import-Express'!F1880="", "",'Data Import-Express'!F1880 )</f>
        <v>775.5</v>
      </c>
      <c r="G1886" s="53">
        <f>IF('Data Import-Express'!G1880="", "",'Data Import-Express'!G1880 )</f>
        <v>136.15</v>
      </c>
      <c r="H1886" s="8"/>
      <c r="I1886" s="81"/>
      <c r="J1886" s="81"/>
      <c r="K1886" s="82"/>
      <c r="L1886" s="120"/>
      <c r="M1886" s="93"/>
      <c r="N1886" s="93"/>
      <c r="O1886" s="36"/>
      <c r="P1886" s="81"/>
      <c r="Q1886" s="81"/>
      <c r="R1886" s="82"/>
      <c r="S1886" s="88"/>
      <c r="T1886" s="92"/>
      <c r="U1886" s="92"/>
      <c r="V1886" s="2"/>
      <c r="W1886" s="2"/>
    </row>
    <row r="1887" spans="1:23" ht="15.95" customHeight="1" x14ac:dyDescent="0.25">
      <c r="A1887" s="72"/>
      <c r="B1887" s="53" t="str">
        <f>IF('Data Import-Express'!B1881="", "",'Data Import-Express'!B1881 )</f>
        <v>RUA160</v>
      </c>
      <c r="C1887" s="53" t="str">
        <f>IF('Data Import-Express'!C1881="", "",'Data Import-Express'!C1881 )</f>
        <v>Company 244</v>
      </c>
      <c r="D1887" s="97" t="str">
        <f>IF('Data Import-Express'!D1881="", "",'Data Import-Express'!D1881 )</f>
        <v>L076224</v>
      </c>
      <c r="E1887" s="54">
        <f ca="1">IF('Data Import-Express'!E1881="", "",'Data Import-Express'!E1881 )+(TODAY()-$A$1)</f>
        <v>45127</v>
      </c>
      <c r="F1887" s="53">
        <f>IF('Data Import-Express'!F1881="", "",'Data Import-Express'!F1881 )</f>
        <v>552</v>
      </c>
      <c r="G1887" s="53">
        <f>IF('Data Import-Express'!G1881="", "",'Data Import-Express'!G1881 )</f>
        <v>552</v>
      </c>
      <c r="H1887" s="8"/>
      <c r="I1887" s="81"/>
      <c r="J1887" s="81"/>
      <c r="K1887" s="82"/>
      <c r="L1887" s="120"/>
      <c r="M1887" s="93"/>
      <c r="N1887" s="93"/>
      <c r="O1887" s="36"/>
      <c r="P1887" s="81"/>
      <c r="Q1887" s="81"/>
      <c r="R1887" s="82"/>
      <c r="S1887" s="88"/>
      <c r="T1887" s="92"/>
      <c r="U1887" s="92"/>
      <c r="V1887" s="2"/>
      <c r="W1887" s="2"/>
    </row>
    <row r="1888" spans="1:23" ht="15.95" customHeight="1" x14ac:dyDescent="0.25">
      <c r="A1888" s="72"/>
      <c r="B1888" s="53" t="str">
        <f>IF('Data Import-Express'!B1882="", "",'Data Import-Express'!B1882 )</f>
        <v>RUA160</v>
      </c>
      <c r="C1888" s="53" t="str">
        <f>IF('Data Import-Express'!C1882="", "",'Data Import-Express'!C1882 )</f>
        <v>Company 244</v>
      </c>
      <c r="D1888" s="97" t="str">
        <f>IF('Data Import-Express'!D1882="", "",'Data Import-Express'!D1882 )</f>
        <v>L076466</v>
      </c>
      <c r="E1888" s="54">
        <f ca="1">IF('Data Import-Express'!E1882="", "",'Data Import-Express'!E1882 )+(TODAY()-$A$1)</f>
        <v>45127</v>
      </c>
      <c r="F1888" s="53">
        <f>IF('Data Import-Express'!F1882="", "",'Data Import-Express'!F1882 )</f>
        <v>1080.25</v>
      </c>
      <c r="G1888" s="53">
        <f>IF('Data Import-Express'!G1882="", "",'Data Import-Express'!G1882 )</f>
        <v>1080.25</v>
      </c>
      <c r="H1888" s="8"/>
      <c r="I1888" s="81"/>
      <c r="J1888" s="81"/>
      <c r="K1888" s="82"/>
      <c r="L1888" s="120"/>
      <c r="M1888" s="93"/>
      <c r="N1888" s="93"/>
      <c r="O1888" s="36"/>
      <c r="P1888" s="81"/>
      <c r="Q1888" s="81"/>
      <c r="R1888" s="82"/>
      <c r="S1888" s="88"/>
      <c r="T1888" s="92"/>
      <c r="U1888" s="92"/>
      <c r="V1888" s="2"/>
      <c r="W1888" s="2"/>
    </row>
    <row r="1889" spans="1:23" ht="15.95" customHeight="1" x14ac:dyDescent="0.25">
      <c r="A1889" s="72"/>
      <c r="B1889" s="53" t="str">
        <f>IF('Data Import-Express'!B1883="", "",'Data Import-Express'!B1883 )</f>
        <v>RUA160</v>
      </c>
      <c r="C1889" s="53" t="str">
        <f>IF('Data Import-Express'!C1883="", "",'Data Import-Express'!C1883 )</f>
        <v>Company 244</v>
      </c>
      <c r="D1889" s="97" t="str">
        <f>IF('Data Import-Express'!D1883="", "",'Data Import-Express'!D1883 )</f>
        <v>L076564</v>
      </c>
      <c r="E1889" s="54">
        <f ca="1">IF('Data Import-Express'!E1883="", "",'Data Import-Express'!E1883 )+(TODAY()-$A$1)</f>
        <v>45127</v>
      </c>
      <c r="F1889" s="53">
        <f>IF('Data Import-Express'!F1883="", "",'Data Import-Express'!F1883 )</f>
        <v>479.5</v>
      </c>
      <c r="G1889" s="53">
        <f>IF('Data Import-Express'!G1883="", "",'Data Import-Express'!G1883 )</f>
        <v>479.5</v>
      </c>
      <c r="H1889" s="8"/>
      <c r="I1889" s="81"/>
      <c r="J1889" s="81"/>
      <c r="K1889" s="82"/>
      <c r="L1889" s="120"/>
      <c r="M1889" s="93"/>
      <c r="N1889" s="93"/>
      <c r="O1889" s="36"/>
      <c r="P1889" s="81"/>
      <c r="Q1889" s="81"/>
      <c r="R1889" s="82"/>
      <c r="S1889" s="88"/>
      <c r="T1889" s="92"/>
      <c r="U1889" s="92"/>
      <c r="V1889" s="2"/>
      <c r="W1889" s="2"/>
    </row>
    <row r="1890" spans="1:23" ht="15.95" customHeight="1" x14ac:dyDescent="0.25">
      <c r="A1890" s="72"/>
      <c r="B1890" s="53" t="str">
        <f>IF('Data Import-Express'!B1884="", "",'Data Import-Express'!B1884 )</f>
        <v>RUA160</v>
      </c>
      <c r="C1890" s="53" t="str">
        <f>IF('Data Import-Express'!C1884="", "",'Data Import-Express'!C1884 )</f>
        <v>Company 244</v>
      </c>
      <c r="D1890" s="97" t="str">
        <f>IF('Data Import-Express'!D1884="", "",'Data Import-Express'!D1884 )</f>
        <v>L076645</v>
      </c>
      <c r="E1890" s="54">
        <f ca="1">IF('Data Import-Express'!E1884="", "",'Data Import-Express'!E1884 )+(TODAY()-$A$1)</f>
        <v>45127</v>
      </c>
      <c r="F1890" s="53">
        <f>IF('Data Import-Express'!F1884="", "",'Data Import-Express'!F1884 )</f>
        <v>657.45</v>
      </c>
      <c r="G1890" s="53">
        <f>IF('Data Import-Express'!G1884="", "",'Data Import-Express'!G1884 )</f>
        <v>657.45</v>
      </c>
      <c r="H1890" s="8"/>
      <c r="I1890" s="81"/>
      <c r="J1890" s="81"/>
      <c r="K1890" s="82"/>
      <c r="L1890" s="120"/>
      <c r="M1890" s="93"/>
      <c r="N1890" s="93"/>
      <c r="O1890" s="36"/>
      <c r="P1890" s="81"/>
      <c r="Q1890" s="81"/>
      <c r="R1890" s="82"/>
      <c r="S1890" s="88"/>
      <c r="T1890" s="92"/>
      <c r="U1890" s="92"/>
      <c r="V1890" s="2"/>
      <c r="W1890" s="2"/>
    </row>
    <row r="1891" spans="1:23" ht="15.95" customHeight="1" x14ac:dyDescent="0.25">
      <c r="A1891" s="72"/>
      <c r="B1891" s="53" t="str">
        <f>IF('Data Import-Express'!B1885="", "",'Data Import-Express'!B1885 )</f>
        <v>RUA160</v>
      </c>
      <c r="C1891" s="53" t="str">
        <f>IF('Data Import-Express'!C1885="", "",'Data Import-Express'!C1885 )</f>
        <v>Company 244</v>
      </c>
      <c r="D1891" s="97" t="str">
        <f>IF('Data Import-Express'!D1885="", "",'Data Import-Express'!D1885 )</f>
        <v>L076806</v>
      </c>
      <c r="E1891" s="54">
        <f ca="1">IF('Data Import-Express'!E1885="", "",'Data Import-Express'!E1885 )+(TODAY()-$A$1)</f>
        <v>45127</v>
      </c>
      <c r="F1891" s="53">
        <f>IF('Data Import-Express'!F1885="", "",'Data Import-Express'!F1885 )</f>
        <v>488.25</v>
      </c>
      <c r="G1891" s="53">
        <f>IF('Data Import-Express'!G1885="", "",'Data Import-Express'!G1885 )</f>
        <v>488.25</v>
      </c>
      <c r="H1891" s="8"/>
      <c r="I1891" s="81"/>
      <c r="J1891" s="81"/>
      <c r="K1891" s="82"/>
      <c r="L1891" s="120"/>
      <c r="M1891" s="93"/>
      <c r="N1891" s="93"/>
      <c r="O1891" s="36"/>
      <c r="P1891" s="81"/>
      <c r="Q1891" s="81"/>
      <c r="R1891" s="82"/>
      <c r="S1891" s="88"/>
      <c r="T1891" s="92"/>
      <c r="U1891" s="92"/>
      <c r="V1891" s="2"/>
      <c r="W1891" s="2"/>
    </row>
    <row r="1892" spans="1:23" ht="15.95" customHeight="1" x14ac:dyDescent="0.25">
      <c r="A1892" s="72"/>
      <c r="B1892" s="53" t="str">
        <f>IF('Data Import-Express'!B1886="", "",'Data Import-Express'!B1886 )</f>
        <v>RUA160</v>
      </c>
      <c r="C1892" s="53" t="str">
        <f>IF('Data Import-Express'!C1886="", "",'Data Import-Express'!C1886 )</f>
        <v>Company 244</v>
      </c>
      <c r="D1892" s="97" t="str">
        <f>IF('Data Import-Express'!D1886="", "",'Data Import-Express'!D1886 )</f>
        <v>L077008</v>
      </c>
      <c r="E1892" s="54">
        <f ca="1">IF('Data Import-Express'!E1886="", "",'Data Import-Express'!E1886 )+(TODAY()-$A$1)</f>
        <v>45127</v>
      </c>
      <c r="F1892" s="53">
        <f>IF('Data Import-Express'!F1886="", "",'Data Import-Express'!F1886 )</f>
        <v>809.5</v>
      </c>
      <c r="G1892" s="53">
        <f>IF('Data Import-Express'!G1886="", "",'Data Import-Express'!G1886 )</f>
        <v>809.5</v>
      </c>
      <c r="H1892" s="8"/>
      <c r="I1892" s="81"/>
      <c r="J1892" s="81"/>
      <c r="K1892" s="82"/>
      <c r="L1892" s="120"/>
      <c r="M1892" s="93"/>
      <c r="N1892" s="93"/>
      <c r="O1892" s="36"/>
      <c r="P1892" s="81"/>
      <c r="Q1892" s="81"/>
      <c r="R1892" s="82"/>
      <c r="S1892" s="88"/>
      <c r="T1892" s="92"/>
      <c r="U1892" s="92"/>
      <c r="V1892" s="2"/>
      <c r="W1892" s="2"/>
    </row>
    <row r="1893" spans="1:23" ht="15.95" customHeight="1" x14ac:dyDescent="0.25">
      <c r="A1893" s="72"/>
      <c r="B1893" s="53" t="str">
        <f>IF('Data Import-Express'!B1887="", "",'Data Import-Express'!B1887 )</f>
        <v>RUA160</v>
      </c>
      <c r="C1893" s="53" t="str">
        <f>IF('Data Import-Express'!C1887="", "",'Data Import-Express'!C1887 )</f>
        <v>Company 244</v>
      </c>
      <c r="D1893" s="97" t="str">
        <f>IF('Data Import-Express'!D1887="", "",'Data Import-Express'!D1887 )</f>
        <v>L077009</v>
      </c>
      <c r="E1893" s="54">
        <f ca="1">IF('Data Import-Express'!E1887="", "",'Data Import-Express'!E1887 )+(TODAY()-$A$1)</f>
        <v>45127</v>
      </c>
      <c r="F1893" s="53">
        <f>IF('Data Import-Express'!F1887="", "",'Data Import-Express'!F1887 )</f>
        <v>533.70000000000005</v>
      </c>
      <c r="G1893" s="53">
        <f>IF('Data Import-Express'!G1887="", "",'Data Import-Express'!G1887 )</f>
        <v>533.70000000000005</v>
      </c>
      <c r="H1893" s="8"/>
      <c r="I1893" s="81"/>
      <c r="J1893" s="81"/>
      <c r="K1893" s="82"/>
      <c r="L1893" s="120"/>
      <c r="M1893" s="93"/>
      <c r="N1893" s="93"/>
      <c r="O1893" s="36"/>
      <c r="P1893" s="81"/>
      <c r="Q1893" s="81"/>
      <c r="R1893" s="82"/>
      <c r="S1893" s="88"/>
      <c r="T1893" s="92"/>
      <c r="U1893" s="92"/>
      <c r="V1893" s="2"/>
      <c r="W1893" s="2"/>
    </row>
    <row r="1894" spans="1:23" ht="15.95" customHeight="1" x14ac:dyDescent="0.25">
      <c r="A1894" s="72"/>
      <c r="B1894" s="53" t="str">
        <f>IF('Data Import-Express'!B1888="", "",'Data Import-Express'!B1888 )</f>
        <v>RUA160</v>
      </c>
      <c r="C1894" s="53" t="str">
        <f>IF('Data Import-Express'!C1888="", "",'Data Import-Express'!C1888 )</f>
        <v>Company 244</v>
      </c>
      <c r="D1894" s="97" t="str">
        <f>IF('Data Import-Express'!D1888="", "",'Data Import-Express'!D1888 )</f>
        <v>L076050</v>
      </c>
      <c r="E1894" s="54">
        <f ca="1">IF('Data Import-Express'!E1888="", "",'Data Import-Express'!E1888 )+(TODAY()-$A$1)</f>
        <v>45128</v>
      </c>
      <c r="F1894" s="53">
        <f>IF('Data Import-Express'!F1888="", "",'Data Import-Express'!F1888 )</f>
        <v>483</v>
      </c>
      <c r="G1894" s="53">
        <f>IF('Data Import-Express'!G1888="", "",'Data Import-Express'!G1888 )</f>
        <v>483</v>
      </c>
      <c r="H1894" s="8"/>
      <c r="I1894" s="81"/>
      <c r="J1894" s="81"/>
      <c r="K1894" s="82"/>
      <c r="L1894" s="120"/>
      <c r="M1894" s="93"/>
      <c r="N1894" s="93"/>
      <c r="O1894" s="36"/>
      <c r="P1894" s="81"/>
      <c r="Q1894" s="81"/>
      <c r="R1894" s="82"/>
      <c r="S1894" s="88"/>
      <c r="T1894" s="92"/>
      <c r="U1894" s="92"/>
      <c r="V1894" s="2"/>
      <c r="W1894" s="2"/>
    </row>
    <row r="1895" spans="1:23" ht="15.95" customHeight="1" x14ac:dyDescent="0.25">
      <c r="A1895" s="72"/>
      <c r="B1895" s="53" t="str">
        <f>IF('Data Import-Express'!B1889="", "",'Data Import-Express'!B1889 )</f>
        <v>RUA160</v>
      </c>
      <c r="C1895" s="53" t="str">
        <f>IF('Data Import-Express'!C1889="", "",'Data Import-Express'!C1889 )</f>
        <v>Company 244</v>
      </c>
      <c r="D1895" s="97" t="str">
        <f>IF('Data Import-Express'!D1889="", "",'Data Import-Express'!D1889 )</f>
        <v>L076903</v>
      </c>
      <c r="E1895" s="54">
        <f ca="1">IF('Data Import-Express'!E1889="", "",'Data Import-Express'!E1889 )+(TODAY()-$A$1)</f>
        <v>45130</v>
      </c>
      <c r="F1895" s="53">
        <f>IF('Data Import-Express'!F1889="", "",'Data Import-Express'!F1889 )</f>
        <v>621</v>
      </c>
      <c r="G1895" s="53">
        <f>IF('Data Import-Express'!G1889="", "",'Data Import-Express'!G1889 )</f>
        <v>621</v>
      </c>
      <c r="H1895" s="8"/>
      <c r="I1895" s="81"/>
      <c r="J1895" s="81"/>
      <c r="K1895" s="82"/>
      <c r="L1895" s="120"/>
      <c r="M1895" s="93"/>
      <c r="N1895" s="93"/>
      <c r="O1895" s="36"/>
      <c r="P1895" s="81"/>
      <c r="Q1895" s="81"/>
      <c r="R1895" s="82"/>
      <c r="S1895" s="88"/>
      <c r="T1895" s="92"/>
      <c r="U1895" s="92"/>
      <c r="V1895" s="2"/>
      <c r="W1895" s="2"/>
    </row>
    <row r="1896" spans="1:23" ht="15.95" customHeight="1" x14ac:dyDescent="0.25">
      <c r="A1896" s="72"/>
      <c r="B1896" s="53" t="str">
        <f>IF('Data Import-Express'!B1890="", "",'Data Import-Express'!B1890 )</f>
        <v>RUA160</v>
      </c>
      <c r="C1896" s="53" t="str">
        <f>IF('Data Import-Express'!C1890="", "",'Data Import-Express'!C1890 )</f>
        <v>Company 244</v>
      </c>
      <c r="D1896" s="97" t="str">
        <f>IF('Data Import-Express'!D1890="", "",'Data Import-Express'!D1890 )</f>
        <v>L077138</v>
      </c>
      <c r="E1896" s="54">
        <f ca="1">IF('Data Import-Express'!E1890="", "",'Data Import-Express'!E1890 )+(TODAY()-$A$1)</f>
        <v>45130</v>
      </c>
      <c r="F1896" s="53">
        <f>IF('Data Import-Express'!F1890="", "",'Data Import-Express'!F1890 )</f>
        <v>1319.45</v>
      </c>
      <c r="G1896" s="53">
        <f>IF('Data Import-Express'!G1890="", "",'Data Import-Express'!G1890 )</f>
        <v>1319.45</v>
      </c>
      <c r="H1896" s="8"/>
      <c r="I1896" s="81"/>
      <c r="J1896" s="81"/>
      <c r="K1896" s="82"/>
      <c r="L1896" s="120"/>
      <c r="M1896" s="93"/>
      <c r="N1896" s="93"/>
      <c r="O1896" s="36"/>
      <c r="P1896" s="81"/>
      <c r="Q1896" s="81"/>
      <c r="R1896" s="82"/>
      <c r="S1896" s="88"/>
      <c r="T1896" s="92"/>
      <c r="U1896" s="92"/>
      <c r="V1896" s="2"/>
      <c r="W1896" s="2"/>
    </row>
    <row r="1897" spans="1:23" ht="15.95" customHeight="1" x14ac:dyDescent="0.25">
      <c r="A1897" s="72"/>
      <c r="B1897" s="53" t="str">
        <f>IF('Data Import-Express'!B1891="", "",'Data Import-Express'!B1891 )</f>
        <v>RUA160</v>
      </c>
      <c r="C1897" s="53" t="str">
        <f>IF('Data Import-Express'!C1891="", "",'Data Import-Express'!C1891 )</f>
        <v>Company 244</v>
      </c>
      <c r="D1897" s="97" t="str">
        <f>IF('Data Import-Express'!D1891="", "",'Data Import-Express'!D1891 )</f>
        <v>L075053</v>
      </c>
      <c r="E1897" s="54">
        <f ca="1">IF('Data Import-Express'!E1891="", "",'Data Import-Express'!E1891 )+(TODAY()-$A$1)</f>
        <v>45133</v>
      </c>
      <c r="F1897" s="53">
        <f>IF('Data Import-Express'!F1891="", "",'Data Import-Express'!F1891 )</f>
        <v>906.75</v>
      </c>
      <c r="G1897" s="53">
        <f>IF('Data Import-Express'!G1891="", "",'Data Import-Express'!G1891 )</f>
        <v>906.75</v>
      </c>
      <c r="H1897" s="8"/>
      <c r="I1897" s="81"/>
      <c r="J1897" s="81"/>
      <c r="K1897" s="82"/>
      <c r="L1897" s="120"/>
      <c r="M1897" s="93"/>
      <c r="N1897" s="93"/>
      <c r="O1897" s="36"/>
      <c r="P1897" s="81"/>
      <c r="Q1897" s="81"/>
      <c r="R1897" s="82"/>
      <c r="S1897" s="88"/>
      <c r="T1897" s="92"/>
      <c r="U1897" s="92"/>
      <c r="V1897" s="2"/>
      <c r="W1897" s="2"/>
    </row>
    <row r="1898" spans="1:23" ht="15.95" customHeight="1" x14ac:dyDescent="0.25">
      <c r="A1898" s="72"/>
      <c r="B1898" s="53" t="str">
        <f>IF('Data Import-Express'!B1892="", "",'Data Import-Express'!B1892 )</f>
        <v>RUA160</v>
      </c>
      <c r="C1898" s="53" t="str">
        <f>IF('Data Import-Express'!C1892="", "",'Data Import-Express'!C1892 )</f>
        <v>Company 244</v>
      </c>
      <c r="D1898" s="97" t="str">
        <f>IF('Data Import-Express'!D1892="", "",'Data Import-Express'!D1892 )</f>
        <v>L076804</v>
      </c>
      <c r="E1898" s="54">
        <f ca="1">IF('Data Import-Express'!E1892="", "",'Data Import-Express'!E1892 )+(TODAY()-$A$1)</f>
        <v>45133</v>
      </c>
      <c r="F1898" s="53">
        <f>IF('Data Import-Express'!F1892="", "",'Data Import-Express'!F1892 )</f>
        <v>837</v>
      </c>
      <c r="G1898" s="53">
        <f>IF('Data Import-Express'!G1892="", "",'Data Import-Express'!G1892 )</f>
        <v>837</v>
      </c>
      <c r="H1898" s="8"/>
      <c r="I1898" s="81"/>
      <c r="J1898" s="81"/>
      <c r="K1898" s="82"/>
      <c r="L1898" s="120"/>
      <c r="M1898" s="93"/>
      <c r="N1898" s="93"/>
      <c r="O1898" s="36"/>
      <c r="P1898" s="81"/>
      <c r="Q1898" s="81"/>
      <c r="R1898" s="82"/>
      <c r="S1898" s="88"/>
      <c r="T1898" s="92"/>
      <c r="U1898" s="92"/>
      <c r="V1898" s="2"/>
      <c r="W1898" s="2"/>
    </row>
    <row r="1899" spans="1:23" ht="15.95" customHeight="1" x14ac:dyDescent="0.25">
      <c r="A1899" s="72"/>
      <c r="B1899" s="53" t="str">
        <f>IF('Data Import-Express'!B1893="", "",'Data Import-Express'!B1893 )</f>
        <v>RUA160</v>
      </c>
      <c r="C1899" s="53" t="str">
        <f>IF('Data Import-Express'!C1893="", "",'Data Import-Express'!C1893 )</f>
        <v>Company 244</v>
      </c>
      <c r="D1899" s="97" t="str">
        <f>IF('Data Import-Express'!D1893="", "",'Data Import-Express'!D1893 )</f>
        <v>L076805</v>
      </c>
      <c r="E1899" s="54">
        <f ca="1">IF('Data Import-Express'!E1893="", "",'Data Import-Express'!E1893 )+(TODAY()-$A$1)</f>
        <v>45133</v>
      </c>
      <c r="F1899" s="53">
        <f>IF('Data Import-Express'!F1893="", "",'Data Import-Express'!F1893 )</f>
        <v>784.88</v>
      </c>
      <c r="G1899" s="53">
        <f>IF('Data Import-Express'!G1893="", "",'Data Import-Express'!G1893 )</f>
        <v>784.88</v>
      </c>
      <c r="H1899" s="8"/>
      <c r="I1899" s="81"/>
      <c r="J1899" s="81"/>
      <c r="K1899" s="82"/>
      <c r="L1899" s="120"/>
      <c r="M1899" s="93"/>
      <c r="N1899" s="93"/>
      <c r="O1899" s="36"/>
      <c r="P1899" s="81"/>
      <c r="Q1899" s="81"/>
      <c r="R1899" s="82"/>
      <c r="S1899" s="88"/>
      <c r="T1899" s="92"/>
      <c r="U1899" s="92"/>
      <c r="V1899" s="2"/>
      <c r="W1899" s="2"/>
    </row>
    <row r="1900" spans="1:23" ht="15.95" customHeight="1" x14ac:dyDescent="0.25">
      <c r="A1900" s="72"/>
      <c r="B1900" s="53" t="str">
        <f>IF('Data Import-Express'!B1894="", "",'Data Import-Express'!B1894 )</f>
        <v>RUA160</v>
      </c>
      <c r="C1900" s="53" t="str">
        <f>IF('Data Import-Express'!C1894="", "",'Data Import-Express'!C1894 )</f>
        <v>Company 244</v>
      </c>
      <c r="D1900" s="97" t="str">
        <f>IF('Data Import-Express'!D1894="", "",'Data Import-Express'!D1894 )</f>
        <v>L077004</v>
      </c>
      <c r="E1900" s="54">
        <f ca="1">IF('Data Import-Express'!E1894="", "",'Data Import-Express'!E1894 )+(TODAY()-$A$1)</f>
        <v>45133</v>
      </c>
      <c r="F1900" s="53">
        <f>IF('Data Import-Express'!F1894="", "",'Data Import-Express'!F1894 )</f>
        <v>1095.58</v>
      </c>
      <c r="G1900" s="53">
        <f>IF('Data Import-Express'!G1894="", "",'Data Import-Express'!G1894 )</f>
        <v>1095.58</v>
      </c>
      <c r="H1900" s="8"/>
      <c r="I1900" s="81"/>
      <c r="J1900" s="81"/>
      <c r="K1900" s="82"/>
      <c r="L1900" s="120"/>
      <c r="M1900" s="93"/>
      <c r="N1900" s="93"/>
      <c r="O1900" s="36"/>
      <c r="P1900" s="81"/>
      <c r="Q1900" s="81"/>
      <c r="R1900" s="82"/>
      <c r="S1900" s="88"/>
      <c r="T1900" s="92"/>
      <c r="U1900" s="92"/>
      <c r="V1900" s="2"/>
      <c r="W1900" s="2"/>
    </row>
    <row r="1901" spans="1:23" ht="15.95" customHeight="1" x14ac:dyDescent="0.25">
      <c r="A1901" s="72"/>
      <c r="B1901" s="53" t="str">
        <f>IF('Data Import-Express'!B1895="", "",'Data Import-Express'!B1895 )</f>
        <v>RUA160</v>
      </c>
      <c r="C1901" s="53" t="str">
        <f>IF('Data Import-Express'!C1895="", "",'Data Import-Express'!C1895 )</f>
        <v>Company 244</v>
      </c>
      <c r="D1901" s="97" t="str">
        <f>IF('Data Import-Express'!D1895="", "",'Data Import-Express'!D1895 )</f>
        <v>L076228</v>
      </c>
      <c r="E1901" s="54">
        <f ca="1">IF('Data Import-Express'!E1895="", "",'Data Import-Express'!E1895 )+(TODAY()-$A$1)</f>
        <v>45134</v>
      </c>
      <c r="F1901" s="53">
        <f>IF('Data Import-Express'!F1895="", "",'Data Import-Express'!F1895 )</f>
        <v>1863</v>
      </c>
      <c r="G1901" s="53">
        <f>IF('Data Import-Express'!G1895="", "",'Data Import-Express'!G1895 )</f>
        <v>1863</v>
      </c>
      <c r="H1901" s="8"/>
      <c r="I1901" s="81"/>
      <c r="J1901" s="81"/>
      <c r="K1901" s="82"/>
      <c r="L1901" s="120"/>
      <c r="M1901" s="93"/>
      <c r="N1901" s="93"/>
      <c r="O1901" s="36"/>
      <c r="P1901" s="81"/>
      <c r="Q1901" s="81"/>
      <c r="R1901" s="82"/>
      <c r="S1901" s="88"/>
      <c r="T1901" s="92"/>
      <c r="U1901" s="92"/>
      <c r="V1901" s="2"/>
      <c r="W1901" s="2"/>
    </row>
    <row r="1902" spans="1:23" ht="15.95" customHeight="1" x14ac:dyDescent="0.25">
      <c r="A1902" s="72"/>
      <c r="B1902" s="53" t="str">
        <f>IF('Data Import-Express'!B1896="", "",'Data Import-Express'!B1896 )</f>
        <v>RUA160</v>
      </c>
      <c r="C1902" s="53" t="str">
        <f>IF('Data Import-Express'!C1896="", "",'Data Import-Express'!C1896 )</f>
        <v>Company 244</v>
      </c>
      <c r="D1902" s="97" t="str">
        <f>IF('Data Import-Express'!D1896="", "",'Data Import-Express'!D1896 )</f>
        <v>L077006</v>
      </c>
      <c r="E1902" s="54">
        <f ca="1">IF('Data Import-Express'!E1896="", "",'Data Import-Express'!E1896 )+(TODAY()-$A$1)</f>
        <v>45134</v>
      </c>
      <c r="F1902" s="53">
        <f>IF('Data Import-Express'!F1896="", "",'Data Import-Express'!F1896 )</f>
        <v>2163.4499999999998</v>
      </c>
      <c r="G1902" s="53">
        <f>IF('Data Import-Express'!G1896="", "",'Data Import-Express'!G1896 )</f>
        <v>2163.4499999999998</v>
      </c>
      <c r="H1902" s="8"/>
      <c r="I1902" s="81"/>
      <c r="J1902" s="81"/>
      <c r="K1902" s="82"/>
      <c r="L1902" s="120"/>
      <c r="M1902" s="93"/>
      <c r="N1902" s="93"/>
      <c r="O1902" s="36"/>
      <c r="P1902" s="81"/>
      <c r="Q1902" s="81"/>
      <c r="R1902" s="82"/>
      <c r="S1902" s="88"/>
      <c r="T1902" s="92"/>
      <c r="U1902" s="92"/>
      <c r="V1902" s="2"/>
      <c r="W1902" s="2"/>
    </row>
    <row r="1903" spans="1:23" ht="15.95" customHeight="1" x14ac:dyDescent="0.25">
      <c r="A1903" s="72"/>
      <c r="B1903" s="53" t="str">
        <f>IF('Data Import-Express'!B1897="", "",'Data Import-Express'!B1897 )</f>
        <v>RUA160</v>
      </c>
      <c r="C1903" s="53" t="str">
        <f>IF('Data Import-Express'!C1897="", "",'Data Import-Express'!C1897 )</f>
        <v>Company 244</v>
      </c>
      <c r="D1903" s="97" t="str">
        <f>IF('Data Import-Express'!D1897="", "",'Data Import-Express'!D1897 )</f>
        <v>L076649</v>
      </c>
      <c r="E1903" s="54">
        <f ca="1">IF('Data Import-Express'!E1897="", "",'Data Import-Express'!E1897 )+(TODAY()-$A$1)</f>
        <v>45137</v>
      </c>
      <c r="F1903" s="53">
        <f>IF('Data Import-Express'!F1897="", "",'Data Import-Express'!F1897 )</f>
        <v>824.45</v>
      </c>
      <c r="G1903" s="53">
        <f>IF('Data Import-Express'!G1897="", "",'Data Import-Express'!G1897 )</f>
        <v>423.8</v>
      </c>
      <c r="H1903" s="8"/>
      <c r="I1903" s="81"/>
      <c r="J1903" s="81"/>
      <c r="K1903" s="82"/>
      <c r="L1903" s="120"/>
      <c r="M1903" s="93"/>
      <c r="N1903" s="93"/>
      <c r="O1903" s="36"/>
      <c r="P1903" s="81"/>
      <c r="Q1903" s="81"/>
      <c r="R1903" s="82"/>
      <c r="S1903" s="88"/>
      <c r="T1903" s="92"/>
      <c r="U1903" s="92"/>
      <c r="V1903" s="2"/>
      <c r="W1903" s="2"/>
    </row>
    <row r="1904" spans="1:23" ht="15.95" customHeight="1" x14ac:dyDescent="0.25">
      <c r="A1904" s="72"/>
      <c r="B1904" s="53" t="str">
        <f>IF('Data Import-Express'!B1898="", "",'Data Import-Express'!B1898 )</f>
        <v>RUA160</v>
      </c>
      <c r="C1904" s="53" t="str">
        <f>IF('Data Import-Express'!C1898="", "",'Data Import-Express'!C1898 )</f>
        <v>Company 244</v>
      </c>
      <c r="D1904" s="97" t="str">
        <f>IF('Data Import-Express'!D1898="", "",'Data Import-Express'!D1898 )</f>
        <v>L076904</v>
      </c>
      <c r="E1904" s="54">
        <f ca="1">IF('Data Import-Express'!E1898="", "",'Data Import-Express'!E1898 )+(TODAY()-$A$1)</f>
        <v>45137</v>
      </c>
      <c r="F1904" s="53">
        <f>IF('Data Import-Express'!F1898="", "",'Data Import-Express'!F1898 )</f>
        <v>786.95</v>
      </c>
      <c r="G1904" s="53">
        <f>IF('Data Import-Express'!G1898="", "",'Data Import-Express'!G1898 )</f>
        <v>786.95</v>
      </c>
      <c r="H1904" s="8"/>
      <c r="I1904" s="81"/>
      <c r="J1904" s="81"/>
      <c r="K1904" s="82"/>
      <c r="L1904" s="120"/>
      <c r="M1904" s="93"/>
      <c r="N1904" s="93"/>
      <c r="O1904" s="36"/>
      <c r="P1904" s="81"/>
      <c r="Q1904" s="81"/>
      <c r="R1904" s="82"/>
      <c r="S1904" s="88"/>
      <c r="T1904" s="92"/>
      <c r="U1904" s="92"/>
      <c r="V1904" s="2"/>
      <c r="W1904" s="2"/>
    </row>
    <row r="1905" spans="1:23" ht="15.95" customHeight="1" x14ac:dyDescent="0.25">
      <c r="A1905" s="72"/>
      <c r="B1905" s="53" t="str">
        <f>IF('Data Import-Express'!B1899="", "",'Data Import-Express'!B1899 )</f>
        <v>RUA160</v>
      </c>
      <c r="C1905" s="53" t="str">
        <f>IF('Data Import-Express'!C1899="", "",'Data Import-Express'!C1899 )</f>
        <v>Company 244</v>
      </c>
      <c r="D1905" s="97" t="str">
        <f>IF('Data Import-Express'!D1899="", "",'Data Import-Express'!D1899 )</f>
        <v>L074040</v>
      </c>
      <c r="E1905" s="54">
        <f ca="1">IF('Data Import-Express'!E1899="", "",'Data Import-Express'!E1899 )+(TODAY()-$A$1)</f>
        <v>45137</v>
      </c>
      <c r="F1905" s="53">
        <f>IF('Data Import-Express'!F1899="", "",'Data Import-Express'!F1899 )</f>
        <v>948.45</v>
      </c>
      <c r="G1905" s="53">
        <f>IF('Data Import-Express'!G1899="", "",'Data Import-Express'!G1899 )</f>
        <v>948.45</v>
      </c>
      <c r="H1905" s="8"/>
      <c r="I1905" s="81"/>
      <c r="J1905" s="81"/>
      <c r="K1905" s="82"/>
      <c r="L1905" s="120"/>
      <c r="M1905" s="93"/>
      <c r="N1905" s="93"/>
      <c r="O1905" s="36"/>
      <c r="P1905" s="81"/>
      <c r="Q1905" s="81"/>
      <c r="R1905" s="82"/>
      <c r="S1905" s="88"/>
      <c r="T1905" s="92"/>
      <c r="U1905" s="92"/>
      <c r="V1905" s="2"/>
      <c r="W1905" s="2"/>
    </row>
    <row r="1906" spans="1:23" ht="15.95" customHeight="1" x14ac:dyDescent="0.25">
      <c r="A1906" s="72"/>
      <c r="B1906" s="53" t="str">
        <f>IF('Data Import-Express'!B1900="", "",'Data Import-Express'!B1900 )</f>
        <v>RUA160</v>
      </c>
      <c r="C1906" s="53" t="str">
        <f>IF('Data Import-Express'!C1900="", "",'Data Import-Express'!C1900 )</f>
        <v>Company 244</v>
      </c>
      <c r="D1906" s="97" t="str">
        <f>IF('Data Import-Express'!D1900="", "",'Data Import-Express'!D1900 )</f>
        <v>L074511</v>
      </c>
      <c r="E1906" s="54">
        <f ca="1">IF('Data Import-Express'!E1900="", "",'Data Import-Express'!E1900 )+(TODAY()-$A$1)</f>
        <v>45137</v>
      </c>
      <c r="F1906" s="53">
        <f>IF('Data Import-Express'!F1900="", "",'Data Import-Express'!F1900 )</f>
        <v>1859.7</v>
      </c>
      <c r="G1906" s="53">
        <f>IF('Data Import-Express'!G1900="", "",'Data Import-Express'!G1900 )</f>
        <v>1859.7</v>
      </c>
      <c r="H1906" s="8"/>
      <c r="I1906" s="81"/>
      <c r="J1906" s="81"/>
      <c r="K1906" s="82"/>
      <c r="L1906" s="120"/>
      <c r="M1906" s="93"/>
      <c r="N1906" s="93"/>
      <c r="O1906" s="36"/>
      <c r="P1906" s="81"/>
      <c r="Q1906" s="81"/>
      <c r="R1906" s="82"/>
      <c r="S1906" s="88"/>
      <c r="T1906" s="92"/>
      <c r="U1906" s="92"/>
      <c r="V1906" s="2"/>
      <c r="W1906" s="2"/>
    </row>
    <row r="1907" spans="1:23" ht="15.95" customHeight="1" x14ac:dyDescent="0.25">
      <c r="A1907" s="72"/>
      <c r="B1907" s="53" t="str">
        <f>IF('Data Import-Express'!B1901="", "",'Data Import-Express'!B1901 )</f>
        <v>RUA160</v>
      </c>
      <c r="C1907" s="53" t="str">
        <f>IF('Data Import-Express'!C1901="", "",'Data Import-Express'!C1901 )</f>
        <v>Company 244</v>
      </c>
      <c r="D1907" s="97" t="str">
        <f>IF('Data Import-Express'!D1901="", "",'Data Import-Express'!D1901 )</f>
        <v>L076127</v>
      </c>
      <c r="E1907" s="54">
        <f ca="1">IF('Data Import-Express'!E1901="", "",'Data Import-Express'!E1901 )+(TODAY()-$A$1)</f>
        <v>45137</v>
      </c>
      <c r="F1907" s="53">
        <f>IF('Data Import-Express'!F1901="", "",'Data Import-Express'!F1901 )</f>
        <v>1126.95</v>
      </c>
      <c r="G1907" s="53">
        <f>IF('Data Import-Express'!G1901="", "",'Data Import-Express'!G1901 )</f>
        <v>1126.95</v>
      </c>
      <c r="H1907" s="8"/>
      <c r="I1907" s="81"/>
      <c r="J1907" s="81"/>
      <c r="K1907" s="82"/>
      <c r="L1907" s="120"/>
      <c r="M1907" s="93"/>
      <c r="N1907" s="93"/>
      <c r="O1907" s="36"/>
      <c r="P1907" s="81"/>
      <c r="Q1907" s="81"/>
      <c r="R1907" s="82"/>
      <c r="S1907" s="88"/>
      <c r="T1907" s="92"/>
      <c r="U1907" s="92"/>
      <c r="V1907" s="2"/>
      <c r="W1907" s="2"/>
    </row>
    <row r="1908" spans="1:23" ht="15.95" customHeight="1" x14ac:dyDescent="0.25">
      <c r="A1908" s="72"/>
      <c r="B1908" s="53" t="str">
        <f>IF('Data Import-Express'!B1902="", "",'Data Import-Express'!B1902 )</f>
        <v>RUA160</v>
      </c>
      <c r="C1908" s="53" t="str">
        <f>IF('Data Import-Express'!C1902="", "",'Data Import-Express'!C1902 )</f>
        <v>Company 244</v>
      </c>
      <c r="D1908" s="97" t="str">
        <f>IF('Data Import-Express'!D1902="", "",'Data Import-Express'!D1902 )</f>
        <v>L076647</v>
      </c>
      <c r="E1908" s="54">
        <f ca="1">IF('Data Import-Express'!E1902="", "",'Data Import-Express'!E1902 )+(TODAY()-$A$1)</f>
        <v>45137</v>
      </c>
      <c r="F1908" s="53">
        <f>IF('Data Import-Express'!F1902="", "",'Data Import-Express'!F1902 )</f>
        <v>760.95</v>
      </c>
      <c r="G1908" s="53">
        <f>IF('Data Import-Express'!G1902="", "",'Data Import-Express'!G1902 )</f>
        <v>760.95</v>
      </c>
      <c r="H1908" s="8"/>
      <c r="I1908" s="81"/>
      <c r="J1908" s="81"/>
      <c r="K1908" s="82"/>
      <c r="L1908" s="120"/>
      <c r="M1908" s="93"/>
      <c r="N1908" s="93"/>
      <c r="O1908" s="36"/>
      <c r="P1908" s="81"/>
      <c r="Q1908" s="81"/>
      <c r="R1908" s="82"/>
      <c r="S1908" s="88"/>
      <c r="T1908" s="92"/>
      <c r="U1908" s="92"/>
      <c r="V1908" s="2"/>
      <c r="W1908" s="2"/>
    </row>
    <row r="1909" spans="1:23" ht="15.95" customHeight="1" x14ac:dyDescent="0.25">
      <c r="A1909" s="72"/>
      <c r="B1909" s="53" t="str">
        <f>IF('Data Import-Express'!B1903="", "",'Data Import-Express'!B1903 )</f>
        <v>RUA160</v>
      </c>
      <c r="C1909" s="53" t="str">
        <f>IF('Data Import-Express'!C1903="", "",'Data Import-Express'!C1903 )</f>
        <v>Company 244</v>
      </c>
      <c r="D1909" s="97" t="str">
        <f>IF('Data Import-Express'!D1903="", "",'Data Import-Express'!D1903 )</f>
        <v>L077137</v>
      </c>
      <c r="E1909" s="54">
        <f ca="1">IF('Data Import-Express'!E1903="", "",'Data Import-Express'!E1903 )+(TODAY()-$A$1)</f>
        <v>45140</v>
      </c>
      <c r="F1909" s="53">
        <f>IF('Data Import-Express'!F1903="", "",'Data Import-Express'!F1903 )</f>
        <v>517.45000000000005</v>
      </c>
      <c r="G1909" s="53">
        <f>IF('Data Import-Express'!G1903="", "",'Data Import-Express'!G1903 )</f>
        <v>517.45000000000005</v>
      </c>
      <c r="H1909" s="8"/>
      <c r="I1909" s="81"/>
      <c r="J1909" s="81"/>
      <c r="K1909" s="82"/>
      <c r="L1909" s="120"/>
      <c r="M1909" s="93"/>
      <c r="N1909" s="93"/>
      <c r="O1909" s="36"/>
      <c r="P1909" s="81"/>
      <c r="Q1909" s="81"/>
      <c r="R1909" s="82"/>
      <c r="S1909" s="88"/>
      <c r="T1909" s="92"/>
      <c r="U1909" s="92"/>
      <c r="V1909" s="2"/>
      <c r="W1909" s="2"/>
    </row>
    <row r="1910" spans="1:23" ht="15.95" customHeight="1" x14ac:dyDescent="0.25">
      <c r="A1910" s="72"/>
      <c r="B1910" s="53" t="str">
        <f>IF('Data Import-Express'!B1904="", "",'Data Import-Express'!B1904 )</f>
        <v>RUA160</v>
      </c>
      <c r="C1910" s="53" t="str">
        <f>IF('Data Import-Express'!C1904="", "",'Data Import-Express'!C1904 )</f>
        <v>Company 244</v>
      </c>
      <c r="D1910" s="97" t="str">
        <f>IF('Data Import-Express'!D1904="", "",'Data Import-Express'!D1904 )</f>
        <v>L077463</v>
      </c>
      <c r="E1910" s="54">
        <f ca="1">IF('Data Import-Express'!E1904="", "",'Data Import-Express'!E1904 )+(TODAY()-$A$1)</f>
        <v>45140</v>
      </c>
      <c r="F1910" s="53">
        <f>IF('Data Import-Express'!F1904="", "",'Data Import-Express'!F1904 )</f>
        <v>1434.5</v>
      </c>
      <c r="G1910" s="53">
        <f>IF('Data Import-Express'!G1904="", "",'Data Import-Express'!G1904 )</f>
        <v>1434.5</v>
      </c>
      <c r="H1910" s="8"/>
      <c r="I1910" s="81"/>
      <c r="J1910" s="81"/>
      <c r="K1910" s="82"/>
      <c r="L1910" s="120"/>
      <c r="M1910" s="93"/>
      <c r="N1910" s="93"/>
      <c r="O1910" s="36"/>
      <c r="P1910" s="81"/>
      <c r="Q1910" s="81"/>
      <c r="R1910" s="82"/>
      <c r="S1910" s="88"/>
      <c r="T1910" s="92"/>
      <c r="U1910" s="92"/>
      <c r="V1910" s="2"/>
      <c r="W1910" s="2"/>
    </row>
    <row r="1911" spans="1:23" ht="15.95" customHeight="1" x14ac:dyDescent="0.25">
      <c r="A1911" s="72"/>
      <c r="B1911" s="53" t="str">
        <f>IF('Data Import-Express'!B1905="", "",'Data Import-Express'!B1905 )</f>
        <v>RUA160</v>
      </c>
      <c r="C1911" s="53" t="str">
        <f>IF('Data Import-Express'!C1905="", "",'Data Import-Express'!C1905 )</f>
        <v>Company 244</v>
      </c>
      <c r="D1911" s="97" t="str">
        <f>IF('Data Import-Express'!D1905="", "",'Data Import-Express'!D1905 )</f>
        <v>L076223</v>
      </c>
      <c r="E1911" s="54">
        <f ca="1">IF('Data Import-Express'!E1905="", "",'Data Import-Express'!E1905 )+(TODAY()-$A$1)</f>
        <v>45141</v>
      </c>
      <c r="F1911" s="53">
        <f>IF('Data Import-Express'!F1905="", "",'Data Import-Express'!F1905 )</f>
        <v>607.95000000000005</v>
      </c>
      <c r="G1911" s="53">
        <f>IF('Data Import-Express'!G1905="", "",'Data Import-Express'!G1905 )</f>
        <v>607.95000000000005</v>
      </c>
      <c r="H1911" s="8"/>
      <c r="I1911" s="81"/>
      <c r="J1911" s="81"/>
      <c r="K1911" s="82"/>
      <c r="L1911" s="120"/>
      <c r="M1911" s="93"/>
      <c r="N1911" s="93"/>
      <c r="O1911" s="36"/>
      <c r="P1911" s="81"/>
      <c r="Q1911" s="81"/>
      <c r="R1911" s="82"/>
      <c r="S1911" s="88"/>
      <c r="T1911" s="92"/>
      <c r="U1911" s="92"/>
      <c r="V1911" s="2"/>
      <c r="W1911" s="2"/>
    </row>
    <row r="1912" spans="1:23" ht="15.95" customHeight="1" x14ac:dyDescent="0.25">
      <c r="A1912" s="72"/>
      <c r="B1912" s="53" t="str">
        <f>IF('Data Import-Express'!B1906="", "",'Data Import-Express'!B1906 )</f>
        <v>RUA160</v>
      </c>
      <c r="C1912" s="53" t="str">
        <f>IF('Data Import-Express'!C1906="", "",'Data Import-Express'!C1906 )</f>
        <v>Company 244</v>
      </c>
      <c r="D1912" s="97" t="str">
        <f>IF('Data Import-Express'!D1906="", "",'Data Import-Express'!D1906 )</f>
        <v>L077230</v>
      </c>
      <c r="E1912" s="54">
        <f ca="1">IF('Data Import-Express'!E1906="", "",'Data Import-Express'!E1906 )+(TODAY()-$A$1)</f>
        <v>45141</v>
      </c>
      <c r="F1912" s="53">
        <f>IF('Data Import-Express'!F1906="", "",'Data Import-Express'!F1906 )</f>
        <v>1308.5</v>
      </c>
      <c r="G1912" s="53">
        <f>IF('Data Import-Express'!G1906="", "",'Data Import-Express'!G1906 )</f>
        <v>1308.5</v>
      </c>
      <c r="H1912" s="8"/>
      <c r="I1912" s="81"/>
      <c r="J1912" s="81"/>
      <c r="K1912" s="82"/>
      <c r="L1912" s="120"/>
      <c r="M1912" s="93"/>
      <c r="N1912" s="93"/>
      <c r="O1912" s="36"/>
      <c r="P1912" s="81"/>
      <c r="Q1912" s="81"/>
      <c r="R1912" s="82"/>
      <c r="S1912" s="88"/>
      <c r="T1912" s="92"/>
      <c r="U1912" s="92"/>
      <c r="V1912" s="2"/>
      <c r="W1912" s="2"/>
    </row>
    <row r="1913" spans="1:23" ht="15.95" customHeight="1" x14ac:dyDescent="0.25">
      <c r="A1913" s="72"/>
      <c r="B1913" s="53" t="str">
        <f>IF('Data Import-Express'!B1907="", "",'Data Import-Express'!B1907 )</f>
        <v>RUA160</v>
      </c>
      <c r="C1913" s="53" t="str">
        <f>IF('Data Import-Express'!C1907="", "",'Data Import-Express'!C1907 )</f>
        <v>Company 244</v>
      </c>
      <c r="D1913" s="97" t="str">
        <f>IF('Data Import-Express'!D1907="", "",'Data Import-Express'!D1907 )</f>
        <v>L077462</v>
      </c>
      <c r="E1913" s="54">
        <f ca="1">IF('Data Import-Express'!E1907="", "",'Data Import-Express'!E1907 )+(TODAY()-$A$1)</f>
        <v>45141</v>
      </c>
      <c r="F1913" s="53">
        <f>IF('Data Import-Express'!F1907="", "",'Data Import-Express'!F1907 )</f>
        <v>1109.7</v>
      </c>
      <c r="G1913" s="53">
        <f>IF('Data Import-Express'!G1907="", "",'Data Import-Express'!G1907 )</f>
        <v>1109.7</v>
      </c>
      <c r="H1913" s="8"/>
      <c r="I1913" s="81"/>
      <c r="J1913" s="81"/>
      <c r="K1913" s="82"/>
      <c r="L1913" s="120"/>
      <c r="M1913" s="93"/>
      <c r="N1913" s="93"/>
      <c r="O1913" s="36"/>
      <c r="P1913" s="81"/>
      <c r="Q1913" s="81"/>
      <c r="R1913" s="82"/>
      <c r="S1913" s="88"/>
      <c r="T1913" s="92"/>
      <c r="U1913" s="92"/>
      <c r="V1913" s="2"/>
      <c r="W1913" s="2"/>
    </row>
    <row r="1914" spans="1:23" ht="15.95" customHeight="1" x14ac:dyDescent="0.25">
      <c r="A1914" s="72"/>
      <c r="B1914" s="53" t="str">
        <f>IF('Data Import-Express'!B1908="", "",'Data Import-Express'!B1908 )</f>
        <v>RUA160</v>
      </c>
      <c r="C1914" s="53" t="str">
        <f>IF('Data Import-Express'!C1908="", "",'Data Import-Express'!C1908 )</f>
        <v>Company 244</v>
      </c>
      <c r="D1914" s="97" t="str">
        <f>IF('Data Import-Express'!D1908="", "",'Data Import-Express'!D1908 )</f>
        <v>L077464</v>
      </c>
      <c r="E1914" s="54">
        <f ca="1">IF('Data Import-Express'!E1908="", "",'Data Import-Express'!E1908 )+(TODAY()-$A$1)</f>
        <v>45141</v>
      </c>
      <c r="F1914" s="53">
        <f>IF('Data Import-Express'!F1908="", "",'Data Import-Express'!F1908 )</f>
        <v>893.95</v>
      </c>
      <c r="G1914" s="53">
        <f>IF('Data Import-Express'!G1908="", "",'Data Import-Express'!G1908 )</f>
        <v>893.95</v>
      </c>
      <c r="H1914" s="8"/>
      <c r="I1914" s="81"/>
      <c r="J1914" s="81"/>
      <c r="K1914" s="82"/>
      <c r="L1914" s="120"/>
      <c r="M1914" s="93"/>
      <c r="N1914" s="93"/>
      <c r="O1914" s="36"/>
      <c r="P1914" s="81"/>
      <c r="Q1914" s="81"/>
      <c r="R1914" s="82"/>
      <c r="S1914" s="88"/>
      <c r="T1914" s="92"/>
      <c r="U1914" s="92"/>
      <c r="V1914" s="2"/>
      <c r="W1914" s="2"/>
    </row>
    <row r="1915" spans="1:23" ht="15.95" customHeight="1" x14ac:dyDescent="0.25">
      <c r="A1915" s="72"/>
      <c r="B1915" s="53" t="str">
        <f>IF('Data Import-Express'!B1909="", "",'Data Import-Express'!B1909 )</f>
        <v>RUA160</v>
      </c>
      <c r="C1915" s="53" t="str">
        <f>IF('Data Import-Express'!C1909="", "",'Data Import-Express'!C1909 )</f>
        <v>Company 244</v>
      </c>
      <c r="D1915" s="97" t="str">
        <f>IF('Data Import-Express'!D1909="", "",'Data Import-Express'!D1909 )</f>
        <v>L077466</v>
      </c>
      <c r="E1915" s="54">
        <f ca="1">IF('Data Import-Express'!E1909="", "",'Data Import-Express'!E1909 )+(TODAY()-$A$1)</f>
        <v>45141</v>
      </c>
      <c r="F1915" s="53">
        <f>IF('Data Import-Express'!F1909="", "",'Data Import-Express'!F1909 )</f>
        <v>571.20000000000005</v>
      </c>
      <c r="G1915" s="53">
        <f>IF('Data Import-Express'!G1909="", "",'Data Import-Express'!G1909 )</f>
        <v>571.20000000000005</v>
      </c>
      <c r="H1915" s="8"/>
      <c r="I1915" s="81"/>
      <c r="J1915" s="81"/>
      <c r="K1915" s="82"/>
      <c r="L1915" s="120"/>
      <c r="M1915" s="93"/>
      <c r="N1915" s="93"/>
      <c r="O1915" s="36"/>
      <c r="P1915" s="81"/>
      <c r="Q1915" s="81"/>
      <c r="R1915" s="82"/>
      <c r="S1915" s="88"/>
      <c r="T1915" s="92"/>
      <c r="U1915" s="92"/>
      <c r="V1915" s="2"/>
      <c r="W1915" s="2"/>
    </row>
    <row r="1916" spans="1:23" ht="15.95" customHeight="1" x14ac:dyDescent="0.25">
      <c r="A1916" s="72"/>
      <c r="B1916" s="53" t="str">
        <f>IF('Data Import-Express'!B1910="", "",'Data Import-Express'!B1910 )</f>
        <v>RUA160</v>
      </c>
      <c r="C1916" s="53" t="str">
        <f>IF('Data Import-Express'!C1910="", "",'Data Import-Express'!C1910 )</f>
        <v>Company 244</v>
      </c>
      <c r="D1916" s="97" t="str">
        <f>IF('Data Import-Express'!D1910="", "",'Data Import-Express'!D1910 )</f>
        <v>L077467</v>
      </c>
      <c r="E1916" s="54">
        <f ca="1">IF('Data Import-Express'!E1910="", "",'Data Import-Express'!E1910 )+(TODAY()-$A$1)</f>
        <v>45141</v>
      </c>
      <c r="F1916" s="53">
        <f>IF('Data Import-Express'!F1910="", "",'Data Import-Express'!F1910 )</f>
        <v>690.09</v>
      </c>
      <c r="G1916" s="53">
        <f>IF('Data Import-Express'!G1910="", "",'Data Import-Express'!G1910 )</f>
        <v>690.09</v>
      </c>
      <c r="H1916" s="8"/>
      <c r="I1916" s="81"/>
      <c r="J1916" s="81"/>
      <c r="K1916" s="82"/>
      <c r="L1916" s="120"/>
      <c r="M1916" s="93"/>
      <c r="N1916" s="93"/>
      <c r="O1916" s="36"/>
      <c r="P1916" s="81"/>
      <c r="Q1916" s="81"/>
      <c r="R1916" s="82"/>
      <c r="S1916" s="88"/>
      <c r="T1916" s="92"/>
      <c r="U1916" s="92"/>
      <c r="V1916" s="2"/>
      <c r="W1916" s="2"/>
    </row>
    <row r="1917" spans="1:23" ht="15.95" customHeight="1" x14ac:dyDescent="0.25">
      <c r="A1917" s="72"/>
      <c r="B1917" s="53" t="str">
        <f>IF('Data Import-Express'!B1911="", "",'Data Import-Express'!B1911 )</f>
        <v>RUA160</v>
      </c>
      <c r="C1917" s="53" t="str">
        <f>IF('Data Import-Express'!C1911="", "",'Data Import-Express'!C1911 )</f>
        <v>Company 244</v>
      </c>
      <c r="D1917" s="97" t="str">
        <f>IF('Data Import-Express'!D1911="", "",'Data Import-Express'!D1911 )</f>
        <v>L077472</v>
      </c>
      <c r="E1917" s="54">
        <f ca="1">IF('Data Import-Express'!E1911="", "",'Data Import-Express'!E1911 )+(TODAY()-$A$1)</f>
        <v>45141</v>
      </c>
      <c r="F1917" s="53">
        <f>IF('Data Import-Express'!F1911="", "",'Data Import-Express'!F1911 )</f>
        <v>578</v>
      </c>
      <c r="G1917" s="53">
        <f>IF('Data Import-Express'!G1911="", "",'Data Import-Express'!G1911 )</f>
        <v>578</v>
      </c>
      <c r="H1917" s="8"/>
      <c r="I1917" s="81"/>
      <c r="J1917" s="81"/>
      <c r="K1917" s="82"/>
      <c r="L1917" s="120"/>
      <c r="M1917" s="93"/>
      <c r="N1917" s="93"/>
      <c r="O1917" s="36"/>
      <c r="P1917" s="81"/>
      <c r="Q1917" s="81"/>
      <c r="R1917" s="82"/>
      <c r="S1917" s="88"/>
      <c r="T1917" s="92"/>
      <c r="U1917" s="92"/>
      <c r="V1917" s="2"/>
      <c r="W1917" s="2"/>
    </row>
    <row r="1918" spans="1:23" ht="15.95" customHeight="1" x14ac:dyDescent="0.25">
      <c r="A1918" s="72"/>
      <c r="B1918" s="53" t="str">
        <f>IF('Data Import-Express'!B1912="", "",'Data Import-Express'!B1912 )</f>
        <v>RUA160</v>
      </c>
      <c r="C1918" s="53" t="str">
        <f>IF('Data Import-Express'!C1912="", "",'Data Import-Express'!C1912 )</f>
        <v>Company 244</v>
      </c>
      <c r="D1918" s="97" t="str">
        <f>IF('Data Import-Express'!D1912="", "",'Data Import-Express'!D1912 )</f>
        <v>L077870</v>
      </c>
      <c r="E1918" s="54">
        <f ca="1">IF('Data Import-Express'!E1912="", "",'Data Import-Express'!E1912 )+(TODAY()-$A$1)</f>
        <v>45141</v>
      </c>
      <c r="F1918" s="53">
        <f>IF('Data Import-Express'!F1912="", "",'Data Import-Express'!F1912 )</f>
        <v>379.7</v>
      </c>
      <c r="G1918" s="53">
        <f>IF('Data Import-Express'!G1912="", "",'Data Import-Express'!G1912 )</f>
        <v>379.7</v>
      </c>
      <c r="H1918" s="8"/>
      <c r="I1918" s="81"/>
      <c r="J1918" s="81"/>
      <c r="K1918" s="82"/>
      <c r="L1918" s="120"/>
      <c r="M1918" s="93"/>
      <c r="N1918" s="93"/>
      <c r="O1918" s="36"/>
      <c r="P1918" s="81"/>
      <c r="Q1918" s="81"/>
      <c r="R1918" s="82"/>
      <c r="S1918" s="88"/>
      <c r="T1918" s="92"/>
      <c r="U1918" s="92"/>
      <c r="V1918" s="2"/>
      <c r="W1918" s="2"/>
    </row>
    <row r="1919" spans="1:23" ht="15.95" customHeight="1" x14ac:dyDescent="0.25">
      <c r="A1919" s="72"/>
      <c r="B1919" s="53" t="str">
        <f>IF('Data Import-Express'!B1913="", "",'Data Import-Express'!B1913 )</f>
        <v>RUA160</v>
      </c>
      <c r="C1919" s="53" t="str">
        <f>IF('Data Import-Express'!C1913="", "",'Data Import-Express'!C1913 )</f>
        <v>Company 244</v>
      </c>
      <c r="D1919" s="97" t="str">
        <f>IF('Data Import-Express'!D1913="", "",'Data Import-Express'!D1913 )</f>
        <v>L075592</v>
      </c>
      <c r="E1919" s="54">
        <f ca="1">IF('Data Import-Express'!E1913="", "",'Data Import-Express'!E1913 )+(TODAY()-$A$1)</f>
        <v>45143</v>
      </c>
      <c r="F1919" s="53">
        <f>IF('Data Import-Express'!F1913="", "",'Data Import-Express'!F1913 )</f>
        <v>627.48</v>
      </c>
      <c r="G1919" s="53">
        <f>IF('Data Import-Express'!G1913="", "",'Data Import-Express'!G1913 )</f>
        <v>627.48</v>
      </c>
      <c r="H1919" s="8"/>
      <c r="I1919" s="81"/>
      <c r="J1919" s="81"/>
      <c r="K1919" s="82"/>
      <c r="L1919" s="120"/>
      <c r="M1919" s="93"/>
      <c r="N1919" s="93"/>
      <c r="O1919" s="36"/>
      <c r="P1919" s="81"/>
      <c r="Q1919" s="81"/>
      <c r="R1919" s="82"/>
      <c r="S1919" s="88"/>
      <c r="T1919" s="92"/>
      <c r="U1919" s="92"/>
      <c r="V1919" s="2"/>
      <c r="W1919" s="2"/>
    </row>
    <row r="1920" spans="1:23" ht="15.95" customHeight="1" x14ac:dyDescent="0.25">
      <c r="A1920" s="72"/>
      <c r="B1920" s="53" t="str">
        <f>IF('Data Import-Express'!B1914="", "",'Data Import-Express'!B1914 )</f>
        <v>RUA160</v>
      </c>
      <c r="C1920" s="53" t="str">
        <f>IF('Data Import-Express'!C1914="", "",'Data Import-Express'!C1914 )</f>
        <v>Company 244</v>
      </c>
      <c r="D1920" s="97" t="str">
        <f>IF('Data Import-Express'!D1914="", "",'Data Import-Express'!D1914 )</f>
        <v>F077810</v>
      </c>
      <c r="E1920" s="54">
        <f ca="1">IF('Data Import-Express'!E1914="", "",'Data Import-Express'!E1914 )+(TODAY()-$A$1)</f>
        <v>45148</v>
      </c>
      <c r="F1920" s="53">
        <f>IF('Data Import-Express'!F1914="", "",'Data Import-Express'!F1914 )</f>
        <v>2500</v>
      </c>
      <c r="G1920" s="53">
        <f>IF('Data Import-Express'!G1914="", "",'Data Import-Express'!G1914 )</f>
        <v>2500</v>
      </c>
      <c r="H1920" s="8"/>
      <c r="I1920" s="81"/>
      <c r="J1920" s="81"/>
      <c r="K1920" s="82"/>
      <c r="L1920" s="120"/>
      <c r="M1920" s="93"/>
      <c r="N1920" s="93"/>
      <c r="O1920" s="36"/>
      <c r="P1920" s="81"/>
      <c r="Q1920" s="81"/>
      <c r="R1920" s="82"/>
      <c r="S1920" s="88"/>
      <c r="T1920" s="92"/>
      <c r="U1920" s="92"/>
      <c r="V1920" s="2"/>
      <c r="W1920" s="2"/>
    </row>
    <row r="1921" spans="1:23" ht="15.95" customHeight="1" x14ac:dyDescent="0.25">
      <c r="A1921" s="72"/>
      <c r="B1921" s="53" t="str">
        <f>IF('Data Import-Express'!B1915="", "",'Data Import-Express'!B1915 )</f>
        <v>RUA160</v>
      </c>
      <c r="C1921" s="53" t="str">
        <f>IF('Data Import-Express'!C1915="", "",'Data Import-Express'!C1915 )</f>
        <v>Company 244</v>
      </c>
      <c r="D1921" s="97" t="str">
        <f>IF('Data Import-Express'!D1915="", "",'Data Import-Express'!D1915 )</f>
        <v>L077680</v>
      </c>
      <c r="E1921" s="54">
        <f ca="1">IF('Data Import-Express'!E1915="", "",'Data Import-Express'!E1915 )+(TODAY()-$A$1)</f>
        <v>45148</v>
      </c>
      <c r="F1921" s="53">
        <f>IF('Data Import-Express'!F1915="", "",'Data Import-Express'!F1915 )</f>
        <v>1643.62</v>
      </c>
      <c r="G1921" s="53">
        <f>IF('Data Import-Express'!G1915="", "",'Data Import-Express'!G1915 )</f>
        <v>1643.62</v>
      </c>
      <c r="H1921" s="8"/>
      <c r="I1921" s="81"/>
      <c r="J1921" s="81"/>
      <c r="K1921" s="82"/>
      <c r="L1921" s="120"/>
      <c r="M1921" s="93"/>
      <c r="N1921" s="93"/>
      <c r="O1921" s="36"/>
      <c r="P1921" s="81"/>
      <c r="Q1921" s="81"/>
      <c r="R1921" s="82"/>
      <c r="S1921" s="88"/>
      <c r="T1921" s="92"/>
      <c r="U1921" s="92"/>
      <c r="V1921" s="2"/>
      <c r="W1921" s="2"/>
    </row>
    <row r="1922" spans="1:23" ht="15.95" customHeight="1" x14ac:dyDescent="0.25">
      <c r="A1922" s="72"/>
      <c r="B1922" s="53" t="str">
        <f>IF('Data Import-Express'!B1916="", "",'Data Import-Express'!B1916 )</f>
        <v>RUA160</v>
      </c>
      <c r="C1922" s="53" t="str">
        <f>IF('Data Import-Express'!C1916="", "",'Data Import-Express'!C1916 )</f>
        <v>Company 244</v>
      </c>
      <c r="D1922" s="97" t="str">
        <f>IF('Data Import-Express'!D1916="", "",'Data Import-Express'!D1916 )</f>
        <v>L077681</v>
      </c>
      <c r="E1922" s="54">
        <f ca="1">IF('Data Import-Express'!E1916="", "",'Data Import-Express'!E1916 )+(TODAY()-$A$1)</f>
        <v>45148</v>
      </c>
      <c r="F1922" s="53">
        <f>IF('Data Import-Express'!F1916="", "",'Data Import-Express'!F1916 )</f>
        <v>742.88</v>
      </c>
      <c r="G1922" s="53">
        <f>IF('Data Import-Express'!G1916="", "",'Data Import-Express'!G1916 )</f>
        <v>742.88</v>
      </c>
      <c r="H1922" s="8"/>
      <c r="I1922" s="81"/>
      <c r="J1922" s="81"/>
      <c r="K1922" s="82"/>
      <c r="L1922" s="120"/>
      <c r="M1922" s="93"/>
      <c r="N1922" s="93"/>
      <c r="O1922" s="36"/>
      <c r="P1922" s="81"/>
      <c r="Q1922" s="81"/>
      <c r="R1922" s="82"/>
      <c r="S1922" s="88"/>
      <c r="T1922" s="92"/>
      <c r="U1922" s="92"/>
      <c r="V1922" s="2"/>
      <c r="W1922" s="2"/>
    </row>
    <row r="1923" spans="1:23" ht="15.95" customHeight="1" x14ac:dyDescent="0.25">
      <c r="A1923" s="72"/>
      <c r="B1923" s="53" t="str">
        <f>IF('Data Import-Express'!B1917="", "",'Data Import-Express'!B1917 )</f>
        <v>RUA160</v>
      </c>
      <c r="C1923" s="53" t="str">
        <f>IF('Data Import-Express'!C1917="", "",'Data Import-Express'!C1917 )</f>
        <v>Company 244</v>
      </c>
      <c r="D1923" s="97" t="str">
        <f>IF('Data Import-Express'!D1917="", "",'Data Import-Express'!D1917 )</f>
        <v>L077777</v>
      </c>
      <c r="E1923" s="54">
        <f ca="1">IF('Data Import-Express'!E1917="", "",'Data Import-Express'!E1917 )+(TODAY()-$A$1)</f>
        <v>45148</v>
      </c>
      <c r="F1923" s="53">
        <f>IF('Data Import-Express'!F1917="", "",'Data Import-Express'!F1917 )</f>
        <v>865.65</v>
      </c>
      <c r="G1923" s="53">
        <f>IF('Data Import-Express'!G1917="", "",'Data Import-Express'!G1917 )</f>
        <v>865.65</v>
      </c>
      <c r="H1923" s="8"/>
      <c r="I1923" s="81"/>
      <c r="J1923" s="81"/>
      <c r="K1923" s="82"/>
      <c r="L1923" s="120"/>
      <c r="M1923" s="93"/>
      <c r="N1923" s="93"/>
      <c r="O1923" s="36"/>
      <c r="P1923" s="81"/>
      <c r="Q1923" s="81"/>
      <c r="R1923" s="82"/>
      <c r="S1923" s="88"/>
      <c r="T1923" s="92"/>
      <c r="U1923" s="92"/>
      <c r="V1923" s="2"/>
      <c r="W1923" s="2"/>
    </row>
    <row r="1924" spans="1:23" ht="15.95" customHeight="1" x14ac:dyDescent="0.25">
      <c r="A1924" s="72"/>
      <c r="B1924" s="53" t="str">
        <f>IF('Data Import-Express'!B1918="", "",'Data Import-Express'!B1918 )</f>
        <v>RUA160</v>
      </c>
      <c r="C1924" s="53" t="str">
        <f>IF('Data Import-Express'!C1918="", "",'Data Import-Express'!C1918 )</f>
        <v>Company 244</v>
      </c>
      <c r="D1924" s="97" t="str">
        <f>IF('Data Import-Express'!D1918="", "",'Data Import-Express'!D1918 )</f>
        <v>L077865</v>
      </c>
      <c r="E1924" s="54">
        <f ca="1">IF('Data Import-Express'!E1918="", "",'Data Import-Express'!E1918 )+(TODAY()-$A$1)</f>
        <v>45148</v>
      </c>
      <c r="F1924" s="53">
        <f>IF('Data Import-Express'!F1918="", "",'Data Import-Express'!F1918 )</f>
        <v>2241.1999999999998</v>
      </c>
      <c r="G1924" s="53">
        <f>IF('Data Import-Express'!G1918="", "",'Data Import-Express'!G1918 )</f>
        <v>2241.1999999999998</v>
      </c>
      <c r="H1924" s="8"/>
      <c r="I1924" s="81"/>
      <c r="J1924" s="81"/>
      <c r="K1924" s="82"/>
      <c r="L1924" s="120"/>
      <c r="M1924" s="93"/>
      <c r="N1924" s="93"/>
      <c r="O1924" s="36"/>
      <c r="P1924" s="81"/>
      <c r="Q1924" s="81"/>
      <c r="R1924" s="82"/>
      <c r="S1924" s="88"/>
      <c r="T1924" s="92"/>
      <c r="U1924" s="92"/>
      <c r="V1924" s="2"/>
      <c r="W1924" s="2"/>
    </row>
    <row r="1925" spans="1:23" ht="15.95" customHeight="1" x14ac:dyDescent="0.25">
      <c r="A1925" s="72"/>
      <c r="B1925" s="53" t="str">
        <f>IF('Data Import-Express'!B1919="", "",'Data Import-Express'!B1919 )</f>
        <v>RUA160</v>
      </c>
      <c r="C1925" s="53" t="str">
        <f>IF('Data Import-Express'!C1919="", "",'Data Import-Express'!C1919 )</f>
        <v>Company 244</v>
      </c>
      <c r="D1925" s="97" t="str">
        <f>IF('Data Import-Express'!D1919="", "",'Data Import-Express'!D1919 )</f>
        <v>L078187</v>
      </c>
      <c r="E1925" s="54">
        <f ca="1">IF('Data Import-Express'!E1919="", "",'Data Import-Express'!E1919 )+(TODAY()-$A$1)</f>
        <v>45148</v>
      </c>
      <c r="F1925" s="53">
        <f>IF('Data Import-Express'!F1919="", "",'Data Import-Express'!F1919 )</f>
        <v>626.95000000000005</v>
      </c>
      <c r="G1925" s="53">
        <f>IF('Data Import-Express'!G1919="", "",'Data Import-Express'!G1919 )</f>
        <v>626.95000000000005</v>
      </c>
      <c r="H1925" s="8"/>
      <c r="I1925" s="81"/>
      <c r="J1925" s="81"/>
      <c r="K1925" s="82"/>
      <c r="L1925" s="120"/>
      <c r="M1925" s="93"/>
      <c r="N1925" s="93"/>
      <c r="O1925" s="36"/>
      <c r="P1925" s="81"/>
      <c r="Q1925" s="81"/>
      <c r="R1925" s="82"/>
      <c r="S1925" s="88"/>
      <c r="T1925" s="92"/>
      <c r="U1925" s="92"/>
      <c r="V1925" s="2"/>
      <c r="W1925" s="2"/>
    </row>
    <row r="1926" spans="1:23" ht="15.95" customHeight="1" x14ac:dyDescent="0.25">
      <c r="A1926" s="72"/>
      <c r="B1926" s="53" t="str">
        <f>IF('Data Import-Express'!B1920="", "",'Data Import-Express'!B1920 )</f>
        <v>RUA160</v>
      </c>
      <c r="C1926" s="53" t="str">
        <f>IF('Data Import-Express'!C1920="", "",'Data Import-Express'!C1920 )</f>
        <v>Company 244</v>
      </c>
      <c r="D1926" s="97" t="str">
        <f>IF('Data Import-Express'!D1920="", "",'Data Import-Express'!D1920 )</f>
        <v>L078380</v>
      </c>
      <c r="E1926" s="54">
        <f ca="1">IF('Data Import-Express'!E1920="", "",'Data Import-Express'!E1920 )+(TODAY()-$A$1)</f>
        <v>45148</v>
      </c>
      <c r="F1926" s="53">
        <f>IF('Data Import-Express'!F1920="", "",'Data Import-Express'!F1920 )</f>
        <v>626.20000000000005</v>
      </c>
      <c r="G1926" s="53">
        <f>IF('Data Import-Express'!G1920="", "",'Data Import-Express'!G1920 )</f>
        <v>626.20000000000005</v>
      </c>
      <c r="H1926" s="8"/>
      <c r="I1926" s="81"/>
      <c r="J1926" s="81"/>
      <c r="K1926" s="82"/>
      <c r="L1926" s="120"/>
      <c r="M1926" s="93"/>
      <c r="N1926" s="93"/>
      <c r="O1926" s="36"/>
      <c r="P1926" s="81"/>
      <c r="Q1926" s="81"/>
      <c r="R1926" s="82"/>
      <c r="S1926" s="88"/>
      <c r="T1926" s="92"/>
      <c r="U1926" s="92"/>
      <c r="V1926" s="2"/>
      <c r="W1926" s="2"/>
    </row>
    <row r="1927" spans="1:23" ht="15.95" customHeight="1" x14ac:dyDescent="0.25">
      <c r="A1927" s="72"/>
      <c r="B1927" s="53" t="str">
        <f>IF('Data Import-Express'!B1921="", "",'Data Import-Express'!B1921 )</f>
        <v>RUA160</v>
      </c>
      <c r="C1927" s="53" t="str">
        <f>IF('Data Import-Express'!C1921="", "",'Data Import-Express'!C1921 )</f>
        <v>Company 244</v>
      </c>
      <c r="D1927" s="97" t="str">
        <f>IF('Data Import-Express'!D1921="", "",'Data Import-Express'!D1921 )</f>
        <v>L077778</v>
      </c>
      <c r="E1927" s="54">
        <f ca="1">IF('Data Import-Express'!E1921="", "",'Data Import-Express'!E1921 )+(TODAY()-$A$1)</f>
        <v>45151</v>
      </c>
      <c r="F1927" s="53">
        <f>IF('Data Import-Express'!F1921="", "",'Data Import-Express'!F1921 )</f>
        <v>563.46</v>
      </c>
      <c r="G1927" s="53">
        <f>IF('Data Import-Express'!G1921="", "",'Data Import-Express'!G1921 )</f>
        <v>563.46</v>
      </c>
      <c r="H1927" s="8"/>
      <c r="I1927" s="81"/>
      <c r="J1927" s="81"/>
      <c r="K1927" s="82"/>
      <c r="L1927" s="120"/>
      <c r="M1927" s="93"/>
      <c r="N1927" s="93"/>
      <c r="O1927" s="36"/>
      <c r="P1927" s="81"/>
      <c r="Q1927" s="81"/>
      <c r="R1927" s="82"/>
      <c r="S1927" s="88"/>
      <c r="T1927" s="92"/>
      <c r="U1927" s="92"/>
      <c r="V1927" s="2"/>
      <c r="W1927" s="2"/>
    </row>
    <row r="1928" spans="1:23" ht="15.95" customHeight="1" x14ac:dyDescent="0.25">
      <c r="A1928" s="72"/>
      <c r="B1928" s="53" t="str">
        <f>IF('Data Import-Express'!B1922="", "",'Data Import-Express'!B1922 )</f>
        <v>RUA160</v>
      </c>
      <c r="C1928" s="53" t="str">
        <f>IF('Data Import-Express'!C1922="", "",'Data Import-Express'!C1922 )</f>
        <v>Company 244</v>
      </c>
      <c r="D1928" s="97" t="str">
        <f>IF('Data Import-Express'!D1922="", "",'Data Import-Express'!D1922 )</f>
        <v>L078118</v>
      </c>
      <c r="E1928" s="54">
        <f ca="1">IF('Data Import-Express'!E1922="", "",'Data Import-Express'!E1922 )+(TODAY()-$A$1)</f>
        <v>45154</v>
      </c>
      <c r="F1928" s="53">
        <f>IF('Data Import-Express'!F1922="", "",'Data Import-Express'!F1922 )</f>
        <v>548.53</v>
      </c>
      <c r="G1928" s="53">
        <f>IF('Data Import-Express'!G1922="", "",'Data Import-Express'!G1922 )</f>
        <v>548.53</v>
      </c>
      <c r="H1928" s="8"/>
      <c r="I1928" s="81"/>
      <c r="J1928" s="81"/>
      <c r="K1928" s="82"/>
      <c r="L1928" s="120"/>
      <c r="M1928" s="93"/>
      <c r="N1928" s="93"/>
      <c r="O1928" s="36"/>
      <c r="P1928" s="81"/>
      <c r="Q1928" s="81"/>
      <c r="R1928" s="82"/>
      <c r="S1928" s="88"/>
      <c r="T1928" s="92"/>
      <c r="U1928" s="92"/>
      <c r="V1928" s="2"/>
      <c r="W1928" s="2"/>
    </row>
    <row r="1929" spans="1:23" ht="15.95" customHeight="1" x14ac:dyDescent="0.25">
      <c r="A1929" s="72"/>
      <c r="B1929" s="53" t="str">
        <f>IF('Data Import-Express'!B1923="", "",'Data Import-Express'!B1923 )</f>
        <v>RUA160</v>
      </c>
      <c r="C1929" s="53" t="str">
        <f>IF('Data Import-Express'!C1923="", "",'Data Import-Express'!C1923 )</f>
        <v>Company 244</v>
      </c>
      <c r="D1929" s="97" t="str">
        <f>IF('Data Import-Express'!D1923="", "",'Data Import-Express'!D1923 )</f>
        <v>L078119</v>
      </c>
      <c r="E1929" s="54">
        <f ca="1">IF('Data Import-Express'!E1923="", "",'Data Import-Express'!E1923 )+(TODAY()-$A$1)</f>
        <v>45154</v>
      </c>
      <c r="F1929" s="53">
        <f>IF('Data Import-Express'!F1923="", "",'Data Import-Express'!F1923 )</f>
        <v>1181.45</v>
      </c>
      <c r="G1929" s="53">
        <f>IF('Data Import-Express'!G1923="", "",'Data Import-Express'!G1923 )</f>
        <v>1181.45</v>
      </c>
      <c r="H1929" s="8"/>
      <c r="I1929" s="81"/>
      <c r="J1929" s="81"/>
      <c r="K1929" s="82"/>
      <c r="L1929" s="120"/>
      <c r="M1929" s="93"/>
      <c r="N1929" s="93"/>
      <c r="O1929" s="36"/>
      <c r="P1929" s="81"/>
      <c r="Q1929" s="81"/>
      <c r="R1929" s="82"/>
      <c r="S1929" s="88"/>
      <c r="T1929" s="92"/>
      <c r="U1929" s="92"/>
      <c r="V1929" s="2"/>
      <c r="W1929" s="2"/>
    </row>
    <row r="1930" spans="1:23" ht="15.95" customHeight="1" x14ac:dyDescent="0.25">
      <c r="A1930" s="72"/>
      <c r="B1930" s="53" t="str">
        <f>IF('Data Import-Express'!B1924="", "",'Data Import-Express'!B1924 )</f>
        <v>RUA160</v>
      </c>
      <c r="C1930" s="53" t="str">
        <f>IF('Data Import-Express'!C1924="", "",'Data Import-Express'!C1924 )</f>
        <v>Company 244</v>
      </c>
      <c r="D1930" s="97" t="str">
        <f>IF('Data Import-Express'!D1924="", "",'Data Import-Express'!D1924 )</f>
        <v>L078185</v>
      </c>
      <c r="E1930" s="54">
        <f ca="1">IF('Data Import-Express'!E1924="", "",'Data Import-Express'!E1924 )+(TODAY()-$A$1)</f>
        <v>45154</v>
      </c>
      <c r="F1930" s="53">
        <f>IF('Data Import-Express'!F1924="", "",'Data Import-Express'!F1924 )</f>
        <v>849</v>
      </c>
      <c r="G1930" s="53">
        <f>IF('Data Import-Express'!G1924="", "",'Data Import-Express'!G1924 )</f>
        <v>849</v>
      </c>
      <c r="H1930" s="8"/>
      <c r="I1930" s="81"/>
      <c r="J1930" s="81"/>
      <c r="K1930" s="82"/>
      <c r="L1930" s="120"/>
      <c r="M1930" s="93"/>
      <c r="N1930" s="93"/>
      <c r="O1930" s="36"/>
      <c r="P1930" s="81"/>
      <c r="Q1930" s="81"/>
      <c r="R1930" s="82"/>
      <c r="S1930" s="88"/>
      <c r="T1930" s="92"/>
      <c r="U1930" s="92"/>
      <c r="V1930" s="2"/>
      <c r="W1930" s="2"/>
    </row>
    <row r="1931" spans="1:23" ht="15.95" customHeight="1" x14ac:dyDescent="0.25">
      <c r="A1931" s="72"/>
      <c r="B1931" s="53" t="str">
        <f>IF('Data Import-Express'!B1925="", "",'Data Import-Express'!B1925 )</f>
        <v>RUA160</v>
      </c>
      <c r="C1931" s="53" t="str">
        <f>IF('Data Import-Express'!C1925="", "",'Data Import-Express'!C1925 )</f>
        <v>Company 244</v>
      </c>
      <c r="D1931" s="97" t="str">
        <f>IF('Data Import-Express'!D1925="", "",'Data Import-Express'!D1925 )</f>
        <v>L078186</v>
      </c>
      <c r="E1931" s="54">
        <f ca="1">IF('Data Import-Express'!E1925="", "",'Data Import-Express'!E1925 )+(TODAY()-$A$1)</f>
        <v>45154</v>
      </c>
      <c r="F1931" s="53">
        <f>IF('Data Import-Express'!F1925="", "",'Data Import-Express'!F1925 )</f>
        <v>1510.58</v>
      </c>
      <c r="G1931" s="53">
        <f>IF('Data Import-Express'!G1925="", "",'Data Import-Express'!G1925 )</f>
        <v>1510.58</v>
      </c>
      <c r="H1931" s="8"/>
      <c r="I1931" s="81"/>
      <c r="J1931" s="81"/>
      <c r="K1931" s="82"/>
      <c r="L1931" s="120"/>
      <c r="M1931" s="93"/>
      <c r="N1931" s="93"/>
      <c r="O1931" s="36"/>
      <c r="P1931" s="81"/>
      <c r="Q1931" s="81"/>
      <c r="R1931" s="82"/>
      <c r="S1931" s="88"/>
      <c r="T1931" s="92"/>
      <c r="U1931" s="92"/>
      <c r="V1931" s="2"/>
      <c r="W1931" s="2"/>
    </row>
    <row r="1932" spans="1:23" ht="15.95" customHeight="1" x14ac:dyDescent="0.25">
      <c r="A1932" s="72"/>
      <c r="B1932" s="53" t="str">
        <f>IF('Data Import-Express'!B1926="", "",'Data Import-Express'!B1926 )</f>
        <v>RUA160</v>
      </c>
      <c r="C1932" s="53" t="str">
        <f>IF('Data Import-Express'!C1926="", "",'Data Import-Express'!C1926 )</f>
        <v>Company 244</v>
      </c>
      <c r="D1932" s="97" t="str">
        <f>IF('Data Import-Express'!D1926="", "",'Data Import-Express'!D1926 )</f>
        <v>L075512</v>
      </c>
      <c r="E1932" s="54">
        <f ca="1">IF('Data Import-Express'!E1926="", "",'Data Import-Express'!E1926 )+(TODAY()-$A$1)</f>
        <v>45156</v>
      </c>
      <c r="F1932" s="53">
        <f>IF('Data Import-Express'!F1926="", "",'Data Import-Express'!F1926 )</f>
        <v>712.5</v>
      </c>
      <c r="G1932" s="53">
        <f>IF('Data Import-Express'!G1926="", "",'Data Import-Express'!G1926 )</f>
        <v>712.5</v>
      </c>
      <c r="H1932" s="8"/>
      <c r="I1932" s="81"/>
      <c r="J1932" s="81"/>
      <c r="K1932" s="82"/>
      <c r="L1932" s="120"/>
      <c r="M1932" s="93"/>
      <c r="N1932" s="93"/>
      <c r="O1932" s="36"/>
      <c r="P1932" s="81"/>
      <c r="Q1932" s="81"/>
      <c r="R1932" s="82"/>
      <c r="S1932" s="88"/>
      <c r="T1932" s="92"/>
      <c r="U1932" s="92"/>
      <c r="V1932" s="2"/>
      <c r="W1932" s="2"/>
    </row>
    <row r="1933" spans="1:23" ht="15.95" customHeight="1" x14ac:dyDescent="0.25">
      <c r="A1933" s="72"/>
      <c r="B1933" s="53" t="str">
        <f>IF('Data Import-Express'!B1927="", "",'Data Import-Express'!B1927 )</f>
        <v>RUA160</v>
      </c>
      <c r="C1933" s="53" t="str">
        <f>IF('Data Import-Express'!C1927="", "",'Data Import-Express'!C1927 )</f>
        <v>Company 244</v>
      </c>
      <c r="D1933" s="97" t="str">
        <f>IF('Data Import-Express'!D1927="", "",'Data Import-Express'!D1927 )</f>
        <v>L078397</v>
      </c>
      <c r="E1933" s="54">
        <f ca="1">IF('Data Import-Express'!E1927="", "",'Data Import-Express'!E1927 )+(TODAY()-$A$1)</f>
        <v>45156</v>
      </c>
      <c r="F1933" s="53">
        <f>IF('Data Import-Express'!F1927="", "",'Data Import-Express'!F1927 )</f>
        <v>1944.7</v>
      </c>
      <c r="G1933" s="53">
        <f>IF('Data Import-Express'!G1927="", "",'Data Import-Express'!G1927 )</f>
        <v>1944.7</v>
      </c>
      <c r="H1933" s="8"/>
      <c r="I1933" s="81"/>
      <c r="J1933" s="81"/>
      <c r="K1933" s="82"/>
      <c r="L1933" s="120"/>
      <c r="M1933" s="93"/>
      <c r="N1933" s="93"/>
      <c r="O1933" s="36"/>
      <c r="P1933" s="81"/>
      <c r="Q1933" s="81"/>
      <c r="R1933" s="82"/>
      <c r="S1933" s="88"/>
      <c r="T1933" s="92"/>
      <c r="U1933" s="92"/>
      <c r="V1933" s="2"/>
      <c r="W1933" s="2"/>
    </row>
    <row r="1934" spans="1:23" ht="15.95" customHeight="1" x14ac:dyDescent="0.25">
      <c r="A1934" s="72"/>
      <c r="B1934" s="53" t="str">
        <f>IF('Data Import-Express'!B1928="", "",'Data Import-Express'!B1928 )</f>
        <v>RUA160</v>
      </c>
      <c r="C1934" s="53" t="str">
        <f>IF('Data Import-Express'!C1928="", "",'Data Import-Express'!C1928 )</f>
        <v>Company 244</v>
      </c>
      <c r="D1934" s="97" t="str">
        <f>IF('Data Import-Express'!D1928="", "",'Data Import-Express'!D1928 )</f>
        <v>L075512</v>
      </c>
      <c r="E1934" s="54">
        <f ca="1">IF('Data Import-Express'!E1928="", "",'Data Import-Express'!E1928 )+(TODAY()-$A$1)</f>
        <v>45156</v>
      </c>
      <c r="F1934" s="53">
        <f>IF('Data Import-Express'!F1928="", "",'Data Import-Express'!F1928 )</f>
        <v>712.5</v>
      </c>
      <c r="G1934" s="53">
        <f>IF('Data Import-Express'!G1928="", "",'Data Import-Express'!G1928 )</f>
        <v>712.5</v>
      </c>
      <c r="H1934" s="8"/>
      <c r="I1934" s="81"/>
      <c r="J1934" s="81"/>
      <c r="K1934" s="82"/>
      <c r="L1934" s="120"/>
      <c r="M1934" s="93"/>
      <c r="N1934" s="93"/>
      <c r="O1934" s="36"/>
      <c r="P1934" s="81"/>
      <c r="Q1934" s="81"/>
      <c r="R1934" s="82"/>
      <c r="S1934" s="88"/>
      <c r="T1934" s="92"/>
      <c r="U1934" s="92"/>
      <c r="V1934" s="2"/>
      <c r="W1934" s="2"/>
    </row>
    <row r="1935" spans="1:23" ht="15.95" customHeight="1" x14ac:dyDescent="0.25">
      <c r="A1935" s="72"/>
      <c r="B1935" s="53" t="str">
        <f>IF('Data Import-Express'!B1929="", "",'Data Import-Express'!B1929 )</f>
        <v>RUA160</v>
      </c>
      <c r="C1935" s="53" t="str">
        <f>IF('Data Import-Express'!C1929="", "",'Data Import-Express'!C1929 )</f>
        <v>Company 244</v>
      </c>
      <c r="D1935" s="97" t="str">
        <f>IF('Data Import-Express'!D1929="", "",'Data Import-Express'!D1929 )</f>
        <v>L077867</v>
      </c>
      <c r="E1935" s="54">
        <f ca="1">IF('Data Import-Express'!E1929="", "",'Data Import-Express'!E1929 )+(TODAY()-$A$1)</f>
        <v>45163</v>
      </c>
      <c r="F1935" s="53">
        <f>IF('Data Import-Express'!F1929="", "",'Data Import-Express'!F1929 )</f>
        <v>849</v>
      </c>
      <c r="G1935" s="53">
        <f>IF('Data Import-Express'!G1929="", "",'Data Import-Express'!G1929 )</f>
        <v>849</v>
      </c>
      <c r="H1935" s="8"/>
      <c r="I1935" s="81"/>
      <c r="J1935" s="81"/>
      <c r="K1935" s="82"/>
      <c r="L1935" s="120"/>
      <c r="M1935" s="93"/>
      <c r="N1935" s="93"/>
      <c r="O1935" s="36"/>
      <c r="P1935" s="81"/>
      <c r="Q1935" s="81"/>
      <c r="R1935" s="82"/>
      <c r="S1935" s="88"/>
      <c r="T1935" s="92"/>
      <c r="U1935" s="92"/>
      <c r="V1935" s="2"/>
      <c r="W1935" s="2"/>
    </row>
    <row r="1936" spans="1:23" ht="15.95" customHeight="1" x14ac:dyDescent="0.25">
      <c r="A1936" s="72"/>
      <c r="B1936" s="53" t="str">
        <f>IF('Data Import-Express'!B1930="", "",'Data Import-Express'!B1930 )</f>
        <v>RUA160</v>
      </c>
      <c r="C1936" s="53" t="str">
        <f>IF('Data Import-Express'!C1930="", "",'Data Import-Express'!C1930 )</f>
        <v>Company 244</v>
      </c>
      <c r="D1936" s="97" t="str">
        <f>IF('Data Import-Express'!D1930="", "",'Data Import-Express'!D1930 )</f>
        <v>L076463</v>
      </c>
      <c r="E1936" s="54">
        <f ca="1">IF('Data Import-Express'!E1930="", "",'Data Import-Express'!E1930 )+(TODAY()-$A$1)</f>
        <v>45170</v>
      </c>
      <c r="F1936" s="53">
        <f>IF('Data Import-Express'!F1930="", "",'Data Import-Express'!F1930 )</f>
        <v>698.2</v>
      </c>
      <c r="G1936" s="53">
        <f>IF('Data Import-Express'!G1930="", "",'Data Import-Express'!G1930 )</f>
        <v>698.2</v>
      </c>
      <c r="H1936" s="8"/>
      <c r="I1936" s="81"/>
      <c r="J1936" s="81"/>
      <c r="K1936" s="82"/>
      <c r="L1936" s="120"/>
      <c r="M1936" s="93"/>
      <c r="N1936" s="93"/>
      <c r="O1936" s="36"/>
      <c r="P1936" s="81"/>
      <c r="Q1936" s="81"/>
      <c r="R1936" s="82"/>
      <c r="S1936" s="88"/>
      <c r="T1936" s="92"/>
      <c r="U1936" s="92"/>
      <c r="V1936" s="2"/>
      <c r="W1936" s="2"/>
    </row>
    <row r="1937" spans="1:23" ht="15.95" customHeight="1" x14ac:dyDescent="0.25">
      <c r="A1937" s="72"/>
      <c r="B1937" s="53" t="str">
        <f>IF('Data Import-Express'!B1931="", "",'Data Import-Express'!B1931 )</f>
        <v>RUA160</v>
      </c>
      <c r="C1937" s="53" t="str">
        <f>IF('Data Import-Express'!C1931="", "",'Data Import-Express'!C1931 )</f>
        <v>Company 244</v>
      </c>
      <c r="D1937" s="97" t="str">
        <f>IF('Data Import-Express'!D1931="", "",'Data Import-Express'!D1931 )</f>
        <v>L078485</v>
      </c>
      <c r="E1937" s="54">
        <f ca="1">IF('Data Import-Express'!E1931="", "",'Data Import-Express'!E1931 )+(TODAY()-$A$1)</f>
        <v>45170</v>
      </c>
      <c r="F1937" s="53">
        <f>IF('Data Import-Express'!F1931="", "",'Data Import-Express'!F1931 )</f>
        <v>656.2</v>
      </c>
      <c r="G1937" s="53">
        <f>IF('Data Import-Express'!G1931="", "",'Data Import-Express'!G1931 )</f>
        <v>656.2</v>
      </c>
      <c r="H1937" s="8"/>
      <c r="I1937" s="81"/>
      <c r="J1937" s="81"/>
      <c r="K1937" s="82"/>
      <c r="L1937" s="120"/>
      <c r="M1937" s="93"/>
      <c r="N1937" s="93"/>
      <c r="O1937" s="36"/>
      <c r="P1937" s="81"/>
      <c r="Q1937" s="81"/>
      <c r="R1937" s="82"/>
      <c r="S1937" s="88"/>
      <c r="T1937" s="92"/>
      <c r="U1937" s="92"/>
      <c r="V1937" s="2"/>
      <c r="W1937" s="2"/>
    </row>
    <row r="1938" spans="1:23" ht="15.95" customHeight="1" x14ac:dyDescent="0.25">
      <c r="A1938" s="72"/>
      <c r="B1938" s="53" t="str">
        <f>IF('Data Import-Express'!B1932="", "",'Data Import-Express'!B1932 )</f>
        <v>RUA160</v>
      </c>
      <c r="C1938" s="53" t="str">
        <f>IF('Data Import-Express'!C1932="", "",'Data Import-Express'!C1932 )</f>
        <v>Company 244</v>
      </c>
      <c r="D1938" s="97" t="str">
        <f>IF('Data Import-Express'!D1932="", "",'Data Import-Express'!D1932 )</f>
        <v>L078620</v>
      </c>
      <c r="E1938" s="54">
        <f ca="1">IF('Data Import-Express'!E1932="", "",'Data Import-Express'!E1932 )+(TODAY()-$A$1)</f>
        <v>45170</v>
      </c>
      <c r="F1938" s="53">
        <f>IF('Data Import-Express'!F1932="", "",'Data Import-Express'!F1932 )</f>
        <v>778.25</v>
      </c>
      <c r="G1938" s="53">
        <f>IF('Data Import-Express'!G1932="", "",'Data Import-Express'!G1932 )</f>
        <v>778.25</v>
      </c>
      <c r="H1938" s="8"/>
      <c r="I1938" s="81"/>
      <c r="J1938" s="81"/>
      <c r="K1938" s="82"/>
      <c r="L1938" s="120"/>
      <c r="M1938" s="93"/>
      <c r="N1938" s="93"/>
      <c r="O1938" s="36"/>
      <c r="P1938" s="81"/>
      <c r="Q1938" s="81"/>
      <c r="R1938" s="82"/>
      <c r="S1938" s="88"/>
      <c r="T1938" s="92"/>
      <c r="U1938" s="92"/>
      <c r="V1938" s="2"/>
      <c r="W1938" s="2"/>
    </row>
    <row r="1939" spans="1:23" ht="15.95" customHeight="1" x14ac:dyDescent="0.25">
      <c r="A1939" s="72"/>
      <c r="B1939" s="53" t="str">
        <f>IF('Data Import-Express'!B1933="", "",'Data Import-Express'!B1933 )</f>
        <v>RUA160</v>
      </c>
      <c r="C1939" s="53" t="str">
        <f>IF('Data Import-Express'!C1933="", "",'Data Import-Express'!C1933 )</f>
        <v>Company 244</v>
      </c>
      <c r="D1939" s="97" t="str">
        <f>IF('Data Import-Express'!D1933="", "",'Data Import-Express'!D1933 )</f>
        <v>L079077</v>
      </c>
      <c r="E1939" s="54">
        <f ca="1">IF('Data Import-Express'!E1933="", "",'Data Import-Express'!E1933 )+(TODAY()-$A$1)</f>
        <v>45170</v>
      </c>
      <c r="F1939" s="53">
        <f>IF('Data Import-Express'!F1933="", "",'Data Import-Express'!F1933 )</f>
        <v>379.7</v>
      </c>
      <c r="G1939" s="53">
        <f>IF('Data Import-Express'!G1933="", "",'Data Import-Express'!G1933 )</f>
        <v>379.7</v>
      </c>
      <c r="H1939" s="8"/>
      <c r="I1939" s="81"/>
      <c r="J1939" s="81"/>
      <c r="K1939" s="82"/>
      <c r="L1939" s="120"/>
      <c r="M1939" s="93"/>
      <c r="N1939" s="93"/>
      <c r="O1939" s="36"/>
      <c r="P1939" s="81"/>
      <c r="Q1939" s="81"/>
      <c r="R1939" s="82"/>
      <c r="S1939" s="88"/>
      <c r="T1939" s="92"/>
      <c r="U1939" s="92"/>
      <c r="V1939" s="2"/>
      <c r="W1939" s="2"/>
    </row>
    <row r="1940" spans="1:23" ht="15.95" customHeight="1" x14ac:dyDescent="0.25">
      <c r="A1940" s="72"/>
      <c r="B1940" s="53" t="str">
        <f>IF('Data Import-Express'!B1934="", "",'Data Import-Express'!B1934 )</f>
        <v>RUA160</v>
      </c>
      <c r="C1940" s="53" t="str">
        <f>IF('Data Import-Express'!C1934="", "",'Data Import-Express'!C1934 )</f>
        <v>Company 244</v>
      </c>
      <c r="D1940" s="97" t="str">
        <f>IF('Data Import-Express'!D1934="", "",'Data Import-Express'!D1934 )</f>
        <v>L079224</v>
      </c>
      <c r="E1940" s="54">
        <f ca="1">IF('Data Import-Express'!E1934="", "",'Data Import-Express'!E1934 )+(TODAY()-$A$1)</f>
        <v>45170</v>
      </c>
      <c r="F1940" s="53">
        <f>IF('Data Import-Express'!F1934="", "",'Data Import-Express'!F1934 )</f>
        <v>748.45</v>
      </c>
      <c r="G1940" s="53">
        <f>IF('Data Import-Express'!G1934="", "",'Data Import-Express'!G1934 )</f>
        <v>748.45</v>
      </c>
      <c r="H1940" s="8"/>
      <c r="I1940" s="81"/>
      <c r="J1940" s="81"/>
      <c r="K1940" s="82"/>
      <c r="L1940" s="120"/>
      <c r="M1940" s="93"/>
      <c r="N1940" s="93"/>
      <c r="O1940" s="36"/>
      <c r="P1940" s="81"/>
      <c r="Q1940" s="81"/>
      <c r="R1940" s="82"/>
      <c r="S1940" s="88"/>
      <c r="T1940" s="92"/>
      <c r="U1940" s="92"/>
      <c r="V1940" s="2"/>
      <c r="W1940" s="2"/>
    </row>
    <row r="1941" spans="1:23" ht="15.95" customHeight="1" x14ac:dyDescent="0.25">
      <c r="A1941" s="72"/>
      <c r="B1941" s="53" t="str">
        <f>IF('Data Import-Express'!B1935="", "",'Data Import-Express'!B1935 )</f>
        <v>RUA160</v>
      </c>
      <c r="C1941" s="53" t="str">
        <f>IF('Data Import-Express'!C1935="", "",'Data Import-Express'!C1935 )</f>
        <v>Company 244</v>
      </c>
      <c r="D1941" s="97" t="str">
        <f>IF('Data Import-Express'!D1935="", "",'Data Import-Express'!D1935 )</f>
        <v>L079238</v>
      </c>
      <c r="E1941" s="54">
        <f ca="1">IF('Data Import-Express'!E1935="", "",'Data Import-Express'!E1935 )+(TODAY()-$A$1)</f>
        <v>45172</v>
      </c>
      <c r="F1941" s="53">
        <f>IF('Data Import-Express'!F1935="", "",'Data Import-Express'!F1935 )</f>
        <v>934.95</v>
      </c>
      <c r="G1941" s="53">
        <f>IF('Data Import-Express'!G1935="", "",'Data Import-Express'!G1935 )</f>
        <v>934.95</v>
      </c>
      <c r="H1941" s="8"/>
      <c r="I1941" s="81"/>
      <c r="J1941" s="81"/>
      <c r="K1941" s="82"/>
      <c r="L1941" s="120"/>
      <c r="M1941" s="93"/>
      <c r="N1941" s="93"/>
      <c r="O1941" s="36"/>
      <c r="P1941" s="81"/>
      <c r="Q1941" s="81"/>
      <c r="R1941" s="82"/>
      <c r="S1941" s="88"/>
      <c r="T1941" s="92"/>
      <c r="U1941" s="92"/>
      <c r="V1941" s="2"/>
      <c r="W1941" s="2"/>
    </row>
    <row r="1942" spans="1:23" ht="15.95" customHeight="1" x14ac:dyDescent="0.25">
      <c r="A1942" s="72"/>
      <c r="B1942" s="53" t="str">
        <f>IF('Data Import-Express'!B1936="", "",'Data Import-Express'!B1936 )</f>
        <v>RUA160</v>
      </c>
      <c r="C1942" s="53" t="str">
        <f>IF('Data Import-Express'!C1936="", "",'Data Import-Express'!C1936 )</f>
        <v>Company 244</v>
      </c>
      <c r="D1942" s="97" t="str">
        <f>IF('Data Import-Express'!D1936="", "",'Data Import-Express'!D1936 )</f>
        <v>L079667</v>
      </c>
      <c r="E1942" s="54">
        <f ca="1">IF('Data Import-Express'!E1936="", "",'Data Import-Express'!E1936 )+(TODAY()-$A$1)</f>
        <v>45172</v>
      </c>
      <c r="F1942" s="53">
        <f>IF('Data Import-Express'!F1936="", "",'Data Import-Express'!F1936 )</f>
        <v>427.5</v>
      </c>
      <c r="G1942" s="53">
        <f>IF('Data Import-Express'!G1936="", "",'Data Import-Express'!G1936 )</f>
        <v>427.5</v>
      </c>
      <c r="H1942" s="8"/>
      <c r="I1942" s="81"/>
      <c r="J1942" s="81"/>
      <c r="K1942" s="82"/>
      <c r="L1942" s="120"/>
      <c r="M1942" s="93"/>
      <c r="N1942" s="93"/>
      <c r="O1942" s="36"/>
      <c r="P1942" s="81"/>
      <c r="Q1942" s="81"/>
      <c r="R1942" s="82"/>
      <c r="S1942" s="88"/>
      <c r="T1942" s="92"/>
      <c r="U1942" s="92"/>
      <c r="V1942" s="2"/>
      <c r="W1942" s="2"/>
    </row>
    <row r="1943" spans="1:23" ht="15.95" customHeight="1" x14ac:dyDescent="0.25">
      <c r="A1943" s="72"/>
      <c r="B1943" s="53" t="str">
        <f>IF('Data Import-Express'!B1937="", "",'Data Import-Express'!B1937 )</f>
        <v>SIM400</v>
      </c>
      <c r="C1943" s="53" t="str">
        <f>IF('Data Import-Express'!C1937="", "",'Data Import-Express'!C1937 )</f>
        <v>Company 245</v>
      </c>
      <c r="D1943" s="97" t="str">
        <f>IF('Data Import-Express'!D1937="", "",'Data Import-Express'!D1937 )</f>
        <v>L075100</v>
      </c>
      <c r="E1943" s="54">
        <f ca="1">IF('Data Import-Express'!E1937="", "",'Data Import-Express'!E1937 )+(TODAY()-$A$1)</f>
        <v>45133</v>
      </c>
      <c r="F1943" s="53">
        <f>IF('Data Import-Express'!F1937="", "",'Data Import-Express'!F1937 )</f>
        <v>961.88</v>
      </c>
      <c r="G1943" s="53">
        <f>IF('Data Import-Express'!G1937="", "",'Data Import-Express'!G1937 )</f>
        <v>961.88</v>
      </c>
      <c r="H1943" s="8"/>
      <c r="I1943" s="81"/>
      <c r="J1943" s="81"/>
      <c r="K1943" s="82"/>
      <c r="L1943" s="120"/>
      <c r="M1943" s="93"/>
      <c r="N1943" s="93"/>
      <c r="O1943" s="36"/>
      <c r="P1943" s="81"/>
      <c r="Q1943" s="81"/>
      <c r="R1943" s="82"/>
      <c r="S1943" s="88"/>
      <c r="T1943" s="92"/>
      <c r="U1943" s="92"/>
      <c r="V1943" s="2"/>
      <c r="W1943" s="2"/>
    </row>
    <row r="1944" spans="1:23" ht="15.95" customHeight="1" x14ac:dyDescent="0.25">
      <c r="A1944" s="72"/>
      <c r="B1944" s="53" t="str">
        <f>IF('Data Import-Express'!B1938="", "",'Data Import-Express'!B1938 )</f>
        <v>SIM400</v>
      </c>
      <c r="C1944" s="53" t="str">
        <f>IF('Data Import-Express'!C1938="", "",'Data Import-Express'!C1938 )</f>
        <v>Company 245</v>
      </c>
      <c r="D1944" s="97" t="str">
        <f>IF('Data Import-Express'!D1938="", "",'Data Import-Express'!D1938 )</f>
        <v>L075716</v>
      </c>
      <c r="E1944" s="54">
        <f ca="1">IF('Data Import-Express'!E1938="", "",'Data Import-Express'!E1938 )+(TODAY()-$A$1)</f>
        <v>45133</v>
      </c>
      <c r="F1944" s="53">
        <f>IF('Data Import-Express'!F1938="", "",'Data Import-Express'!F1938 )</f>
        <v>1981</v>
      </c>
      <c r="G1944" s="53">
        <f>IF('Data Import-Express'!G1938="", "",'Data Import-Express'!G1938 )</f>
        <v>1981</v>
      </c>
      <c r="H1944" s="8"/>
      <c r="I1944" s="81"/>
      <c r="J1944" s="81"/>
      <c r="K1944" s="82"/>
      <c r="L1944" s="120"/>
      <c r="M1944" s="93"/>
      <c r="N1944" s="93"/>
      <c r="O1944" s="36"/>
      <c r="P1944" s="81"/>
      <c r="Q1944" s="81"/>
      <c r="R1944" s="82"/>
      <c r="S1944" s="88"/>
      <c r="T1944" s="92"/>
      <c r="U1944" s="92"/>
      <c r="V1944" s="2"/>
      <c r="W1944" s="2"/>
    </row>
    <row r="1945" spans="1:23" ht="15.95" customHeight="1" x14ac:dyDescent="0.25">
      <c r="A1945" s="72"/>
      <c r="B1945" s="53" t="str">
        <f>IF('Data Import-Express'!B1939="", "",'Data Import-Express'!B1939 )</f>
        <v>SIM400</v>
      </c>
      <c r="C1945" s="53" t="str">
        <f>IF('Data Import-Express'!C1939="", "",'Data Import-Express'!C1939 )</f>
        <v>Company 245</v>
      </c>
      <c r="D1945" s="97" t="str">
        <f>IF('Data Import-Express'!D1939="", "",'Data Import-Express'!D1939 )</f>
        <v>L076926</v>
      </c>
      <c r="E1945" s="54">
        <f ca="1">IF('Data Import-Express'!E1939="", "",'Data Import-Express'!E1939 )+(TODAY()-$A$1)</f>
        <v>45134</v>
      </c>
      <c r="F1945" s="53">
        <f>IF('Data Import-Express'!F1939="", "",'Data Import-Express'!F1939 )</f>
        <v>1185.75</v>
      </c>
      <c r="G1945" s="53">
        <f>IF('Data Import-Express'!G1939="", "",'Data Import-Express'!G1939 )</f>
        <v>1185.75</v>
      </c>
      <c r="H1945" s="8"/>
      <c r="I1945" s="81"/>
      <c r="J1945" s="81"/>
      <c r="K1945" s="82"/>
      <c r="L1945" s="120"/>
      <c r="M1945" s="93"/>
      <c r="N1945" s="93"/>
      <c r="O1945" s="36"/>
      <c r="P1945" s="81"/>
      <c r="Q1945" s="81"/>
      <c r="R1945" s="82"/>
      <c r="S1945" s="88"/>
      <c r="T1945" s="92"/>
      <c r="U1945" s="92"/>
      <c r="V1945" s="2"/>
      <c r="W1945" s="2"/>
    </row>
    <row r="1946" spans="1:23" ht="15.95" customHeight="1" x14ac:dyDescent="0.25">
      <c r="A1946" s="72"/>
      <c r="B1946" s="53" t="str">
        <f>IF('Data Import-Express'!B1940="", "",'Data Import-Express'!B1940 )</f>
        <v>SIM400</v>
      </c>
      <c r="C1946" s="53" t="str">
        <f>IF('Data Import-Express'!C1940="", "",'Data Import-Express'!C1940 )</f>
        <v>Company 245</v>
      </c>
      <c r="D1946" s="97" t="str">
        <f>IF('Data Import-Express'!D1940="", "",'Data Import-Express'!D1940 )</f>
        <v>L076984</v>
      </c>
      <c r="E1946" s="54">
        <f ca="1">IF('Data Import-Express'!E1940="", "",'Data Import-Express'!E1940 )+(TODAY()-$A$1)</f>
        <v>45134</v>
      </c>
      <c r="F1946" s="53">
        <f>IF('Data Import-Express'!F1940="", "",'Data Import-Express'!F1940 )</f>
        <v>837</v>
      </c>
      <c r="G1946" s="53">
        <f>IF('Data Import-Express'!G1940="", "",'Data Import-Express'!G1940 )</f>
        <v>837</v>
      </c>
      <c r="H1946" s="8"/>
      <c r="I1946" s="81"/>
      <c r="J1946" s="81"/>
      <c r="K1946" s="82"/>
      <c r="L1946" s="120"/>
      <c r="M1946" s="93"/>
      <c r="N1946" s="93"/>
      <c r="O1946" s="36"/>
      <c r="P1946" s="81"/>
      <c r="Q1946" s="81"/>
      <c r="R1946" s="82"/>
      <c r="S1946" s="88"/>
      <c r="T1946" s="92"/>
      <c r="U1946" s="92"/>
      <c r="V1946" s="2"/>
      <c r="W1946" s="2"/>
    </row>
    <row r="1947" spans="1:23" ht="15.95" customHeight="1" x14ac:dyDescent="0.25">
      <c r="A1947" s="72"/>
      <c r="B1947" s="53" t="str">
        <f>IF('Data Import-Express'!B1941="", "",'Data Import-Express'!B1941 )</f>
        <v>SIM400</v>
      </c>
      <c r="C1947" s="53" t="str">
        <f>IF('Data Import-Express'!C1941="", "",'Data Import-Express'!C1941 )</f>
        <v>Company 245</v>
      </c>
      <c r="D1947" s="97" t="str">
        <f>IF('Data Import-Express'!D1941="", "",'Data Import-Express'!D1941 )</f>
        <v>L077534</v>
      </c>
      <c r="E1947" s="54">
        <f ca="1">IF('Data Import-Express'!E1941="", "",'Data Import-Express'!E1941 )+(TODAY()-$A$1)</f>
        <v>45134</v>
      </c>
      <c r="F1947" s="53">
        <f>IF('Data Import-Express'!F1941="", "",'Data Import-Express'!F1941 )</f>
        <v>2601</v>
      </c>
      <c r="G1947" s="53">
        <f>IF('Data Import-Express'!G1941="", "",'Data Import-Express'!G1941 )</f>
        <v>2601</v>
      </c>
      <c r="H1947" s="8"/>
      <c r="I1947" s="81"/>
      <c r="J1947" s="81"/>
      <c r="K1947" s="82"/>
      <c r="L1947" s="120"/>
      <c r="M1947" s="93"/>
      <c r="N1947" s="93"/>
      <c r="O1947" s="36"/>
      <c r="P1947" s="81"/>
      <c r="Q1947" s="81"/>
      <c r="R1947" s="82"/>
      <c r="S1947" s="88"/>
      <c r="T1947" s="92"/>
      <c r="U1947" s="92"/>
      <c r="V1947" s="2"/>
      <c r="W1947" s="2"/>
    </row>
    <row r="1948" spans="1:23" ht="15.95" customHeight="1" x14ac:dyDescent="0.25">
      <c r="A1948" s="72"/>
      <c r="B1948" s="53" t="str">
        <f>IF('Data Import-Express'!B1942="", "",'Data Import-Express'!B1942 )</f>
        <v>SIM400</v>
      </c>
      <c r="C1948" s="53" t="str">
        <f>IF('Data Import-Express'!C1942="", "",'Data Import-Express'!C1942 )</f>
        <v>Company 245</v>
      </c>
      <c r="D1948" s="97" t="str">
        <f>IF('Data Import-Express'!D1942="", "",'Data Import-Express'!D1942 )</f>
        <v>L077860</v>
      </c>
      <c r="E1948" s="54">
        <f ca="1">IF('Data Import-Express'!E1942="", "",'Data Import-Express'!E1942 )+(TODAY()-$A$1)</f>
        <v>45141</v>
      </c>
      <c r="F1948" s="53">
        <f>IF('Data Import-Express'!F1942="", "",'Data Import-Express'!F1942 )</f>
        <v>975.38</v>
      </c>
      <c r="G1948" s="53">
        <f>IF('Data Import-Express'!G1942="", "",'Data Import-Express'!G1942 )</f>
        <v>975.38</v>
      </c>
      <c r="H1948" s="8"/>
      <c r="I1948" s="81"/>
      <c r="J1948" s="81"/>
      <c r="K1948" s="82"/>
      <c r="L1948" s="120"/>
      <c r="M1948" s="93"/>
      <c r="N1948" s="93"/>
      <c r="O1948" s="36"/>
      <c r="P1948" s="81"/>
      <c r="Q1948" s="81"/>
      <c r="R1948" s="82"/>
      <c r="S1948" s="88"/>
      <c r="T1948" s="92"/>
      <c r="U1948" s="92"/>
      <c r="V1948" s="2"/>
      <c r="W1948" s="2"/>
    </row>
    <row r="1949" spans="1:23" ht="15.95" customHeight="1" x14ac:dyDescent="0.25">
      <c r="A1949" s="72"/>
      <c r="B1949" s="53" t="str">
        <f>IF('Data Import-Express'!B1943="", "",'Data Import-Express'!B1943 )</f>
        <v>SIM400</v>
      </c>
      <c r="C1949" s="53" t="str">
        <f>IF('Data Import-Express'!C1943="", "",'Data Import-Express'!C1943 )</f>
        <v>Company 245</v>
      </c>
      <c r="D1949" s="97" t="str">
        <f>IF('Data Import-Express'!D1943="", "",'Data Import-Express'!D1943 )</f>
        <v>L078203</v>
      </c>
      <c r="E1949" s="54">
        <f ca="1">IF('Data Import-Express'!E1943="", "",'Data Import-Express'!E1943 )+(TODAY()-$A$1)</f>
        <v>45148</v>
      </c>
      <c r="F1949" s="53">
        <f>IF('Data Import-Express'!F1943="", "",'Data Import-Express'!F1943 )</f>
        <v>2312</v>
      </c>
      <c r="G1949" s="53">
        <f>IF('Data Import-Express'!G1943="", "",'Data Import-Express'!G1943 )</f>
        <v>2312</v>
      </c>
      <c r="H1949" s="8"/>
      <c r="I1949" s="81"/>
      <c r="J1949" s="81"/>
      <c r="K1949" s="82"/>
      <c r="L1949" s="120"/>
      <c r="M1949" s="93"/>
      <c r="N1949" s="93"/>
      <c r="O1949" s="36"/>
      <c r="P1949" s="81"/>
      <c r="Q1949" s="81"/>
      <c r="R1949" s="82"/>
      <c r="S1949" s="88"/>
      <c r="T1949" s="92"/>
      <c r="U1949" s="92"/>
      <c r="V1949" s="2"/>
      <c r="W1949" s="2"/>
    </row>
    <row r="1950" spans="1:23" ht="15.95" customHeight="1" x14ac:dyDescent="0.25">
      <c r="A1950" s="72"/>
      <c r="B1950" s="53" t="str">
        <f>IF('Data Import-Express'!B1944="", "",'Data Import-Express'!B1944 )</f>
        <v>SIM400</v>
      </c>
      <c r="C1950" s="53" t="str">
        <f>IF('Data Import-Express'!C1944="", "",'Data Import-Express'!C1944 )</f>
        <v>Company 245</v>
      </c>
      <c r="D1950" s="97" t="str">
        <f>IF('Data Import-Express'!D1944="", "",'Data Import-Express'!D1944 )</f>
        <v>L079015</v>
      </c>
      <c r="E1950" s="54">
        <f ca="1">IF('Data Import-Express'!E1944="", "",'Data Import-Express'!E1944 )+(TODAY()-$A$1)</f>
        <v>45161</v>
      </c>
      <c r="F1950" s="53">
        <f>IF('Data Import-Express'!F1944="", "",'Data Import-Express'!F1944 )</f>
        <v>1589.5</v>
      </c>
      <c r="G1950" s="53">
        <f>IF('Data Import-Express'!G1944="", "",'Data Import-Express'!G1944 )</f>
        <v>1589.5</v>
      </c>
      <c r="H1950" s="8"/>
      <c r="I1950" s="81"/>
      <c r="J1950" s="81"/>
      <c r="K1950" s="82"/>
      <c r="L1950" s="120"/>
      <c r="M1950" s="93"/>
      <c r="N1950" s="93"/>
      <c r="O1950" s="36"/>
      <c r="P1950" s="81"/>
      <c r="Q1950" s="81"/>
      <c r="R1950" s="82"/>
      <c r="S1950" s="88"/>
      <c r="T1950" s="92"/>
      <c r="U1950" s="92"/>
      <c r="V1950" s="2"/>
      <c r="W1950" s="2"/>
    </row>
    <row r="1951" spans="1:23" ht="15.95" customHeight="1" x14ac:dyDescent="0.25">
      <c r="A1951" s="72"/>
      <c r="B1951" s="53" t="str">
        <f>IF('Data Import-Express'!B1945="", "",'Data Import-Express'!B1945 )</f>
        <v>SIM400</v>
      </c>
      <c r="C1951" s="53" t="str">
        <f>IF('Data Import-Express'!C1945="", "",'Data Import-Express'!C1945 )</f>
        <v>Company 245</v>
      </c>
      <c r="D1951" s="97" t="str">
        <f>IF('Data Import-Express'!D1945="", "",'Data Import-Express'!D1945 )</f>
        <v>L079228</v>
      </c>
      <c r="E1951" s="54">
        <f ca="1">IF('Data Import-Express'!E1945="", "",'Data Import-Express'!E1945 )+(TODAY()-$A$1)</f>
        <v>45171</v>
      </c>
      <c r="F1951" s="53">
        <f>IF('Data Import-Express'!F1945="", "",'Data Import-Express'!F1945 )</f>
        <v>1878.5</v>
      </c>
      <c r="G1951" s="53">
        <f>IF('Data Import-Express'!G1945="", "",'Data Import-Express'!G1945 )</f>
        <v>1878.5</v>
      </c>
      <c r="H1951" s="8"/>
      <c r="I1951" s="81"/>
      <c r="J1951" s="81"/>
      <c r="K1951" s="82"/>
      <c r="L1951" s="120"/>
      <c r="M1951" s="93"/>
      <c r="N1951" s="93"/>
      <c r="O1951" s="36"/>
      <c r="P1951" s="81"/>
      <c r="Q1951" s="81"/>
      <c r="R1951" s="82"/>
      <c r="S1951" s="88"/>
      <c r="T1951" s="92"/>
      <c r="U1951" s="92"/>
      <c r="V1951" s="2"/>
      <c r="W1951" s="2"/>
    </row>
    <row r="1952" spans="1:23" ht="15.95" customHeight="1" x14ac:dyDescent="0.25">
      <c r="A1952" s="72"/>
      <c r="B1952" s="53" t="str">
        <f>IF('Data Import-Express'!B1946="", "",'Data Import-Express'!B1946 )</f>
        <v>SIMLE</v>
      </c>
      <c r="C1952" s="53" t="str">
        <f>IF('Data Import-Express'!C1946="", "",'Data Import-Express'!C1946 )</f>
        <v>Company 246</v>
      </c>
      <c r="D1952" s="97" t="str">
        <f>IF('Data Import-Express'!D1946="", "",'Data Import-Express'!D1946 )</f>
        <v>L075546</v>
      </c>
      <c r="E1952" s="54">
        <f ca="1">IF('Data Import-Express'!E1946="", "",'Data Import-Express'!E1946 )+(TODAY()-$A$1)</f>
        <v>45106</v>
      </c>
      <c r="F1952" s="53">
        <f>IF('Data Import-Express'!F1946="", "",'Data Import-Express'!F1946 )</f>
        <v>360</v>
      </c>
      <c r="G1952" s="53">
        <f>IF('Data Import-Express'!G1946="", "",'Data Import-Express'!G1946 )</f>
        <v>360</v>
      </c>
      <c r="H1952" s="8"/>
      <c r="I1952" s="81"/>
      <c r="J1952" s="81"/>
      <c r="K1952" s="82"/>
      <c r="L1952" s="120"/>
      <c r="M1952" s="93"/>
      <c r="N1952" s="93"/>
      <c r="O1952" s="36"/>
      <c r="P1952" s="81"/>
      <c r="Q1952" s="81"/>
      <c r="R1952" s="82"/>
      <c r="S1952" s="88"/>
      <c r="T1952" s="92"/>
      <c r="U1952" s="92"/>
      <c r="V1952" s="2"/>
      <c r="W1952" s="2"/>
    </row>
    <row r="1953" spans="1:23" ht="15.95" customHeight="1" x14ac:dyDescent="0.25">
      <c r="A1953" s="72"/>
      <c r="B1953" s="53" t="str">
        <f>IF('Data Import-Express'!B1947="", "",'Data Import-Express'!B1947 )</f>
        <v>SIMLE</v>
      </c>
      <c r="C1953" s="53" t="str">
        <f>IF('Data Import-Express'!C1947="", "",'Data Import-Express'!C1947 )</f>
        <v>Company 246</v>
      </c>
      <c r="D1953" s="97" t="str">
        <f>IF('Data Import-Express'!D1947="", "",'Data Import-Express'!D1947 )</f>
        <v>L076205</v>
      </c>
      <c r="E1953" s="54">
        <f ca="1">IF('Data Import-Express'!E1947="", "",'Data Import-Express'!E1947 )+(TODAY()-$A$1)</f>
        <v>45127</v>
      </c>
      <c r="F1953" s="53">
        <f>IF('Data Import-Express'!F1947="", "",'Data Import-Express'!F1947 )</f>
        <v>385.63</v>
      </c>
      <c r="G1953" s="53">
        <f>IF('Data Import-Express'!G1947="", "",'Data Import-Express'!G1947 )</f>
        <v>385.63</v>
      </c>
      <c r="H1953" s="8"/>
      <c r="I1953" s="81"/>
      <c r="J1953" s="81"/>
      <c r="K1953" s="82"/>
      <c r="L1953" s="120"/>
      <c r="M1953" s="93"/>
      <c r="N1953" s="93"/>
      <c r="O1953" s="36"/>
      <c r="P1953" s="81"/>
      <c r="Q1953" s="81"/>
      <c r="R1953" s="82"/>
      <c r="S1953" s="88"/>
      <c r="T1953" s="92"/>
      <c r="U1953" s="92"/>
      <c r="V1953" s="2"/>
      <c r="W1953" s="2"/>
    </row>
    <row r="1954" spans="1:23" ht="15.95" customHeight="1" x14ac:dyDescent="0.25">
      <c r="A1954" s="72"/>
      <c r="B1954" s="53" t="str">
        <f>IF('Data Import-Express'!B1948="", "",'Data Import-Express'!B1948 )</f>
        <v>SIMLE</v>
      </c>
      <c r="C1954" s="53" t="str">
        <f>IF('Data Import-Express'!C1948="", "",'Data Import-Express'!C1948 )</f>
        <v>Company 246</v>
      </c>
      <c r="D1954" s="97" t="str">
        <f>IF('Data Import-Express'!D1948="", "",'Data Import-Express'!D1948 )</f>
        <v>L077329</v>
      </c>
      <c r="E1954" s="54">
        <f ca="1">IF('Data Import-Express'!E1948="", "",'Data Import-Express'!E1948 )+(TODAY()-$A$1)</f>
        <v>45134</v>
      </c>
      <c r="F1954" s="53">
        <f>IF('Data Import-Express'!F1948="", "",'Data Import-Express'!F1948 )</f>
        <v>447.77</v>
      </c>
      <c r="G1954" s="53">
        <f>IF('Data Import-Express'!G1948="", "",'Data Import-Express'!G1948 )</f>
        <v>447.77</v>
      </c>
      <c r="H1954" s="8"/>
      <c r="I1954" s="81"/>
      <c r="J1954" s="81"/>
      <c r="K1954" s="82"/>
      <c r="L1954" s="120"/>
      <c r="M1954" s="93"/>
      <c r="N1954" s="93"/>
      <c r="O1954" s="36"/>
      <c r="P1954" s="81"/>
      <c r="Q1954" s="81"/>
      <c r="R1954" s="82"/>
      <c r="S1954" s="88"/>
      <c r="T1954" s="92"/>
      <c r="U1954" s="92"/>
      <c r="V1954" s="2"/>
      <c r="W1954" s="2"/>
    </row>
    <row r="1955" spans="1:23" ht="15.95" customHeight="1" x14ac:dyDescent="0.25">
      <c r="A1955" s="72"/>
      <c r="B1955" s="53" t="str">
        <f>IF('Data Import-Express'!B1949="", "",'Data Import-Express'!B1949 )</f>
        <v>SIMLE</v>
      </c>
      <c r="C1955" s="53" t="str">
        <f>IF('Data Import-Express'!C1949="", "",'Data Import-Express'!C1949 )</f>
        <v>Company 246</v>
      </c>
      <c r="D1955" s="97" t="str">
        <f>IF('Data Import-Express'!D1949="", "",'Data Import-Express'!D1949 )</f>
        <v>L077518</v>
      </c>
      <c r="E1955" s="54">
        <f ca="1">IF('Data Import-Express'!E1949="", "",'Data Import-Express'!E1949 )+(TODAY()-$A$1)</f>
        <v>45141</v>
      </c>
      <c r="F1955" s="53">
        <f>IF('Data Import-Express'!F1949="", "",'Data Import-Express'!F1949 )</f>
        <v>428.45</v>
      </c>
      <c r="G1955" s="53">
        <f>IF('Data Import-Express'!G1949="", "",'Data Import-Express'!G1949 )</f>
        <v>428.45</v>
      </c>
      <c r="H1955" s="8"/>
      <c r="I1955" s="81"/>
      <c r="J1955" s="81"/>
      <c r="K1955" s="82"/>
      <c r="L1955" s="120"/>
      <c r="M1955" s="93"/>
      <c r="N1955" s="93"/>
      <c r="O1955" s="36"/>
      <c r="P1955" s="81"/>
      <c r="Q1955" s="81"/>
      <c r="R1955" s="82"/>
      <c r="S1955" s="88"/>
      <c r="T1955" s="92"/>
      <c r="U1955" s="92"/>
      <c r="V1955" s="2"/>
      <c r="W1955" s="2"/>
    </row>
    <row r="1956" spans="1:23" ht="15.95" customHeight="1" x14ac:dyDescent="0.25">
      <c r="A1956" s="72"/>
      <c r="B1956" s="53" t="str">
        <f>IF('Data Import-Express'!B1950="", "",'Data Import-Express'!B1950 )</f>
        <v>SIMLE</v>
      </c>
      <c r="C1956" s="53" t="str">
        <f>IF('Data Import-Express'!C1950="", "",'Data Import-Express'!C1950 )</f>
        <v>Company 246</v>
      </c>
      <c r="D1956" s="97" t="str">
        <f>IF('Data Import-Express'!D1950="", "",'Data Import-Express'!D1950 )</f>
        <v>L074388</v>
      </c>
      <c r="E1956" s="54">
        <f ca="1">IF('Data Import-Express'!E1950="", "",'Data Import-Express'!E1950 )+(TODAY()-$A$1)</f>
        <v>45144</v>
      </c>
      <c r="F1956" s="53">
        <f>IF('Data Import-Express'!F1950="", "",'Data Import-Express'!F1950 )</f>
        <v>358.5</v>
      </c>
      <c r="G1956" s="53">
        <f>IF('Data Import-Express'!G1950="", "",'Data Import-Express'!G1950 )</f>
        <v>358.5</v>
      </c>
      <c r="H1956" s="8"/>
      <c r="I1956" s="81"/>
      <c r="J1956" s="81"/>
      <c r="K1956" s="82"/>
      <c r="L1956" s="120"/>
      <c r="M1956" s="93"/>
      <c r="N1956" s="93"/>
      <c r="O1956" s="36"/>
      <c r="P1956" s="81"/>
      <c r="Q1956" s="81"/>
      <c r="R1956" s="82"/>
      <c r="S1956" s="88"/>
      <c r="T1956" s="92"/>
      <c r="U1956" s="92"/>
      <c r="V1956" s="2"/>
      <c r="W1956" s="2"/>
    </row>
    <row r="1957" spans="1:23" ht="15.95" customHeight="1" x14ac:dyDescent="0.25">
      <c r="A1957" s="72"/>
      <c r="B1957" s="53" t="str">
        <f>IF('Data Import-Express'!B1951="", "",'Data Import-Express'!B1951 )</f>
        <v>TET117</v>
      </c>
      <c r="C1957" s="53" t="str">
        <f>IF('Data Import-Express'!C1951="", "",'Data Import-Express'!C1951 )</f>
        <v>Company 247</v>
      </c>
      <c r="D1957" s="97" t="str">
        <f>IF('Data Import-Express'!D1951="", "",'Data Import-Express'!D1951 )</f>
        <v>L077222</v>
      </c>
      <c r="E1957" s="54">
        <f ca="1">IF('Data Import-Express'!E1951="", "",'Data Import-Express'!E1951 )+(TODAY()-$A$1)</f>
        <v>45141</v>
      </c>
      <c r="F1957" s="53">
        <f>IF('Data Import-Express'!F1951="", "",'Data Import-Express'!F1951 )</f>
        <v>717.5</v>
      </c>
      <c r="G1957" s="53">
        <f>IF('Data Import-Express'!G1951="", "",'Data Import-Express'!G1951 )</f>
        <v>717.5</v>
      </c>
      <c r="H1957" s="8"/>
      <c r="I1957" s="81"/>
      <c r="J1957" s="81"/>
      <c r="K1957" s="82"/>
      <c r="L1957" s="120"/>
      <c r="M1957" s="93"/>
      <c r="N1957" s="93"/>
      <c r="O1957" s="36"/>
      <c r="P1957" s="81"/>
      <c r="Q1957" s="81"/>
      <c r="R1957" s="82"/>
      <c r="S1957" s="88"/>
      <c r="T1957" s="92"/>
      <c r="U1957" s="92"/>
      <c r="V1957" s="2"/>
      <c r="W1957" s="2"/>
    </row>
    <row r="1958" spans="1:23" ht="15.95" customHeight="1" x14ac:dyDescent="0.25">
      <c r="A1958" s="72"/>
      <c r="B1958" s="53" t="str">
        <f>IF('Data Import-Express'!B1952="", "",'Data Import-Express'!B1952 )</f>
        <v>TET117</v>
      </c>
      <c r="C1958" s="53" t="str">
        <f>IF('Data Import-Express'!C1952="", "",'Data Import-Express'!C1952 )</f>
        <v>Company 247</v>
      </c>
      <c r="D1958" s="97" t="str">
        <f>IF('Data Import-Express'!D1952="", "",'Data Import-Express'!D1952 )</f>
        <v>L077666</v>
      </c>
      <c r="E1958" s="54">
        <f ca="1">IF('Data Import-Express'!E1952="", "",'Data Import-Express'!E1952 )+(TODAY()-$A$1)</f>
        <v>45141</v>
      </c>
      <c r="F1958" s="53">
        <f>IF('Data Import-Express'!F1952="", "",'Data Import-Express'!F1952 )</f>
        <v>433.5</v>
      </c>
      <c r="G1958" s="53">
        <f>IF('Data Import-Express'!G1952="", "",'Data Import-Express'!G1952 )</f>
        <v>433.5</v>
      </c>
      <c r="H1958" s="8"/>
      <c r="I1958" s="81"/>
      <c r="J1958" s="81"/>
      <c r="K1958" s="82"/>
      <c r="L1958" s="120"/>
      <c r="M1958" s="93"/>
      <c r="N1958" s="93"/>
      <c r="O1958" s="36"/>
      <c r="P1958" s="81"/>
      <c r="Q1958" s="81"/>
      <c r="R1958" s="82"/>
      <c r="S1958" s="88"/>
      <c r="T1958" s="92"/>
      <c r="U1958" s="92"/>
      <c r="V1958" s="2"/>
      <c r="W1958" s="2"/>
    </row>
    <row r="1959" spans="1:23" ht="15.95" customHeight="1" x14ac:dyDescent="0.25">
      <c r="A1959" s="72"/>
      <c r="B1959" s="53" t="str">
        <f>IF('Data Import-Express'!B1953="", "",'Data Import-Express'!B1953 )</f>
        <v>TET117</v>
      </c>
      <c r="C1959" s="53" t="str">
        <f>IF('Data Import-Express'!C1953="", "",'Data Import-Express'!C1953 )</f>
        <v>Company 247</v>
      </c>
      <c r="D1959" s="97" t="str">
        <f>IF('Data Import-Express'!D1953="", "",'Data Import-Express'!D1953 )</f>
        <v>L077765</v>
      </c>
      <c r="E1959" s="54">
        <f ca="1">IF('Data Import-Express'!E1953="", "",'Data Import-Express'!E1953 )+(TODAY()-$A$1)</f>
        <v>45148</v>
      </c>
      <c r="F1959" s="53">
        <f>IF('Data Import-Express'!F1953="", "",'Data Import-Express'!F1953 )</f>
        <v>1083.75</v>
      </c>
      <c r="G1959" s="53">
        <f>IF('Data Import-Express'!G1953="", "",'Data Import-Express'!G1953 )</f>
        <v>1083.75</v>
      </c>
      <c r="H1959" s="8"/>
      <c r="I1959" s="81"/>
      <c r="J1959" s="81"/>
      <c r="K1959" s="82"/>
      <c r="L1959" s="120"/>
      <c r="M1959" s="93"/>
      <c r="N1959" s="93"/>
      <c r="O1959" s="36"/>
      <c r="P1959" s="81"/>
      <c r="Q1959" s="81"/>
      <c r="R1959" s="82"/>
      <c r="S1959" s="88"/>
      <c r="T1959" s="92"/>
      <c r="U1959" s="92"/>
      <c r="V1959" s="2"/>
      <c r="W1959" s="2"/>
    </row>
    <row r="1960" spans="1:23" ht="15.95" customHeight="1" x14ac:dyDescent="0.25">
      <c r="A1960" s="72"/>
      <c r="B1960" s="53" t="str">
        <f>IF('Data Import-Express'!B1954="", "",'Data Import-Express'!B1954 )</f>
        <v>TET117</v>
      </c>
      <c r="C1960" s="53" t="str">
        <f>IF('Data Import-Express'!C1954="", "",'Data Import-Express'!C1954 )</f>
        <v>Company 247</v>
      </c>
      <c r="D1960" s="97" t="str">
        <f>IF('Data Import-Express'!D1954="", "",'Data Import-Express'!D1954 )</f>
        <v>L078344</v>
      </c>
      <c r="E1960" s="54">
        <f ca="1">IF('Data Import-Express'!E1954="", "",'Data Import-Express'!E1954 )+(TODAY()-$A$1)</f>
        <v>45148</v>
      </c>
      <c r="F1960" s="53">
        <f>IF('Data Import-Express'!F1954="", "",'Data Import-Express'!F1954 )</f>
        <v>252.88</v>
      </c>
      <c r="G1960" s="53">
        <f>IF('Data Import-Express'!G1954="", "",'Data Import-Express'!G1954 )</f>
        <v>252.88</v>
      </c>
      <c r="H1960" s="8"/>
      <c r="I1960" s="81"/>
      <c r="J1960" s="81"/>
      <c r="K1960" s="82"/>
      <c r="L1960" s="120"/>
      <c r="M1960" s="93"/>
      <c r="N1960" s="93"/>
      <c r="O1960" s="36"/>
      <c r="P1960" s="81"/>
      <c r="Q1960" s="81"/>
      <c r="R1960" s="82"/>
      <c r="S1960" s="88"/>
      <c r="T1960" s="92"/>
      <c r="U1960" s="92"/>
      <c r="V1960" s="2"/>
      <c r="W1960" s="2"/>
    </row>
    <row r="1961" spans="1:23" ht="15.95" customHeight="1" x14ac:dyDescent="0.25">
      <c r="A1961" s="72"/>
      <c r="B1961" s="53" t="str">
        <f>IF('Data Import-Express'!B1955="", "",'Data Import-Express'!B1955 )</f>
        <v>TET117</v>
      </c>
      <c r="C1961" s="53" t="str">
        <f>IF('Data Import-Express'!C1955="", "",'Data Import-Express'!C1955 )</f>
        <v>Company 247</v>
      </c>
      <c r="D1961" s="97" t="str">
        <f>IF('Data Import-Express'!D1955="", "",'Data Import-Express'!D1955 )</f>
        <v>T077779</v>
      </c>
      <c r="E1961" s="54">
        <f ca="1">IF('Data Import-Express'!E1955="", "",'Data Import-Express'!E1955 )+(TODAY()-$A$1)</f>
        <v>45148</v>
      </c>
      <c r="F1961" s="53">
        <f>IF('Data Import-Express'!F1955="", "",'Data Import-Express'!F1955 )</f>
        <v>655.61</v>
      </c>
      <c r="G1961" s="53">
        <f>IF('Data Import-Express'!G1955="", "",'Data Import-Express'!G1955 )</f>
        <v>655.61</v>
      </c>
      <c r="H1961" s="8"/>
      <c r="I1961" s="81"/>
      <c r="J1961" s="81"/>
      <c r="K1961" s="82"/>
      <c r="L1961" s="120"/>
      <c r="M1961" s="93"/>
      <c r="N1961" s="93"/>
      <c r="O1961" s="36"/>
      <c r="P1961" s="81"/>
      <c r="Q1961" s="81"/>
      <c r="R1961" s="82"/>
      <c r="S1961" s="88"/>
      <c r="T1961" s="92"/>
      <c r="U1961" s="92"/>
      <c r="V1961" s="2"/>
      <c r="W1961" s="2"/>
    </row>
    <row r="1962" spans="1:23" ht="15.95" customHeight="1" x14ac:dyDescent="0.25">
      <c r="A1962" s="72"/>
      <c r="B1962" s="53" t="str">
        <f>IF('Data Import-Express'!B1956="", "",'Data Import-Express'!B1956 )</f>
        <v>USAGLOB</v>
      </c>
      <c r="C1962" s="53" t="str">
        <f>IF('Data Import-Express'!C1956="", "",'Data Import-Express'!C1956 )</f>
        <v>Company 248</v>
      </c>
      <c r="D1962" s="97" t="str">
        <f>IF('Data Import-Express'!D1956="", "",'Data Import-Express'!D1956 )</f>
        <v>L072123</v>
      </c>
      <c r="E1962" s="54">
        <f ca="1">IF('Data Import-Express'!E1956="", "",'Data Import-Express'!E1956 )+(TODAY()-$A$1)</f>
        <v>45049</v>
      </c>
      <c r="F1962" s="53">
        <f>IF('Data Import-Express'!F1956="", "",'Data Import-Express'!F1956 )</f>
        <v>698.25</v>
      </c>
      <c r="G1962" s="53">
        <f>IF('Data Import-Express'!G1956="", "",'Data Import-Express'!G1956 )</f>
        <v>698.25</v>
      </c>
      <c r="H1962" s="8"/>
      <c r="I1962" s="81"/>
      <c r="J1962" s="81"/>
      <c r="K1962" s="82"/>
      <c r="L1962" s="120"/>
      <c r="M1962" s="93"/>
      <c r="N1962" s="93"/>
      <c r="O1962" s="36"/>
      <c r="P1962" s="81"/>
      <c r="Q1962" s="81"/>
      <c r="R1962" s="82"/>
      <c r="S1962" s="88"/>
      <c r="T1962" s="92"/>
      <c r="U1962" s="92"/>
      <c r="V1962" s="2"/>
      <c r="W1962" s="2"/>
    </row>
    <row r="1963" spans="1:23" ht="15.95" customHeight="1" x14ac:dyDescent="0.25">
      <c r="A1963" s="72"/>
      <c r="B1963" s="53" t="str">
        <f>IF('Data Import-Express'!B1957="", "",'Data Import-Express'!B1957 )</f>
        <v>WAMTLA</v>
      </c>
      <c r="C1963" s="53" t="str">
        <f>IF('Data Import-Express'!C1957="", "",'Data Import-Express'!C1957 )</f>
        <v>Company 249</v>
      </c>
      <c r="D1963" s="97" t="str">
        <f>IF('Data Import-Express'!D1957="", "",'Data Import-Express'!D1957 )</f>
        <v>W064870</v>
      </c>
      <c r="E1963" s="54">
        <f ca="1">IF('Data Import-Express'!E1957="", "",'Data Import-Express'!E1957 )+(TODAY()-$A$1)</f>
        <v>44896</v>
      </c>
      <c r="F1963" s="53">
        <f>IF('Data Import-Express'!F1957="", "",'Data Import-Express'!F1957 )</f>
        <v>340.75</v>
      </c>
      <c r="G1963" s="53">
        <f>IF('Data Import-Express'!G1957="", "",'Data Import-Express'!G1957 )</f>
        <v>340.75</v>
      </c>
      <c r="H1963" s="8"/>
      <c r="I1963" s="81"/>
      <c r="J1963" s="81"/>
      <c r="K1963" s="82"/>
      <c r="L1963" s="120"/>
      <c r="M1963" s="93"/>
      <c r="N1963" s="93"/>
      <c r="O1963" s="36"/>
      <c r="P1963" s="81"/>
      <c r="Q1963" s="81"/>
      <c r="R1963" s="82"/>
      <c r="S1963" s="88"/>
      <c r="T1963" s="92"/>
      <c r="U1963" s="92"/>
      <c r="V1963" s="2"/>
      <c r="W1963" s="2"/>
    </row>
    <row r="1964" spans="1:23" ht="15.95" customHeight="1" x14ac:dyDescent="0.25">
      <c r="A1964" s="72"/>
      <c r="B1964" s="53" t="str">
        <f>IF('Data Import-Express'!B1958="", "",'Data Import-Express'!B1958 )</f>
        <v>WAMTLA</v>
      </c>
      <c r="C1964" s="53" t="str">
        <f>IF('Data Import-Express'!C1958="", "",'Data Import-Express'!C1958 )</f>
        <v>Company 249</v>
      </c>
      <c r="D1964" s="97" t="str">
        <f>IF('Data Import-Express'!D1958="", "",'Data Import-Express'!D1958 )</f>
        <v>W066573</v>
      </c>
      <c r="E1964" s="54">
        <f ca="1">IF('Data Import-Express'!E1958="", "",'Data Import-Express'!E1958 )+(TODAY()-$A$1)</f>
        <v>44927</v>
      </c>
      <c r="F1964" s="53">
        <f>IF('Data Import-Express'!F1958="", "",'Data Import-Express'!F1958 )</f>
        <v>149.93</v>
      </c>
      <c r="G1964" s="53">
        <f>IF('Data Import-Express'!G1958="", "",'Data Import-Express'!G1958 )</f>
        <v>149.93</v>
      </c>
      <c r="H1964" s="8"/>
      <c r="I1964" s="81"/>
      <c r="J1964" s="81"/>
      <c r="K1964" s="82"/>
      <c r="L1964" s="120"/>
      <c r="M1964" s="93"/>
      <c r="N1964" s="93"/>
      <c r="O1964" s="36"/>
      <c r="P1964" s="81"/>
      <c r="Q1964" s="81"/>
      <c r="R1964" s="82"/>
      <c r="S1964" s="88"/>
      <c r="T1964" s="92"/>
      <c r="U1964" s="92"/>
      <c r="V1964" s="2"/>
      <c r="W1964" s="2"/>
    </row>
    <row r="1965" spans="1:23" ht="15.95" customHeight="1" x14ac:dyDescent="0.25">
      <c r="A1965" s="72"/>
      <c r="B1965" s="53" t="str">
        <f>IF('Data Import-Express'!B1959="", "",'Data Import-Express'!B1959 )</f>
        <v>WAMTLA</v>
      </c>
      <c r="C1965" s="53" t="str">
        <f>IF('Data Import-Express'!C1959="", "",'Data Import-Express'!C1959 )</f>
        <v>Company 249</v>
      </c>
      <c r="D1965" s="97" t="str">
        <f>IF('Data Import-Express'!D1959="", "",'Data Import-Express'!D1959 )</f>
        <v>W068107</v>
      </c>
      <c r="E1965" s="54">
        <f ca="1">IF('Data Import-Express'!E1959="", "",'Data Import-Express'!E1959 )+(TODAY()-$A$1)</f>
        <v>44958</v>
      </c>
      <c r="F1965" s="53">
        <f>IF('Data Import-Express'!F1959="", "",'Data Import-Express'!F1959 )</f>
        <v>149.93</v>
      </c>
      <c r="G1965" s="53">
        <f>IF('Data Import-Express'!G1959="", "",'Data Import-Express'!G1959 )</f>
        <v>149.93</v>
      </c>
      <c r="H1965" s="8"/>
      <c r="I1965" s="81"/>
      <c r="J1965" s="81"/>
      <c r="K1965" s="82"/>
      <c r="L1965" s="120"/>
      <c r="M1965" s="93"/>
      <c r="N1965" s="93"/>
      <c r="O1965" s="36"/>
      <c r="P1965" s="81"/>
      <c r="Q1965" s="81"/>
      <c r="R1965" s="82"/>
      <c r="S1965" s="88"/>
      <c r="T1965" s="92"/>
      <c r="U1965" s="92"/>
      <c r="V1965" s="2"/>
      <c r="W1965" s="2"/>
    </row>
    <row r="1966" spans="1:23" ht="15.95" customHeight="1" x14ac:dyDescent="0.25">
      <c r="A1966" s="72"/>
      <c r="B1966" s="53" t="str">
        <f>IF('Data Import-Express'!B1960="", "",'Data Import-Express'!B1960 )</f>
        <v>WAMTLA</v>
      </c>
      <c r="C1966" s="53" t="str">
        <f>IF('Data Import-Express'!C1960="", "",'Data Import-Express'!C1960 )</f>
        <v>Company 249</v>
      </c>
      <c r="D1966" s="97" t="str">
        <f>IF('Data Import-Express'!D1960="", "",'Data Import-Express'!D1960 )</f>
        <v>W069668</v>
      </c>
      <c r="E1966" s="54">
        <f ca="1">IF('Data Import-Express'!E1960="", "",'Data Import-Express'!E1960 )+(TODAY()-$A$1)</f>
        <v>44988</v>
      </c>
      <c r="F1966" s="53">
        <f>IF('Data Import-Express'!F1960="", "",'Data Import-Express'!F1960 )</f>
        <v>149.93</v>
      </c>
      <c r="G1966" s="53">
        <f>IF('Data Import-Express'!G1960="", "",'Data Import-Express'!G1960 )</f>
        <v>149.93</v>
      </c>
      <c r="H1966" s="8"/>
      <c r="I1966" s="81"/>
      <c r="J1966" s="81"/>
      <c r="K1966" s="82"/>
      <c r="L1966" s="120"/>
      <c r="M1966" s="93"/>
      <c r="N1966" s="93"/>
      <c r="O1966" s="36"/>
      <c r="P1966" s="81"/>
      <c r="Q1966" s="81"/>
      <c r="R1966" s="82"/>
      <c r="S1966" s="88"/>
      <c r="T1966" s="92"/>
      <c r="U1966" s="92"/>
      <c r="V1966" s="2"/>
      <c r="W1966" s="2"/>
    </row>
    <row r="1967" spans="1:23" ht="15.95" customHeight="1" x14ac:dyDescent="0.25">
      <c r="A1967" s="72"/>
      <c r="B1967" s="53" t="str">
        <f>IF('Data Import-Express'!B1961="", "",'Data Import-Express'!B1961 )</f>
        <v>WAMTLA</v>
      </c>
      <c r="C1967" s="53" t="str">
        <f>IF('Data Import-Express'!C1961="", "",'Data Import-Express'!C1961 )</f>
        <v>Company 249</v>
      </c>
      <c r="D1967" s="97" t="str">
        <f>IF('Data Import-Express'!D1961="", "",'Data Import-Express'!D1961 )</f>
        <v>W071408</v>
      </c>
      <c r="E1967" s="54">
        <f ca="1">IF('Data Import-Express'!E1961="", "",'Data Import-Express'!E1961 )+(TODAY()-$A$1)</f>
        <v>45018</v>
      </c>
      <c r="F1967" s="53">
        <f>IF('Data Import-Express'!F1961="", "",'Data Import-Express'!F1961 )</f>
        <v>149.93</v>
      </c>
      <c r="G1967" s="53">
        <f>IF('Data Import-Express'!G1961="", "",'Data Import-Express'!G1961 )</f>
        <v>149.93</v>
      </c>
      <c r="H1967" s="8"/>
      <c r="I1967" s="81"/>
      <c r="J1967" s="81"/>
      <c r="K1967" s="82"/>
      <c r="L1967" s="120"/>
      <c r="M1967" s="93"/>
      <c r="N1967" s="93"/>
      <c r="O1967" s="36"/>
      <c r="P1967" s="81"/>
      <c r="Q1967" s="81"/>
      <c r="R1967" s="82"/>
      <c r="S1967" s="88"/>
      <c r="T1967" s="92"/>
      <c r="U1967" s="92"/>
      <c r="V1967" s="2"/>
      <c r="W1967" s="2"/>
    </row>
    <row r="1968" spans="1:23" ht="15.95" customHeight="1" x14ac:dyDescent="0.25">
      <c r="A1968" s="72"/>
      <c r="B1968" s="53" t="str">
        <f>IF('Data Import-Express'!B1962="", "",'Data Import-Express'!B1962 )</f>
        <v>WAMTLA</v>
      </c>
      <c r="C1968" s="53" t="str">
        <f>IF('Data Import-Express'!C1962="", "",'Data Import-Express'!C1962 )</f>
        <v>Company 249</v>
      </c>
      <c r="D1968" s="97" t="str">
        <f>IF('Data Import-Express'!D1962="", "",'Data Import-Express'!D1962 )</f>
        <v>W073013</v>
      </c>
      <c r="E1968" s="54">
        <f ca="1">IF('Data Import-Express'!E1962="", "",'Data Import-Express'!E1962 )+(TODAY()-$A$1)</f>
        <v>45050</v>
      </c>
      <c r="F1968" s="53">
        <f>IF('Data Import-Express'!F1962="", "",'Data Import-Express'!F1962 )</f>
        <v>149.93</v>
      </c>
      <c r="G1968" s="53">
        <f>IF('Data Import-Express'!G1962="", "",'Data Import-Express'!G1962 )</f>
        <v>149.93</v>
      </c>
      <c r="H1968" s="8"/>
      <c r="I1968" s="81"/>
      <c r="J1968" s="81"/>
      <c r="K1968" s="82"/>
      <c r="L1968" s="120"/>
      <c r="M1968" s="93"/>
      <c r="N1968" s="93"/>
      <c r="O1968" s="36"/>
      <c r="P1968" s="81"/>
      <c r="Q1968" s="81"/>
      <c r="R1968" s="82"/>
      <c r="S1968" s="88"/>
      <c r="T1968" s="92"/>
      <c r="U1968" s="92"/>
      <c r="V1968" s="2"/>
      <c r="W1968" s="2"/>
    </row>
    <row r="1969" spans="1:23" ht="15.95" customHeight="1" x14ac:dyDescent="0.25">
      <c r="A1969" s="72"/>
      <c r="B1969" s="53" t="str">
        <f>IF('Data Import-Express'!B1963="", "",'Data Import-Express'!B1963 )</f>
        <v>WAMTLA</v>
      </c>
      <c r="C1969" s="53" t="str">
        <f>IF('Data Import-Express'!C1963="", "",'Data Import-Express'!C1963 )</f>
        <v>Company 249</v>
      </c>
      <c r="D1969" s="97" t="str">
        <f>IF('Data Import-Express'!D1963="", "",'Data Import-Express'!D1963 )</f>
        <v>W074844</v>
      </c>
      <c r="E1969" s="54">
        <f ca="1">IF('Data Import-Express'!E1963="", "",'Data Import-Express'!E1963 )+(TODAY()-$A$1)</f>
        <v>45080</v>
      </c>
      <c r="F1969" s="53">
        <f>IF('Data Import-Express'!F1963="", "",'Data Import-Express'!F1963 )</f>
        <v>149.93</v>
      </c>
      <c r="G1969" s="53">
        <f>IF('Data Import-Express'!G1963="", "",'Data Import-Express'!G1963 )</f>
        <v>149.93</v>
      </c>
      <c r="H1969" s="8"/>
      <c r="I1969" s="81"/>
      <c r="J1969" s="81"/>
      <c r="K1969" s="82"/>
      <c r="L1969" s="120"/>
      <c r="M1969" s="93"/>
      <c r="N1969" s="93"/>
      <c r="O1969" s="36"/>
      <c r="P1969" s="81"/>
      <c r="Q1969" s="81"/>
      <c r="R1969" s="82"/>
      <c r="S1969" s="88"/>
      <c r="T1969" s="92"/>
      <c r="U1969" s="92"/>
      <c r="V1969" s="2"/>
      <c r="W1969" s="2"/>
    </row>
    <row r="1970" spans="1:23" ht="15.95" customHeight="1" x14ac:dyDescent="0.25">
      <c r="A1970" s="72"/>
      <c r="B1970" s="53" t="str">
        <f>IF('Data Import-Express'!B1964="", "",'Data Import-Express'!B1964 )</f>
        <v>WAMTLA</v>
      </c>
      <c r="C1970" s="53" t="str">
        <f>IF('Data Import-Express'!C1964="", "",'Data Import-Express'!C1964 )</f>
        <v>Company 249</v>
      </c>
      <c r="D1970" s="97" t="str">
        <f>IF('Data Import-Express'!D1964="", "",'Data Import-Express'!D1964 )</f>
        <v>W076590</v>
      </c>
      <c r="E1970" s="54">
        <f ca="1">IF('Data Import-Express'!E1964="", "",'Data Import-Express'!E1964 )+(TODAY()-$A$1)</f>
        <v>45114</v>
      </c>
      <c r="F1970" s="53">
        <f>IF('Data Import-Express'!F1964="", "",'Data Import-Express'!F1964 )</f>
        <v>149.93</v>
      </c>
      <c r="G1970" s="53">
        <f>IF('Data Import-Express'!G1964="", "",'Data Import-Express'!G1964 )</f>
        <v>149.93</v>
      </c>
      <c r="H1970" s="8"/>
      <c r="I1970" s="81"/>
      <c r="J1970" s="81"/>
      <c r="K1970" s="82"/>
      <c r="L1970" s="120"/>
      <c r="M1970" s="93"/>
      <c r="N1970" s="93"/>
      <c r="O1970" s="36"/>
      <c r="P1970" s="81"/>
      <c r="Q1970" s="81"/>
      <c r="R1970" s="82"/>
      <c r="S1970" s="88"/>
      <c r="T1970" s="92"/>
      <c r="U1970" s="92"/>
      <c r="V1970" s="2"/>
      <c r="W1970" s="2"/>
    </row>
    <row r="1971" spans="1:23" ht="15.95" customHeight="1" x14ac:dyDescent="0.25">
      <c r="A1971" s="72"/>
      <c r="B1971" s="53" t="str">
        <f>IF('Data Import-Express'!B1965="", "",'Data Import-Express'!B1965 )</f>
        <v>WEI150</v>
      </c>
      <c r="C1971" s="53" t="str">
        <f>IF('Data Import-Express'!C1965="", "",'Data Import-Express'!C1965 )</f>
        <v>Company 250</v>
      </c>
      <c r="D1971" s="97" t="str">
        <f>IF('Data Import-Express'!D1965="", "",'Data Import-Express'!D1965 )</f>
        <v>T076819</v>
      </c>
      <c r="E1971" s="54">
        <f ca="1">IF('Data Import-Express'!E1965="", "",'Data Import-Express'!E1965 )+(TODAY()-$A$1)</f>
        <v>45116</v>
      </c>
      <c r="F1971" s="53">
        <f>IF('Data Import-Express'!F1965="", "",'Data Import-Express'!F1965 )</f>
        <v>837</v>
      </c>
      <c r="G1971" s="53">
        <f>IF('Data Import-Express'!G1965="", "",'Data Import-Express'!G1965 )</f>
        <v>837</v>
      </c>
      <c r="H1971" s="8"/>
      <c r="I1971" s="81"/>
      <c r="J1971" s="81"/>
      <c r="K1971" s="82"/>
      <c r="L1971" s="120"/>
      <c r="M1971" s="93"/>
      <c r="N1971" s="93"/>
      <c r="O1971" s="36"/>
      <c r="P1971" s="81"/>
      <c r="Q1971" s="81"/>
      <c r="R1971" s="82"/>
      <c r="S1971" s="88"/>
      <c r="T1971" s="92"/>
      <c r="U1971" s="92"/>
      <c r="V1971" s="2"/>
      <c r="W1971" s="2"/>
    </row>
    <row r="1972" spans="1:23" ht="15.95" customHeight="1" x14ac:dyDescent="0.25">
      <c r="A1972" s="72"/>
      <c r="B1972" s="53" t="str">
        <f>IF('Data Import-Express'!B1966="", "",'Data Import-Express'!B1966 )</f>
        <v>WEI150</v>
      </c>
      <c r="C1972" s="53" t="str">
        <f>IF('Data Import-Express'!C1966="", "",'Data Import-Express'!C1966 )</f>
        <v>Company 250</v>
      </c>
      <c r="D1972" s="97" t="str">
        <f>IF('Data Import-Express'!D1966="", "",'Data Import-Express'!D1966 )</f>
        <v>T077003</v>
      </c>
      <c r="E1972" s="54">
        <f ca="1">IF('Data Import-Express'!E1966="", "",'Data Import-Express'!E1966 )+(TODAY()-$A$1)</f>
        <v>45121</v>
      </c>
      <c r="F1972" s="53">
        <f>IF('Data Import-Express'!F1966="", "",'Data Import-Express'!F1966 )</f>
        <v>837</v>
      </c>
      <c r="G1972" s="53">
        <f>IF('Data Import-Express'!G1966="", "",'Data Import-Express'!G1966 )</f>
        <v>837</v>
      </c>
      <c r="H1972" s="8"/>
      <c r="I1972" s="81"/>
      <c r="J1972" s="81"/>
      <c r="K1972" s="82"/>
      <c r="L1972" s="120"/>
      <c r="M1972" s="93"/>
      <c r="N1972" s="93"/>
      <c r="O1972" s="36"/>
      <c r="P1972" s="81"/>
      <c r="Q1972" s="81"/>
      <c r="R1972" s="82"/>
      <c r="S1972" s="88"/>
      <c r="T1972" s="92"/>
      <c r="U1972" s="92"/>
      <c r="V1972" s="2"/>
      <c r="W1972" s="2"/>
    </row>
    <row r="1973" spans="1:23" ht="15.95" customHeight="1" x14ac:dyDescent="0.25">
      <c r="A1973" s="72"/>
      <c r="B1973" s="53" t="str">
        <f>IF('Data Import-Express'!B1967="", "",'Data Import-Express'!B1967 )</f>
        <v>WEI150</v>
      </c>
      <c r="C1973" s="53" t="str">
        <f>IF('Data Import-Express'!C1967="", "",'Data Import-Express'!C1967 )</f>
        <v>Company 250</v>
      </c>
      <c r="D1973" s="97" t="str">
        <f>IF('Data Import-Express'!D1967="", "",'Data Import-Express'!D1967 )</f>
        <v>T077299</v>
      </c>
      <c r="E1973" s="54">
        <f ca="1">IF('Data Import-Express'!E1967="", "",'Data Import-Express'!E1967 )+(TODAY()-$A$1)</f>
        <v>45127</v>
      </c>
      <c r="F1973" s="53">
        <f>IF('Data Import-Express'!F1967="", "",'Data Import-Express'!F1967 )</f>
        <v>574</v>
      </c>
      <c r="G1973" s="53">
        <f>IF('Data Import-Express'!G1967="", "",'Data Import-Express'!G1967 )</f>
        <v>574</v>
      </c>
      <c r="H1973" s="8"/>
      <c r="I1973" s="81"/>
      <c r="J1973" s="81"/>
      <c r="K1973" s="82"/>
      <c r="L1973" s="120"/>
      <c r="M1973" s="93"/>
      <c r="N1973" s="93"/>
      <c r="O1973" s="36"/>
      <c r="P1973" s="81"/>
      <c r="Q1973" s="81"/>
      <c r="R1973" s="82"/>
      <c r="S1973" s="88"/>
      <c r="T1973" s="92"/>
      <c r="U1973" s="92"/>
      <c r="V1973" s="2"/>
      <c r="W1973" s="2"/>
    </row>
    <row r="1974" spans="1:23" ht="15.95" customHeight="1" x14ac:dyDescent="0.25">
      <c r="A1974" s="72"/>
      <c r="B1974" s="53" t="str">
        <f>IF('Data Import-Express'!B1968="", "",'Data Import-Express'!B1968 )</f>
        <v>WEI150</v>
      </c>
      <c r="C1974" s="53" t="str">
        <f>IF('Data Import-Express'!C1968="", "",'Data Import-Express'!C1968 )</f>
        <v>Company 250</v>
      </c>
      <c r="D1974" s="97" t="str">
        <f>IF('Data Import-Express'!D1968="", "",'Data Import-Express'!D1968 )</f>
        <v>T077797</v>
      </c>
      <c r="E1974" s="54">
        <f ca="1">IF('Data Import-Express'!E1968="", "",'Data Import-Express'!E1968 )+(TODAY()-$A$1)</f>
        <v>45137</v>
      </c>
      <c r="F1974" s="53">
        <f>IF('Data Import-Express'!F1968="", "",'Data Import-Express'!F1968 )</f>
        <v>867</v>
      </c>
      <c r="G1974" s="53">
        <f>IF('Data Import-Express'!G1968="", "",'Data Import-Express'!G1968 )</f>
        <v>867</v>
      </c>
      <c r="H1974" s="8"/>
      <c r="I1974" s="81"/>
      <c r="J1974" s="81"/>
      <c r="K1974" s="82"/>
      <c r="L1974" s="120"/>
      <c r="M1974" s="93"/>
      <c r="N1974" s="93"/>
      <c r="O1974" s="36"/>
      <c r="P1974" s="81"/>
      <c r="Q1974" s="81"/>
      <c r="R1974" s="82"/>
      <c r="S1974" s="88"/>
      <c r="T1974" s="92"/>
      <c r="U1974" s="92"/>
      <c r="V1974" s="2"/>
      <c r="W1974" s="2"/>
    </row>
    <row r="1975" spans="1:23" ht="15.95" customHeight="1" x14ac:dyDescent="0.25">
      <c r="A1975" s="72"/>
      <c r="B1975" s="53" t="str">
        <f>IF('Data Import-Express'!B1969="", "",'Data Import-Express'!B1969 )</f>
        <v>WGRA74</v>
      </c>
      <c r="C1975" s="53" t="str">
        <f>IF('Data Import-Express'!C1969="", "",'Data Import-Express'!C1969 )</f>
        <v>Company 251</v>
      </c>
      <c r="D1975" s="97" t="str">
        <f>IF('Data Import-Express'!D1969="", "",'Data Import-Express'!D1969 )</f>
        <v>L063571</v>
      </c>
      <c r="E1975" s="54">
        <f ca="1">IF('Data Import-Express'!E1969="", "",'Data Import-Express'!E1969 )+(TODAY()-$A$1)</f>
        <v>44876</v>
      </c>
      <c r="F1975" s="53">
        <f>IF('Data Import-Express'!F1969="", "",'Data Import-Express'!F1969 )</f>
        <v>712.25</v>
      </c>
      <c r="G1975" s="53">
        <f>IF('Data Import-Express'!G1969="", "",'Data Import-Express'!G1969 )</f>
        <v>712.25</v>
      </c>
      <c r="H1975" s="8"/>
      <c r="I1975" s="81"/>
      <c r="J1975" s="81"/>
      <c r="K1975" s="82"/>
      <c r="L1975" s="120"/>
      <c r="M1975" s="93"/>
      <c r="N1975" s="93"/>
      <c r="O1975" s="36"/>
      <c r="P1975" s="81"/>
      <c r="Q1975" s="81"/>
      <c r="R1975" s="82"/>
      <c r="S1975" s="88"/>
      <c r="T1975" s="92"/>
      <c r="U1975" s="92"/>
      <c r="V1975" s="2"/>
      <c r="W1975" s="2"/>
    </row>
    <row r="1976" spans="1:23" ht="15.95" customHeight="1" x14ac:dyDescent="0.25">
      <c r="A1976" s="72"/>
      <c r="B1976" s="53" t="str">
        <f>IF('Data Import-Express'!B1970="", "",'Data Import-Express'!B1970 )</f>
        <v>WMAENY</v>
      </c>
      <c r="C1976" s="53" t="str">
        <f>IF('Data Import-Express'!C1970="", "",'Data Import-Express'!C1970 )</f>
        <v>Company 253</v>
      </c>
      <c r="D1976" s="97" t="str">
        <f>IF('Data Import-Express'!D1970="", "",'Data Import-Express'!D1970 )</f>
        <v>W078223</v>
      </c>
      <c r="E1976" s="54">
        <f ca="1">IF('Data Import-Express'!E1970="", "",'Data Import-Express'!E1970 )+(TODAY()-$A$1)</f>
        <v>45170</v>
      </c>
      <c r="F1976" s="53">
        <f>IF('Data Import-Express'!F1970="", "",'Data Import-Express'!F1970 )</f>
        <v>186</v>
      </c>
      <c r="G1976" s="53">
        <f>IF('Data Import-Express'!G1970="", "",'Data Import-Express'!G1970 )</f>
        <v>186</v>
      </c>
      <c r="H1976" s="8"/>
      <c r="I1976" s="81"/>
      <c r="J1976" s="81"/>
      <c r="K1976" s="82"/>
      <c r="L1976" s="120"/>
      <c r="M1976" s="93"/>
      <c r="N1976" s="93"/>
      <c r="O1976" s="36"/>
      <c r="P1976" s="81"/>
      <c r="Q1976" s="81"/>
      <c r="R1976" s="82"/>
      <c r="S1976" s="88"/>
      <c r="T1976" s="92"/>
      <c r="U1976" s="92"/>
      <c r="V1976" s="2"/>
      <c r="W1976" s="2"/>
    </row>
    <row r="1977" spans="1:23" ht="15.95" customHeight="1" x14ac:dyDescent="0.25">
      <c r="A1977" s="72"/>
      <c r="B1977" s="53" t="str">
        <f>IF('Data Import-Express'!B1971="", "",'Data Import-Express'!B1971 )</f>
        <v>WPLTNY</v>
      </c>
      <c r="C1977" s="53" t="str">
        <f>IF('Data Import-Express'!C1971="", "",'Data Import-Express'!C1971 )</f>
        <v>Company 256</v>
      </c>
      <c r="D1977" s="97" t="str">
        <f>IF('Data Import-Express'!D1971="", "",'Data Import-Express'!D1971 )</f>
        <v>W061952</v>
      </c>
      <c r="E1977" s="54">
        <f ca="1">IF('Data Import-Express'!E1971="", "",'Data Import-Express'!E1971 )+(TODAY()-$A$1)</f>
        <v>44839</v>
      </c>
      <c r="F1977" s="53">
        <f>IF('Data Import-Express'!F1971="", "",'Data Import-Express'!F1971 )</f>
        <v>316.25</v>
      </c>
      <c r="G1977" s="53">
        <f>IF('Data Import-Express'!G1971="", "",'Data Import-Express'!G1971 )</f>
        <v>316.25</v>
      </c>
      <c r="H1977" s="8"/>
      <c r="I1977" s="81"/>
      <c r="J1977" s="81"/>
      <c r="K1977" s="82"/>
      <c r="L1977" s="120"/>
      <c r="M1977" s="93"/>
      <c r="N1977" s="93"/>
      <c r="O1977" s="36"/>
      <c r="P1977" s="81"/>
      <c r="Q1977" s="81"/>
      <c r="R1977" s="82"/>
      <c r="S1977" s="88"/>
      <c r="T1977" s="92"/>
      <c r="U1977" s="92"/>
      <c r="V1977" s="2"/>
      <c r="W1977" s="2"/>
    </row>
  </sheetData>
  <mergeCells count="1">
    <mergeCell ref="B2:C2"/>
  </mergeCells>
  <phoneticPr fontId="11" type="noConversion"/>
  <conditionalFormatting sqref="M1:N5">
    <cfRule type="expression" dxfId="30" priority="26">
      <formula>AND($J$6="")</formula>
    </cfRule>
  </conditionalFormatting>
  <conditionalFormatting sqref="P21:U200 P9:U19">
    <cfRule type="expression" dxfId="29" priority="38">
      <formula>AND(P9&lt;&gt;"", P9&lt;&gt;0)</formula>
    </cfRule>
  </conditionalFormatting>
  <conditionalFormatting sqref="P21:U200 P10:U19">
    <cfRule type="expression" dxfId="28" priority="37">
      <formula>AND($Q$6="")</formula>
    </cfRule>
  </conditionalFormatting>
  <conditionalFormatting sqref="P9:U9">
    <cfRule type="expression" dxfId="27" priority="13">
      <formula>AND($Q$6="")</formula>
    </cfRule>
  </conditionalFormatting>
  <conditionalFormatting sqref="I8:N1977">
    <cfRule type="expression" dxfId="26" priority="3">
      <formula>AND($Q$6&lt;&gt;"", I8=$Q$6)</formula>
    </cfRule>
    <cfRule type="notContainsBlanks" dxfId="25" priority="4">
      <formula>LEN(TRIM(I8))&gt;0</formula>
    </cfRule>
  </conditionalFormatting>
  <conditionalFormatting sqref="P21:U200 P8:U19">
    <cfRule type="expression" dxfId="24" priority="12">
      <formula>AND(P8=LEFT($Q$6, 7), $Q$6&lt;&gt;"")</formula>
    </cfRule>
  </conditionalFormatting>
  <conditionalFormatting sqref="P8:U8">
    <cfRule type="expression" dxfId="23" priority="1">
      <formula>AND($Q$6&lt;&gt;"")</formula>
    </cfRule>
  </conditionalFormatting>
  <dataValidations xWindow="874" yWindow="384" count="1">
    <dataValidation type="list" allowBlank="1" showDropDown="1" showInputMessage="1" showErrorMessage="1" promptTitle="Enter Value:" prompt="Customer Name" sqref="J6" xr:uid="{A23C2C91-C7F7-4001-A7A9-28B36D06428E}">
      <formula1>$C$8:$C$1977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PayList1">
          <controlPr locked="0" defaultSize="0" autoFill="0" autoLine="0" altText="-pick from-_x000a_     -List-" linkedCell="J6" listFillRange="$A$8:$A$255" r:id="rId5">
            <anchor moveWithCells="1" sizeWithCells="1">
              <from>
                <xdr:col>8</xdr:col>
                <xdr:colOff>9525</xdr:colOff>
                <xdr:row>5</xdr:row>
                <xdr:rowOff>0</xdr:rowOff>
              </from>
              <to>
                <xdr:col>9</xdr:col>
                <xdr:colOff>0</xdr:colOff>
                <xdr:row>6</xdr:row>
                <xdr:rowOff>0</xdr:rowOff>
              </to>
            </anchor>
          </controlPr>
        </control>
      </mc:Choice>
      <mc:Fallback>
        <control shapeId="1025" r:id="rId4" name="PayList1"/>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37D2F-8C15-4CAB-B4AB-D48DE8CFB9B1}">
  <sheetPr codeName="Sheet3"/>
  <dimension ref="A1:O575"/>
  <sheetViews>
    <sheetView topLeftCell="B1" zoomScaleNormal="100" workbookViewId="0">
      <selection activeCell="V24" sqref="V24"/>
    </sheetView>
  </sheetViews>
  <sheetFormatPr defaultRowHeight="17.45" customHeight="1" x14ac:dyDescent="0.25"/>
  <cols>
    <col min="1" max="1" width="3.140625" style="26" customWidth="1"/>
    <col min="2" max="2" width="7.5703125" style="26" customWidth="1"/>
    <col min="3" max="3" width="3.140625" style="26" customWidth="1"/>
    <col min="4" max="4" width="16.5703125" style="26" bestFit="1" customWidth="1"/>
    <col min="5" max="5" width="23.85546875" style="26" bestFit="1" customWidth="1"/>
    <col min="6" max="9" width="13.42578125" style="26" customWidth="1"/>
    <col min="10" max="10" width="3.140625" style="26" customWidth="1"/>
    <col min="11" max="11" width="11.42578125" style="26" customWidth="1"/>
    <col min="12" max="12" width="3.140625" style="26" customWidth="1"/>
    <col min="13" max="13" width="9.140625" style="26"/>
    <col min="15" max="15" width="9.7109375" bestFit="1" customWidth="1"/>
    <col min="16" max="16" width="10.42578125" customWidth="1"/>
  </cols>
  <sheetData>
    <row r="1" spans="1:15" ht="9.75" customHeight="1" x14ac:dyDescent="0.25">
      <c r="A1"/>
      <c r="B1"/>
      <c r="C1"/>
      <c r="D1"/>
      <c r="E1"/>
      <c r="F1" s="37"/>
      <c r="G1" s="6"/>
      <c r="H1" s="10"/>
      <c r="I1" s="10"/>
      <c r="J1"/>
      <c r="K1" s="15"/>
      <c r="L1" s="15"/>
      <c r="M1" s="15"/>
      <c r="O1" s="61">
        <f ca="1">TODAY()</f>
        <v>45201</v>
      </c>
    </row>
    <row r="2" spans="1:15" ht="21" x14ac:dyDescent="0.25">
      <c r="A2" s="38" t="s">
        <v>2660</v>
      </c>
      <c r="B2" s="47"/>
      <c r="C2" s="38"/>
      <c r="D2" s="38"/>
      <c r="E2" s="38"/>
      <c r="F2" s="34"/>
      <c r="G2"/>
      <c r="H2"/>
      <c r="I2" s="19"/>
      <c r="J2"/>
      <c r="K2" s="57"/>
      <c r="L2" s="15"/>
      <c r="M2" s="15"/>
    </row>
    <row r="3" spans="1:15" ht="17.25" customHeight="1" x14ac:dyDescent="0.25">
      <c r="A3"/>
      <c r="B3" s="56" t="str">
        <f ca="1">"*As of  "&amp;TEXT($O$1, "DDDD MMMM DD, YYYY")</f>
        <v>*As of  Monday October 02, 2023</v>
      </c>
      <c r="C3"/>
      <c r="D3" s="55"/>
      <c r="E3"/>
      <c r="F3" s="34"/>
      <c r="G3"/>
      <c r="H3"/>
      <c r="I3" s="19"/>
      <c r="J3"/>
      <c r="K3" s="57"/>
      <c r="L3" s="15"/>
      <c r="M3" s="15"/>
    </row>
    <row r="4" spans="1:15" ht="15.75" customHeight="1" x14ac:dyDescent="0.25">
      <c r="A4"/>
      <c r="B4" s="22"/>
      <c r="C4"/>
      <c r="D4" s="28"/>
      <c r="E4"/>
      <c r="F4" s="34"/>
      <c r="G4"/>
      <c r="H4"/>
      <c r="I4" s="10"/>
      <c r="J4"/>
      <c r="K4" s="57"/>
      <c r="L4" s="15"/>
      <c r="M4" s="15"/>
    </row>
    <row r="5" spans="1:15" ht="21.75" customHeight="1" x14ac:dyDescent="0.25">
      <c r="A5"/>
      <c r="B5"/>
      <c r="C5"/>
      <c r="D5" s="145" t="s">
        <v>2914</v>
      </c>
      <c r="E5" s="101" t="s">
        <v>2915</v>
      </c>
      <c r="F5" s="144" t="s">
        <v>1087</v>
      </c>
      <c r="G5" s="31" t="s">
        <v>1042</v>
      </c>
      <c r="H5" s="32" t="s">
        <v>1043</v>
      </c>
      <c r="I5" s="39" t="s">
        <v>1086</v>
      </c>
      <c r="J5"/>
      <c r="K5" s="58" t="s">
        <v>1045</v>
      </c>
      <c r="L5" s="15"/>
      <c r="M5" s="15"/>
    </row>
    <row r="6" spans="1:15" ht="21.75" customHeight="1" x14ac:dyDescent="0.25">
      <c r="B6" s="60"/>
      <c r="C6" s="60"/>
      <c r="D6" s="153" t="str">
        <f>IF('Outstanding Invoices'!$J$6&lt;&gt;"", 'Outstanding Invoices'!$J$6, "All Companies  Currently Selected")</f>
        <v>Company 9</v>
      </c>
      <c r="E6" s="154"/>
      <c r="F6" s="33">
        <f ca="1">IF('Outstanding Invoices'!$J$6="", "",  IF('Outstanding Invoices'!$N$1="", 0,  'Outstanding Invoices'!$N$1))</f>
        <v>0</v>
      </c>
      <c r="G6" s="33">
        <f ca="1">IF('Outstanding Invoices'!$J$6="", "",  IF('Outstanding Invoices'!$N$2="", 0,  'Outstanding Invoices'!$N$2))</f>
        <v>1280</v>
      </c>
      <c r="H6" s="33">
        <f ca="1">IF('Outstanding Invoices'!$J$6="", "",  IF('Outstanding Invoices'!$N$3="", 0,  'Outstanding Invoices'!$N$3))</f>
        <v>21057</v>
      </c>
      <c r="I6" s="33">
        <f ca="1">IF('Outstanding Invoices'!$J$6="", "",  IF('Outstanding Invoices'!$N$4="", 0,  'Outstanding Invoices'!$N$4))</f>
        <v>13241</v>
      </c>
      <c r="J6" s="64"/>
      <c r="K6" s="59">
        <f ca="1">IFERROR(SUM($F$6:$I$6), "")</f>
        <v>35578</v>
      </c>
      <c r="L6" s="60"/>
      <c r="M6" s="60"/>
    </row>
    <row r="7" spans="1:15" ht="15" customHeight="1" x14ac:dyDescent="0.25">
      <c r="F7" s="65"/>
      <c r="I7" s="66"/>
      <c r="K7" s="60"/>
      <c r="L7" s="60"/>
      <c r="M7" s="60"/>
    </row>
    <row r="8" spans="1:15" ht="29.25" customHeight="1" x14ac:dyDescent="0.25">
      <c r="D8" s="29" t="str">
        <f>'Outstanding Invoices'!I7</f>
        <v>Cust. ID</v>
      </c>
      <c r="E8" s="29" t="str">
        <f>'Outstanding Invoices'!J7</f>
        <v>Customer Name</v>
      </c>
      <c r="F8" s="30" t="str">
        <f>'Outstanding Invoices'!K7</f>
        <v>Invoice #</v>
      </c>
      <c r="G8" s="30" t="str">
        <f>'Outstanding Invoices'!L7</f>
        <v>Document
Date</v>
      </c>
      <c r="H8" s="30" t="str">
        <f>'Outstanding Invoices'!M7</f>
        <v>Sales
Amount</v>
      </c>
      <c r="I8" s="30" t="str">
        <f>'Outstanding Invoices'!N7</f>
        <v>Amount
Outstanding</v>
      </c>
      <c r="K8" s="60"/>
      <c r="L8" s="60"/>
      <c r="M8" s="60"/>
    </row>
    <row r="9" spans="1:15" ht="15.75" customHeight="1" x14ac:dyDescent="0.25">
      <c r="D9" s="45" t="str">
        <f ca="1">IF('Outstanding Invoices'!I8&lt;&gt;"", 'Outstanding Invoices'!I8, "")</f>
        <v>BAMECH</v>
      </c>
      <c r="E9" s="45" t="str">
        <f ca="1">IF('Outstanding Invoices'!J8&lt;&gt;"", 'Outstanding Invoices'!J8, "")</f>
        <v>Company 9</v>
      </c>
      <c r="F9" s="45" t="str">
        <f ca="1">IF('Outstanding Invoices'!K8&lt;&gt;"", 'Outstanding Invoices'!K8, "")</f>
        <v>L051802</v>
      </c>
      <c r="G9" s="46">
        <f ca="1">IF('Outstanding Invoices'!L8&lt;&gt;"", 'Outstanding Invoices'!L8, "")</f>
        <v>44617</v>
      </c>
      <c r="H9" s="45">
        <f ca="1">IF('Outstanding Invoices'!M8&lt;&gt;"", 'Outstanding Invoices'!M8, "")</f>
        <v>3200</v>
      </c>
      <c r="I9" s="45">
        <f ca="1">IF('Outstanding Invoices'!N8&lt;&gt;"", 'Outstanding Invoices'!N8, "")</f>
        <v>3200</v>
      </c>
      <c r="K9" s="60"/>
      <c r="L9" s="60"/>
      <c r="M9" s="60" t="str">
        <f>IF($M8="End", "", IF(AND($I8="",$M8&lt;&gt; ""), "End", ""))</f>
        <v/>
      </c>
    </row>
    <row r="10" spans="1:15" ht="15.75" customHeight="1" x14ac:dyDescent="0.25">
      <c r="D10" s="45" t="str">
        <f ca="1">IF('Outstanding Invoices'!I9&lt;&gt;"", 'Outstanding Invoices'!I9, "")</f>
        <v>BAMECH</v>
      </c>
      <c r="E10" s="45" t="str">
        <f ca="1">IF('Outstanding Invoices'!J9&lt;&gt;"", 'Outstanding Invoices'!J9, "")</f>
        <v>Company 9</v>
      </c>
      <c r="F10" s="45" t="str">
        <f ca="1">IF('Outstanding Invoices'!K9&lt;&gt;"", 'Outstanding Invoices'!K9, "")</f>
        <v>L070165</v>
      </c>
      <c r="G10" s="46">
        <f ca="1">IF('Outstanding Invoices'!L9&lt;&gt;"", 'Outstanding Invoices'!L9, "")</f>
        <v>45013</v>
      </c>
      <c r="H10" s="45">
        <f ca="1">IF('Outstanding Invoices'!M9&lt;&gt;"", 'Outstanding Invoices'!M9, "")</f>
        <v>150</v>
      </c>
      <c r="I10" s="45">
        <f ca="1">IF('Outstanding Invoices'!N9&lt;&gt;"", 'Outstanding Invoices'!N9, "")</f>
        <v>150</v>
      </c>
      <c r="K10" s="60"/>
      <c r="L10" s="60"/>
      <c r="M10" s="60" t="str" cm="1">
        <f t="array" aca="1" ref="M10" ca="1">IF(AND(_xlfn.XLOOKUP("End", $M$9:M9, $M$9:M9, "")&lt;&gt;"End", $I9=""), "End", "")</f>
        <v/>
      </c>
    </row>
    <row r="11" spans="1:15" ht="15.75" customHeight="1" x14ac:dyDescent="0.25">
      <c r="D11" s="45" t="str">
        <f ca="1">IF('Outstanding Invoices'!I10&lt;&gt;"", 'Outstanding Invoices'!I10, "")</f>
        <v>BAMECH</v>
      </c>
      <c r="E11" s="45" t="str">
        <f ca="1">IF('Outstanding Invoices'!J10&lt;&gt;"", 'Outstanding Invoices'!J10, "")</f>
        <v>Company 9</v>
      </c>
      <c r="F11" s="45" t="str">
        <f ca="1">IF('Outstanding Invoices'!K10&lt;&gt;"", 'Outstanding Invoices'!K10, "")</f>
        <v>L073468</v>
      </c>
      <c r="G11" s="46">
        <f ca="1">IF('Outstanding Invoices'!L10&lt;&gt;"", 'Outstanding Invoices'!L10, "")</f>
        <v>45033</v>
      </c>
      <c r="H11" s="45">
        <f ca="1">IF('Outstanding Invoices'!M10&lt;&gt;"", 'Outstanding Invoices'!M10, "")</f>
        <v>2100</v>
      </c>
      <c r="I11" s="45">
        <f ca="1">IF('Outstanding Invoices'!N10&lt;&gt;"", 'Outstanding Invoices'!N10, "")</f>
        <v>2100</v>
      </c>
      <c r="K11" s="60"/>
      <c r="L11" s="60"/>
      <c r="M11" s="60" t="str" cm="1">
        <f t="array" aca="1" ref="M11" ca="1">IF(AND(_xlfn.XLOOKUP("End", $M$9:M10, $M$9:M10, "")&lt;&gt;"End", $I10=""), "End", "")</f>
        <v/>
      </c>
    </row>
    <row r="12" spans="1:15" ht="15.75" customHeight="1" x14ac:dyDescent="0.25">
      <c r="D12" s="45" t="str">
        <f ca="1">IF('Outstanding Invoices'!I11&lt;&gt;"", 'Outstanding Invoices'!I11, "")</f>
        <v>BAMECH</v>
      </c>
      <c r="E12" s="45" t="str">
        <f ca="1">IF('Outstanding Invoices'!J11&lt;&gt;"", 'Outstanding Invoices'!J11, "")</f>
        <v>Company 9</v>
      </c>
      <c r="F12" s="45" t="str">
        <f ca="1">IF('Outstanding Invoices'!K11&lt;&gt;"", 'Outstanding Invoices'!K11, "")</f>
        <v>B075115</v>
      </c>
      <c r="G12" s="46">
        <f ca="1">IF('Outstanding Invoices'!L11&lt;&gt;"", 'Outstanding Invoices'!L11, "")</f>
        <v>45062</v>
      </c>
      <c r="H12" s="45">
        <f ca="1">IF('Outstanding Invoices'!M11&lt;&gt;"", 'Outstanding Invoices'!M11, "")</f>
        <v>4000</v>
      </c>
      <c r="I12" s="45">
        <f ca="1">IF('Outstanding Invoices'!N11&lt;&gt;"", 'Outstanding Invoices'!N11, "")</f>
        <v>4000</v>
      </c>
      <c r="K12" s="60"/>
      <c r="L12" s="60"/>
      <c r="M12" s="60" t="str" cm="1">
        <f t="array" aca="1" ref="M12" ca="1">IF(AND(_xlfn.XLOOKUP("End", $M$9:M11, $M$9:M11, "")&lt;&gt;"End", $I11=""), "End", "")</f>
        <v/>
      </c>
    </row>
    <row r="13" spans="1:15" ht="15.75" customHeight="1" x14ac:dyDescent="0.25">
      <c r="D13" s="45" t="str">
        <f ca="1">IF('Outstanding Invoices'!I12&lt;&gt;"", 'Outstanding Invoices'!I12, "")</f>
        <v>BAMECH</v>
      </c>
      <c r="E13" s="45" t="str">
        <f ca="1">IF('Outstanding Invoices'!J12&lt;&gt;"", 'Outstanding Invoices'!J12, "")</f>
        <v>Company 9</v>
      </c>
      <c r="F13" s="45" t="str">
        <f ca="1">IF('Outstanding Invoices'!K12&lt;&gt;"", 'Outstanding Invoices'!K12, "")</f>
        <v>B077630</v>
      </c>
      <c r="G13" s="46">
        <f ca="1">IF('Outstanding Invoices'!L12&lt;&gt;"", 'Outstanding Invoices'!L12, "")</f>
        <v>45104</v>
      </c>
      <c r="H13" s="45">
        <f ca="1">IF('Outstanding Invoices'!M12&lt;&gt;"", 'Outstanding Invoices'!M12, "")</f>
        <v>1131</v>
      </c>
      <c r="I13" s="45">
        <f ca="1">IF('Outstanding Invoices'!N12&lt;&gt;"", 'Outstanding Invoices'!N12, "")</f>
        <v>1131</v>
      </c>
      <c r="K13" s="60"/>
      <c r="L13" s="60"/>
      <c r="M13" s="60" t="str" cm="1">
        <f t="array" aca="1" ref="M13" ca="1">IF(AND(_xlfn.XLOOKUP("End", $M$9:M12, $M$9:M12, "")&lt;&gt;"End", $I12=""), "End", "")</f>
        <v/>
      </c>
    </row>
    <row r="14" spans="1:15" ht="15.75" customHeight="1" x14ac:dyDescent="0.25">
      <c r="D14" s="45" t="str">
        <f ca="1">IF('Outstanding Invoices'!I13&lt;&gt;"", 'Outstanding Invoices'!I13, "")</f>
        <v>BAMECH</v>
      </c>
      <c r="E14" s="45" t="str">
        <f ca="1">IF('Outstanding Invoices'!J13&lt;&gt;"", 'Outstanding Invoices'!J13, "")</f>
        <v>Company 9</v>
      </c>
      <c r="F14" s="45" t="str">
        <f ca="1">IF('Outstanding Invoices'!K13&lt;&gt;"", 'Outstanding Invoices'!K13, "")</f>
        <v>B077835</v>
      </c>
      <c r="G14" s="46">
        <f ca="1">IF('Outstanding Invoices'!L13&lt;&gt;"", 'Outstanding Invoices'!L13, "")</f>
        <v>45110</v>
      </c>
      <c r="H14" s="45">
        <f ca="1">IF('Outstanding Invoices'!M13&lt;&gt;"", 'Outstanding Invoices'!M13, "")</f>
        <v>2660</v>
      </c>
      <c r="I14" s="45">
        <f ca="1">IF('Outstanding Invoices'!N13&lt;&gt;"", 'Outstanding Invoices'!N13, "")</f>
        <v>2660</v>
      </c>
      <c r="K14" s="60"/>
      <c r="L14" s="60"/>
      <c r="M14" s="60" t="str" cm="1">
        <f t="array" aca="1" ref="M14" ca="1">IF(AND(_xlfn.XLOOKUP("End", $M$9:M13, $M$9:M13, "")&lt;&gt;"End", $I13=""), "End", "")</f>
        <v/>
      </c>
    </row>
    <row r="15" spans="1:15" ht="15.75" customHeight="1" x14ac:dyDescent="0.25">
      <c r="D15" s="45" t="str">
        <f ca="1">IF('Outstanding Invoices'!I14&lt;&gt;"", 'Outstanding Invoices'!I14, "")</f>
        <v>BAMECH</v>
      </c>
      <c r="E15" s="45" t="str">
        <f ca="1">IF('Outstanding Invoices'!J14&lt;&gt;"", 'Outstanding Invoices'!J14, "")</f>
        <v>Company 9</v>
      </c>
      <c r="F15" s="45" t="str">
        <f ca="1">IF('Outstanding Invoices'!K14&lt;&gt;"", 'Outstanding Invoices'!K14, "")</f>
        <v>B078300</v>
      </c>
      <c r="G15" s="46">
        <f ca="1">IF('Outstanding Invoices'!L14&lt;&gt;"", 'Outstanding Invoices'!L14, "")</f>
        <v>45118</v>
      </c>
      <c r="H15" s="45">
        <f ca="1">IF('Outstanding Invoices'!M14&lt;&gt;"", 'Outstanding Invoices'!M14, "")</f>
        <v>1501</v>
      </c>
      <c r="I15" s="45">
        <f ca="1">IF('Outstanding Invoices'!N14&lt;&gt;"", 'Outstanding Invoices'!N14, "")</f>
        <v>1501</v>
      </c>
      <c r="K15" s="60"/>
      <c r="L15" s="60"/>
      <c r="M15" s="60" t="str" cm="1">
        <f t="array" aca="1" ref="M15" ca="1">IF(AND(_xlfn.XLOOKUP("End", $M$9:M14, $M$9:M14, "")&lt;&gt;"End", $I14=""), "End", "")</f>
        <v/>
      </c>
    </row>
    <row r="16" spans="1:15" ht="15.75" customHeight="1" x14ac:dyDescent="0.25">
      <c r="D16" s="45" t="str">
        <f ca="1">IF('Outstanding Invoices'!I15&lt;&gt;"", 'Outstanding Invoices'!I15, "")</f>
        <v>BAMECH</v>
      </c>
      <c r="E16" s="45" t="str">
        <f ca="1">IF('Outstanding Invoices'!J15&lt;&gt;"", 'Outstanding Invoices'!J15, "")</f>
        <v>Company 9</v>
      </c>
      <c r="F16" s="45" t="str">
        <f ca="1">IF('Outstanding Invoices'!K15&lt;&gt;"", 'Outstanding Invoices'!K15, "")</f>
        <v>B079014</v>
      </c>
      <c r="G16" s="46">
        <f ca="1">IF('Outstanding Invoices'!L15&lt;&gt;"", 'Outstanding Invoices'!L15, "")</f>
        <v>45132</v>
      </c>
      <c r="H16" s="45">
        <f ca="1">IF('Outstanding Invoices'!M15&lt;&gt;"", 'Outstanding Invoices'!M15, "")</f>
        <v>2340</v>
      </c>
      <c r="I16" s="45">
        <f ca="1">IF('Outstanding Invoices'!N15&lt;&gt;"", 'Outstanding Invoices'!N15, "")</f>
        <v>2340</v>
      </c>
      <c r="M16" s="60" t="str" cm="1">
        <f t="array" aca="1" ref="M16" ca="1">IF(AND(_xlfn.XLOOKUP("End", $M$9:M15, $M$9:M15, "")&lt;&gt;"End", $I15=""), "End", "")</f>
        <v/>
      </c>
    </row>
    <row r="17" spans="4:13" ht="15.75" customHeight="1" x14ac:dyDescent="0.25">
      <c r="D17" s="45" t="str">
        <f ca="1">IF('Outstanding Invoices'!I16&lt;&gt;"", 'Outstanding Invoices'!I16, "")</f>
        <v>BAMECH</v>
      </c>
      <c r="E17" s="45" t="str">
        <f ca="1">IF('Outstanding Invoices'!J16&lt;&gt;"", 'Outstanding Invoices'!J16, "")</f>
        <v>Company 9</v>
      </c>
      <c r="F17" s="45" t="str">
        <f ca="1">IF('Outstanding Invoices'!K16&lt;&gt;"", 'Outstanding Invoices'!K16, "")</f>
        <v>B079042</v>
      </c>
      <c r="G17" s="46">
        <f ca="1">IF('Outstanding Invoices'!L16&lt;&gt;"", 'Outstanding Invoices'!L16, "")</f>
        <v>45132</v>
      </c>
      <c r="H17" s="45">
        <f ca="1">IF('Outstanding Invoices'!M16&lt;&gt;"", 'Outstanding Invoices'!M16, "")</f>
        <v>2400</v>
      </c>
      <c r="I17" s="45">
        <f ca="1">IF('Outstanding Invoices'!N16&lt;&gt;"", 'Outstanding Invoices'!N16, "")</f>
        <v>2400</v>
      </c>
      <c r="M17" s="60" t="str" cm="1">
        <f t="array" aca="1" ref="M17" ca="1">IF(AND(_xlfn.XLOOKUP("End", $M$9:M16, $M$9:M16, "")&lt;&gt;"End", $I16=""), "End", "")</f>
        <v/>
      </c>
    </row>
    <row r="18" spans="4:13" ht="15.75" customHeight="1" x14ac:dyDescent="0.25">
      <c r="D18" s="45" t="str">
        <f ca="1">IF('Outstanding Invoices'!I17&lt;&gt;"", 'Outstanding Invoices'!I17, "")</f>
        <v>BAMECH</v>
      </c>
      <c r="E18" s="45" t="str">
        <f ca="1">IF('Outstanding Invoices'!J17&lt;&gt;"", 'Outstanding Invoices'!J17, "")</f>
        <v>Company 9</v>
      </c>
      <c r="F18" s="45" t="str">
        <f ca="1">IF('Outstanding Invoices'!K17&lt;&gt;"", 'Outstanding Invoices'!K17, "")</f>
        <v>B079090</v>
      </c>
      <c r="G18" s="46">
        <f ca="1">IF('Outstanding Invoices'!L17&lt;&gt;"", 'Outstanding Invoices'!L17, "")</f>
        <v>45132</v>
      </c>
      <c r="H18" s="45">
        <f ca="1">IF('Outstanding Invoices'!M17&lt;&gt;"", 'Outstanding Invoices'!M17, "")</f>
        <v>2900</v>
      </c>
      <c r="I18" s="45">
        <f ca="1">IF('Outstanding Invoices'!N17&lt;&gt;"", 'Outstanding Invoices'!N17, "")</f>
        <v>2900</v>
      </c>
      <c r="M18" s="60" t="str" cm="1">
        <f t="array" aca="1" ref="M18" ca="1">IF(AND(_xlfn.XLOOKUP("End", $M$9:M17, $M$9:M17, "")&lt;&gt;"End", $I17=""), "End", "")</f>
        <v/>
      </c>
    </row>
    <row r="19" spans="4:13" ht="15.75" customHeight="1" x14ac:dyDescent="0.25">
      <c r="D19" s="45" t="str">
        <f ca="1">IF('Outstanding Invoices'!I18&lt;&gt;"", 'Outstanding Invoices'!I18, "")</f>
        <v>BAMECH</v>
      </c>
      <c r="E19" s="45" t="str">
        <f ca="1">IF('Outstanding Invoices'!J18&lt;&gt;"", 'Outstanding Invoices'!J18, "")</f>
        <v>Company 9</v>
      </c>
      <c r="F19" s="45" t="str">
        <f ca="1">IF('Outstanding Invoices'!K18&lt;&gt;"", 'Outstanding Invoices'!K18, "")</f>
        <v>B079163</v>
      </c>
      <c r="G19" s="46">
        <f ca="1">IF('Outstanding Invoices'!L18&lt;&gt;"", 'Outstanding Invoices'!L18, "")</f>
        <v>45132</v>
      </c>
      <c r="H19" s="45">
        <f ca="1">IF('Outstanding Invoices'!M18&lt;&gt;"", 'Outstanding Invoices'!M18, "")</f>
        <v>2550</v>
      </c>
      <c r="I19" s="45">
        <f ca="1">IF('Outstanding Invoices'!N18&lt;&gt;"", 'Outstanding Invoices'!N18, "")</f>
        <v>2550</v>
      </c>
      <c r="M19" s="60" t="str" cm="1">
        <f t="array" aca="1" ref="M19" ca="1">IF(AND(_xlfn.XLOOKUP("End", $M$9:M18, $M$9:M18, "")&lt;&gt;"End", $I18=""), "End", "")</f>
        <v/>
      </c>
    </row>
    <row r="20" spans="4:13" ht="15.75" customHeight="1" x14ac:dyDescent="0.25">
      <c r="D20" s="45" t="str">
        <f ca="1">IF('Outstanding Invoices'!I19&lt;&gt;"", 'Outstanding Invoices'!I19, "")</f>
        <v>BAMECH</v>
      </c>
      <c r="E20" s="45" t="str">
        <f ca="1">IF('Outstanding Invoices'!J19&lt;&gt;"", 'Outstanding Invoices'!J19, "")</f>
        <v>Company 9</v>
      </c>
      <c r="F20" s="45" t="str">
        <f ca="1">IF('Outstanding Invoices'!K19&lt;&gt;"", 'Outstanding Invoices'!K19, "")</f>
        <v>B075924</v>
      </c>
      <c r="G20" s="46">
        <f ca="1">IF('Outstanding Invoices'!L19&lt;&gt;"", 'Outstanding Invoices'!L19, "")</f>
        <v>45133</v>
      </c>
      <c r="H20" s="45">
        <f ca="1">IF('Outstanding Invoices'!M19&lt;&gt;"", 'Outstanding Invoices'!M19, "")</f>
        <v>3200</v>
      </c>
      <c r="I20" s="45">
        <f ca="1">IF('Outstanding Invoices'!N19&lt;&gt;"", 'Outstanding Invoices'!N19, "")</f>
        <v>3200</v>
      </c>
      <c r="M20" s="60" t="str" cm="1">
        <f t="array" aca="1" ref="M20" ca="1">IF(AND(_xlfn.XLOOKUP("End", $M$9:M19, $M$9:M19, "")&lt;&gt;"End", $I19=""), "End", "")</f>
        <v/>
      </c>
    </row>
    <row r="21" spans="4:13" ht="15.75" customHeight="1" x14ac:dyDescent="0.25">
      <c r="D21" s="45" t="str">
        <f ca="1">IF('Outstanding Invoices'!I20&lt;&gt;"", 'Outstanding Invoices'!I20, "")</f>
        <v>BAMECH</v>
      </c>
      <c r="E21" s="45" t="str">
        <f ca="1">IF('Outstanding Invoices'!J20&lt;&gt;"", 'Outstanding Invoices'!J20, "")</f>
        <v>Company 9</v>
      </c>
      <c r="F21" s="45" t="str">
        <f ca="1">IF('Outstanding Invoices'!K20&lt;&gt;"", 'Outstanding Invoices'!K20, "")</f>
        <v>L073180</v>
      </c>
      <c r="G21" s="46">
        <f ca="1">IF('Outstanding Invoices'!L20&lt;&gt;"", 'Outstanding Invoices'!L20, "")</f>
        <v>45133</v>
      </c>
      <c r="H21" s="45">
        <f ca="1">IF('Outstanding Invoices'!M20&lt;&gt;"", 'Outstanding Invoices'!M20, "")</f>
        <v>2520</v>
      </c>
      <c r="I21" s="45">
        <f ca="1">IF('Outstanding Invoices'!N20&lt;&gt;"", 'Outstanding Invoices'!N20, "")</f>
        <v>2520</v>
      </c>
      <c r="M21" s="60" t="str" cm="1">
        <f t="array" aca="1" ref="M21" ca="1">IF(AND(_xlfn.XLOOKUP("End", $M$9:M20, $M$9:M20, "")&lt;&gt;"End", $I20=""), "End", "")</f>
        <v/>
      </c>
    </row>
    <row r="22" spans="4:13" ht="15.75" customHeight="1" x14ac:dyDescent="0.25">
      <c r="D22" s="45" t="str">
        <f ca="1">IF('Outstanding Invoices'!I21&lt;&gt;"", 'Outstanding Invoices'!I21, "")</f>
        <v>BAMECH</v>
      </c>
      <c r="E22" s="45" t="str">
        <f ca="1">IF('Outstanding Invoices'!J21&lt;&gt;"", 'Outstanding Invoices'!J21, "")</f>
        <v>Company 9</v>
      </c>
      <c r="F22" s="45" t="str">
        <f ca="1">IF('Outstanding Invoices'!K21&lt;&gt;"", 'Outstanding Invoices'!K21, "")</f>
        <v>B079244</v>
      </c>
      <c r="G22" s="46">
        <f ca="1">IF('Outstanding Invoices'!L21&lt;&gt;"", 'Outstanding Invoices'!L21, "")</f>
        <v>45138</v>
      </c>
      <c r="H22" s="45">
        <f ca="1">IF('Outstanding Invoices'!M21&lt;&gt;"", 'Outstanding Invoices'!M21, "")</f>
        <v>2076</v>
      </c>
      <c r="I22" s="45">
        <f ca="1">IF('Outstanding Invoices'!N21&lt;&gt;"", 'Outstanding Invoices'!N21, "")</f>
        <v>2076</v>
      </c>
      <c r="M22" s="60" t="str" cm="1">
        <f t="array" aca="1" ref="M22" ca="1">IF(AND(_xlfn.XLOOKUP("End", $M$9:M21, $M$9:M21, "")&lt;&gt;"End", $I21=""), "End", "")</f>
        <v/>
      </c>
    </row>
    <row r="23" spans="4:13" ht="15.75" customHeight="1" x14ac:dyDescent="0.25">
      <c r="D23" s="45" t="str">
        <f ca="1">IF('Outstanding Invoices'!I22&lt;&gt;"", 'Outstanding Invoices'!I22, "")</f>
        <v>BAMECH</v>
      </c>
      <c r="E23" s="45" t="str">
        <f ca="1">IF('Outstanding Invoices'!J22&lt;&gt;"", 'Outstanding Invoices'!J22, "")</f>
        <v>Company 9</v>
      </c>
      <c r="F23" s="45" t="str">
        <f ca="1">IF('Outstanding Invoices'!K22&lt;&gt;"", 'Outstanding Invoices'!K22, "")</f>
        <v>B079341</v>
      </c>
      <c r="G23" s="46">
        <f ca="1">IF('Outstanding Invoices'!L22&lt;&gt;"", 'Outstanding Invoices'!L22, "")</f>
        <v>45140</v>
      </c>
      <c r="H23" s="45">
        <f ca="1">IF('Outstanding Invoices'!M22&lt;&gt;"", 'Outstanding Invoices'!M22, "")</f>
        <v>1570</v>
      </c>
      <c r="I23" s="45">
        <f ca="1">IF('Outstanding Invoices'!N22&lt;&gt;"", 'Outstanding Invoices'!N22, "")</f>
        <v>1570</v>
      </c>
      <c r="M23" s="60" t="str" cm="1">
        <f t="array" aca="1" ref="M23" ca="1">IF(AND(_xlfn.XLOOKUP("End", $M$9:M22, $M$9:M22, "")&lt;&gt;"End", $I22=""), "End", "")</f>
        <v/>
      </c>
    </row>
    <row r="24" spans="4:13" ht="15.75" customHeight="1" x14ac:dyDescent="0.25">
      <c r="D24" s="45" t="str">
        <f ca="1">IF('Outstanding Invoices'!I23&lt;&gt;"", 'Outstanding Invoices'!I23, "")</f>
        <v>BAMECH</v>
      </c>
      <c r="E24" s="45" t="str">
        <f ca="1">IF('Outstanding Invoices'!J23&lt;&gt;"", 'Outstanding Invoices'!J23, "")</f>
        <v>Company 9</v>
      </c>
      <c r="F24" s="45" t="str">
        <f ca="1">IF('Outstanding Invoices'!K23&lt;&gt;"", 'Outstanding Invoices'!K23, "")</f>
        <v>B079483</v>
      </c>
      <c r="G24" s="46">
        <f ca="1">IF('Outstanding Invoices'!L23&lt;&gt;"", 'Outstanding Invoices'!L23, "")</f>
        <v>45142</v>
      </c>
      <c r="H24" s="45">
        <f ca="1">IF('Outstanding Invoices'!M23&lt;&gt;"", 'Outstanding Invoices'!M23, "")</f>
        <v>1280</v>
      </c>
      <c r="I24" s="45">
        <f ca="1">IF('Outstanding Invoices'!N23&lt;&gt;"", 'Outstanding Invoices'!N23, "")</f>
        <v>1280</v>
      </c>
      <c r="M24" s="60" t="str" cm="1">
        <f t="array" aca="1" ref="M24" ca="1">IF(AND(_xlfn.XLOOKUP("End", $M$9:M23, $M$9:M23, "")&lt;&gt;"End", $I23=""), "End", "")</f>
        <v/>
      </c>
    </row>
    <row r="25" spans="4:13" ht="15.75" customHeight="1" x14ac:dyDescent="0.25">
      <c r="D25" s="45" t="str">
        <f>IF('Outstanding Invoices'!I24&lt;&gt;"", 'Outstanding Invoices'!I24, "")</f>
        <v/>
      </c>
      <c r="E25" s="45" t="str">
        <f>IF('Outstanding Invoices'!J24&lt;&gt;"", 'Outstanding Invoices'!J24, "")</f>
        <v/>
      </c>
      <c r="F25" s="45" t="str">
        <f>IF('Outstanding Invoices'!K24&lt;&gt;"", 'Outstanding Invoices'!K24, "")</f>
        <v/>
      </c>
      <c r="G25" s="46" t="str">
        <f>IF('Outstanding Invoices'!L24&lt;&gt;"", 'Outstanding Invoices'!L24, "")</f>
        <v/>
      </c>
      <c r="H25" s="45" t="str">
        <f>IF('Outstanding Invoices'!M24&lt;&gt;"", 'Outstanding Invoices'!M24, "")</f>
        <v/>
      </c>
      <c r="I25" s="45" t="str">
        <f>IF('Outstanding Invoices'!N24&lt;&gt;"", 'Outstanding Invoices'!N24, "")</f>
        <v/>
      </c>
      <c r="M25" s="60" t="str" cm="1">
        <f t="array" aca="1" ref="M25" ca="1">IF(AND(_xlfn.XLOOKUP("End", $M$9:M24, $M$9:M24, "")&lt;&gt;"End", $I24=""), "End", "")</f>
        <v/>
      </c>
    </row>
    <row r="26" spans="4:13" ht="15.75" customHeight="1" x14ac:dyDescent="0.25">
      <c r="D26" s="45" t="str">
        <f>IF('Outstanding Invoices'!I25&lt;&gt;"", 'Outstanding Invoices'!I25, "")</f>
        <v/>
      </c>
      <c r="E26" s="45" t="str">
        <f>IF('Outstanding Invoices'!J25&lt;&gt;"", 'Outstanding Invoices'!J25, "")</f>
        <v/>
      </c>
      <c r="F26" s="45" t="str">
        <f>IF('Outstanding Invoices'!K25&lt;&gt;"", 'Outstanding Invoices'!K25, "")</f>
        <v/>
      </c>
      <c r="G26" s="46" t="str">
        <f>IF('Outstanding Invoices'!L25&lt;&gt;"", 'Outstanding Invoices'!L25, "")</f>
        <v/>
      </c>
      <c r="H26" s="45" t="str">
        <f>IF('Outstanding Invoices'!M25&lt;&gt;"", 'Outstanding Invoices'!M25, "")</f>
        <v/>
      </c>
      <c r="I26" s="45" t="str">
        <f>IF('Outstanding Invoices'!N25&lt;&gt;"", 'Outstanding Invoices'!N25, "")</f>
        <v/>
      </c>
      <c r="M26" s="60" t="str" cm="1">
        <f t="array" aca="1" ref="M26" ca="1">IF(AND(_xlfn.XLOOKUP("End", $M$9:M25, $M$9:M25, "")&lt;&gt;"End", $I25=""), "End", "")</f>
        <v>End</v>
      </c>
    </row>
    <row r="27" spans="4:13" ht="15.75" customHeight="1" x14ac:dyDescent="0.25">
      <c r="D27" s="45" t="str">
        <f>IF('Outstanding Invoices'!I26&lt;&gt;"", 'Outstanding Invoices'!I26, "")</f>
        <v/>
      </c>
      <c r="E27" s="45" t="str">
        <f>IF('Outstanding Invoices'!J26&lt;&gt;"", 'Outstanding Invoices'!J26, "")</f>
        <v/>
      </c>
      <c r="F27" s="45" t="str">
        <f>IF('Outstanding Invoices'!K26&lt;&gt;"", 'Outstanding Invoices'!K26, "")</f>
        <v/>
      </c>
      <c r="G27" s="46" t="str">
        <f>IF('Outstanding Invoices'!L26&lt;&gt;"", 'Outstanding Invoices'!L26, "")</f>
        <v/>
      </c>
      <c r="H27" s="45" t="str">
        <f>IF('Outstanding Invoices'!M26&lt;&gt;"", 'Outstanding Invoices'!M26, "")</f>
        <v/>
      </c>
      <c r="I27" s="45" t="str">
        <f>IF('Outstanding Invoices'!N26&lt;&gt;"", 'Outstanding Invoices'!N26, "")</f>
        <v/>
      </c>
      <c r="M27" s="60" t="str" cm="1">
        <f t="array" aca="1" ref="M27" ca="1">IF(AND(_xlfn.XLOOKUP("End", $M$9:M26, $M$9:M26, "")&lt;&gt;"End", $I26=""), "End", "")</f>
        <v/>
      </c>
    </row>
    <row r="28" spans="4:13" ht="15.75" customHeight="1" x14ac:dyDescent="0.25">
      <c r="D28" s="45" t="str">
        <f>IF('Outstanding Invoices'!I27&lt;&gt;"", 'Outstanding Invoices'!I27, "")</f>
        <v/>
      </c>
      <c r="E28" s="45" t="str">
        <f>IF('Outstanding Invoices'!J27&lt;&gt;"", 'Outstanding Invoices'!J27, "")</f>
        <v/>
      </c>
      <c r="F28" s="45" t="str">
        <f>IF('Outstanding Invoices'!K27&lt;&gt;"", 'Outstanding Invoices'!K27, "")</f>
        <v/>
      </c>
      <c r="G28" s="46" t="str">
        <f>IF('Outstanding Invoices'!L27&lt;&gt;"", 'Outstanding Invoices'!L27, "")</f>
        <v/>
      </c>
      <c r="H28" s="45" t="str">
        <f>IF('Outstanding Invoices'!M27&lt;&gt;"", 'Outstanding Invoices'!M27, "")</f>
        <v/>
      </c>
      <c r="I28" s="45" t="str">
        <f>IF('Outstanding Invoices'!N27&lt;&gt;"", 'Outstanding Invoices'!N27, "")</f>
        <v/>
      </c>
      <c r="M28" s="60" t="str" cm="1">
        <f t="array" aca="1" ref="M28" ca="1">IF(AND(_xlfn.XLOOKUP("End", $M$9:M27, $M$9:M27, "")&lt;&gt;"End", $I27=""), "End", "")</f>
        <v/>
      </c>
    </row>
    <row r="29" spans="4:13" ht="15.75" customHeight="1" x14ac:dyDescent="0.25">
      <c r="D29" s="45" t="str">
        <f>IF('Outstanding Invoices'!I28&lt;&gt;"", 'Outstanding Invoices'!I28, "")</f>
        <v/>
      </c>
      <c r="E29" s="45" t="str">
        <f>IF('Outstanding Invoices'!J28&lt;&gt;"", 'Outstanding Invoices'!J28, "")</f>
        <v/>
      </c>
      <c r="F29" s="45" t="str">
        <f>IF('Outstanding Invoices'!K28&lt;&gt;"", 'Outstanding Invoices'!K28, "")</f>
        <v/>
      </c>
      <c r="G29" s="46" t="str">
        <f>IF('Outstanding Invoices'!L28&lt;&gt;"", 'Outstanding Invoices'!L28, "")</f>
        <v/>
      </c>
      <c r="H29" s="45" t="str">
        <f>IF('Outstanding Invoices'!M28&lt;&gt;"", 'Outstanding Invoices'!M28, "")</f>
        <v/>
      </c>
      <c r="I29" s="45" t="str">
        <f>IF('Outstanding Invoices'!N28&lt;&gt;"", 'Outstanding Invoices'!N28, "")</f>
        <v/>
      </c>
      <c r="M29" s="60" t="str" cm="1">
        <f t="array" aca="1" ref="M29" ca="1">IF(AND(_xlfn.XLOOKUP("End", $M$9:M28, $M$9:M28, "")&lt;&gt;"End", $I28=""), "End", "")</f>
        <v/>
      </c>
    </row>
    <row r="30" spans="4:13" ht="15.75" customHeight="1" x14ac:dyDescent="0.25">
      <c r="D30" s="45" t="str">
        <f>IF('Outstanding Invoices'!I29&lt;&gt;"", 'Outstanding Invoices'!I29, "")</f>
        <v/>
      </c>
      <c r="E30" s="45" t="str">
        <f>IF('Outstanding Invoices'!J29&lt;&gt;"", 'Outstanding Invoices'!J29, "")</f>
        <v/>
      </c>
      <c r="F30" s="45" t="str">
        <f>IF('Outstanding Invoices'!K29&lt;&gt;"", 'Outstanding Invoices'!K29, "")</f>
        <v/>
      </c>
      <c r="G30" s="46" t="str">
        <f>IF('Outstanding Invoices'!L29&lt;&gt;"", 'Outstanding Invoices'!L29, "")</f>
        <v/>
      </c>
      <c r="H30" s="45" t="str">
        <f>IF('Outstanding Invoices'!M29&lt;&gt;"", 'Outstanding Invoices'!M29, "")</f>
        <v/>
      </c>
      <c r="I30" s="45" t="str">
        <f>IF('Outstanding Invoices'!N29&lt;&gt;"", 'Outstanding Invoices'!N29, "")</f>
        <v/>
      </c>
      <c r="M30" s="60" t="str" cm="1">
        <f t="array" aca="1" ref="M30" ca="1">IF(AND(_xlfn.XLOOKUP("End", $M$9:M29, $M$9:M29, "")&lt;&gt;"End", $I30=""), "End", "")</f>
        <v/>
      </c>
    </row>
    <row r="31" spans="4:13" ht="15.75" customHeight="1" x14ac:dyDescent="0.25">
      <c r="D31" s="45" t="str">
        <f>IF('Outstanding Invoices'!I30&lt;&gt;"", 'Outstanding Invoices'!I30, "")</f>
        <v/>
      </c>
      <c r="E31" s="45" t="str">
        <f>IF('Outstanding Invoices'!J30&lt;&gt;"", 'Outstanding Invoices'!J30, "")</f>
        <v/>
      </c>
      <c r="F31" s="45" t="str">
        <f>IF('Outstanding Invoices'!K30&lt;&gt;"", 'Outstanding Invoices'!K30, "")</f>
        <v/>
      </c>
      <c r="G31" s="46" t="str">
        <f>IF('Outstanding Invoices'!L30&lt;&gt;"", 'Outstanding Invoices'!L30, "")</f>
        <v/>
      </c>
      <c r="H31" s="45" t="str">
        <f>IF('Outstanding Invoices'!M30&lt;&gt;"", 'Outstanding Invoices'!M30, "")</f>
        <v/>
      </c>
      <c r="I31" s="45" t="str">
        <f>IF('Outstanding Invoices'!N30&lt;&gt;"", 'Outstanding Invoices'!N30, "")</f>
        <v/>
      </c>
      <c r="M31" s="60" t="str" cm="1">
        <f t="array" aca="1" ref="M31" ca="1">IF(AND(_xlfn.XLOOKUP("End", $M$9:M30, $M$9:M30, "")&lt;&gt;"End", $I31=""), "End", "")</f>
        <v/>
      </c>
    </row>
    <row r="32" spans="4:13" ht="15.75" customHeight="1" x14ac:dyDescent="0.25">
      <c r="D32" s="45" t="str">
        <f>IF('Outstanding Invoices'!I31&lt;&gt;"", 'Outstanding Invoices'!I31, "")</f>
        <v/>
      </c>
      <c r="E32" s="45" t="str">
        <f>IF('Outstanding Invoices'!J31&lt;&gt;"", 'Outstanding Invoices'!J31, "")</f>
        <v/>
      </c>
      <c r="F32" s="45" t="str">
        <f>IF('Outstanding Invoices'!K31&lt;&gt;"", 'Outstanding Invoices'!K31, "")</f>
        <v/>
      </c>
      <c r="G32" s="46" t="str">
        <f>IF('Outstanding Invoices'!L31&lt;&gt;"", 'Outstanding Invoices'!L31, "")</f>
        <v/>
      </c>
      <c r="H32" s="45" t="str">
        <f>IF('Outstanding Invoices'!M31&lt;&gt;"", 'Outstanding Invoices'!M31, "")</f>
        <v/>
      </c>
      <c r="I32" s="45" t="str">
        <f>IF('Outstanding Invoices'!N31&lt;&gt;"", 'Outstanding Invoices'!N31, "")</f>
        <v/>
      </c>
      <c r="M32" s="60" t="str" cm="1">
        <f t="array" aca="1" ref="M32" ca="1">IF(AND(_xlfn.XLOOKUP("End", $M$9:M31, $M$9:M31, "")&lt;&gt;"End", $I32=""), "End", "")</f>
        <v/>
      </c>
    </row>
    <row r="33" spans="4:13" ht="17.45" customHeight="1" x14ac:dyDescent="0.25">
      <c r="D33" s="45" t="str">
        <f>IF('Outstanding Invoices'!I32&lt;&gt;"", 'Outstanding Invoices'!I32, "")</f>
        <v/>
      </c>
      <c r="E33" s="45" t="str">
        <f>IF('Outstanding Invoices'!J32&lt;&gt;"", 'Outstanding Invoices'!J32, "")</f>
        <v/>
      </c>
      <c r="F33" s="45" t="str">
        <f>IF('Outstanding Invoices'!K32&lt;&gt;"", 'Outstanding Invoices'!K32, "")</f>
        <v/>
      </c>
      <c r="G33" s="46" t="str">
        <f>IF('Outstanding Invoices'!L32&lt;&gt;"", 'Outstanding Invoices'!L32, "")</f>
        <v/>
      </c>
      <c r="H33" s="45" t="str">
        <f>IF('Outstanding Invoices'!M32&lt;&gt;"", 'Outstanding Invoices'!M32, "")</f>
        <v/>
      </c>
      <c r="I33" s="45" t="str">
        <f>IF('Outstanding Invoices'!N32&lt;&gt;"", 'Outstanding Invoices'!N32, "")</f>
        <v/>
      </c>
      <c r="M33" s="60" t="str" cm="1">
        <f t="array" aca="1" ref="M33" ca="1">IF(AND(_xlfn.XLOOKUP("End", $M$9:M32, $M$9:M32, "")&lt;&gt;"End", $I33=""), "End", "")</f>
        <v/>
      </c>
    </row>
    <row r="34" spans="4:13" ht="17.45" customHeight="1" x14ac:dyDescent="0.25">
      <c r="D34" s="45" t="str">
        <f>IF('Outstanding Invoices'!I33&lt;&gt;"", 'Outstanding Invoices'!I33, "")</f>
        <v/>
      </c>
      <c r="E34" s="45" t="str">
        <f>IF('Outstanding Invoices'!J33&lt;&gt;"", 'Outstanding Invoices'!J33, "")</f>
        <v/>
      </c>
      <c r="F34" s="45" t="str">
        <f>IF('Outstanding Invoices'!K33&lt;&gt;"", 'Outstanding Invoices'!K33, "")</f>
        <v/>
      </c>
      <c r="G34" s="46" t="str">
        <f>IF('Outstanding Invoices'!L33&lt;&gt;"", 'Outstanding Invoices'!L33, "")</f>
        <v/>
      </c>
      <c r="H34" s="45" t="str">
        <f>IF('Outstanding Invoices'!M33&lt;&gt;"", 'Outstanding Invoices'!M33, "")</f>
        <v/>
      </c>
      <c r="I34" s="45" t="str">
        <f>IF('Outstanding Invoices'!N33&lt;&gt;"", 'Outstanding Invoices'!N33, "")</f>
        <v/>
      </c>
      <c r="M34" s="60" t="str" cm="1">
        <f t="array" aca="1" ref="M34" ca="1">IF(AND(_xlfn.XLOOKUP("End", $M$9:M33, $M$9:M33, "")&lt;&gt;"End", $I33=""), "End", "")</f>
        <v/>
      </c>
    </row>
    <row r="35" spans="4:13" ht="17.45" customHeight="1" x14ac:dyDescent="0.25">
      <c r="D35" s="45" t="str">
        <f>IF('Outstanding Invoices'!I34&lt;&gt;"", 'Outstanding Invoices'!I34, "")</f>
        <v/>
      </c>
      <c r="E35" s="45" t="str">
        <f>IF('Outstanding Invoices'!J34&lt;&gt;"", 'Outstanding Invoices'!J34, "")</f>
        <v/>
      </c>
      <c r="F35" s="45" t="str">
        <f>IF('Outstanding Invoices'!K34&lt;&gt;"", 'Outstanding Invoices'!K34, "")</f>
        <v/>
      </c>
      <c r="G35" s="46" t="str">
        <f>IF('Outstanding Invoices'!L34&lt;&gt;"", 'Outstanding Invoices'!L34, "")</f>
        <v/>
      </c>
      <c r="H35" s="45" t="str">
        <f>IF('Outstanding Invoices'!M34&lt;&gt;"", 'Outstanding Invoices'!M34, "")</f>
        <v/>
      </c>
      <c r="I35" s="45" t="str">
        <f>IF('Outstanding Invoices'!N34&lt;&gt;"", 'Outstanding Invoices'!N34, "")</f>
        <v/>
      </c>
      <c r="M35" s="60" t="str" cm="1">
        <f t="array" aca="1" ref="M35" ca="1">IF(AND(_xlfn.XLOOKUP("End", $M$9:M34, $M$9:M34, "")&lt;&gt;"End", $I34=""), "End", "")</f>
        <v/>
      </c>
    </row>
    <row r="36" spans="4:13" ht="17.45" customHeight="1" x14ac:dyDescent="0.25">
      <c r="D36" s="45" t="str">
        <f>IF('Outstanding Invoices'!I35&lt;&gt;"", 'Outstanding Invoices'!I35, "")</f>
        <v/>
      </c>
      <c r="E36" s="45" t="str">
        <f>IF('Outstanding Invoices'!J35&lt;&gt;"", 'Outstanding Invoices'!J35, "")</f>
        <v/>
      </c>
      <c r="F36" s="45" t="str">
        <f>IF('Outstanding Invoices'!K35&lt;&gt;"", 'Outstanding Invoices'!K35, "")</f>
        <v/>
      </c>
      <c r="G36" s="46" t="str">
        <f>IF('Outstanding Invoices'!L35&lt;&gt;"", 'Outstanding Invoices'!L35, "")</f>
        <v/>
      </c>
      <c r="H36" s="45" t="str">
        <f>IF('Outstanding Invoices'!M35&lt;&gt;"", 'Outstanding Invoices'!M35, "")</f>
        <v/>
      </c>
      <c r="I36" s="45" t="str">
        <f>IF('Outstanding Invoices'!N35&lt;&gt;"", 'Outstanding Invoices'!N35, "")</f>
        <v/>
      </c>
      <c r="M36" s="60" t="str" cm="1">
        <f t="array" aca="1" ref="M36" ca="1">IF(AND(_xlfn.XLOOKUP("End", $M$9:M35, $M$9:M35, "")&lt;&gt;"End", $I35=""), "End", "")</f>
        <v/>
      </c>
    </row>
    <row r="37" spans="4:13" ht="17.45" customHeight="1" x14ac:dyDescent="0.25">
      <c r="D37" s="45" t="str">
        <f>IF('Outstanding Invoices'!I36&lt;&gt;"", 'Outstanding Invoices'!I36, "")</f>
        <v/>
      </c>
      <c r="E37" s="45" t="str">
        <f>IF('Outstanding Invoices'!J36&lt;&gt;"", 'Outstanding Invoices'!J36, "")</f>
        <v/>
      </c>
      <c r="F37" s="45" t="str">
        <f>IF('Outstanding Invoices'!K36&lt;&gt;"", 'Outstanding Invoices'!K36, "")</f>
        <v/>
      </c>
      <c r="G37" s="46" t="str">
        <f>IF('Outstanding Invoices'!L36&lt;&gt;"", 'Outstanding Invoices'!L36, "")</f>
        <v/>
      </c>
      <c r="H37" s="45" t="str">
        <f>IF('Outstanding Invoices'!M36&lt;&gt;"", 'Outstanding Invoices'!M36, "")</f>
        <v/>
      </c>
      <c r="I37" s="45" t="str">
        <f>IF('Outstanding Invoices'!N36&lt;&gt;"", 'Outstanding Invoices'!N36, "")</f>
        <v/>
      </c>
      <c r="M37" s="60" t="str" cm="1">
        <f t="array" aca="1" ref="M37" ca="1">IF(AND(_xlfn.XLOOKUP("End", $M$9:M36, $M$9:M36, "")&lt;&gt;"End", $I36=""), "End", "")</f>
        <v/>
      </c>
    </row>
    <row r="38" spans="4:13" ht="17.45" customHeight="1" x14ac:dyDescent="0.25">
      <c r="D38" s="45" t="str">
        <f>IF('Outstanding Invoices'!I37&lt;&gt;"", 'Outstanding Invoices'!I37, "")</f>
        <v/>
      </c>
      <c r="E38" s="45" t="str">
        <f>IF('Outstanding Invoices'!J37&lt;&gt;"", 'Outstanding Invoices'!J37, "")</f>
        <v/>
      </c>
      <c r="F38" s="45" t="str">
        <f>IF('Outstanding Invoices'!K37&lt;&gt;"", 'Outstanding Invoices'!K37, "")</f>
        <v/>
      </c>
      <c r="G38" s="46" t="str">
        <f>IF('Outstanding Invoices'!L37&lt;&gt;"", 'Outstanding Invoices'!L37, "")</f>
        <v/>
      </c>
      <c r="H38" s="45" t="str">
        <f>IF('Outstanding Invoices'!M37&lt;&gt;"", 'Outstanding Invoices'!M37, "")</f>
        <v/>
      </c>
      <c r="I38" s="45" t="str">
        <f>IF('Outstanding Invoices'!N37&lt;&gt;"", 'Outstanding Invoices'!N37, "")</f>
        <v/>
      </c>
      <c r="M38" s="60" t="str" cm="1">
        <f t="array" aca="1" ref="M38" ca="1">IF(AND(_xlfn.XLOOKUP("End", $M$9:M37, $M$9:M37, "")&lt;&gt;"End", $I37=""), "End", "")</f>
        <v/>
      </c>
    </row>
    <row r="39" spans="4:13" ht="17.45" customHeight="1" x14ac:dyDescent="0.25">
      <c r="D39" s="45" t="str">
        <f>IF('Outstanding Invoices'!I38&lt;&gt;"", 'Outstanding Invoices'!I38, "")</f>
        <v/>
      </c>
      <c r="E39" s="45" t="str">
        <f>IF('Outstanding Invoices'!J38&lt;&gt;"", 'Outstanding Invoices'!J38, "")</f>
        <v/>
      </c>
      <c r="F39" s="45" t="str">
        <f>IF('Outstanding Invoices'!K38&lt;&gt;"", 'Outstanding Invoices'!K38, "")</f>
        <v/>
      </c>
      <c r="G39" s="46" t="str">
        <f>IF('Outstanding Invoices'!L38&lt;&gt;"", 'Outstanding Invoices'!L38, "")</f>
        <v/>
      </c>
      <c r="H39" s="45" t="str">
        <f>IF('Outstanding Invoices'!M38&lt;&gt;"", 'Outstanding Invoices'!M38, "")</f>
        <v/>
      </c>
      <c r="I39" s="45" t="str">
        <f>IF('Outstanding Invoices'!N38&lt;&gt;"", 'Outstanding Invoices'!N38, "")</f>
        <v/>
      </c>
      <c r="M39" s="60" t="str" cm="1">
        <f t="array" aca="1" ref="M39" ca="1">IF(AND(_xlfn.XLOOKUP("End", $M$9:M38, $M$9:M38, "")&lt;&gt;"End", $I38=""), "End", "")</f>
        <v/>
      </c>
    </row>
    <row r="40" spans="4:13" ht="17.45" customHeight="1" x14ac:dyDescent="0.25">
      <c r="D40" s="45" t="str">
        <f>IF('Outstanding Invoices'!I39&lt;&gt;"", 'Outstanding Invoices'!I39, "")</f>
        <v/>
      </c>
      <c r="E40" s="45" t="str">
        <f>IF('Outstanding Invoices'!J39&lt;&gt;"", 'Outstanding Invoices'!J39, "")</f>
        <v/>
      </c>
      <c r="F40" s="45" t="str">
        <f>IF('Outstanding Invoices'!K39&lt;&gt;"", 'Outstanding Invoices'!K39, "")</f>
        <v/>
      </c>
      <c r="G40" s="46" t="str">
        <f>IF('Outstanding Invoices'!L39&lt;&gt;"", 'Outstanding Invoices'!L39, "")</f>
        <v/>
      </c>
      <c r="H40" s="45" t="str">
        <f>IF('Outstanding Invoices'!M39&lt;&gt;"", 'Outstanding Invoices'!M39, "")</f>
        <v/>
      </c>
      <c r="I40" s="45" t="str">
        <f>IF('Outstanding Invoices'!N39&lt;&gt;"", 'Outstanding Invoices'!N39, "")</f>
        <v/>
      </c>
      <c r="M40" s="60" t="str" cm="1">
        <f t="array" aca="1" ref="M40" ca="1">IF(AND(_xlfn.XLOOKUP("End", $M$9:M39, $M$9:M39, "")&lt;&gt;"End", $I39=""), "End", "")</f>
        <v/>
      </c>
    </row>
    <row r="41" spans="4:13" ht="17.45" customHeight="1" x14ac:dyDescent="0.25">
      <c r="D41" s="45" t="str">
        <f>IF('Outstanding Invoices'!I40&lt;&gt;"", 'Outstanding Invoices'!I40, "")</f>
        <v/>
      </c>
      <c r="E41" s="45" t="str">
        <f>IF('Outstanding Invoices'!J40&lt;&gt;"", 'Outstanding Invoices'!J40, "")</f>
        <v/>
      </c>
      <c r="F41" s="45" t="str">
        <f>IF('Outstanding Invoices'!K40&lt;&gt;"", 'Outstanding Invoices'!K40, "")</f>
        <v/>
      </c>
      <c r="G41" s="46" t="str">
        <f>IF('Outstanding Invoices'!L40&lt;&gt;"", 'Outstanding Invoices'!L40, "")</f>
        <v/>
      </c>
      <c r="H41" s="45" t="str">
        <f>IF('Outstanding Invoices'!M40&lt;&gt;"", 'Outstanding Invoices'!M40, "")</f>
        <v/>
      </c>
      <c r="I41" s="45" t="str">
        <f>IF('Outstanding Invoices'!N40&lt;&gt;"", 'Outstanding Invoices'!N40, "")</f>
        <v/>
      </c>
      <c r="M41" s="60" t="str" cm="1">
        <f t="array" aca="1" ref="M41" ca="1">IF(AND(_xlfn.XLOOKUP("End", $M$9:M40, $M$9:M40, "")&lt;&gt;"End", $I40=""), "End", "")</f>
        <v/>
      </c>
    </row>
    <row r="42" spans="4:13" ht="17.45" customHeight="1" x14ac:dyDescent="0.25">
      <c r="D42" s="45" t="str">
        <f>IF('Outstanding Invoices'!I41&lt;&gt;"", 'Outstanding Invoices'!I41, "")</f>
        <v/>
      </c>
      <c r="E42" s="45" t="str">
        <f>IF('Outstanding Invoices'!J41&lt;&gt;"", 'Outstanding Invoices'!J41, "")</f>
        <v/>
      </c>
      <c r="F42" s="45" t="str">
        <f>IF('Outstanding Invoices'!K41&lt;&gt;"", 'Outstanding Invoices'!K41, "")</f>
        <v/>
      </c>
      <c r="G42" s="46" t="str">
        <f>IF('Outstanding Invoices'!L41&lt;&gt;"", 'Outstanding Invoices'!L41, "")</f>
        <v/>
      </c>
      <c r="H42" s="45" t="str">
        <f>IF('Outstanding Invoices'!M41&lt;&gt;"", 'Outstanding Invoices'!M41, "")</f>
        <v/>
      </c>
      <c r="I42" s="45" t="str">
        <f>IF('Outstanding Invoices'!N41&lt;&gt;"", 'Outstanding Invoices'!N41, "")</f>
        <v/>
      </c>
      <c r="M42" s="60" t="str" cm="1">
        <f t="array" aca="1" ref="M42" ca="1">IF(AND(_xlfn.XLOOKUP("End", $M$9:M41, $M$9:M41, "")&lt;&gt;"End", $I41=""), "End", "")</f>
        <v/>
      </c>
    </row>
    <row r="43" spans="4:13" ht="17.45" customHeight="1" x14ac:dyDescent="0.25">
      <c r="D43" s="45" t="str">
        <f>IF('Outstanding Invoices'!I42&lt;&gt;"", 'Outstanding Invoices'!I42, "")</f>
        <v/>
      </c>
      <c r="E43" s="45" t="str">
        <f>IF('Outstanding Invoices'!J42&lt;&gt;"", 'Outstanding Invoices'!J42, "")</f>
        <v/>
      </c>
      <c r="F43" s="45" t="str">
        <f>IF('Outstanding Invoices'!K42&lt;&gt;"", 'Outstanding Invoices'!K42, "")</f>
        <v/>
      </c>
      <c r="G43" s="46" t="str">
        <f>IF('Outstanding Invoices'!L42&lt;&gt;"", 'Outstanding Invoices'!L42, "")</f>
        <v/>
      </c>
      <c r="H43" s="45" t="str">
        <f>IF('Outstanding Invoices'!M42&lt;&gt;"", 'Outstanding Invoices'!M42, "")</f>
        <v/>
      </c>
      <c r="I43" s="45" t="str">
        <f>IF('Outstanding Invoices'!N42&lt;&gt;"", 'Outstanding Invoices'!N42, "")</f>
        <v/>
      </c>
      <c r="M43" s="60" t="str" cm="1">
        <f t="array" aca="1" ref="M43" ca="1">IF(AND(_xlfn.XLOOKUP("End", $M$9:M42, $M$9:M42, "")&lt;&gt;"End", $I42=""), "End", "")</f>
        <v/>
      </c>
    </row>
    <row r="44" spans="4:13" ht="17.45" customHeight="1" x14ac:dyDescent="0.25">
      <c r="D44" s="45" t="str">
        <f>IF('Outstanding Invoices'!I43&lt;&gt;"", 'Outstanding Invoices'!I43, "")</f>
        <v/>
      </c>
      <c r="E44" s="45" t="str">
        <f>IF('Outstanding Invoices'!J43&lt;&gt;"", 'Outstanding Invoices'!J43, "")</f>
        <v/>
      </c>
      <c r="F44" s="45" t="str">
        <f>IF('Outstanding Invoices'!K43&lt;&gt;"", 'Outstanding Invoices'!K43, "")</f>
        <v/>
      </c>
      <c r="G44" s="46" t="str">
        <f>IF('Outstanding Invoices'!L43&lt;&gt;"", 'Outstanding Invoices'!L43, "")</f>
        <v/>
      </c>
      <c r="H44" s="45" t="str">
        <f>IF('Outstanding Invoices'!M43&lt;&gt;"", 'Outstanding Invoices'!M43, "")</f>
        <v/>
      </c>
      <c r="I44" s="45" t="str">
        <f>IF('Outstanding Invoices'!N43&lt;&gt;"", 'Outstanding Invoices'!N43, "")</f>
        <v/>
      </c>
      <c r="M44" s="60" t="str" cm="1">
        <f t="array" aca="1" ref="M44" ca="1">IF(AND(_xlfn.XLOOKUP("End", $M$9:M43, $M$9:M43, "")&lt;&gt;"End", $I43=""), "End", "")</f>
        <v/>
      </c>
    </row>
    <row r="45" spans="4:13" ht="17.45" customHeight="1" x14ac:dyDescent="0.25">
      <c r="D45" s="45" t="str">
        <f>IF('Outstanding Invoices'!I44&lt;&gt;"", 'Outstanding Invoices'!I44, "")</f>
        <v/>
      </c>
      <c r="E45" s="45" t="str">
        <f>IF('Outstanding Invoices'!J44&lt;&gt;"", 'Outstanding Invoices'!J44, "")</f>
        <v/>
      </c>
      <c r="F45" s="45" t="str">
        <f>IF('Outstanding Invoices'!K44&lt;&gt;"", 'Outstanding Invoices'!K44, "")</f>
        <v/>
      </c>
      <c r="G45" s="46" t="str">
        <f>IF('Outstanding Invoices'!L44&lt;&gt;"", 'Outstanding Invoices'!L44, "")</f>
        <v/>
      </c>
      <c r="H45" s="45" t="str">
        <f>IF('Outstanding Invoices'!M44&lt;&gt;"", 'Outstanding Invoices'!M44, "")</f>
        <v/>
      </c>
      <c r="I45" s="45" t="str">
        <f>IF('Outstanding Invoices'!N44&lt;&gt;"", 'Outstanding Invoices'!N44, "")</f>
        <v/>
      </c>
      <c r="M45" s="60" t="str" cm="1">
        <f t="array" aca="1" ref="M45" ca="1">IF(AND(_xlfn.XLOOKUP("End", $M$9:M44, $M$9:M44, "")&lt;&gt;"End", $I44=""), "End", "")</f>
        <v/>
      </c>
    </row>
    <row r="46" spans="4:13" ht="17.45" customHeight="1" x14ac:dyDescent="0.25">
      <c r="D46" s="45" t="str">
        <f>IF('Outstanding Invoices'!I45&lt;&gt;"", 'Outstanding Invoices'!I45, "")</f>
        <v/>
      </c>
      <c r="E46" s="45" t="str">
        <f>IF('Outstanding Invoices'!J45&lt;&gt;"", 'Outstanding Invoices'!J45, "")</f>
        <v/>
      </c>
      <c r="F46" s="45" t="str">
        <f>IF('Outstanding Invoices'!K45&lt;&gt;"", 'Outstanding Invoices'!K45, "")</f>
        <v/>
      </c>
      <c r="G46" s="46" t="str">
        <f>IF('Outstanding Invoices'!L45&lt;&gt;"", 'Outstanding Invoices'!L45, "")</f>
        <v/>
      </c>
      <c r="H46" s="45" t="str">
        <f>IF('Outstanding Invoices'!M45&lt;&gt;"", 'Outstanding Invoices'!M45, "")</f>
        <v/>
      </c>
      <c r="I46" s="45" t="str">
        <f>IF('Outstanding Invoices'!N45&lt;&gt;"", 'Outstanding Invoices'!N45, "")</f>
        <v/>
      </c>
      <c r="M46" s="60" t="str" cm="1">
        <f t="array" aca="1" ref="M46" ca="1">IF(AND(_xlfn.XLOOKUP("End", $M$9:M45, $M$9:M45, "")&lt;&gt;"End", $I45=""), "End", "")</f>
        <v/>
      </c>
    </row>
    <row r="47" spans="4:13" ht="17.45" customHeight="1" x14ac:dyDescent="0.25">
      <c r="D47" s="45" t="str">
        <f>IF('Outstanding Invoices'!I46&lt;&gt;"", 'Outstanding Invoices'!I46, "")</f>
        <v/>
      </c>
      <c r="E47" s="45" t="str">
        <f>IF('Outstanding Invoices'!J46&lt;&gt;"", 'Outstanding Invoices'!J46, "")</f>
        <v/>
      </c>
      <c r="F47" s="45" t="str">
        <f>IF('Outstanding Invoices'!K46&lt;&gt;"", 'Outstanding Invoices'!K46, "")</f>
        <v/>
      </c>
      <c r="G47" s="46" t="str">
        <f>IF('Outstanding Invoices'!L46&lt;&gt;"", 'Outstanding Invoices'!L46, "")</f>
        <v/>
      </c>
      <c r="H47" s="45" t="str">
        <f>IF('Outstanding Invoices'!M46&lt;&gt;"", 'Outstanding Invoices'!M46, "")</f>
        <v/>
      </c>
      <c r="I47" s="45" t="str">
        <f>IF('Outstanding Invoices'!N46&lt;&gt;"", 'Outstanding Invoices'!N46, "")</f>
        <v/>
      </c>
      <c r="M47" s="60" t="str" cm="1">
        <f t="array" aca="1" ref="M47" ca="1">IF(AND(_xlfn.XLOOKUP("End", $M$9:M46, $M$9:M46, "")&lt;&gt;"End", $I46=""), "End", "")</f>
        <v/>
      </c>
    </row>
    <row r="48" spans="4:13" ht="17.45" customHeight="1" x14ac:dyDescent="0.25">
      <c r="D48" s="45" t="str">
        <f>IF('Outstanding Invoices'!I47&lt;&gt;"", 'Outstanding Invoices'!I47, "")</f>
        <v/>
      </c>
      <c r="E48" s="45" t="str">
        <f>IF('Outstanding Invoices'!J47&lt;&gt;"", 'Outstanding Invoices'!J47, "")</f>
        <v/>
      </c>
      <c r="F48" s="45" t="str">
        <f>IF('Outstanding Invoices'!K47&lt;&gt;"", 'Outstanding Invoices'!K47, "")</f>
        <v/>
      </c>
      <c r="G48" s="46" t="str">
        <f>IF('Outstanding Invoices'!L47&lt;&gt;"", 'Outstanding Invoices'!L47, "")</f>
        <v/>
      </c>
      <c r="H48" s="45" t="str">
        <f>IF('Outstanding Invoices'!M47&lt;&gt;"", 'Outstanding Invoices'!M47, "")</f>
        <v/>
      </c>
      <c r="I48" s="45" t="str">
        <f>IF('Outstanding Invoices'!N47&lt;&gt;"", 'Outstanding Invoices'!N47, "")</f>
        <v/>
      </c>
      <c r="M48" s="60" t="str" cm="1">
        <f t="array" aca="1" ref="M48" ca="1">IF(AND(_xlfn.XLOOKUP("End", $M$9:M47, $M$9:M47, "")&lt;&gt;"End", $I47=""), "End", "")</f>
        <v/>
      </c>
    </row>
    <row r="49" spans="4:13" ht="17.45" customHeight="1" x14ac:dyDescent="0.25">
      <c r="D49" s="45" t="str">
        <f>IF('Outstanding Invoices'!I48&lt;&gt;"", 'Outstanding Invoices'!I48, "")</f>
        <v/>
      </c>
      <c r="E49" s="45" t="str">
        <f>IF('Outstanding Invoices'!J48&lt;&gt;"", 'Outstanding Invoices'!J48, "")</f>
        <v/>
      </c>
      <c r="F49" s="45" t="str">
        <f>IF('Outstanding Invoices'!K48&lt;&gt;"", 'Outstanding Invoices'!K48, "")</f>
        <v/>
      </c>
      <c r="G49" s="46" t="str">
        <f>IF('Outstanding Invoices'!L48&lt;&gt;"", 'Outstanding Invoices'!L48, "")</f>
        <v/>
      </c>
      <c r="H49" s="45" t="str">
        <f>IF('Outstanding Invoices'!M48&lt;&gt;"", 'Outstanding Invoices'!M48, "")</f>
        <v/>
      </c>
      <c r="I49" s="45" t="str">
        <f>IF('Outstanding Invoices'!N48&lt;&gt;"", 'Outstanding Invoices'!N48, "")</f>
        <v/>
      </c>
      <c r="M49" s="60" t="str" cm="1">
        <f t="array" aca="1" ref="M49" ca="1">IF(AND(_xlfn.XLOOKUP("End", $M$9:M48, $M$9:M48, "")&lt;&gt;"End", $I48=""), "End", "")</f>
        <v/>
      </c>
    </row>
    <row r="50" spans="4:13" ht="17.45" customHeight="1" x14ac:dyDescent="0.25">
      <c r="D50" s="45" t="str">
        <f>IF('Outstanding Invoices'!I49&lt;&gt;"", 'Outstanding Invoices'!I49, "")</f>
        <v/>
      </c>
      <c r="E50" s="45" t="str">
        <f>IF('Outstanding Invoices'!J49&lt;&gt;"", 'Outstanding Invoices'!J49, "")</f>
        <v/>
      </c>
      <c r="F50" s="45" t="str">
        <f>IF('Outstanding Invoices'!K49&lt;&gt;"", 'Outstanding Invoices'!K49, "")</f>
        <v/>
      </c>
      <c r="G50" s="46" t="str">
        <f>IF('Outstanding Invoices'!L49&lt;&gt;"", 'Outstanding Invoices'!L49, "")</f>
        <v/>
      </c>
      <c r="H50" s="45" t="str">
        <f>IF('Outstanding Invoices'!M49&lt;&gt;"", 'Outstanding Invoices'!M49, "")</f>
        <v/>
      </c>
      <c r="I50" s="45" t="str">
        <f>IF('Outstanding Invoices'!N49&lt;&gt;"", 'Outstanding Invoices'!N49, "")</f>
        <v/>
      </c>
      <c r="M50" s="60" t="str" cm="1">
        <f t="array" aca="1" ref="M50" ca="1">IF(AND(_xlfn.XLOOKUP("End", $M$9:M49, $M$9:M49, "")&lt;&gt;"End", $I49=""), "End", "")</f>
        <v/>
      </c>
    </row>
    <row r="51" spans="4:13" ht="17.45" customHeight="1" x14ac:dyDescent="0.25">
      <c r="D51" s="45" t="str">
        <f>IF('Outstanding Invoices'!I50&lt;&gt;"", 'Outstanding Invoices'!I50, "")</f>
        <v/>
      </c>
      <c r="E51" s="45" t="str">
        <f>IF('Outstanding Invoices'!J50&lt;&gt;"", 'Outstanding Invoices'!J50, "")</f>
        <v/>
      </c>
      <c r="F51" s="45" t="str">
        <f>IF('Outstanding Invoices'!K50&lt;&gt;"", 'Outstanding Invoices'!K50, "")</f>
        <v/>
      </c>
      <c r="G51" s="46" t="str">
        <f>IF('Outstanding Invoices'!L50&lt;&gt;"", 'Outstanding Invoices'!L50, "")</f>
        <v/>
      </c>
      <c r="H51" s="45" t="str">
        <f>IF('Outstanding Invoices'!M50&lt;&gt;"", 'Outstanding Invoices'!M50, "")</f>
        <v/>
      </c>
      <c r="I51" s="45" t="str">
        <f>IF('Outstanding Invoices'!N50&lt;&gt;"", 'Outstanding Invoices'!N50, "")</f>
        <v/>
      </c>
      <c r="M51" s="60" t="str" cm="1">
        <f t="array" aca="1" ref="M51" ca="1">IF(AND(_xlfn.XLOOKUP("End", $M$9:M50, $M$9:M50, "")&lt;&gt;"End", $I50=""), "End", "")</f>
        <v/>
      </c>
    </row>
    <row r="52" spans="4:13" ht="17.45" customHeight="1" x14ac:dyDescent="0.25">
      <c r="D52" s="45" t="str">
        <f>IF('Outstanding Invoices'!I51&lt;&gt;"", 'Outstanding Invoices'!I51, "")</f>
        <v/>
      </c>
      <c r="E52" s="45" t="str">
        <f>IF('Outstanding Invoices'!J51&lt;&gt;"", 'Outstanding Invoices'!J51, "")</f>
        <v/>
      </c>
      <c r="F52" s="45" t="str">
        <f>IF('Outstanding Invoices'!K51&lt;&gt;"", 'Outstanding Invoices'!K51, "")</f>
        <v/>
      </c>
      <c r="G52" s="46" t="str">
        <f>IF('Outstanding Invoices'!L51&lt;&gt;"", 'Outstanding Invoices'!L51, "")</f>
        <v/>
      </c>
      <c r="H52" s="45" t="str">
        <f>IF('Outstanding Invoices'!M51&lt;&gt;"", 'Outstanding Invoices'!M51, "")</f>
        <v/>
      </c>
      <c r="I52" s="45" t="str">
        <f>IF('Outstanding Invoices'!N51&lt;&gt;"", 'Outstanding Invoices'!N51, "")</f>
        <v/>
      </c>
      <c r="M52" s="60" t="str" cm="1">
        <f t="array" aca="1" ref="M52" ca="1">IF(AND(_xlfn.XLOOKUP("End", $M$9:M51, $M$9:M51, "")&lt;&gt;"End", $I51=""), "End", "")</f>
        <v/>
      </c>
    </row>
    <row r="53" spans="4:13" ht="17.45" customHeight="1" x14ac:dyDescent="0.25">
      <c r="D53" s="45" t="str">
        <f>IF('Outstanding Invoices'!I52&lt;&gt;"", 'Outstanding Invoices'!I52, "")</f>
        <v/>
      </c>
      <c r="E53" s="45" t="str">
        <f>IF('Outstanding Invoices'!J52&lt;&gt;"", 'Outstanding Invoices'!J52, "")</f>
        <v/>
      </c>
      <c r="F53" s="45" t="str">
        <f>IF('Outstanding Invoices'!K52&lt;&gt;"", 'Outstanding Invoices'!K52, "")</f>
        <v/>
      </c>
      <c r="G53" s="46" t="str">
        <f>IF('Outstanding Invoices'!L52&lt;&gt;"", 'Outstanding Invoices'!L52, "")</f>
        <v/>
      </c>
      <c r="H53" s="45" t="str">
        <f>IF('Outstanding Invoices'!M52&lt;&gt;"", 'Outstanding Invoices'!M52, "")</f>
        <v/>
      </c>
      <c r="I53" s="45" t="str">
        <f>IF('Outstanding Invoices'!N52&lt;&gt;"", 'Outstanding Invoices'!N52, "")</f>
        <v/>
      </c>
      <c r="M53" s="60" t="str" cm="1">
        <f t="array" aca="1" ref="M53" ca="1">IF(AND(_xlfn.XLOOKUP("End", $M$9:M52, $M$9:M52, "")&lt;&gt;"End", $I52=""), "End", "")</f>
        <v/>
      </c>
    </row>
    <row r="54" spans="4:13" ht="17.45" customHeight="1" x14ac:dyDescent="0.25">
      <c r="D54" s="45" t="str">
        <f>IF('Outstanding Invoices'!I53&lt;&gt;"", 'Outstanding Invoices'!I53, "")</f>
        <v/>
      </c>
      <c r="E54" s="45" t="str">
        <f>IF('Outstanding Invoices'!J53&lt;&gt;"", 'Outstanding Invoices'!J53, "")</f>
        <v/>
      </c>
      <c r="F54" s="45" t="str">
        <f>IF('Outstanding Invoices'!K53&lt;&gt;"", 'Outstanding Invoices'!K53, "")</f>
        <v/>
      </c>
      <c r="G54" s="46" t="str">
        <f>IF('Outstanding Invoices'!L53&lt;&gt;"", 'Outstanding Invoices'!L53, "")</f>
        <v/>
      </c>
      <c r="H54" s="45" t="str">
        <f>IF('Outstanding Invoices'!M53&lt;&gt;"", 'Outstanding Invoices'!M53, "")</f>
        <v/>
      </c>
      <c r="I54" s="45" t="str">
        <f>IF('Outstanding Invoices'!N53&lt;&gt;"", 'Outstanding Invoices'!N53, "")</f>
        <v/>
      </c>
      <c r="M54" s="60" t="str" cm="1">
        <f t="array" aca="1" ref="M54" ca="1">IF(AND(_xlfn.XLOOKUP("End", $M$9:M53, $M$9:M53, "")&lt;&gt;"End", $I53=""), "End", "")</f>
        <v/>
      </c>
    </row>
    <row r="55" spans="4:13" ht="17.45" customHeight="1" x14ac:dyDescent="0.25">
      <c r="D55" s="45" t="str">
        <f>IF('Outstanding Invoices'!I54&lt;&gt;"", 'Outstanding Invoices'!I54, "")</f>
        <v/>
      </c>
      <c r="E55" s="45" t="str">
        <f>IF('Outstanding Invoices'!J54&lt;&gt;"", 'Outstanding Invoices'!J54, "")</f>
        <v/>
      </c>
      <c r="F55" s="45" t="str">
        <f>IF('Outstanding Invoices'!K54&lt;&gt;"", 'Outstanding Invoices'!K54, "")</f>
        <v/>
      </c>
      <c r="G55" s="46" t="str">
        <f>IF('Outstanding Invoices'!L54&lt;&gt;"", 'Outstanding Invoices'!L54, "")</f>
        <v/>
      </c>
      <c r="H55" s="45" t="str">
        <f>IF('Outstanding Invoices'!M54&lt;&gt;"", 'Outstanding Invoices'!M54, "")</f>
        <v/>
      </c>
      <c r="I55" s="45" t="str">
        <f>IF('Outstanding Invoices'!N54&lt;&gt;"", 'Outstanding Invoices'!N54, "")</f>
        <v/>
      </c>
      <c r="M55" s="60" t="str" cm="1">
        <f t="array" aca="1" ref="M55" ca="1">IF(AND(_xlfn.XLOOKUP("End", $M$9:M54, $M$9:M54, "")&lt;&gt;"End", $I54=""), "End", "")</f>
        <v/>
      </c>
    </row>
    <row r="56" spans="4:13" ht="17.45" customHeight="1" x14ac:dyDescent="0.25">
      <c r="D56" s="45" t="str">
        <f>IF('Outstanding Invoices'!I55&lt;&gt;"", 'Outstanding Invoices'!I55, "")</f>
        <v/>
      </c>
      <c r="E56" s="45" t="str">
        <f>IF('Outstanding Invoices'!J55&lt;&gt;"", 'Outstanding Invoices'!J55, "")</f>
        <v/>
      </c>
      <c r="F56" s="45" t="str">
        <f>IF('Outstanding Invoices'!K55&lt;&gt;"", 'Outstanding Invoices'!K55, "")</f>
        <v/>
      </c>
      <c r="G56" s="46" t="str">
        <f>IF('Outstanding Invoices'!L55&lt;&gt;"", 'Outstanding Invoices'!L55, "")</f>
        <v/>
      </c>
      <c r="H56" s="45" t="str">
        <f>IF('Outstanding Invoices'!M55&lt;&gt;"", 'Outstanding Invoices'!M55, "")</f>
        <v/>
      </c>
      <c r="I56" s="45" t="str">
        <f>IF('Outstanding Invoices'!N55&lt;&gt;"", 'Outstanding Invoices'!N55, "")</f>
        <v/>
      </c>
      <c r="M56" s="60" t="str" cm="1">
        <f t="array" aca="1" ref="M56" ca="1">IF(AND(_xlfn.XLOOKUP("End", $M$9:M55, $M$9:M55, "")&lt;&gt;"End", $I55=""), "End", "")</f>
        <v/>
      </c>
    </row>
    <row r="57" spans="4:13" ht="17.45" customHeight="1" x14ac:dyDescent="0.25">
      <c r="D57" s="45" t="str">
        <f>IF('Outstanding Invoices'!I56&lt;&gt;"", 'Outstanding Invoices'!I56, "")</f>
        <v/>
      </c>
      <c r="E57" s="45" t="str">
        <f>IF('Outstanding Invoices'!J56&lt;&gt;"", 'Outstanding Invoices'!J56, "")</f>
        <v/>
      </c>
      <c r="F57" s="45" t="str">
        <f>IF('Outstanding Invoices'!K56&lt;&gt;"", 'Outstanding Invoices'!K56, "")</f>
        <v/>
      </c>
      <c r="G57" s="46" t="str">
        <f>IF('Outstanding Invoices'!L56&lt;&gt;"", 'Outstanding Invoices'!L56, "")</f>
        <v/>
      </c>
      <c r="H57" s="45" t="str">
        <f>IF('Outstanding Invoices'!M56&lt;&gt;"", 'Outstanding Invoices'!M56, "")</f>
        <v/>
      </c>
      <c r="I57" s="45" t="str">
        <f>IF('Outstanding Invoices'!N56&lt;&gt;"", 'Outstanding Invoices'!N56, "")</f>
        <v/>
      </c>
      <c r="M57" s="60" t="str" cm="1">
        <f t="array" aca="1" ref="M57" ca="1">IF(AND(_xlfn.XLOOKUP("End", $M$9:M56, $M$9:M56, "")&lt;&gt;"End", $I56=""), "End", "")</f>
        <v/>
      </c>
    </row>
    <row r="58" spans="4:13" ht="17.45" customHeight="1" x14ac:dyDescent="0.25">
      <c r="D58" s="45" t="str">
        <f>IF('Outstanding Invoices'!I57&lt;&gt;"", 'Outstanding Invoices'!I57, "")</f>
        <v/>
      </c>
      <c r="E58" s="45" t="str">
        <f>IF('Outstanding Invoices'!J57&lt;&gt;"", 'Outstanding Invoices'!J57, "")</f>
        <v/>
      </c>
      <c r="F58" s="45" t="str">
        <f>IF('Outstanding Invoices'!K57&lt;&gt;"", 'Outstanding Invoices'!K57, "")</f>
        <v/>
      </c>
      <c r="G58" s="46" t="str">
        <f>IF('Outstanding Invoices'!L57&lt;&gt;"", 'Outstanding Invoices'!L57, "")</f>
        <v/>
      </c>
      <c r="H58" s="45" t="str">
        <f>IF('Outstanding Invoices'!M57&lt;&gt;"", 'Outstanding Invoices'!M57, "")</f>
        <v/>
      </c>
      <c r="I58" s="45" t="str">
        <f>IF('Outstanding Invoices'!N57&lt;&gt;"", 'Outstanding Invoices'!N57, "")</f>
        <v/>
      </c>
      <c r="M58" s="60" t="str" cm="1">
        <f t="array" aca="1" ref="M58" ca="1">IF(AND(_xlfn.XLOOKUP("End", $M$9:M57, $M$9:M57, "")&lt;&gt;"End", $I57=""), "End", "")</f>
        <v/>
      </c>
    </row>
    <row r="59" spans="4:13" ht="17.45" customHeight="1" x14ac:dyDescent="0.25">
      <c r="D59" s="45" t="str">
        <f>IF('Outstanding Invoices'!I58&lt;&gt;"", 'Outstanding Invoices'!I58, "")</f>
        <v/>
      </c>
      <c r="E59" s="45" t="str">
        <f>IF('Outstanding Invoices'!J58&lt;&gt;"", 'Outstanding Invoices'!J58, "")</f>
        <v/>
      </c>
      <c r="F59" s="45" t="str">
        <f>IF('Outstanding Invoices'!K58&lt;&gt;"", 'Outstanding Invoices'!K58, "")</f>
        <v/>
      </c>
      <c r="G59" s="46" t="str">
        <f>IF('Outstanding Invoices'!L58&lt;&gt;"", 'Outstanding Invoices'!L58, "")</f>
        <v/>
      </c>
      <c r="H59" s="45" t="str">
        <f>IF('Outstanding Invoices'!M58&lt;&gt;"", 'Outstanding Invoices'!M58, "")</f>
        <v/>
      </c>
      <c r="I59" s="45" t="str">
        <f>IF('Outstanding Invoices'!N58&lt;&gt;"", 'Outstanding Invoices'!N58, "")</f>
        <v/>
      </c>
      <c r="M59" s="60" t="str" cm="1">
        <f t="array" aca="1" ref="M59" ca="1">IF(AND(_xlfn.XLOOKUP("End", $M$9:M58, $M$9:M58, "")&lt;&gt;"End", $I58=""), "End", "")</f>
        <v/>
      </c>
    </row>
    <row r="60" spans="4:13" ht="17.45" customHeight="1" x14ac:dyDescent="0.25">
      <c r="D60" s="45" t="str">
        <f>IF('Outstanding Invoices'!I59&lt;&gt;"", 'Outstanding Invoices'!I59, "")</f>
        <v/>
      </c>
      <c r="E60" s="45" t="str">
        <f>IF('Outstanding Invoices'!J59&lt;&gt;"", 'Outstanding Invoices'!J59, "")</f>
        <v/>
      </c>
      <c r="F60" s="45" t="str">
        <f>IF('Outstanding Invoices'!K59&lt;&gt;"", 'Outstanding Invoices'!K59, "")</f>
        <v/>
      </c>
      <c r="G60" s="46" t="str">
        <f>IF('Outstanding Invoices'!L59&lt;&gt;"", 'Outstanding Invoices'!L59, "")</f>
        <v/>
      </c>
      <c r="H60" s="45" t="str">
        <f>IF('Outstanding Invoices'!M59&lt;&gt;"", 'Outstanding Invoices'!M59, "")</f>
        <v/>
      </c>
      <c r="I60" s="45" t="str">
        <f>IF('Outstanding Invoices'!N59&lt;&gt;"", 'Outstanding Invoices'!N59, "")</f>
        <v/>
      </c>
      <c r="M60" s="60" t="str" cm="1">
        <f t="array" aca="1" ref="M60" ca="1">IF(AND(_xlfn.XLOOKUP("End", $M$9:M59, $M$9:M59, "")&lt;&gt;"End", $I59=""), "End", "")</f>
        <v/>
      </c>
    </row>
    <row r="61" spans="4:13" ht="17.45" customHeight="1" x14ac:dyDescent="0.25">
      <c r="D61" s="45" t="str">
        <f>IF('Outstanding Invoices'!I60&lt;&gt;"", 'Outstanding Invoices'!I60, "")</f>
        <v/>
      </c>
      <c r="E61" s="45" t="str">
        <f>IF('Outstanding Invoices'!J60&lt;&gt;"", 'Outstanding Invoices'!J60, "")</f>
        <v/>
      </c>
      <c r="F61" s="45" t="str">
        <f>IF('Outstanding Invoices'!K60&lt;&gt;"", 'Outstanding Invoices'!K60, "")</f>
        <v/>
      </c>
      <c r="G61" s="46" t="str">
        <f>IF('Outstanding Invoices'!L60&lt;&gt;"", 'Outstanding Invoices'!L60, "")</f>
        <v/>
      </c>
      <c r="H61" s="45" t="str">
        <f>IF('Outstanding Invoices'!M60&lt;&gt;"", 'Outstanding Invoices'!M60, "")</f>
        <v/>
      </c>
      <c r="I61" s="45" t="str">
        <f>IF('Outstanding Invoices'!N60&lt;&gt;"", 'Outstanding Invoices'!N60, "")</f>
        <v/>
      </c>
      <c r="M61" s="60" t="str" cm="1">
        <f t="array" aca="1" ref="M61" ca="1">IF(AND(_xlfn.XLOOKUP("End", $M$9:M60, $M$9:M60, "")&lt;&gt;"End", $I60=""), "End", "")</f>
        <v/>
      </c>
    </row>
    <row r="62" spans="4:13" ht="17.45" customHeight="1" x14ac:dyDescent="0.25">
      <c r="D62" s="45" t="str">
        <f>IF('Outstanding Invoices'!I61&lt;&gt;"", 'Outstanding Invoices'!I61, "")</f>
        <v/>
      </c>
      <c r="E62" s="45" t="str">
        <f>IF('Outstanding Invoices'!J61&lt;&gt;"", 'Outstanding Invoices'!J61, "")</f>
        <v/>
      </c>
      <c r="F62" s="45" t="str">
        <f>IF('Outstanding Invoices'!K61&lt;&gt;"", 'Outstanding Invoices'!K61, "")</f>
        <v/>
      </c>
      <c r="G62" s="46" t="str">
        <f>IF('Outstanding Invoices'!L61&lt;&gt;"", 'Outstanding Invoices'!L61, "")</f>
        <v/>
      </c>
      <c r="H62" s="45" t="str">
        <f>IF('Outstanding Invoices'!M61&lt;&gt;"", 'Outstanding Invoices'!M61, "")</f>
        <v/>
      </c>
      <c r="I62" s="45" t="str">
        <f>IF('Outstanding Invoices'!N61&lt;&gt;"", 'Outstanding Invoices'!N61, "")</f>
        <v/>
      </c>
      <c r="M62" s="60" t="str" cm="1">
        <f t="array" aca="1" ref="M62" ca="1">IF(AND(_xlfn.XLOOKUP("End", $M$9:M61, $M$9:M61, "")&lt;&gt;"End", $I61=""), "End", "")</f>
        <v/>
      </c>
    </row>
    <row r="63" spans="4:13" ht="17.45" customHeight="1" x14ac:dyDescent="0.25">
      <c r="D63" s="45" t="str">
        <f>IF('Outstanding Invoices'!I62&lt;&gt;"", 'Outstanding Invoices'!I62, "")</f>
        <v/>
      </c>
      <c r="E63" s="45" t="str">
        <f>IF('Outstanding Invoices'!J62&lt;&gt;"", 'Outstanding Invoices'!J62, "")</f>
        <v/>
      </c>
      <c r="F63" s="45" t="str">
        <f>IF('Outstanding Invoices'!K62&lt;&gt;"", 'Outstanding Invoices'!K62, "")</f>
        <v/>
      </c>
      <c r="G63" s="46" t="str">
        <f>IF('Outstanding Invoices'!L62&lt;&gt;"", 'Outstanding Invoices'!L62, "")</f>
        <v/>
      </c>
      <c r="H63" s="45" t="str">
        <f>IF('Outstanding Invoices'!M62&lt;&gt;"", 'Outstanding Invoices'!M62, "")</f>
        <v/>
      </c>
      <c r="I63" s="45" t="str">
        <f>IF('Outstanding Invoices'!N62&lt;&gt;"", 'Outstanding Invoices'!N62, "")</f>
        <v/>
      </c>
      <c r="M63" s="60" t="str" cm="1">
        <f t="array" aca="1" ref="M63" ca="1">IF(AND(_xlfn.XLOOKUP("End", $M$9:M62, $M$9:M62, "")&lt;&gt;"End", $I62=""), "End", "")</f>
        <v/>
      </c>
    </row>
    <row r="64" spans="4:13" ht="17.45" customHeight="1" x14ac:dyDescent="0.25">
      <c r="D64" s="45" t="str">
        <f>IF('Outstanding Invoices'!I63&lt;&gt;"", 'Outstanding Invoices'!I63, "")</f>
        <v/>
      </c>
      <c r="E64" s="45" t="str">
        <f>IF('Outstanding Invoices'!J63&lt;&gt;"", 'Outstanding Invoices'!J63, "")</f>
        <v/>
      </c>
      <c r="F64" s="45" t="str">
        <f>IF('Outstanding Invoices'!K63&lt;&gt;"", 'Outstanding Invoices'!K63, "")</f>
        <v/>
      </c>
      <c r="G64" s="46" t="str">
        <f>IF('Outstanding Invoices'!L63&lt;&gt;"", 'Outstanding Invoices'!L63, "")</f>
        <v/>
      </c>
      <c r="H64" s="45" t="str">
        <f>IF('Outstanding Invoices'!M63&lt;&gt;"", 'Outstanding Invoices'!M63, "")</f>
        <v/>
      </c>
      <c r="I64" s="45" t="str">
        <f>IF('Outstanding Invoices'!N63&lt;&gt;"", 'Outstanding Invoices'!N63, "")</f>
        <v/>
      </c>
      <c r="M64" s="60" t="str" cm="1">
        <f t="array" aca="1" ref="M64" ca="1">IF(AND(_xlfn.XLOOKUP("End", $M$9:M63, $M$9:M63, "")&lt;&gt;"End", $I63=""), "End", "")</f>
        <v/>
      </c>
    </row>
    <row r="65" spans="4:13" ht="17.45" customHeight="1" x14ac:dyDescent="0.25">
      <c r="D65" s="45" t="str">
        <f>IF('Outstanding Invoices'!I64&lt;&gt;"", 'Outstanding Invoices'!I64, "")</f>
        <v/>
      </c>
      <c r="E65" s="45" t="str">
        <f>IF('Outstanding Invoices'!J64&lt;&gt;"", 'Outstanding Invoices'!J64, "")</f>
        <v/>
      </c>
      <c r="F65" s="45" t="str">
        <f>IF('Outstanding Invoices'!K64&lt;&gt;"", 'Outstanding Invoices'!K64, "")</f>
        <v/>
      </c>
      <c r="G65" s="46" t="str">
        <f>IF('Outstanding Invoices'!L64&lt;&gt;"", 'Outstanding Invoices'!L64, "")</f>
        <v/>
      </c>
      <c r="H65" s="45" t="str">
        <f>IF('Outstanding Invoices'!M64&lt;&gt;"", 'Outstanding Invoices'!M64, "")</f>
        <v/>
      </c>
      <c r="I65" s="45" t="str">
        <f>IF('Outstanding Invoices'!N64&lt;&gt;"", 'Outstanding Invoices'!N64, "")</f>
        <v/>
      </c>
      <c r="M65" s="60" t="str" cm="1">
        <f t="array" aca="1" ref="M65" ca="1">IF(AND(_xlfn.XLOOKUP("End", $M$9:M64, $M$9:M64, "")&lt;&gt;"End", $I64=""), "End", "")</f>
        <v/>
      </c>
    </row>
    <row r="66" spans="4:13" ht="17.45" customHeight="1" x14ac:dyDescent="0.25">
      <c r="D66" s="45" t="str">
        <f>IF('Outstanding Invoices'!I65&lt;&gt;"", 'Outstanding Invoices'!I65, "")</f>
        <v/>
      </c>
      <c r="E66" s="45" t="str">
        <f>IF('Outstanding Invoices'!J65&lt;&gt;"", 'Outstanding Invoices'!J65, "")</f>
        <v/>
      </c>
      <c r="F66" s="45" t="str">
        <f>IF('Outstanding Invoices'!K65&lt;&gt;"", 'Outstanding Invoices'!K65, "")</f>
        <v/>
      </c>
      <c r="G66" s="46" t="str">
        <f>IF('Outstanding Invoices'!L65&lt;&gt;"", 'Outstanding Invoices'!L65, "")</f>
        <v/>
      </c>
      <c r="H66" s="45" t="str">
        <f>IF('Outstanding Invoices'!M65&lt;&gt;"", 'Outstanding Invoices'!M65, "")</f>
        <v/>
      </c>
      <c r="I66" s="45" t="str">
        <f>IF('Outstanding Invoices'!N65&lt;&gt;"", 'Outstanding Invoices'!N65, "")</f>
        <v/>
      </c>
      <c r="M66" s="60" t="str" cm="1">
        <f t="array" aca="1" ref="M66" ca="1">IF(AND(_xlfn.XLOOKUP("End", $M$9:M65, $M$9:M65, "")&lt;&gt;"End", $I65=""), "End", "")</f>
        <v/>
      </c>
    </row>
    <row r="67" spans="4:13" ht="17.45" customHeight="1" x14ac:dyDescent="0.25">
      <c r="D67" s="45" t="str">
        <f>IF('Outstanding Invoices'!I66&lt;&gt;"", 'Outstanding Invoices'!I66, "")</f>
        <v/>
      </c>
      <c r="E67" s="45" t="str">
        <f>IF('Outstanding Invoices'!J66&lt;&gt;"", 'Outstanding Invoices'!J66, "")</f>
        <v/>
      </c>
      <c r="F67" s="45" t="str">
        <f>IF('Outstanding Invoices'!K66&lt;&gt;"", 'Outstanding Invoices'!K66, "")</f>
        <v/>
      </c>
      <c r="G67" s="46" t="str">
        <f>IF('Outstanding Invoices'!L66&lt;&gt;"", 'Outstanding Invoices'!L66, "")</f>
        <v/>
      </c>
      <c r="H67" s="45" t="str">
        <f>IF('Outstanding Invoices'!M66&lt;&gt;"", 'Outstanding Invoices'!M66, "")</f>
        <v/>
      </c>
      <c r="I67" s="45" t="str">
        <f>IF('Outstanding Invoices'!N66&lt;&gt;"", 'Outstanding Invoices'!N66, "")</f>
        <v/>
      </c>
      <c r="M67" s="60" t="str" cm="1">
        <f t="array" aca="1" ref="M67" ca="1">IF(AND(_xlfn.XLOOKUP("End", $M$9:M66, $M$9:M66, "")&lt;&gt;"End", $I66=""), "End", "")</f>
        <v/>
      </c>
    </row>
    <row r="68" spans="4:13" ht="17.45" customHeight="1" x14ac:dyDescent="0.25">
      <c r="D68" s="45" t="str">
        <f>IF('Outstanding Invoices'!I67&lt;&gt;"", 'Outstanding Invoices'!I67, "")</f>
        <v/>
      </c>
      <c r="E68" s="45" t="str">
        <f>IF('Outstanding Invoices'!J67&lt;&gt;"", 'Outstanding Invoices'!J67, "")</f>
        <v/>
      </c>
      <c r="F68" s="45" t="str">
        <f>IF('Outstanding Invoices'!K67&lt;&gt;"", 'Outstanding Invoices'!K67, "")</f>
        <v/>
      </c>
      <c r="G68" s="46" t="str">
        <f>IF('Outstanding Invoices'!L67&lt;&gt;"", 'Outstanding Invoices'!L67, "")</f>
        <v/>
      </c>
      <c r="H68" s="45" t="str">
        <f>IF('Outstanding Invoices'!M67&lt;&gt;"", 'Outstanding Invoices'!M67, "")</f>
        <v/>
      </c>
      <c r="I68" s="45" t="str">
        <f>IF('Outstanding Invoices'!N67&lt;&gt;"", 'Outstanding Invoices'!N67, "")</f>
        <v/>
      </c>
      <c r="M68" s="60" t="str" cm="1">
        <f t="array" aca="1" ref="M68" ca="1">IF(AND(_xlfn.XLOOKUP("End", $M$9:M67, $M$9:M67, "")&lt;&gt;"End", $I67=""), "End", "")</f>
        <v/>
      </c>
    </row>
    <row r="69" spans="4:13" ht="17.45" customHeight="1" x14ac:dyDescent="0.25">
      <c r="D69" s="45" t="str">
        <f>IF('Outstanding Invoices'!I68&lt;&gt;"", 'Outstanding Invoices'!I68, "")</f>
        <v/>
      </c>
      <c r="E69" s="45" t="str">
        <f>IF('Outstanding Invoices'!J68&lt;&gt;"", 'Outstanding Invoices'!J68, "")</f>
        <v/>
      </c>
      <c r="F69" s="45" t="str">
        <f>IF('Outstanding Invoices'!K68&lt;&gt;"", 'Outstanding Invoices'!K68, "")</f>
        <v/>
      </c>
      <c r="G69" s="46" t="str">
        <f>IF('Outstanding Invoices'!L68&lt;&gt;"", 'Outstanding Invoices'!L68, "")</f>
        <v/>
      </c>
      <c r="H69" s="45" t="str">
        <f>IF('Outstanding Invoices'!M68&lt;&gt;"", 'Outstanding Invoices'!M68, "")</f>
        <v/>
      </c>
      <c r="I69" s="45" t="str">
        <f>IF('Outstanding Invoices'!N68&lt;&gt;"", 'Outstanding Invoices'!N68, "")</f>
        <v/>
      </c>
      <c r="M69" s="60" t="str" cm="1">
        <f t="array" aca="1" ref="M69" ca="1">IF(AND(_xlfn.XLOOKUP("End", $M$9:M68, $M$9:M68, "")&lt;&gt;"End", $I68=""), "End", "")</f>
        <v/>
      </c>
    </row>
    <row r="70" spans="4:13" ht="17.45" customHeight="1" x14ac:dyDescent="0.25">
      <c r="D70" s="45" t="str">
        <f>IF('Outstanding Invoices'!I69&lt;&gt;"", 'Outstanding Invoices'!I69, "")</f>
        <v/>
      </c>
      <c r="E70" s="45" t="str">
        <f>IF('Outstanding Invoices'!J69&lt;&gt;"", 'Outstanding Invoices'!J69, "")</f>
        <v/>
      </c>
      <c r="F70" s="45" t="str">
        <f>IF('Outstanding Invoices'!K69&lt;&gt;"", 'Outstanding Invoices'!K69, "")</f>
        <v/>
      </c>
      <c r="G70" s="46" t="str">
        <f>IF('Outstanding Invoices'!L69&lt;&gt;"", 'Outstanding Invoices'!L69, "")</f>
        <v/>
      </c>
      <c r="H70" s="45" t="str">
        <f>IF('Outstanding Invoices'!M69&lt;&gt;"", 'Outstanding Invoices'!M69, "")</f>
        <v/>
      </c>
      <c r="I70" s="45" t="str">
        <f>IF('Outstanding Invoices'!N69&lt;&gt;"", 'Outstanding Invoices'!N69, "")</f>
        <v/>
      </c>
      <c r="M70" s="60" t="str" cm="1">
        <f t="array" aca="1" ref="M70" ca="1">IF(AND(_xlfn.XLOOKUP("End", $M$9:M69, $M$9:M69, "")&lt;&gt;"End", $I69=""), "End", "")</f>
        <v/>
      </c>
    </row>
    <row r="71" spans="4:13" ht="17.45" customHeight="1" x14ac:dyDescent="0.25">
      <c r="D71" s="45" t="str">
        <f>IF('Outstanding Invoices'!I70&lt;&gt;"", 'Outstanding Invoices'!I70, "")</f>
        <v/>
      </c>
      <c r="E71" s="45" t="str">
        <f>IF('Outstanding Invoices'!J70&lt;&gt;"", 'Outstanding Invoices'!J70, "")</f>
        <v/>
      </c>
      <c r="F71" s="45" t="str">
        <f>IF('Outstanding Invoices'!K70&lt;&gt;"", 'Outstanding Invoices'!K70, "")</f>
        <v/>
      </c>
      <c r="G71" s="46" t="str">
        <f>IF('Outstanding Invoices'!L70&lt;&gt;"", 'Outstanding Invoices'!L70, "")</f>
        <v/>
      </c>
      <c r="H71" s="45" t="str">
        <f>IF('Outstanding Invoices'!M70&lt;&gt;"", 'Outstanding Invoices'!M70, "")</f>
        <v/>
      </c>
      <c r="I71" s="45" t="str">
        <f>IF('Outstanding Invoices'!N70&lt;&gt;"", 'Outstanding Invoices'!N70, "")</f>
        <v/>
      </c>
      <c r="M71" s="60" t="str" cm="1">
        <f t="array" aca="1" ref="M71" ca="1">IF(AND(_xlfn.XLOOKUP("End", $M$9:M70, $M$9:M70, "")&lt;&gt;"End", $I70=""), "End", "")</f>
        <v/>
      </c>
    </row>
    <row r="72" spans="4:13" ht="17.45" customHeight="1" x14ac:dyDescent="0.25">
      <c r="D72" s="45" t="str">
        <f>IF('Outstanding Invoices'!I71&lt;&gt;"", 'Outstanding Invoices'!I71, "")</f>
        <v/>
      </c>
      <c r="E72" s="45" t="str">
        <f>IF('Outstanding Invoices'!J71&lt;&gt;"", 'Outstanding Invoices'!J71, "")</f>
        <v/>
      </c>
      <c r="F72" s="45" t="str">
        <f>IF('Outstanding Invoices'!K71&lt;&gt;"", 'Outstanding Invoices'!K71, "")</f>
        <v/>
      </c>
      <c r="G72" s="46" t="str">
        <f>IF('Outstanding Invoices'!L71&lt;&gt;"", 'Outstanding Invoices'!L71, "")</f>
        <v/>
      </c>
      <c r="H72" s="45" t="str">
        <f>IF('Outstanding Invoices'!M71&lt;&gt;"", 'Outstanding Invoices'!M71, "")</f>
        <v/>
      </c>
      <c r="I72" s="45" t="str">
        <f>IF('Outstanding Invoices'!N71&lt;&gt;"", 'Outstanding Invoices'!N71, "")</f>
        <v/>
      </c>
      <c r="M72" s="60" t="str" cm="1">
        <f t="array" aca="1" ref="M72" ca="1">IF(AND(_xlfn.XLOOKUP("End", $M$9:M71, $M$9:M71, "")&lt;&gt;"End", $I71=""), "End", "")</f>
        <v/>
      </c>
    </row>
    <row r="73" spans="4:13" ht="17.45" customHeight="1" x14ac:dyDescent="0.25">
      <c r="D73" s="45" t="str">
        <f>IF('Outstanding Invoices'!I72&lt;&gt;"", 'Outstanding Invoices'!I72, "")</f>
        <v/>
      </c>
      <c r="E73" s="45" t="str">
        <f>IF('Outstanding Invoices'!J72&lt;&gt;"", 'Outstanding Invoices'!J72, "")</f>
        <v/>
      </c>
      <c r="F73" s="45" t="str">
        <f>IF('Outstanding Invoices'!K72&lt;&gt;"", 'Outstanding Invoices'!K72, "")</f>
        <v/>
      </c>
      <c r="G73" s="46" t="str">
        <f>IF('Outstanding Invoices'!L72&lt;&gt;"", 'Outstanding Invoices'!L72, "")</f>
        <v/>
      </c>
      <c r="H73" s="45" t="str">
        <f>IF('Outstanding Invoices'!M72&lt;&gt;"", 'Outstanding Invoices'!M72, "")</f>
        <v/>
      </c>
      <c r="I73" s="45" t="str">
        <f>IF('Outstanding Invoices'!N72&lt;&gt;"", 'Outstanding Invoices'!N72, "")</f>
        <v/>
      </c>
      <c r="M73" s="60" t="str" cm="1">
        <f t="array" aca="1" ref="M73" ca="1">IF(AND(_xlfn.XLOOKUP("End", $M$9:M72, $M$9:M72, "")&lt;&gt;"End", $I72=""), "End", "")</f>
        <v/>
      </c>
    </row>
    <row r="74" spans="4:13" ht="17.45" customHeight="1" x14ac:dyDescent="0.25">
      <c r="D74" s="45" t="str">
        <f>IF('Outstanding Invoices'!I73&lt;&gt;"", 'Outstanding Invoices'!I73, "")</f>
        <v/>
      </c>
      <c r="E74" s="45" t="str">
        <f>IF('Outstanding Invoices'!J73&lt;&gt;"", 'Outstanding Invoices'!J73, "")</f>
        <v/>
      </c>
      <c r="F74" s="45" t="str">
        <f>IF('Outstanding Invoices'!K73&lt;&gt;"", 'Outstanding Invoices'!K73, "")</f>
        <v/>
      </c>
      <c r="G74" s="46" t="str">
        <f>IF('Outstanding Invoices'!L73&lt;&gt;"", 'Outstanding Invoices'!L73, "")</f>
        <v/>
      </c>
      <c r="H74" s="45" t="str">
        <f>IF('Outstanding Invoices'!M73&lt;&gt;"", 'Outstanding Invoices'!M73, "")</f>
        <v/>
      </c>
      <c r="I74" s="45" t="str">
        <f>IF('Outstanding Invoices'!N73&lt;&gt;"", 'Outstanding Invoices'!N73, "")</f>
        <v/>
      </c>
      <c r="M74" s="60" t="str" cm="1">
        <f t="array" aca="1" ref="M74" ca="1">IF(AND(_xlfn.XLOOKUP("End", $M$9:M73, $M$9:M73, "")&lt;&gt;"End", $I73=""), "End", "")</f>
        <v/>
      </c>
    </row>
    <row r="75" spans="4:13" ht="17.45" customHeight="1" x14ac:dyDescent="0.25">
      <c r="D75" s="45" t="str">
        <f>IF('Outstanding Invoices'!I74&lt;&gt;"", 'Outstanding Invoices'!I74, "")</f>
        <v/>
      </c>
      <c r="E75" s="45" t="str">
        <f>IF('Outstanding Invoices'!J74&lt;&gt;"", 'Outstanding Invoices'!J74, "")</f>
        <v/>
      </c>
      <c r="F75" s="45" t="str">
        <f>IF('Outstanding Invoices'!K74&lt;&gt;"", 'Outstanding Invoices'!K74, "")</f>
        <v/>
      </c>
      <c r="G75" s="46" t="str">
        <f>IF('Outstanding Invoices'!L74&lt;&gt;"", 'Outstanding Invoices'!L74, "")</f>
        <v/>
      </c>
      <c r="H75" s="45" t="str">
        <f>IF('Outstanding Invoices'!M74&lt;&gt;"", 'Outstanding Invoices'!M74, "")</f>
        <v/>
      </c>
      <c r="I75" s="45" t="str">
        <f>IF('Outstanding Invoices'!N74&lt;&gt;"", 'Outstanding Invoices'!N74, "")</f>
        <v/>
      </c>
      <c r="M75" s="60" t="str" cm="1">
        <f t="array" aca="1" ref="M75" ca="1">IF(AND(_xlfn.XLOOKUP("End", $M$9:M74, $M$9:M74, "")&lt;&gt;"End", $I74=""), "End", "")</f>
        <v/>
      </c>
    </row>
    <row r="76" spans="4:13" ht="17.45" customHeight="1" x14ac:dyDescent="0.25">
      <c r="D76" s="45" t="str">
        <f>IF('Outstanding Invoices'!I75&lt;&gt;"", 'Outstanding Invoices'!I75, "")</f>
        <v/>
      </c>
      <c r="E76" s="45" t="str">
        <f>IF('Outstanding Invoices'!J75&lt;&gt;"", 'Outstanding Invoices'!J75, "")</f>
        <v/>
      </c>
      <c r="F76" s="45" t="str">
        <f>IF('Outstanding Invoices'!K75&lt;&gt;"", 'Outstanding Invoices'!K75, "")</f>
        <v/>
      </c>
      <c r="G76" s="46" t="str">
        <f>IF('Outstanding Invoices'!L75&lt;&gt;"", 'Outstanding Invoices'!L75, "")</f>
        <v/>
      </c>
      <c r="H76" s="45" t="str">
        <f>IF('Outstanding Invoices'!M75&lt;&gt;"", 'Outstanding Invoices'!M75, "")</f>
        <v/>
      </c>
      <c r="I76" s="45" t="str">
        <f>IF('Outstanding Invoices'!N75&lt;&gt;"", 'Outstanding Invoices'!N75, "")</f>
        <v/>
      </c>
      <c r="M76" s="60" t="str" cm="1">
        <f t="array" aca="1" ref="M76" ca="1">IF(AND(_xlfn.XLOOKUP("End", $M$9:M75, $M$9:M75, "")&lt;&gt;"End", $I75=""), "End", "")</f>
        <v/>
      </c>
    </row>
    <row r="77" spans="4:13" ht="17.45" customHeight="1" x14ac:dyDescent="0.25">
      <c r="D77" s="45" t="str">
        <f>IF('Outstanding Invoices'!I76&lt;&gt;"", 'Outstanding Invoices'!I76, "")</f>
        <v/>
      </c>
      <c r="E77" s="45" t="str">
        <f>IF('Outstanding Invoices'!J76&lt;&gt;"", 'Outstanding Invoices'!J76, "")</f>
        <v/>
      </c>
      <c r="F77" s="45" t="str">
        <f>IF('Outstanding Invoices'!K76&lt;&gt;"", 'Outstanding Invoices'!K76, "")</f>
        <v/>
      </c>
      <c r="G77" s="46" t="str">
        <f>IF('Outstanding Invoices'!L76&lt;&gt;"", 'Outstanding Invoices'!L76, "")</f>
        <v/>
      </c>
      <c r="H77" s="45" t="str">
        <f>IF('Outstanding Invoices'!M76&lt;&gt;"", 'Outstanding Invoices'!M76, "")</f>
        <v/>
      </c>
      <c r="I77" s="45" t="str">
        <f>IF('Outstanding Invoices'!N76&lt;&gt;"", 'Outstanding Invoices'!N76, "")</f>
        <v/>
      </c>
      <c r="M77" s="60" t="str" cm="1">
        <f t="array" aca="1" ref="M77" ca="1">IF(AND(_xlfn.XLOOKUP("End", $M$9:M76, $M$9:M76, "")&lt;&gt;"End", $I76=""), "End", "")</f>
        <v/>
      </c>
    </row>
    <row r="78" spans="4:13" ht="17.45" customHeight="1" x14ac:dyDescent="0.25">
      <c r="D78" s="45" t="str">
        <f>IF('Outstanding Invoices'!I77&lt;&gt;"", 'Outstanding Invoices'!I77, "")</f>
        <v/>
      </c>
      <c r="E78" s="45" t="str">
        <f>IF('Outstanding Invoices'!J77&lt;&gt;"", 'Outstanding Invoices'!J77, "")</f>
        <v/>
      </c>
      <c r="F78" s="45" t="str">
        <f>IF('Outstanding Invoices'!K77&lt;&gt;"", 'Outstanding Invoices'!K77, "")</f>
        <v/>
      </c>
      <c r="G78" s="46" t="str">
        <f>IF('Outstanding Invoices'!L77&lt;&gt;"", 'Outstanding Invoices'!L77, "")</f>
        <v/>
      </c>
      <c r="H78" s="45" t="str">
        <f>IF('Outstanding Invoices'!M77&lt;&gt;"", 'Outstanding Invoices'!M77, "")</f>
        <v/>
      </c>
      <c r="I78" s="45" t="str">
        <f>IF('Outstanding Invoices'!N77&lt;&gt;"", 'Outstanding Invoices'!N77, "")</f>
        <v/>
      </c>
      <c r="M78" s="60" t="str" cm="1">
        <f t="array" aca="1" ref="M78" ca="1">IF(AND(_xlfn.XLOOKUP("End", $M$9:M77, $M$9:M77, "")&lt;&gt;"End", $I77=""), "End", "")</f>
        <v/>
      </c>
    </row>
    <row r="79" spans="4:13" ht="17.45" customHeight="1" x14ac:dyDescent="0.25">
      <c r="D79" s="45" t="str">
        <f>IF('Outstanding Invoices'!I78&lt;&gt;"", 'Outstanding Invoices'!I78, "")</f>
        <v/>
      </c>
      <c r="E79" s="45" t="str">
        <f>IF('Outstanding Invoices'!J78&lt;&gt;"", 'Outstanding Invoices'!J78, "")</f>
        <v/>
      </c>
      <c r="F79" s="45" t="str">
        <f>IF('Outstanding Invoices'!K78&lt;&gt;"", 'Outstanding Invoices'!K78, "")</f>
        <v/>
      </c>
      <c r="G79" s="46" t="str">
        <f>IF('Outstanding Invoices'!L78&lt;&gt;"", 'Outstanding Invoices'!L78, "")</f>
        <v/>
      </c>
      <c r="H79" s="45" t="str">
        <f>IF('Outstanding Invoices'!M78&lt;&gt;"", 'Outstanding Invoices'!M78, "")</f>
        <v/>
      </c>
      <c r="I79" s="45" t="str">
        <f>IF('Outstanding Invoices'!N78&lt;&gt;"", 'Outstanding Invoices'!N78, "")</f>
        <v/>
      </c>
      <c r="M79" s="60" t="str" cm="1">
        <f t="array" aca="1" ref="M79" ca="1">IF(AND(_xlfn.XLOOKUP("End", $M$9:M78, $M$9:M78, "")&lt;&gt;"End", $I78=""), "End", "")</f>
        <v/>
      </c>
    </row>
    <row r="80" spans="4:13" ht="17.45" customHeight="1" x14ac:dyDescent="0.25">
      <c r="D80" s="45" t="str">
        <f>IF('Outstanding Invoices'!I79&lt;&gt;"", 'Outstanding Invoices'!I79, "")</f>
        <v/>
      </c>
      <c r="E80" s="45" t="str">
        <f>IF('Outstanding Invoices'!J79&lt;&gt;"", 'Outstanding Invoices'!J79, "")</f>
        <v/>
      </c>
      <c r="F80" s="45" t="str">
        <f>IF('Outstanding Invoices'!K79&lt;&gt;"", 'Outstanding Invoices'!K79, "")</f>
        <v/>
      </c>
      <c r="G80" s="46" t="str">
        <f>IF('Outstanding Invoices'!L79&lt;&gt;"", 'Outstanding Invoices'!L79, "")</f>
        <v/>
      </c>
      <c r="H80" s="45" t="str">
        <f>IF('Outstanding Invoices'!M79&lt;&gt;"", 'Outstanding Invoices'!M79, "")</f>
        <v/>
      </c>
      <c r="I80" s="45" t="str">
        <f>IF('Outstanding Invoices'!N79&lt;&gt;"", 'Outstanding Invoices'!N79, "")</f>
        <v/>
      </c>
      <c r="M80" s="60" t="str" cm="1">
        <f t="array" aca="1" ref="M80" ca="1">IF(AND(_xlfn.XLOOKUP("End", $M$9:M79, $M$9:M79, "")&lt;&gt;"End", $I79=""), "End", "")</f>
        <v/>
      </c>
    </row>
    <row r="81" spans="4:13" ht="17.45" customHeight="1" x14ac:dyDescent="0.25">
      <c r="D81" s="45" t="str">
        <f>IF('Outstanding Invoices'!I80&lt;&gt;"", 'Outstanding Invoices'!I80, "")</f>
        <v/>
      </c>
      <c r="E81" s="45" t="str">
        <f>IF('Outstanding Invoices'!J80&lt;&gt;"", 'Outstanding Invoices'!J80, "")</f>
        <v/>
      </c>
      <c r="F81" s="45" t="str">
        <f>IF('Outstanding Invoices'!K80&lt;&gt;"", 'Outstanding Invoices'!K80, "")</f>
        <v/>
      </c>
      <c r="G81" s="46" t="str">
        <f>IF('Outstanding Invoices'!L80&lt;&gt;"", 'Outstanding Invoices'!L80, "")</f>
        <v/>
      </c>
      <c r="H81" s="45" t="str">
        <f>IF('Outstanding Invoices'!M80&lt;&gt;"", 'Outstanding Invoices'!M80, "")</f>
        <v/>
      </c>
      <c r="I81" s="45" t="str">
        <f>IF('Outstanding Invoices'!N80&lt;&gt;"", 'Outstanding Invoices'!N80, "")</f>
        <v/>
      </c>
      <c r="M81" s="60" t="str" cm="1">
        <f t="array" aca="1" ref="M81" ca="1">IF(AND(_xlfn.XLOOKUP("End", $M$9:M80, $M$9:M80, "")&lt;&gt;"End", $I80=""), "End", "")</f>
        <v/>
      </c>
    </row>
    <row r="82" spans="4:13" ht="17.45" customHeight="1" x14ac:dyDescent="0.25">
      <c r="D82" s="45" t="str">
        <f>IF('Outstanding Invoices'!I81&lt;&gt;"", 'Outstanding Invoices'!I81, "")</f>
        <v/>
      </c>
      <c r="E82" s="45" t="str">
        <f>IF('Outstanding Invoices'!J81&lt;&gt;"", 'Outstanding Invoices'!J81, "")</f>
        <v/>
      </c>
      <c r="F82" s="45" t="str">
        <f>IF('Outstanding Invoices'!K81&lt;&gt;"", 'Outstanding Invoices'!K81, "")</f>
        <v/>
      </c>
      <c r="G82" s="46" t="str">
        <f>IF('Outstanding Invoices'!L81&lt;&gt;"", 'Outstanding Invoices'!L81, "")</f>
        <v/>
      </c>
      <c r="H82" s="45" t="str">
        <f>IF('Outstanding Invoices'!M81&lt;&gt;"", 'Outstanding Invoices'!M81, "")</f>
        <v/>
      </c>
      <c r="I82" s="45" t="str">
        <f>IF('Outstanding Invoices'!N81&lt;&gt;"", 'Outstanding Invoices'!N81, "")</f>
        <v/>
      </c>
      <c r="M82" s="60" t="str" cm="1">
        <f t="array" aca="1" ref="M82" ca="1">IF(AND(_xlfn.XLOOKUP("End", $M$9:M81, $M$9:M81, "")&lt;&gt;"End", $I81=""), "End", "")</f>
        <v/>
      </c>
    </row>
    <row r="83" spans="4:13" ht="17.45" customHeight="1" x14ac:dyDescent="0.25">
      <c r="D83" s="45" t="str">
        <f>IF('Outstanding Invoices'!I82&lt;&gt;"", 'Outstanding Invoices'!I82, "")</f>
        <v/>
      </c>
      <c r="E83" s="45" t="str">
        <f>IF('Outstanding Invoices'!J82&lt;&gt;"", 'Outstanding Invoices'!J82, "")</f>
        <v/>
      </c>
      <c r="F83" s="45" t="str">
        <f>IF('Outstanding Invoices'!K82&lt;&gt;"", 'Outstanding Invoices'!K82, "")</f>
        <v/>
      </c>
      <c r="G83" s="46" t="str">
        <f>IF('Outstanding Invoices'!L82&lt;&gt;"", 'Outstanding Invoices'!L82, "")</f>
        <v/>
      </c>
      <c r="H83" s="45" t="str">
        <f>IF('Outstanding Invoices'!M82&lt;&gt;"", 'Outstanding Invoices'!M82, "")</f>
        <v/>
      </c>
      <c r="I83" s="45" t="str">
        <f>IF('Outstanding Invoices'!N82&lt;&gt;"", 'Outstanding Invoices'!N82, "")</f>
        <v/>
      </c>
      <c r="M83" s="60" t="str" cm="1">
        <f t="array" aca="1" ref="M83" ca="1">IF(AND(_xlfn.XLOOKUP("End", $M$9:M82, $M$9:M82, "")&lt;&gt;"End", $I82=""), "End", "")</f>
        <v/>
      </c>
    </row>
    <row r="84" spans="4:13" ht="17.45" customHeight="1" x14ac:dyDescent="0.25">
      <c r="D84" s="45" t="str">
        <f>IF('Outstanding Invoices'!I83&lt;&gt;"", 'Outstanding Invoices'!I83, "")</f>
        <v/>
      </c>
      <c r="E84" s="45" t="str">
        <f>IF('Outstanding Invoices'!J83&lt;&gt;"", 'Outstanding Invoices'!J83, "")</f>
        <v/>
      </c>
      <c r="F84" s="45" t="str">
        <f>IF('Outstanding Invoices'!K83&lt;&gt;"", 'Outstanding Invoices'!K83, "")</f>
        <v/>
      </c>
      <c r="G84" s="46" t="str">
        <f>IF('Outstanding Invoices'!L83&lt;&gt;"", 'Outstanding Invoices'!L83, "")</f>
        <v/>
      </c>
      <c r="H84" s="45" t="str">
        <f>IF('Outstanding Invoices'!M83&lt;&gt;"", 'Outstanding Invoices'!M83, "")</f>
        <v/>
      </c>
      <c r="I84" s="45" t="str">
        <f>IF('Outstanding Invoices'!N83&lt;&gt;"", 'Outstanding Invoices'!N83, "")</f>
        <v/>
      </c>
      <c r="M84" s="60" t="str" cm="1">
        <f t="array" aca="1" ref="M84" ca="1">IF(AND(_xlfn.XLOOKUP("End", $M$9:M83, $M$9:M83, "")&lt;&gt;"End", $I83=""), "End", "")</f>
        <v/>
      </c>
    </row>
    <row r="85" spans="4:13" ht="17.45" customHeight="1" x14ac:dyDescent="0.25">
      <c r="D85" s="45" t="str">
        <f>IF('Outstanding Invoices'!I84&lt;&gt;"", 'Outstanding Invoices'!I84, "")</f>
        <v/>
      </c>
      <c r="E85" s="45" t="str">
        <f>IF('Outstanding Invoices'!J84&lt;&gt;"", 'Outstanding Invoices'!J84, "")</f>
        <v/>
      </c>
      <c r="F85" s="45" t="str">
        <f>IF('Outstanding Invoices'!K84&lt;&gt;"", 'Outstanding Invoices'!K84, "")</f>
        <v/>
      </c>
      <c r="G85" s="46" t="str">
        <f>IF('Outstanding Invoices'!L84&lt;&gt;"", 'Outstanding Invoices'!L84, "")</f>
        <v/>
      </c>
      <c r="H85" s="45" t="str">
        <f>IF('Outstanding Invoices'!M84&lt;&gt;"", 'Outstanding Invoices'!M84, "")</f>
        <v/>
      </c>
      <c r="I85" s="45" t="str">
        <f>IF('Outstanding Invoices'!N84&lt;&gt;"", 'Outstanding Invoices'!N84, "")</f>
        <v/>
      </c>
      <c r="M85" s="60" t="str" cm="1">
        <f t="array" aca="1" ref="M85" ca="1">IF(AND(_xlfn.XLOOKUP("End", $M$9:M84, $M$9:M84, "")&lt;&gt;"End", $I84=""), "End", "")</f>
        <v/>
      </c>
    </row>
    <row r="86" spans="4:13" ht="17.45" customHeight="1" x14ac:dyDescent="0.25">
      <c r="D86" s="45" t="str">
        <f>IF('Outstanding Invoices'!I85&lt;&gt;"", 'Outstanding Invoices'!I85, "")</f>
        <v/>
      </c>
      <c r="E86" s="45" t="str">
        <f>IF('Outstanding Invoices'!J85&lt;&gt;"", 'Outstanding Invoices'!J85, "")</f>
        <v/>
      </c>
      <c r="F86" s="45" t="str">
        <f>IF('Outstanding Invoices'!K85&lt;&gt;"", 'Outstanding Invoices'!K85, "")</f>
        <v/>
      </c>
      <c r="G86" s="46" t="str">
        <f>IF('Outstanding Invoices'!L85&lt;&gt;"", 'Outstanding Invoices'!L85, "")</f>
        <v/>
      </c>
      <c r="H86" s="45" t="str">
        <f>IF('Outstanding Invoices'!M85&lt;&gt;"", 'Outstanding Invoices'!M85, "")</f>
        <v/>
      </c>
      <c r="I86" s="45" t="str">
        <f>IF('Outstanding Invoices'!N85&lt;&gt;"", 'Outstanding Invoices'!N85, "")</f>
        <v/>
      </c>
      <c r="M86" s="60" t="str" cm="1">
        <f t="array" aca="1" ref="M86" ca="1">IF(AND(_xlfn.XLOOKUP("End", $M$9:M85, $M$9:M85, "")&lt;&gt;"End", $I85=""), "End", "")</f>
        <v/>
      </c>
    </row>
    <row r="87" spans="4:13" ht="17.45" customHeight="1" x14ac:dyDescent="0.25">
      <c r="D87" s="45" t="str">
        <f>IF('Outstanding Invoices'!I86&lt;&gt;"", 'Outstanding Invoices'!I86, "")</f>
        <v/>
      </c>
      <c r="E87" s="45" t="str">
        <f>IF('Outstanding Invoices'!J86&lt;&gt;"", 'Outstanding Invoices'!J86, "")</f>
        <v/>
      </c>
      <c r="F87" s="45" t="str">
        <f>IF('Outstanding Invoices'!K86&lt;&gt;"", 'Outstanding Invoices'!K86, "")</f>
        <v/>
      </c>
      <c r="G87" s="46" t="str">
        <f>IF('Outstanding Invoices'!L86&lt;&gt;"", 'Outstanding Invoices'!L86, "")</f>
        <v/>
      </c>
      <c r="H87" s="45" t="str">
        <f>IF('Outstanding Invoices'!M86&lt;&gt;"", 'Outstanding Invoices'!M86, "")</f>
        <v/>
      </c>
      <c r="I87" s="45" t="str">
        <f>IF('Outstanding Invoices'!N86&lt;&gt;"", 'Outstanding Invoices'!N86, "")</f>
        <v/>
      </c>
      <c r="M87" s="60" t="str" cm="1">
        <f t="array" aca="1" ref="M87" ca="1">IF(AND(_xlfn.XLOOKUP("End", $M$9:M86, $M$9:M86, "")&lt;&gt;"End", $I86=""), "End", "")</f>
        <v/>
      </c>
    </row>
    <row r="88" spans="4:13" ht="17.45" customHeight="1" x14ac:dyDescent="0.25">
      <c r="D88" s="45" t="str">
        <f>IF('Outstanding Invoices'!I87&lt;&gt;"", 'Outstanding Invoices'!I87, "")</f>
        <v/>
      </c>
      <c r="E88" s="45" t="str">
        <f>IF('Outstanding Invoices'!J87&lt;&gt;"", 'Outstanding Invoices'!J87, "")</f>
        <v/>
      </c>
      <c r="F88" s="45" t="str">
        <f>IF('Outstanding Invoices'!K87&lt;&gt;"", 'Outstanding Invoices'!K87, "")</f>
        <v/>
      </c>
      <c r="G88" s="46" t="str">
        <f>IF('Outstanding Invoices'!L87&lt;&gt;"", 'Outstanding Invoices'!L87, "")</f>
        <v/>
      </c>
      <c r="H88" s="45" t="str">
        <f>IF('Outstanding Invoices'!M87&lt;&gt;"", 'Outstanding Invoices'!M87, "")</f>
        <v/>
      </c>
      <c r="I88" s="45" t="str">
        <f>IF('Outstanding Invoices'!N87&lt;&gt;"", 'Outstanding Invoices'!N87, "")</f>
        <v/>
      </c>
      <c r="M88" s="60" t="str" cm="1">
        <f t="array" aca="1" ref="M88" ca="1">IF(AND(_xlfn.XLOOKUP("End", $M$9:M87, $M$9:M87, "")&lt;&gt;"End", $I87=""), "End", "")</f>
        <v/>
      </c>
    </row>
    <row r="89" spans="4:13" ht="17.45" customHeight="1" x14ac:dyDescent="0.25">
      <c r="D89" s="45" t="str">
        <f>IF('Outstanding Invoices'!I88&lt;&gt;"", 'Outstanding Invoices'!I88, "")</f>
        <v/>
      </c>
      <c r="E89" s="45" t="str">
        <f>IF('Outstanding Invoices'!J88&lt;&gt;"", 'Outstanding Invoices'!J88, "")</f>
        <v/>
      </c>
      <c r="F89" s="45" t="str">
        <f>IF('Outstanding Invoices'!K88&lt;&gt;"", 'Outstanding Invoices'!K88, "")</f>
        <v/>
      </c>
      <c r="G89" s="46" t="str">
        <f>IF('Outstanding Invoices'!L88&lt;&gt;"", 'Outstanding Invoices'!L88, "")</f>
        <v/>
      </c>
      <c r="H89" s="45" t="str">
        <f>IF('Outstanding Invoices'!M88&lt;&gt;"", 'Outstanding Invoices'!M88, "")</f>
        <v/>
      </c>
      <c r="I89" s="45" t="str">
        <f>IF('Outstanding Invoices'!N88&lt;&gt;"", 'Outstanding Invoices'!N88, "")</f>
        <v/>
      </c>
      <c r="M89" s="60" t="str" cm="1">
        <f t="array" aca="1" ref="M89" ca="1">IF(AND(_xlfn.XLOOKUP("End", $M$9:M88, $M$9:M88, "")&lt;&gt;"End", $I88=""), "End", "")</f>
        <v/>
      </c>
    </row>
    <row r="90" spans="4:13" ht="17.45" customHeight="1" x14ac:dyDescent="0.25">
      <c r="D90" s="45" t="str">
        <f>IF('Outstanding Invoices'!I89&lt;&gt;"", 'Outstanding Invoices'!I89, "")</f>
        <v/>
      </c>
      <c r="E90" s="45" t="str">
        <f>IF('Outstanding Invoices'!J89&lt;&gt;"", 'Outstanding Invoices'!J89, "")</f>
        <v/>
      </c>
      <c r="F90" s="45" t="str">
        <f>IF('Outstanding Invoices'!K89&lt;&gt;"", 'Outstanding Invoices'!K89, "")</f>
        <v/>
      </c>
      <c r="G90" s="46" t="str">
        <f>IF('Outstanding Invoices'!L89&lt;&gt;"", 'Outstanding Invoices'!L89, "")</f>
        <v/>
      </c>
      <c r="H90" s="45" t="str">
        <f>IF('Outstanding Invoices'!M89&lt;&gt;"", 'Outstanding Invoices'!M89, "")</f>
        <v/>
      </c>
      <c r="I90" s="45" t="str">
        <f>IF('Outstanding Invoices'!N89&lt;&gt;"", 'Outstanding Invoices'!N89, "")</f>
        <v/>
      </c>
      <c r="M90" s="60" t="str" cm="1">
        <f t="array" aca="1" ref="M90" ca="1">IF(AND(_xlfn.XLOOKUP("End", $M$9:M89, $M$9:M89, "")&lt;&gt;"End", $I89=""), "End", "")</f>
        <v/>
      </c>
    </row>
    <row r="91" spans="4:13" ht="17.45" customHeight="1" x14ac:dyDescent="0.25">
      <c r="D91" s="45" t="str">
        <f>IF('Outstanding Invoices'!I90&lt;&gt;"", 'Outstanding Invoices'!I90, "")</f>
        <v/>
      </c>
      <c r="E91" s="45" t="str">
        <f>IF('Outstanding Invoices'!J90&lt;&gt;"", 'Outstanding Invoices'!J90, "")</f>
        <v/>
      </c>
      <c r="F91" s="45" t="str">
        <f>IF('Outstanding Invoices'!K90&lt;&gt;"", 'Outstanding Invoices'!K90, "")</f>
        <v/>
      </c>
      <c r="G91" s="46" t="str">
        <f>IF('Outstanding Invoices'!L90&lt;&gt;"", 'Outstanding Invoices'!L90, "")</f>
        <v/>
      </c>
      <c r="H91" s="45" t="str">
        <f>IF('Outstanding Invoices'!M90&lt;&gt;"", 'Outstanding Invoices'!M90, "")</f>
        <v/>
      </c>
      <c r="I91" s="45" t="str">
        <f>IF('Outstanding Invoices'!N90&lt;&gt;"", 'Outstanding Invoices'!N90, "")</f>
        <v/>
      </c>
      <c r="M91" s="60" t="str" cm="1">
        <f t="array" aca="1" ref="M91" ca="1">IF(AND(_xlfn.XLOOKUP("End", $M$9:M90, $M$9:M90, "")&lt;&gt;"End", $I90=""), "End", "")</f>
        <v/>
      </c>
    </row>
    <row r="92" spans="4:13" ht="17.45" customHeight="1" x14ac:dyDescent="0.25">
      <c r="D92" s="45" t="str">
        <f>IF('Outstanding Invoices'!I91&lt;&gt;"", 'Outstanding Invoices'!I91, "")</f>
        <v/>
      </c>
      <c r="E92" s="45" t="str">
        <f>IF('Outstanding Invoices'!J91&lt;&gt;"", 'Outstanding Invoices'!J91, "")</f>
        <v/>
      </c>
      <c r="F92" s="45" t="str">
        <f>IF('Outstanding Invoices'!K91&lt;&gt;"", 'Outstanding Invoices'!K91, "")</f>
        <v/>
      </c>
      <c r="G92" s="46" t="str">
        <f>IF('Outstanding Invoices'!L91&lt;&gt;"", 'Outstanding Invoices'!L91, "")</f>
        <v/>
      </c>
      <c r="H92" s="45" t="str">
        <f>IF('Outstanding Invoices'!M91&lt;&gt;"", 'Outstanding Invoices'!M91, "")</f>
        <v/>
      </c>
      <c r="I92" s="45" t="str">
        <f>IF('Outstanding Invoices'!N91&lt;&gt;"", 'Outstanding Invoices'!N91, "")</f>
        <v/>
      </c>
      <c r="M92" s="60" t="str" cm="1">
        <f t="array" aca="1" ref="M92" ca="1">IF(AND(_xlfn.XLOOKUP("End", $M$9:M91, $M$9:M91, "")&lt;&gt;"End", $I91=""), "End", "")</f>
        <v/>
      </c>
    </row>
    <row r="93" spans="4:13" ht="17.45" customHeight="1" x14ac:dyDescent="0.25">
      <c r="D93" s="45" t="str">
        <f>IF('Outstanding Invoices'!I92&lt;&gt;"", 'Outstanding Invoices'!I92, "")</f>
        <v/>
      </c>
      <c r="E93" s="45" t="str">
        <f>IF('Outstanding Invoices'!J92&lt;&gt;"", 'Outstanding Invoices'!J92, "")</f>
        <v/>
      </c>
      <c r="F93" s="45" t="str">
        <f>IF('Outstanding Invoices'!K92&lt;&gt;"", 'Outstanding Invoices'!K92, "")</f>
        <v/>
      </c>
      <c r="G93" s="46" t="str">
        <f>IF('Outstanding Invoices'!L92&lt;&gt;"", 'Outstanding Invoices'!L92, "")</f>
        <v/>
      </c>
      <c r="H93" s="45" t="str">
        <f>IF('Outstanding Invoices'!M92&lt;&gt;"", 'Outstanding Invoices'!M92, "")</f>
        <v/>
      </c>
      <c r="I93" s="45" t="str">
        <f>IF('Outstanding Invoices'!N92&lt;&gt;"", 'Outstanding Invoices'!N92, "")</f>
        <v/>
      </c>
      <c r="M93" s="60" t="str" cm="1">
        <f t="array" aca="1" ref="M93" ca="1">IF(AND(_xlfn.XLOOKUP("End", $M$9:M92, $M$9:M92, "")&lt;&gt;"End", $I92=""), "End", "")</f>
        <v/>
      </c>
    </row>
    <row r="94" spans="4:13" ht="17.45" customHeight="1" x14ac:dyDescent="0.25">
      <c r="D94" s="45" t="str">
        <f>IF('Outstanding Invoices'!I93&lt;&gt;"", 'Outstanding Invoices'!I93, "")</f>
        <v/>
      </c>
      <c r="E94" s="45" t="str">
        <f>IF('Outstanding Invoices'!J93&lt;&gt;"", 'Outstanding Invoices'!J93, "")</f>
        <v/>
      </c>
      <c r="F94" s="45" t="str">
        <f>IF('Outstanding Invoices'!K93&lt;&gt;"", 'Outstanding Invoices'!K93, "")</f>
        <v/>
      </c>
      <c r="G94" s="46" t="str">
        <f>IF('Outstanding Invoices'!L93&lt;&gt;"", 'Outstanding Invoices'!L93, "")</f>
        <v/>
      </c>
      <c r="H94" s="45" t="str">
        <f>IF('Outstanding Invoices'!M93&lt;&gt;"", 'Outstanding Invoices'!M93, "")</f>
        <v/>
      </c>
      <c r="I94" s="45" t="str">
        <f>IF('Outstanding Invoices'!N93&lt;&gt;"", 'Outstanding Invoices'!N93, "")</f>
        <v/>
      </c>
      <c r="M94" s="60" t="str" cm="1">
        <f t="array" aca="1" ref="M94" ca="1">IF(AND(_xlfn.XLOOKUP("End", $M$9:M93, $M$9:M93, "")&lt;&gt;"End", $I93=""), "End", "")</f>
        <v/>
      </c>
    </row>
    <row r="95" spans="4:13" ht="17.45" customHeight="1" x14ac:dyDescent="0.25">
      <c r="D95" s="45" t="str">
        <f>IF('Outstanding Invoices'!I94&lt;&gt;"", 'Outstanding Invoices'!I94, "")</f>
        <v/>
      </c>
      <c r="E95" s="45" t="str">
        <f>IF('Outstanding Invoices'!J94&lt;&gt;"", 'Outstanding Invoices'!J94, "")</f>
        <v/>
      </c>
      <c r="F95" s="45" t="str">
        <f>IF('Outstanding Invoices'!K94&lt;&gt;"", 'Outstanding Invoices'!K94, "")</f>
        <v/>
      </c>
      <c r="G95" s="46" t="str">
        <f>IF('Outstanding Invoices'!L94&lt;&gt;"", 'Outstanding Invoices'!L94, "")</f>
        <v/>
      </c>
      <c r="H95" s="45" t="str">
        <f>IF('Outstanding Invoices'!M94&lt;&gt;"", 'Outstanding Invoices'!M94, "")</f>
        <v/>
      </c>
      <c r="I95" s="45" t="str">
        <f>IF('Outstanding Invoices'!N94&lt;&gt;"", 'Outstanding Invoices'!N94, "")</f>
        <v/>
      </c>
      <c r="M95" s="60" t="str" cm="1">
        <f t="array" aca="1" ref="M95" ca="1">IF(AND(_xlfn.XLOOKUP("End", $M$9:M94, $M$9:M94, "")&lt;&gt;"End", $I94=""), "End", "")</f>
        <v/>
      </c>
    </row>
    <row r="96" spans="4:13" ht="17.45" customHeight="1" x14ac:dyDescent="0.25">
      <c r="D96" s="45" t="str">
        <f>IF('Outstanding Invoices'!I95&lt;&gt;"", 'Outstanding Invoices'!I95, "")</f>
        <v/>
      </c>
      <c r="E96" s="45" t="str">
        <f>IF('Outstanding Invoices'!J95&lt;&gt;"", 'Outstanding Invoices'!J95, "")</f>
        <v/>
      </c>
      <c r="F96" s="45" t="str">
        <f>IF('Outstanding Invoices'!K95&lt;&gt;"", 'Outstanding Invoices'!K95, "")</f>
        <v/>
      </c>
      <c r="G96" s="46" t="str">
        <f>IF('Outstanding Invoices'!L95&lt;&gt;"", 'Outstanding Invoices'!L95, "")</f>
        <v/>
      </c>
      <c r="H96" s="45" t="str">
        <f>IF('Outstanding Invoices'!M95&lt;&gt;"", 'Outstanding Invoices'!M95, "")</f>
        <v/>
      </c>
      <c r="I96" s="45" t="str">
        <f>IF('Outstanding Invoices'!N95&lt;&gt;"", 'Outstanding Invoices'!N95, "")</f>
        <v/>
      </c>
      <c r="M96" s="60" t="str" cm="1">
        <f t="array" aca="1" ref="M96" ca="1">IF(AND(_xlfn.XLOOKUP("End", $M$9:M95, $M$9:M95, "")&lt;&gt;"End", $I95=""), "End", "")</f>
        <v/>
      </c>
    </row>
    <row r="97" spans="4:13" ht="17.45" customHeight="1" x14ac:dyDescent="0.25">
      <c r="D97" s="45" t="str">
        <f>IF('Outstanding Invoices'!I96&lt;&gt;"", 'Outstanding Invoices'!I96, "")</f>
        <v/>
      </c>
      <c r="E97" s="45" t="str">
        <f>IF('Outstanding Invoices'!J96&lt;&gt;"", 'Outstanding Invoices'!J96, "")</f>
        <v/>
      </c>
      <c r="F97" s="45" t="str">
        <f>IF('Outstanding Invoices'!K96&lt;&gt;"", 'Outstanding Invoices'!K96, "")</f>
        <v/>
      </c>
      <c r="G97" s="46" t="str">
        <f>IF('Outstanding Invoices'!L96&lt;&gt;"", 'Outstanding Invoices'!L96, "")</f>
        <v/>
      </c>
      <c r="H97" s="45" t="str">
        <f>IF('Outstanding Invoices'!M96&lt;&gt;"", 'Outstanding Invoices'!M96, "")</f>
        <v/>
      </c>
      <c r="I97" s="45" t="str">
        <f>IF('Outstanding Invoices'!N96&lt;&gt;"", 'Outstanding Invoices'!N96, "")</f>
        <v/>
      </c>
      <c r="M97" s="60" t="str" cm="1">
        <f t="array" aca="1" ref="M97" ca="1">IF(AND(_xlfn.XLOOKUP("End", $M$9:M96, $M$9:M96, "")&lt;&gt;"End", $I96=""), "End", "")</f>
        <v/>
      </c>
    </row>
    <row r="98" spans="4:13" ht="17.45" customHeight="1" x14ac:dyDescent="0.25">
      <c r="D98" s="45" t="str">
        <f>IF('Outstanding Invoices'!I97&lt;&gt;"", 'Outstanding Invoices'!I97, "")</f>
        <v/>
      </c>
      <c r="E98" s="45" t="str">
        <f>IF('Outstanding Invoices'!J97&lt;&gt;"", 'Outstanding Invoices'!J97, "")</f>
        <v/>
      </c>
      <c r="F98" s="45" t="str">
        <f>IF('Outstanding Invoices'!K97&lt;&gt;"", 'Outstanding Invoices'!K97, "")</f>
        <v/>
      </c>
      <c r="G98" s="46" t="str">
        <f>IF('Outstanding Invoices'!L97&lt;&gt;"", 'Outstanding Invoices'!L97, "")</f>
        <v/>
      </c>
      <c r="H98" s="45" t="str">
        <f>IF('Outstanding Invoices'!M97&lt;&gt;"", 'Outstanding Invoices'!M97, "")</f>
        <v/>
      </c>
      <c r="I98" s="45" t="str">
        <f>IF('Outstanding Invoices'!N97&lt;&gt;"", 'Outstanding Invoices'!N97, "")</f>
        <v/>
      </c>
      <c r="M98" s="60" t="str" cm="1">
        <f t="array" aca="1" ref="M98" ca="1">IF(AND(_xlfn.XLOOKUP("End", $M$9:M97, $M$9:M97, "")&lt;&gt;"End", $I97=""), "End", "")</f>
        <v/>
      </c>
    </row>
    <row r="99" spans="4:13" ht="17.45" customHeight="1" x14ac:dyDescent="0.25">
      <c r="D99" s="45" t="str">
        <f>IF('Outstanding Invoices'!I98&lt;&gt;"", 'Outstanding Invoices'!I98, "")</f>
        <v/>
      </c>
      <c r="E99" s="45" t="str">
        <f>IF('Outstanding Invoices'!J98&lt;&gt;"", 'Outstanding Invoices'!J98, "")</f>
        <v/>
      </c>
      <c r="F99" s="45" t="str">
        <f>IF('Outstanding Invoices'!K98&lt;&gt;"", 'Outstanding Invoices'!K98, "")</f>
        <v/>
      </c>
      <c r="G99" s="46" t="str">
        <f>IF('Outstanding Invoices'!L98&lt;&gt;"", 'Outstanding Invoices'!L98, "")</f>
        <v/>
      </c>
      <c r="H99" s="45" t="str">
        <f>IF('Outstanding Invoices'!M98&lt;&gt;"", 'Outstanding Invoices'!M98, "")</f>
        <v/>
      </c>
      <c r="I99" s="45" t="str">
        <f>IF('Outstanding Invoices'!N98&lt;&gt;"", 'Outstanding Invoices'!N98, "")</f>
        <v/>
      </c>
      <c r="M99" s="60" t="str" cm="1">
        <f t="array" aca="1" ref="M99" ca="1">IF(AND(_xlfn.XLOOKUP("End", $M$9:M98, $M$9:M98, "")&lt;&gt;"End", $I98=""), "End", "")</f>
        <v/>
      </c>
    </row>
    <row r="100" spans="4:13" ht="17.45" customHeight="1" x14ac:dyDescent="0.25">
      <c r="D100" s="45" t="str">
        <f>IF('Outstanding Invoices'!I99&lt;&gt;"", 'Outstanding Invoices'!I99, "")</f>
        <v/>
      </c>
      <c r="E100" s="45" t="str">
        <f>IF('Outstanding Invoices'!J99&lt;&gt;"", 'Outstanding Invoices'!J99, "")</f>
        <v/>
      </c>
      <c r="F100" s="45" t="str">
        <f>IF('Outstanding Invoices'!K99&lt;&gt;"", 'Outstanding Invoices'!K99, "")</f>
        <v/>
      </c>
      <c r="G100" s="46" t="str">
        <f>IF('Outstanding Invoices'!L99&lt;&gt;"", 'Outstanding Invoices'!L99, "")</f>
        <v/>
      </c>
      <c r="H100" s="45" t="str">
        <f>IF('Outstanding Invoices'!M99&lt;&gt;"", 'Outstanding Invoices'!M99, "")</f>
        <v/>
      </c>
      <c r="I100" s="45" t="str">
        <f>IF('Outstanding Invoices'!N99&lt;&gt;"", 'Outstanding Invoices'!N99, "")</f>
        <v/>
      </c>
      <c r="M100" s="60" t="str" cm="1">
        <f t="array" aca="1" ref="M100" ca="1">IF(AND(_xlfn.XLOOKUP("End", $M$9:M99, $M$9:M99, "")&lt;&gt;"End", $I99=""), "End", "")</f>
        <v/>
      </c>
    </row>
    <row r="101" spans="4:13" ht="17.45" customHeight="1" x14ac:dyDescent="0.25">
      <c r="D101" s="45" t="str">
        <f>IF('Outstanding Invoices'!I100&lt;&gt;"", 'Outstanding Invoices'!I100, "")</f>
        <v/>
      </c>
      <c r="E101" s="45" t="str">
        <f>IF('Outstanding Invoices'!J100&lt;&gt;"", 'Outstanding Invoices'!J100, "")</f>
        <v/>
      </c>
      <c r="F101" s="45" t="str">
        <f>IF('Outstanding Invoices'!K100&lt;&gt;"", 'Outstanding Invoices'!K100, "")</f>
        <v/>
      </c>
      <c r="G101" s="46" t="str">
        <f>IF('Outstanding Invoices'!L100&lt;&gt;"", 'Outstanding Invoices'!L100, "")</f>
        <v/>
      </c>
      <c r="H101" s="45" t="str">
        <f>IF('Outstanding Invoices'!M100&lt;&gt;"", 'Outstanding Invoices'!M100, "")</f>
        <v/>
      </c>
      <c r="I101" s="45" t="str">
        <f>IF('Outstanding Invoices'!N100&lt;&gt;"", 'Outstanding Invoices'!N100, "")</f>
        <v/>
      </c>
      <c r="M101" s="60" t="str" cm="1">
        <f t="array" aca="1" ref="M101" ca="1">IF(AND(_xlfn.XLOOKUP("End", $M$9:M100, $M$9:M100, "")&lt;&gt;"End", $I100=""), "End", "")</f>
        <v/>
      </c>
    </row>
    <row r="102" spans="4:13" ht="17.45" customHeight="1" x14ac:dyDescent="0.25">
      <c r="D102" s="45" t="str">
        <f>IF('Outstanding Invoices'!I101&lt;&gt;"", 'Outstanding Invoices'!I101, "")</f>
        <v/>
      </c>
      <c r="E102" s="45" t="str">
        <f>IF('Outstanding Invoices'!J101&lt;&gt;"", 'Outstanding Invoices'!J101, "")</f>
        <v/>
      </c>
      <c r="F102" s="45" t="str">
        <f>IF('Outstanding Invoices'!K101&lt;&gt;"", 'Outstanding Invoices'!K101, "")</f>
        <v/>
      </c>
      <c r="G102" s="46" t="str">
        <f>IF('Outstanding Invoices'!L101&lt;&gt;"", 'Outstanding Invoices'!L101, "")</f>
        <v/>
      </c>
      <c r="H102" s="45" t="str">
        <f>IF('Outstanding Invoices'!M101&lt;&gt;"", 'Outstanding Invoices'!M101, "")</f>
        <v/>
      </c>
      <c r="I102" s="45" t="str">
        <f>IF('Outstanding Invoices'!N101&lt;&gt;"", 'Outstanding Invoices'!N101, "")</f>
        <v/>
      </c>
      <c r="M102" s="60" t="str" cm="1">
        <f t="array" aca="1" ref="M102" ca="1">IF(AND(_xlfn.XLOOKUP("End", $M$9:M101, $M$9:M101, "")&lt;&gt;"End", $I101=""), "End", "")</f>
        <v/>
      </c>
    </row>
    <row r="103" spans="4:13" ht="17.45" customHeight="1" x14ac:dyDescent="0.25">
      <c r="D103" s="45" t="str">
        <f>IF('Outstanding Invoices'!I102&lt;&gt;"", 'Outstanding Invoices'!I102, "")</f>
        <v/>
      </c>
      <c r="E103" s="45" t="str">
        <f>IF('Outstanding Invoices'!J102&lt;&gt;"", 'Outstanding Invoices'!J102, "")</f>
        <v/>
      </c>
      <c r="F103" s="45" t="str">
        <f>IF('Outstanding Invoices'!K102&lt;&gt;"", 'Outstanding Invoices'!K102, "")</f>
        <v/>
      </c>
      <c r="G103" s="46" t="str">
        <f>IF('Outstanding Invoices'!L102&lt;&gt;"", 'Outstanding Invoices'!L102, "")</f>
        <v/>
      </c>
      <c r="H103" s="45" t="str">
        <f>IF('Outstanding Invoices'!M102&lt;&gt;"", 'Outstanding Invoices'!M102, "")</f>
        <v/>
      </c>
      <c r="I103" s="45" t="str">
        <f>IF('Outstanding Invoices'!N102&lt;&gt;"", 'Outstanding Invoices'!N102, "")</f>
        <v/>
      </c>
      <c r="M103" s="60" t="str" cm="1">
        <f t="array" aca="1" ref="M103" ca="1">IF(AND(_xlfn.XLOOKUP("End", $M$9:M102, $M$9:M102, "")&lt;&gt;"End", $I102=""), "End", "")</f>
        <v/>
      </c>
    </row>
    <row r="104" spans="4:13" ht="17.45" customHeight="1" x14ac:dyDescent="0.25">
      <c r="D104" s="45" t="str">
        <f>IF('Outstanding Invoices'!I103&lt;&gt;"", 'Outstanding Invoices'!I103, "")</f>
        <v/>
      </c>
      <c r="E104" s="45" t="str">
        <f>IF('Outstanding Invoices'!J103&lt;&gt;"", 'Outstanding Invoices'!J103, "")</f>
        <v/>
      </c>
      <c r="F104" s="45" t="str">
        <f>IF('Outstanding Invoices'!K103&lt;&gt;"", 'Outstanding Invoices'!K103, "")</f>
        <v/>
      </c>
      <c r="G104" s="46" t="str">
        <f>IF('Outstanding Invoices'!L103&lt;&gt;"", 'Outstanding Invoices'!L103, "")</f>
        <v/>
      </c>
      <c r="H104" s="45" t="str">
        <f>IF('Outstanding Invoices'!M103&lt;&gt;"", 'Outstanding Invoices'!M103, "")</f>
        <v/>
      </c>
      <c r="I104" s="45" t="str">
        <f>IF('Outstanding Invoices'!N103&lt;&gt;"", 'Outstanding Invoices'!N103, "")</f>
        <v/>
      </c>
      <c r="M104" s="60" t="str" cm="1">
        <f t="array" aca="1" ref="M104" ca="1">IF(AND(_xlfn.XLOOKUP("End", $M$9:M103, $M$9:M103, "")&lt;&gt;"End", $I103=""), "End", "")</f>
        <v/>
      </c>
    </row>
    <row r="105" spans="4:13" ht="17.45" customHeight="1" x14ac:dyDescent="0.25">
      <c r="D105" s="45" t="str">
        <f>IF('Outstanding Invoices'!I104&lt;&gt;"", 'Outstanding Invoices'!I104, "")</f>
        <v/>
      </c>
      <c r="E105" s="45" t="str">
        <f>IF('Outstanding Invoices'!J104&lt;&gt;"", 'Outstanding Invoices'!J104, "")</f>
        <v/>
      </c>
      <c r="F105" s="45" t="str">
        <f>IF('Outstanding Invoices'!K104&lt;&gt;"", 'Outstanding Invoices'!K104, "")</f>
        <v/>
      </c>
      <c r="G105" s="46" t="str">
        <f>IF('Outstanding Invoices'!L104&lt;&gt;"", 'Outstanding Invoices'!L104, "")</f>
        <v/>
      </c>
      <c r="H105" s="45" t="str">
        <f>IF('Outstanding Invoices'!M104&lt;&gt;"", 'Outstanding Invoices'!M104, "")</f>
        <v/>
      </c>
      <c r="I105" s="45" t="str">
        <f>IF('Outstanding Invoices'!N104&lt;&gt;"", 'Outstanding Invoices'!N104, "")</f>
        <v/>
      </c>
      <c r="M105" s="60" t="str" cm="1">
        <f t="array" aca="1" ref="M105" ca="1">IF(AND(_xlfn.XLOOKUP("End", $M$9:M104, $M$9:M104, "")&lt;&gt;"End", $I104=""), "End", "")</f>
        <v/>
      </c>
    </row>
    <row r="106" spans="4:13" ht="17.45" customHeight="1" x14ac:dyDescent="0.25">
      <c r="D106" s="45" t="str">
        <f>IF('Outstanding Invoices'!I105&lt;&gt;"", 'Outstanding Invoices'!I105, "")</f>
        <v/>
      </c>
      <c r="E106" s="45" t="str">
        <f>IF('Outstanding Invoices'!J105&lt;&gt;"", 'Outstanding Invoices'!J105, "")</f>
        <v/>
      </c>
      <c r="F106" s="45" t="str">
        <f>IF('Outstanding Invoices'!K105&lt;&gt;"", 'Outstanding Invoices'!K105, "")</f>
        <v/>
      </c>
      <c r="G106" s="46" t="str">
        <f>IF('Outstanding Invoices'!L105&lt;&gt;"", 'Outstanding Invoices'!L105, "")</f>
        <v/>
      </c>
      <c r="H106" s="45" t="str">
        <f>IF('Outstanding Invoices'!M105&lt;&gt;"", 'Outstanding Invoices'!M105, "")</f>
        <v/>
      </c>
      <c r="I106" s="45" t="str">
        <f>IF('Outstanding Invoices'!N105&lt;&gt;"", 'Outstanding Invoices'!N105, "")</f>
        <v/>
      </c>
      <c r="M106" s="60" t="str" cm="1">
        <f t="array" aca="1" ref="M106" ca="1">IF(AND(_xlfn.XLOOKUP("End", $M$9:M105, $M$9:M105, "")&lt;&gt;"End", $I105=""), "End", "")</f>
        <v/>
      </c>
    </row>
    <row r="107" spans="4:13" ht="17.45" customHeight="1" x14ac:dyDescent="0.25">
      <c r="D107" s="45" t="str">
        <f>IF('Outstanding Invoices'!I106&lt;&gt;"", 'Outstanding Invoices'!I106, "")</f>
        <v/>
      </c>
      <c r="E107" s="45" t="str">
        <f>IF('Outstanding Invoices'!J106&lt;&gt;"", 'Outstanding Invoices'!J106, "")</f>
        <v/>
      </c>
      <c r="F107" s="45" t="str">
        <f>IF('Outstanding Invoices'!K106&lt;&gt;"", 'Outstanding Invoices'!K106, "")</f>
        <v/>
      </c>
      <c r="G107" s="46" t="str">
        <f>IF('Outstanding Invoices'!L106&lt;&gt;"", 'Outstanding Invoices'!L106, "")</f>
        <v/>
      </c>
      <c r="H107" s="45" t="str">
        <f>IF('Outstanding Invoices'!M106&lt;&gt;"", 'Outstanding Invoices'!M106, "")</f>
        <v/>
      </c>
      <c r="I107" s="45" t="str">
        <f>IF('Outstanding Invoices'!N106&lt;&gt;"", 'Outstanding Invoices'!N106, "")</f>
        <v/>
      </c>
      <c r="M107" s="60" t="str" cm="1">
        <f t="array" aca="1" ref="M107" ca="1">IF(AND(_xlfn.XLOOKUP("End", $M$9:M106, $M$9:M106, "")&lt;&gt;"End", $I106=""), "End", "")</f>
        <v/>
      </c>
    </row>
    <row r="108" spans="4:13" ht="17.45" customHeight="1" x14ac:dyDescent="0.25">
      <c r="D108" s="45" t="str">
        <f>IF('Outstanding Invoices'!I107&lt;&gt;"", 'Outstanding Invoices'!I107, "")</f>
        <v/>
      </c>
      <c r="E108" s="45" t="str">
        <f>IF('Outstanding Invoices'!J107&lt;&gt;"", 'Outstanding Invoices'!J107, "")</f>
        <v/>
      </c>
      <c r="F108" s="45" t="str">
        <f>IF('Outstanding Invoices'!K107&lt;&gt;"", 'Outstanding Invoices'!K107, "")</f>
        <v/>
      </c>
      <c r="G108" s="46" t="str">
        <f>IF('Outstanding Invoices'!L107&lt;&gt;"", 'Outstanding Invoices'!L107, "")</f>
        <v/>
      </c>
      <c r="H108" s="45" t="str">
        <f>IF('Outstanding Invoices'!M107&lt;&gt;"", 'Outstanding Invoices'!M107, "")</f>
        <v/>
      </c>
      <c r="I108" s="45" t="str">
        <f>IF('Outstanding Invoices'!N107&lt;&gt;"", 'Outstanding Invoices'!N107, "")</f>
        <v/>
      </c>
      <c r="M108" s="60" t="str" cm="1">
        <f t="array" aca="1" ref="M108" ca="1">IF(AND(_xlfn.XLOOKUP("End", $M$9:M107, $M$9:M107, "")&lt;&gt;"End", $I107=""), "End", "")</f>
        <v/>
      </c>
    </row>
    <row r="109" spans="4:13" ht="17.45" customHeight="1" x14ac:dyDescent="0.25">
      <c r="D109" s="45" t="str">
        <f>IF('Outstanding Invoices'!I108&lt;&gt;"", 'Outstanding Invoices'!I108, "")</f>
        <v/>
      </c>
      <c r="E109" s="45" t="str">
        <f>IF('Outstanding Invoices'!J108&lt;&gt;"", 'Outstanding Invoices'!J108, "")</f>
        <v/>
      </c>
      <c r="F109" s="45" t="str">
        <f>IF('Outstanding Invoices'!K108&lt;&gt;"", 'Outstanding Invoices'!K108, "")</f>
        <v/>
      </c>
      <c r="G109" s="46" t="str">
        <f>IF('Outstanding Invoices'!L108&lt;&gt;"", 'Outstanding Invoices'!L108, "")</f>
        <v/>
      </c>
      <c r="H109" s="45" t="str">
        <f>IF('Outstanding Invoices'!M108&lt;&gt;"", 'Outstanding Invoices'!M108, "")</f>
        <v/>
      </c>
      <c r="I109" s="45" t="str">
        <f>IF('Outstanding Invoices'!N108&lt;&gt;"", 'Outstanding Invoices'!N108, "")</f>
        <v/>
      </c>
      <c r="M109" s="60" t="str" cm="1">
        <f t="array" aca="1" ref="M109" ca="1">IF(AND(_xlfn.XLOOKUP("End", $M$9:M108, $M$9:M108, "")&lt;&gt;"End", $I108=""), "End", "")</f>
        <v/>
      </c>
    </row>
    <row r="110" spans="4:13" ht="17.45" customHeight="1" x14ac:dyDescent="0.25">
      <c r="D110" s="45" t="str">
        <f>IF('Outstanding Invoices'!I109&lt;&gt;"", 'Outstanding Invoices'!I109, "")</f>
        <v/>
      </c>
      <c r="E110" s="45" t="str">
        <f>IF('Outstanding Invoices'!J109&lt;&gt;"", 'Outstanding Invoices'!J109, "")</f>
        <v/>
      </c>
      <c r="F110" s="45" t="str">
        <f>IF('Outstanding Invoices'!K109&lt;&gt;"", 'Outstanding Invoices'!K109, "")</f>
        <v/>
      </c>
      <c r="G110" s="46" t="str">
        <f>IF('Outstanding Invoices'!L109&lt;&gt;"", 'Outstanding Invoices'!L109, "")</f>
        <v/>
      </c>
      <c r="H110" s="45" t="str">
        <f>IF('Outstanding Invoices'!M109&lt;&gt;"", 'Outstanding Invoices'!M109, "")</f>
        <v/>
      </c>
      <c r="I110" s="45" t="str">
        <f>IF('Outstanding Invoices'!N109&lt;&gt;"", 'Outstanding Invoices'!N109, "")</f>
        <v/>
      </c>
      <c r="M110" s="60" t="str" cm="1">
        <f t="array" aca="1" ref="M110" ca="1">IF(AND(_xlfn.XLOOKUP("End", $M$9:M109, $M$9:M109, "")&lt;&gt;"End", $I109=""), "End", "")</f>
        <v/>
      </c>
    </row>
    <row r="111" spans="4:13" ht="17.45" customHeight="1" x14ac:dyDescent="0.25">
      <c r="D111" s="45" t="str">
        <f>IF('Outstanding Invoices'!I110&lt;&gt;"", 'Outstanding Invoices'!I110, "")</f>
        <v/>
      </c>
      <c r="E111" s="45" t="str">
        <f>IF('Outstanding Invoices'!J110&lt;&gt;"", 'Outstanding Invoices'!J110, "")</f>
        <v/>
      </c>
      <c r="F111" s="45" t="str">
        <f>IF('Outstanding Invoices'!K110&lt;&gt;"", 'Outstanding Invoices'!K110, "")</f>
        <v/>
      </c>
      <c r="G111" s="46" t="str">
        <f>IF('Outstanding Invoices'!L110&lt;&gt;"", 'Outstanding Invoices'!L110, "")</f>
        <v/>
      </c>
      <c r="H111" s="45" t="str">
        <f>IF('Outstanding Invoices'!M110&lt;&gt;"", 'Outstanding Invoices'!M110, "")</f>
        <v/>
      </c>
      <c r="I111" s="45" t="str">
        <f>IF('Outstanding Invoices'!N110&lt;&gt;"", 'Outstanding Invoices'!N110, "")</f>
        <v/>
      </c>
      <c r="M111" s="60" t="str" cm="1">
        <f t="array" aca="1" ref="M111" ca="1">IF(AND(_xlfn.XLOOKUP("End", $M$9:M110, $M$9:M110, "")&lt;&gt;"End", $I110=""), "End", "")</f>
        <v/>
      </c>
    </row>
    <row r="112" spans="4:13" ht="17.45" customHeight="1" x14ac:dyDescent="0.25">
      <c r="D112" s="45" t="str">
        <f>IF('Outstanding Invoices'!I111&lt;&gt;"", 'Outstanding Invoices'!I111, "")</f>
        <v/>
      </c>
      <c r="E112" s="45" t="str">
        <f>IF('Outstanding Invoices'!J111&lt;&gt;"", 'Outstanding Invoices'!J111, "")</f>
        <v/>
      </c>
      <c r="F112" s="45" t="str">
        <f>IF('Outstanding Invoices'!K111&lt;&gt;"", 'Outstanding Invoices'!K111, "")</f>
        <v/>
      </c>
      <c r="G112" s="46" t="str">
        <f>IF('Outstanding Invoices'!L111&lt;&gt;"", 'Outstanding Invoices'!L111, "")</f>
        <v/>
      </c>
      <c r="H112" s="45" t="str">
        <f>IF('Outstanding Invoices'!M111&lt;&gt;"", 'Outstanding Invoices'!M111, "")</f>
        <v/>
      </c>
      <c r="I112" s="45" t="str">
        <f>IF('Outstanding Invoices'!N111&lt;&gt;"", 'Outstanding Invoices'!N111, "")</f>
        <v/>
      </c>
      <c r="M112" s="60" t="str" cm="1">
        <f t="array" aca="1" ref="M112" ca="1">IF(AND(_xlfn.XLOOKUP("End", $M$9:M111, $M$9:M111, "")&lt;&gt;"End", $I111=""), "End", "")</f>
        <v/>
      </c>
    </row>
    <row r="113" spans="4:13" ht="17.45" customHeight="1" x14ac:dyDescent="0.25">
      <c r="D113" s="45" t="str">
        <f>IF('Outstanding Invoices'!I112&lt;&gt;"", 'Outstanding Invoices'!I112, "")</f>
        <v/>
      </c>
      <c r="E113" s="45" t="str">
        <f>IF('Outstanding Invoices'!J112&lt;&gt;"", 'Outstanding Invoices'!J112, "")</f>
        <v/>
      </c>
      <c r="F113" s="45" t="str">
        <f>IF('Outstanding Invoices'!K112&lt;&gt;"", 'Outstanding Invoices'!K112, "")</f>
        <v/>
      </c>
      <c r="G113" s="46" t="str">
        <f>IF('Outstanding Invoices'!L112&lt;&gt;"", 'Outstanding Invoices'!L112, "")</f>
        <v/>
      </c>
      <c r="H113" s="45" t="str">
        <f>IF('Outstanding Invoices'!M112&lt;&gt;"", 'Outstanding Invoices'!M112, "")</f>
        <v/>
      </c>
      <c r="I113" s="45" t="str">
        <f>IF('Outstanding Invoices'!N112&lt;&gt;"", 'Outstanding Invoices'!N112, "")</f>
        <v/>
      </c>
      <c r="M113" s="60" t="str" cm="1">
        <f t="array" aca="1" ref="M113" ca="1">IF(AND(_xlfn.XLOOKUP("End", $M$9:M112, $M$9:M112, "")&lt;&gt;"End", $I112=""), "End", "")</f>
        <v/>
      </c>
    </row>
    <row r="114" spans="4:13" ht="17.45" customHeight="1" x14ac:dyDescent="0.25">
      <c r="D114" s="45" t="str">
        <f>IF('Outstanding Invoices'!I113&lt;&gt;"", 'Outstanding Invoices'!I113, "")</f>
        <v/>
      </c>
      <c r="E114" s="45" t="str">
        <f>IF('Outstanding Invoices'!J113&lt;&gt;"", 'Outstanding Invoices'!J113, "")</f>
        <v/>
      </c>
      <c r="F114" s="45" t="str">
        <f>IF('Outstanding Invoices'!K113&lt;&gt;"", 'Outstanding Invoices'!K113, "")</f>
        <v/>
      </c>
      <c r="G114" s="46" t="str">
        <f>IF('Outstanding Invoices'!L113&lt;&gt;"", 'Outstanding Invoices'!L113, "")</f>
        <v/>
      </c>
      <c r="H114" s="45" t="str">
        <f>IF('Outstanding Invoices'!M113&lt;&gt;"", 'Outstanding Invoices'!M113, "")</f>
        <v/>
      </c>
      <c r="I114" s="45" t="str">
        <f>IF('Outstanding Invoices'!N113&lt;&gt;"", 'Outstanding Invoices'!N113, "")</f>
        <v/>
      </c>
      <c r="M114" s="60" t="str" cm="1">
        <f t="array" aca="1" ref="M114" ca="1">IF(AND(_xlfn.XLOOKUP("End", $M$9:M113, $M$9:M113, "")&lt;&gt;"End", $I113=""), "End", "")</f>
        <v/>
      </c>
    </row>
    <row r="115" spans="4:13" ht="17.45" customHeight="1" x14ac:dyDescent="0.25">
      <c r="D115" s="45" t="str">
        <f>IF('Outstanding Invoices'!I114&lt;&gt;"", 'Outstanding Invoices'!I114, "")</f>
        <v/>
      </c>
      <c r="E115" s="45" t="str">
        <f>IF('Outstanding Invoices'!J114&lt;&gt;"", 'Outstanding Invoices'!J114, "")</f>
        <v/>
      </c>
      <c r="F115" s="45" t="str">
        <f>IF('Outstanding Invoices'!K114&lt;&gt;"", 'Outstanding Invoices'!K114, "")</f>
        <v/>
      </c>
      <c r="G115" s="46" t="str">
        <f>IF('Outstanding Invoices'!L114&lt;&gt;"", 'Outstanding Invoices'!L114, "")</f>
        <v/>
      </c>
      <c r="H115" s="45" t="str">
        <f>IF('Outstanding Invoices'!M114&lt;&gt;"", 'Outstanding Invoices'!M114, "")</f>
        <v/>
      </c>
      <c r="I115" s="45" t="str">
        <f>IF('Outstanding Invoices'!N114&lt;&gt;"", 'Outstanding Invoices'!N114, "")</f>
        <v/>
      </c>
      <c r="M115" s="60" t="str" cm="1">
        <f t="array" aca="1" ref="M115" ca="1">IF(AND(_xlfn.XLOOKUP("End", $M$9:M114, $M$9:M114, "")&lt;&gt;"End", $I114=""), "End", "")</f>
        <v/>
      </c>
    </row>
    <row r="116" spans="4:13" ht="17.45" customHeight="1" x14ac:dyDescent="0.25">
      <c r="D116" s="45" t="str">
        <f>IF('Outstanding Invoices'!I115&lt;&gt;"", 'Outstanding Invoices'!I115, "")</f>
        <v/>
      </c>
      <c r="E116" s="45" t="str">
        <f>IF('Outstanding Invoices'!J115&lt;&gt;"", 'Outstanding Invoices'!J115, "")</f>
        <v/>
      </c>
      <c r="F116" s="45" t="str">
        <f>IF('Outstanding Invoices'!K115&lt;&gt;"", 'Outstanding Invoices'!K115, "")</f>
        <v/>
      </c>
      <c r="G116" s="46" t="str">
        <f>IF('Outstanding Invoices'!L115&lt;&gt;"", 'Outstanding Invoices'!L115, "")</f>
        <v/>
      </c>
      <c r="H116" s="45" t="str">
        <f>IF('Outstanding Invoices'!M115&lt;&gt;"", 'Outstanding Invoices'!M115, "")</f>
        <v/>
      </c>
      <c r="I116" s="45" t="str">
        <f>IF('Outstanding Invoices'!N115&lt;&gt;"", 'Outstanding Invoices'!N115, "")</f>
        <v/>
      </c>
      <c r="M116" s="60" t="str" cm="1">
        <f t="array" aca="1" ref="M116" ca="1">IF(AND(_xlfn.XLOOKUP("End", $M$9:M115, $M$9:M115, "")&lt;&gt;"End", $I115=""), "End", "")</f>
        <v/>
      </c>
    </row>
    <row r="117" spans="4:13" ht="17.45" customHeight="1" x14ac:dyDescent="0.25">
      <c r="D117" s="45" t="str">
        <f>IF('Outstanding Invoices'!I116&lt;&gt;"", 'Outstanding Invoices'!I116, "")</f>
        <v/>
      </c>
      <c r="E117" s="45" t="str">
        <f>IF('Outstanding Invoices'!J116&lt;&gt;"", 'Outstanding Invoices'!J116, "")</f>
        <v/>
      </c>
      <c r="F117" s="45" t="str">
        <f>IF('Outstanding Invoices'!K116&lt;&gt;"", 'Outstanding Invoices'!K116, "")</f>
        <v/>
      </c>
      <c r="G117" s="46" t="str">
        <f>IF('Outstanding Invoices'!L116&lt;&gt;"", 'Outstanding Invoices'!L116, "")</f>
        <v/>
      </c>
      <c r="H117" s="45" t="str">
        <f>IF('Outstanding Invoices'!M116&lt;&gt;"", 'Outstanding Invoices'!M116, "")</f>
        <v/>
      </c>
      <c r="I117" s="45" t="str">
        <f>IF('Outstanding Invoices'!N116&lt;&gt;"", 'Outstanding Invoices'!N116, "")</f>
        <v/>
      </c>
      <c r="M117" s="60" t="str" cm="1">
        <f t="array" aca="1" ref="M117" ca="1">IF(AND(_xlfn.XLOOKUP("End", $M$9:M116, $M$9:M116, "")&lt;&gt;"End", $I116=""), "End", "")</f>
        <v/>
      </c>
    </row>
    <row r="118" spans="4:13" ht="17.45" customHeight="1" x14ac:dyDescent="0.25">
      <c r="D118" s="45" t="str">
        <f>IF('Outstanding Invoices'!I117&lt;&gt;"", 'Outstanding Invoices'!I117, "")</f>
        <v/>
      </c>
      <c r="E118" s="45" t="str">
        <f>IF('Outstanding Invoices'!J117&lt;&gt;"", 'Outstanding Invoices'!J117, "")</f>
        <v/>
      </c>
      <c r="F118" s="45" t="str">
        <f>IF('Outstanding Invoices'!K117&lt;&gt;"", 'Outstanding Invoices'!K117, "")</f>
        <v/>
      </c>
      <c r="G118" s="46" t="str">
        <f>IF('Outstanding Invoices'!L117&lt;&gt;"", 'Outstanding Invoices'!L117, "")</f>
        <v/>
      </c>
      <c r="H118" s="45" t="str">
        <f>IF('Outstanding Invoices'!M117&lt;&gt;"", 'Outstanding Invoices'!M117, "")</f>
        <v/>
      </c>
      <c r="I118" s="45" t="str">
        <f>IF('Outstanding Invoices'!N117&lt;&gt;"", 'Outstanding Invoices'!N117, "")</f>
        <v/>
      </c>
      <c r="M118" s="60" t="str" cm="1">
        <f t="array" aca="1" ref="M118" ca="1">IF(AND(_xlfn.XLOOKUP("End", $M$9:M117, $M$9:M117, "")&lt;&gt;"End", $I117=""), "End", "")</f>
        <v/>
      </c>
    </row>
    <row r="119" spans="4:13" ht="17.45" customHeight="1" x14ac:dyDescent="0.25">
      <c r="D119" s="45" t="str">
        <f>IF('Outstanding Invoices'!I118&lt;&gt;"", 'Outstanding Invoices'!I118, "")</f>
        <v/>
      </c>
      <c r="E119" s="45" t="str">
        <f>IF('Outstanding Invoices'!J118&lt;&gt;"", 'Outstanding Invoices'!J118, "")</f>
        <v/>
      </c>
      <c r="F119" s="45" t="str">
        <f>IF('Outstanding Invoices'!K118&lt;&gt;"", 'Outstanding Invoices'!K118, "")</f>
        <v/>
      </c>
      <c r="G119" s="46" t="str">
        <f>IF('Outstanding Invoices'!L118&lt;&gt;"", 'Outstanding Invoices'!L118, "")</f>
        <v/>
      </c>
      <c r="H119" s="45" t="str">
        <f>IF('Outstanding Invoices'!M118&lt;&gt;"", 'Outstanding Invoices'!M118, "")</f>
        <v/>
      </c>
      <c r="I119" s="45" t="str">
        <f>IF('Outstanding Invoices'!N118&lt;&gt;"", 'Outstanding Invoices'!N118, "")</f>
        <v/>
      </c>
      <c r="M119" s="60" t="str" cm="1">
        <f t="array" aca="1" ref="M119" ca="1">IF(AND(_xlfn.XLOOKUP("End", $M$9:M118, $M$9:M118, "")&lt;&gt;"End", $I118=""), "End", "")</f>
        <v/>
      </c>
    </row>
    <row r="120" spans="4:13" ht="17.45" customHeight="1" x14ac:dyDescent="0.25">
      <c r="D120" s="45" t="str">
        <f>IF('Outstanding Invoices'!I119&lt;&gt;"", 'Outstanding Invoices'!I119, "")</f>
        <v/>
      </c>
      <c r="E120" s="45" t="str">
        <f>IF('Outstanding Invoices'!J119&lt;&gt;"", 'Outstanding Invoices'!J119, "")</f>
        <v/>
      </c>
      <c r="F120" s="45" t="str">
        <f>IF('Outstanding Invoices'!K119&lt;&gt;"", 'Outstanding Invoices'!K119, "")</f>
        <v/>
      </c>
      <c r="G120" s="46" t="str">
        <f>IF('Outstanding Invoices'!L119&lt;&gt;"", 'Outstanding Invoices'!L119, "")</f>
        <v/>
      </c>
      <c r="H120" s="45" t="str">
        <f>IF('Outstanding Invoices'!M119&lt;&gt;"", 'Outstanding Invoices'!M119, "")</f>
        <v/>
      </c>
      <c r="I120" s="45" t="str">
        <f>IF('Outstanding Invoices'!N119&lt;&gt;"", 'Outstanding Invoices'!N119, "")</f>
        <v/>
      </c>
      <c r="M120" s="60" t="str" cm="1">
        <f t="array" aca="1" ref="M120" ca="1">IF(AND(_xlfn.XLOOKUP("End", $M$9:M119, $M$9:M119, "")&lt;&gt;"End", $I119=""), "End", "")</f>
        <v/>
      </c>
    </row>
    <row r="121" spans="4:13" ht="17.45" customHeight="1" x14ac:dyDescent="0.25">
      <c r="D121" s="45" t="str">
        <f>IF('Outstanding Invoices'!I120&lt;&gt;"", 'Outstanding Invoices'!I120, "")</f>
        <v/>
      </c>
      <c r="E121" s="45" t="str">
        <f>IF('Outstanding Invoices'!J120&lt;&gt;"", 'Outstanding Invoices'!J120, "")</f>
        <v/>
      </c>
      <c r="F121" s="45" t="str">
        <f>IF('Outstanding Invoices'!K120&lt;&gt;"", 'Outstanding Invoices'!K120, "")</f>
        <v/>
      </c>
      <c r="G121" s="46" t="str">
        <f>IF('Outstanding Invoices'!L120&lt;&gt;"", 'Outstanding Invoices'!L120, "")</f>
        <v/>
      </c>
      <c r="H121" s="45" t="str">
        <f>IF('Outstanding Invoices'!M120&lt;&gt;"", 'Outstanding Invoices'!M120, "")</f>
        <v/>
      </c>
      <c r="I121" s="45" t="str">
        <f>IF('Outstanding Invoices'!N120&lt;&gt;"", 'Outstanding Invoices'!N120, "")</f>
        <v/>
      </c>
      <c r="M121" s="60" t="str" cm="1">
        <f t="array" aca="1" ref="M121" ca="1">IF(AND(_xlfn.XLOOKUP("End", $M$9:M120, $M$9:M120, "")&lt;&gt;"End", $I120=""), "End", "")</f>
        <v/>
      </c>
    </row>
    <row r="122" spans="4:13" ht="17.45" customHeight="1" x14ac:dyDescent="0.25">
      <c r="D122" s="45" t="str">
        <f>IF('Outstanding Invoices'!I121&lt;&gt;"", 'Outstanding Invoices'!I121, "")</f>
        <v/>
      </c>
      <c r="E122" s="45" t="str">
        <f>IF('Outstanding Invoices'!J121&lt;&gt;"", 'Outstanding Invoices'!J121, "")</f>
        <v/>
      </c>
      <c r="F122" s="45" t="str">
        <f>IF('Outstanding Invoices'!K121&lt;&gt;"", 'Outstanding Invoices'!K121, "")</f>
        <v/>
      </c>
      <c r="G122" s="46" t="str">
        <f>IF('Outstanding Invoices'!L121&lt;&gt;"", 'Outstanding Invoices'!L121, "")</f>
        <v/>
      </c>
      <c r="H122" s="45" t="str">
        <f>IF('Outstanding Invoices'!M121&lt;&gt;"", 'Outstanding Invoices'!M121, "")</f>
        <v/>
      </c>
      <c r="I122" s="45" t="str">
        <f>IF('Outstanding Invoices'!N121&lt;&gt;"", 'Outstanding Invoices'!N121, "")</f>
        <v/>
      </c>
      <c r="M122" s="60" t="str" cm="1">
        <f t="array" aca="1" ref="M122" ca="1">IF(AND(_xlfn.XLOOKUP("End", $M$9:M121, $M$9:M121, "")&lt;&gt;"End", $I121=""), "End", "")</f>
        <v/>
      </c>
    </row>
    <row r="123" spans="4:13" ht="17.45" customHeight="1" x14ac:dyDescent="0.25">
      <c r="D123" s="45" t="str">
        <f>IF('Outstanding Invoices'!I122&lt;&gt;"", 'Outstanding Invoices'!I122, "")</f>
        <v/>
      </c>
      <c r="E123" s="45" t="str">
        <f>IF('Outstanding Invoices'!J122&lt;&gt;"", 'Outstanding Invoices'!J122, "")</f>
        <v/>
      </c>
      <c r="F123" s="45" t="str">
        <f>IF('Outstanding Invoices'!K122&lt;&gt;"", 'Outstanding Invoices'!K122, "")</f>
        <v/>
      </c>
      <c r="G123" s="46" t="str">
        <f>IF('Outstanding Invoices'!L122&lt;&gt;"", 'Outstanding Invoices'!L122, "")</f>
        <v/>
      </c>
      <c r="H123" s="45" t="str">
        <f>IF('Outstanding Invoices'!M122&lt;&gt;"", 'Outstanding Invoices'!M122, "")</f>
        <v/>
      </c>
      <c r="I123" s="45" t="str">
        <f>IF('Outstanding Invoices'!N122&lt;&gt;"", 'Outstanding Invoices'!N122, "")</f>
        <v/>
      </c>
      <c r="M123" s="60" t="str" cm="1">
        <f t="array" aca="1" ref="M123" ca="1">IF(AND(_xlfn.XLOOKUP("End", $M$9:M122, $M$9:M122, "")&lt;&gt;"End", $I122=""), "End", "")</f>
        <v/>
      </c>
    </row>
    <row r="124" spans="4:13" ht="17.45" customHeight="1" x14ac:dyDescent="0.25">
      <c r="D124" s="45" t="str">
        <f>IF('Outstanding Invoices'!I123&lt;&gt;"", 'Outstanding Invoices'!I123, "")</f>
        <v/>
      </c>
      <c r="E124" s="45" t="str">
        <f>IF('Outstanding Invoices'!J123&lt;&gt;"", 'Outstanding Invoices'!J123, "")</f>
        <v/>
      </c>
      <c r="F124" s="45" t="str">
        <f>IF('Outstanding Invoices'!K123&lt;&gt;"", 'Outstanding Invoices'!K123, "")</f>
        <v/>
      </c>
      <c r="G124" s="46" t="str">
        <f>IF('Outstanding Invoices'!L123&lt;&gt;"", 'Outstanding Invoices'!L123, "")</f>
        <v/>
      </c>
      <c r="H124" s="45" t="str">
        <f>IF('Outstanding Invoices'!M123&lt;&gt;"", 'Outstanding Invoices'!M123, "")</f>
        <v/>
      </c>
      <c r="I124" s="45" t="str">
        <f>IF('Outstanding Invoices'!N123&lt;&gt;"", 'Outstanding Invoices'!N123, "")</f>
        <v/>
      </c>
      <c r="M124" s="60" t="str" cm="1">
        <f t="array" aca="1" ref="M124" ca="1">IF(AND(_xlfn.XLOOKUP("End", $M$9:M123, $M$9:M123, "")&lt;&gt;"End", $I123=""), "End", "")</f>
        <v/>
      </c>
    </row>
    <row r="125" spans="4:13" ht="17.45" customHeight="1" x14ac:dyDescent="0.25">
      <c r="D125" s="45" t="str">
        <f>IF('Outstanding Invoices'!I124&lt;&gt;"", 'Outstanding Invoices'!I124, "")</f>
        <v/>
      </c>
      <c r="E125" s="45" t="str">
        <f>IF('Outstanding Invoices'!J124&lt;&gt;"", 'Outstanding Invoices'!J124, "")</f>
        <v/>
      </c>
      <c r="F125" s="45" t="str">
        <f>IF('Outstanding Invoices'!K124&lt;&gt;"", 'Outstanding Invoices'!K124, "")</f>
        <v/>
      </c>
      <c r="G125" s="46" t="str">
        <f>IF('Outstanding Invoices'!L124&lt;&gt;"", 'Outstanding Invoices'!L124, "")</f>
        <v/>
      </c>
      <c r="H125" s="45" t="str">
        <f>IF('Outstanding Invoices'!M124&lt;&gt;"", 'Outstanding Invoices'!M124, "")</f>
        <v/>
      </c>
      <c r="I125" s="45" t="str">
        <f>IF('Outstanding Invoices'!N124&lt;&gt;"", 'Outstanding Invoices'!N124, "")</f>
        <v/>
      </c>
      <c r="M125" s="60" t="str" cm="1">
        <f t="array" aca="1" ref="M125" ca="1">IF(AND(_xlfn.XLOOKUP("End", $M$9:M124, $M$9:M124, "")&lt;&gt;"End", $I124=""), "End", "")</f>
        <v/>
      </c>
    </row>
    <row r="126" spans="4:13" ht="17.45" customHeight="1" x14ac:dyDescent="0.25">
      <c r="D126" s="45" t="str">
        <f>IF('Outstanding Invoices'!I125&lt;&gt;"", 'Outstanding Invoices'!I125, "")</f>
        <v/>
      </c>
      <c r="E126" s="45" t="str">
        <f>IF('Outstanding Invoices'!J125&lt;&gt;"", 'Outstanding Invoices'!J125, "")</f>
        <v/>
      </c>
      <c r="F126" s="45" t="str">
        <f>IF('Outstanding Invoices'!K125&lt;&gt;"", 'Outstanding Invoices'!K125, "")</f>
        <v/>
      </c>
      <c r="G126" s="46" t="str">
        <f>IF('Outstanding Invoices'!L125&lt;&gt;"", 'Outstanding Invoices'!L125, "")</f>
        <v/>
      </c>
      <c r="H126" s="45" t="str">
        <f>IF('Outstanding Invoices'!M125&lt;&gt;"", 'Outstanding Invoices'!M125, "")</f>
        <v/>
      </c>
      <c r="I126" s="45" t="str">
        <f>IF('Outstanding Invoices'!N125&lt;&gt;"", 'Outstanding Invoices'!N125, "")</f>
        <v/>
      </c>
      <c r="M126" s="60" t="str" cm="1">
        <f t="array" aca="1" ref="M126" ca="1">IF(AND(_xlfn.XLOOKUP("End", $M$9:M125, $M$9:M125, "")&lt;&gt;"End", $I125=""), "End", "")</f>
        <v/>
      </c>
    </row>
    <row r="127" spans="4:13" ht="17.45" customHeight="1" x14ac:dyDescent="0.25">
      <c r="D127" s="45" t="str">
        <f>IF('Outstanding Invoices'!I126&lt;&gt;"", 'Outstanding Invoices'!I126, "")</f>
        <v/>
      </c>
      <c r="E127" s="45" t="str">
        <f>IF('Outstanding Invoices'!J126&lt;&gt;"", 'Outstanding Invoices'!J126, "")</f>
        <v/>
      </c>
      <c r="F127" s="45" t="str">
        <f>IF('Outstanding Invoices'!K126&lt;&gt;"", 'Outstanding Invoices'!K126, "")</f>
        <v/>
      </c>
      <c r="G127" s="46" t="str">
        <f>IF('Outstanding Invoices'!L126&lt;&gt;"", 'Outstanding Invoices'!L126, "")</f>
        <v/>
      </c>
      <c r="H127" s="45" t="str">
        <f>IF('Outstanding Invoices'!M126&lt;&gt;"", 'Outstanding Invoices'!M126, "")</f>
        <v/>
      </c>
      <c r="I127" s="45" t="str">
        <f>IF('Outstanding Invoices'!N126&lt;&gt;"", 'Outstanding Invoices'!N126, "")</f>
        <v/>
      </c>
      <c r="M127" s="60" t="str" cm="1">
        <f t="array" aca="1" ref="M127" ca="1">IF(AND(_xlfn.XLOOKUP("End", $M$9:M126, $M$9:M126, "")&lt;&gt;"End", $I126=""), "End", "")</f>
        <v/>
      </c>
    </row>
    <row r="128" spans="4:13" ht="17.45" customHeight="1" x14ac:dyDescent="0.25">
      <c r="D128" s="45" t="str">
        <f>IF('Outstanding Invoices'!I127&lt;&gt;"", 'Outstanding Invoices'!I127, "")</f>
        <v/>
      </c>
      <c r="E128" s="45" t="str">
        <f>IF('Outstanding Invoices'!J127&lt;&gt;"", 'Outstanding Invoices'!J127, "")</f>
        <v/>
      </c>
      <c r="F128" s="45" t="str">
        <f>IF('Outstanding Invoices'!K127&lt;&gt;"", 'Outstanding Invoices'!K127, "")</f>
        <v/>
      </c>
      <c r="G128" s="46" t="str">
        <f>IF('Outstanding Invoices'!L127&lt;&gt;"", 'Outstanding Invoices'!L127, "")</f>
        <v/>
      </c>
      <c r="H128" s="45" t="str">
        <f>IF('Outstanding Invoices'!M127&lt;&gt;"", 'Outstanding Invoices'!M127, "")</f>
        <v/>
      </c>
      <c r="I128" s="45" t="str">
        <f>IF('Outstanding Invoices'!N127&lt;&gt;"", 'Outstanding Invoices'!N127, "")</f>
        <v/>
      </c>
      <c r="M128" s="60" t="str" cm="1">
        <f t="array" aca="1" ref="M128" ca="1">IF(AND(_xlfn.XLOOKUP("End", $M$9:M127, $M$9:M127, "")&lt;&gt;"End", $I127=""), "End", "")</f>
        <v/>
      </c>
    </row>
    <row r="129" spans="4:13" ht="17.45" customHeight="1" x14ac:dyDescent="0.25">
      <c r="D129" s="45" t="str">
        <f>IF('Outstanding Invoices'!I128&lt;&gt;"", 'Outstanding Invoices'!I128, "")</f>
        <v/>
      </c>
      <c r="E129" s="45" t="str">
        <f>IF('Outstanding Invoices'!J128&lt;&gt;"", 'Outstanding Invoices'!J128, "")</f>
        <v/>
      </c>
      <c r="F129" s="45" t="str">
        <f>IF('Outstanding Invoices'!K128&lt;&gt;"", 'Outstanding Invoices'!K128, "")</f>
        <v/>
      </c>
      <c r="G129" s="46" t="str">
        <f>IF('Outstanding Invoices'!L128&lt;&gt;"", 'Outstanding Invoices'!L128, "")</f>
        <v/>
      </c>
      <c r="H129" s="45" t="str">
        <f>IF('Outstanding Invoices'!M128&lt;&gt;"", 'Outstanding Invoices'!M128, "")</f>
        <v/>
      </c>
      <c r="I129" s="45" t="str">
        <f>IF('Outstanding Invoices'!N128&lt;&gt;"", 'Outstanding Invoices'!N128, "")</f>
        <v/>
      </c>
      <c r="M129" s="60" t="str" cm="1">
        <f t="array" aca="1" ref="M129" ca="1">IF(AND(_xlfn.XLOOKUP("End", $M$9:M128, $M$9:M128, "")&lt;&gt;"End", $I128=""), "End", "")</f>
        <v/>
      </c>
    </row>
    <row r="130" spans="4:13" ht="17.45" customHeight="1" x14ac:dyDescent="0.25">
      <c r="D130" s="45" t="str">
        <f>IF('Outstanding Invoices'!I129&lt;&gt;"", 'Outstanding Invoices'!I129, "")</f>
        <v/>
      </c>
      <c r="E130" s="45" t="str">
        <f>IF('Outstanding Invoices'!J129&lt;&gt;"", 'Outstanding Invoices'!J129, "")</f>
        <v/>
      </c>
      <c r="F130" s="45" t="str">
        <f>IF('Outstanding Invoices'!K129&lt;&gt;"", 'Outstanding Invoices'!K129, "")</f>
        <v/>
      </c>
      <c r="G130" s="46" t="str">
        <f>IF('Outstanding Invoices'!L129&lt;&gt;"", 'Outstanding Invoices'!L129, "")</f>
        <v/>
      </c>
      <c r="H130" s="45" t="str">
        <f>IF('Outstanding Invoices'!M129&lt;&gt;"", 'Outstanding Invoices'!M129, "")</f>
        <v/>
      </c>
      <c r="I130" s="45" t="str">
        <f>IF('Outstanding Invoices'!N129&lt;&gt;"", 'Outstanding Invoices'!N129, "")</f>
        <v/>
      </c>
      <c r="M130" s="60" t="str" cm="1">
        <f t="array" aca="1" ref="M130" ca="1">IF(AND(_xlfn.XLOOKUP("End", $M$9:M129, $M$9:M129, "")&lt;&gt;"End", $I129=""), "End", "")</f>
        <v/>
      </c>
    </row>
    <row r="131" spans="4:13" ht="17.45" customHeight="1" x14ac:dyDescent="0.25">
      <c r="D131" s="45" t="str">
        <f>IF('Outstanding Invoices'!I130&lt;&gt;"", 'Outstanding Invoices'!I130, "")</f>
        <v/>
      </c>
      <c r="E131" s="45" t="str">
        <f>IF('Outstanding Invoices'!J130&lt;&gt;"", 'Outstanding Invoices'!J130, "")</f>
        <v/>
      </c>
      <c r="F131" s="45" t="str">
        <f>IF('Outstanding Invoices'!K130&lt;&gt;"", 'Outstanding Invoices'!K130, "")</f>
        <v/>
      </c>
      <c r="G131" s="46" t="str">
        <f>IF('Outstanding Invoices'!L130&lt;&gt;"", 'Outstanding Invoices'!L130, "")</f>
        <v/>
      </c>
      <c r="H131" s="45" t="str">
        <f>IF('Outstanding Invoices'!M130&lt;&gt;"", 'Outstanding Invoices'!M130, "")</f>
        <v/>
      </c>
      <c r="I131" s="45" t="str">
        <f>IF('Outstanding Invoices'!N130&lt;&gt;"", 'Outstanding Invoices'!N130, "")</f>
        <v/>
      </c>
      <c r="M131" s="60" t="str" cm="1">
        <f t="array" aca="1" ref="M131" ca="1">IF(AND(_xlfn.XLOOKUP("End", $M$9:M130, $M$9:M130, "")&lt;&gt;"End", $I130=""), "End", "")</f>
        <v/>
      </c>
    </row>
    <row r="132" spans="4:13" ht="17.45" customHeight="1" x14ac:dyDescent="0.25">
      <c r="D132" s="45" t="str">
        <f>IF('Outstanding Invoices'!I131&lt;&gt;"", 'Outstanding Invoices'!I131, "")</f>
        <v/>
      </c>
      <c r="E132" s="45" t="str">
        <f>IF('Outstanding Invoices'!J131&lt;&gt;"", 'Outstanding Invoices'!J131, "")</f>
        <v/>
      </c>
      <c r="F132" s="45" t="str">
        <f>IF('Outstanding Invoices'!K131&lt;&gt;"", 'Outstanding Invoices'!K131, "")</f>
        <v/>
      </c>
      <c r="G132" s="46" t="str">
        <f>IF('Outstanding Invoices'!L131&lt;&gt;"", 'Outstanding Invoices'!L131, "")</f>
        <v/>
      </c>
      <c r="H132" s="45" t="str">
        <f>IF('Outstanding Invoices'!M131&lt;&gt;"", 'Outstanding Invoices'!M131, "")</f>
        <v/>
      </c>
      <c r="I132" s="45" t="str">
        <f>IF('Outstanding Invoices'!N131&lt;&gt;"", 'Outstanding Invoices'!N131, "")</f>
        <v/>
      </c>
      <c r="M132" s="60" t="str" cm="1">
        <f t="array" aca="1" ref="M132" ca="1">IF(AND(_xlfn.XLOOKUP("End", $M$9:M131, $M$9:M131, "")&lt;&gt;"End", $I131=""), "End", "")</f>
        <v/>
      </c>
    </row>
    <row r="133" spans="4:13" ht="17.45" customHeight="1" x14ac:dyDescent="0.25">
      <c r="D133" s="45" t="str">
        <f>IF('Outstanding Invoices'!I132&lt;&gt;"", 'Outstanding Invoices'!I132, "")</f>
        <v/>
      </c>
      <c r="E133" s="45" t="str">
        <f>IF('Outstanding Invoices'!J132&lt;&gt;"", 'Outstanding Invoices'!J132, "")</f>
        <v/>
      </c>
      <c r="F133" s="45" t="str">
        <f>IF('Outstanding Invoices'!K132&lt;&gt;"", 'Outstanding Invoices'!K132, "")</f>
        <v/>
      </c>
      <c r="G133" s="46" t="str">
        <f>IF('Outstanding Invoices'!L132&lt;&gt;"", 'Outstanding Invoices'!L132, "")</f>
        <v/>
      </c>
      <c r="H133" s="45" t="str">
        <f>IF('Outstanding Invoices'!M132&lt;&gt;"", 'Outstanding Invoices'!M132, "")</f>
        <v/>
      </c>
      <c r="I133" s="45" t="str">
        <f>IF('Outstanding Invoices'!N132&lt;&gt;"", 'Outstanding Invoices'!N132, "")</f>
        <v/>
      </c>
      <c r="M133" s="60" t="str" cm="1">
        <f t="array" aca="1" ref="M133" ca="1">IF(AND(_xlfn.XLOOKUP("End", $M$9:M132, $M$9:M132, "")&lt;&gt;"End", $I132=""), "End", "")</f>
        <v/>
      </c>
    </row>
    <row r="134" spans="4:13" ht="17.45" customHeight="1" x14ac:dyDescent="0.25">
      <c r="D134" s="45" t="str">
        <f>IF('Outstanding Invoices'!I133&lt;&gt;"", 'Outstanding Invoices'!I133, "")</f>
        <v/>
      </c>
      <c r="E134" s="45" t="str">
        <f>IF('Outstanding Invoices'!J133&lt;&gt;"", 'Outstanding Invoices'!J133, "")</f>
        <v/>
      </c>
      <c r="F134" s="45" t="str">
        <f>IF('Outstanding Invoices'!K133&lt;&gt;"", 'Outstanding Invoices'!K133, "")</f>
        <v/>
      </c>
      <c r="G134" s="46" t="str">
        <f>IF('Outstanding Invoices'!L133&lt;&gt;"", 'Outstanding Invoices'!L133, "")</f>
        <v/>
      </c>
      <c r="H134" s="45" t="str">
        <f>IF('Outstanding Invoices'!M133&lt;&gt;"", 'Outstanding Invoices'!M133, "")</f>
        <v/>
      </c>
      <c r="I134" s="45" t="str">
        <f>IF('Outstanding Invoices'!N133&lt;&gt;"", 'Outstanding Invoices'!N133, "")</f>
        <v/>
      </c>
      <c r="M134" s="60" t="str" cm="1">
        <f t="array" aca="1" ref="M134" ca="1">IF(AND(_xlfn.XLOOKUP("End", $M$9:M133, $M$9:M133, "")&lt;&gt;"End", $I133=""), "End", "")</f>
        <v/>
      </c>
    </row>
    <row r="135" spans="4:13" ht="17.45" customHeight="1" x14ac:dyDescent="0.25">
      <c r="D135" s="45" t="str">
        <f>IF('Outstanding Invoices'!I134&lt;&gt;"", 'Outstanding Invoices'!I134, "")</f>
        <v/>
      </c>
      <c r="E135" s="45" t="str">
        <f>IF('Outstanding Invoices'!J134&lt;&gt;"", 'Outstanding Invoices'!J134, "")</f>
        <v/>
      </c>
      <c r="F135" s="45" t="str">
        <f>IF('Outstanding Invoices'!K134&lt;&gt;"", 'Outstanding Invoices'!K134, "")</f>
        <v/>
      </c>
      <c r="G135" s="46" t="str">
        <f>IF('Outstanding Invoices'!L134&lt;&gt;"", 'Outstanding Invoices'!L134, "")</f>
        <v/>
      </c>
      <c r="H135" s="45" t="str">
        <f>IF('Outstanding Invoices'!M134&lt;&gt;"", 'Outstanding Invoices'!M134, "")</f>
        <v/>
      </c>
      <c r="I135" s="45" t="str">
        <f>IF('Outstanding Invoices'!N134&lt;&gt;"", 'Outstanding Invoices'!N134, "")</f>
        <v/>
      </c>
      <c r="M135" s="60" t="str" cm="1">
        <f t="array" aca="1" ref="M135" ca="1">IF(AND(_xlfn.XLOOKUP("End", $M$9:M134, $M$9:M134, "")&lt;&gt;"End", $I134=""), "End", "")</f>
        <v/>
      </c>
    </row>
    <row r="136" spans="4:13" ht="17.45" customHeight="1" x14ac:dyDescent="0.25">
      <c r="D136" s="45" t="str">
        <f>IF('Outstanding Invoices'!I135&lt;&gt;"", 'Outstanding Invoices'!I135, "")</f>
        <v/>
      </c>
      <c r="E136" s="45" t="str">
        <f>IF('Outstanding Invoices'!J135&lt;&gt;"", 'Outstanding Invoices'!J135, "")</f>
        <v/>
      </c>
      <c r="F136" s="45" t="str">
        <f>IF('Outstanding Invoices'!K135&lt;&gt;"", 'Outstanding Invoices'!K135, "")</f>
        <v/>
      </c>
      <c r="G136" s="46" t="str">
        <f>IF('Outstanding Invoices'!L135&lt;&gt;"", 'Outstanding Invoices'!L135, "")</f>
        <v/>
      </c>
      <c r="H136" s="45" t="str">
        <f>IF('Outstanding Invoices'!M135&lt;&gt;"", 'Outstanding Invoices'!M135, "")</f>
        <v/>
      </c>
      <c r="I136" s="45" t="str">
        <f>IF('Outstanding Invoices'!N135&lt;&gt;"", 'Outstanding Invoices'!N135, "")</f>
        <v/>
      </c>
      <c r="M136" s="60" t="str" cm="1">
        <f t="array" aca="1" ref="M136" ca="1">IF(AND(_xlfn.XLOOKUP("End", $M$9:M135, $M$9:M135, "")&lt;&gt;"End", $I135=""), "End", "")</f>
        <v/>
      </c>
    </row>
    <row r="137" spans="4:13" ht="17.45" customHeight="1" x14ac:dyDescent="0.25">
      <c r="D137" s="45" t="str">
        <f>IF('Outstanding Invoices'!I136&lt;&gt;"", 'Outstanding Invoices'!I136, "")</f>
        <v/>
      </c>
      <c r="E137" s="45" t="str">
        <f>IF('Outstanding Invoices'!J136&lt;&gt;"", 'Outstanding Invoices'!J136, "")</f>
        <v/>
      </c>
      <c r="F137" s="45" t="str">
        <f>IF('Outstanding Invoices'!K136&lt;&gt;"", 'Outstanding Invoices'!K136, "")</f>
        <v/>
      </c>
      <c r="G137" s="46" t="str">
        <f>IF('Outstanding Invoices'!L136&lt;&gt;"", 'Outstanding Invoices'!L136, "")</f>
        <v/>
      </c>
      <c r="H137" s="45" t="str">
        <f>IF('Outstanding Invoices'!M136&lt;&gt;"", 'Outstanding Invoices'!M136, "")</f>
        <v/>
      </c>
      <c r="I137" s="45" t="str">
        <f>IF('Outstanding Invoices'!N136&lt;&gt;"", 'Outstanding Invoices'!N136, "")</f>
        <v/>
      </c>
      <c r="M137" s="60" t="str" cm="1">
        <f t="array" aca="1" ref="M137" ca="1">IF(AND(_xlfn.XLOOKUP("End", $M$9:M136, $M$9:M136, "")&lt;&gt;"End", $I136=""), "End", "")</f>
        <v/>
      </c>
    </row>
    <row r="138" spans="4:13" ht="17.45" customHeight="1" x14ac:dyDescent="0.25">
      <c r="D138" s="45" t="str">
        <f>IF('Outstanding Invoices'!I137&lt;&gt;"", 'Outstanding Invoices'!I137, "")</f>
        <v/>
      </c>
      <c r="E138" s="45" t="str">
        <f>IF('Outstanding Invoices'!J137&lt;&gt;"", 'Outstanding Invoices'!J137, "")</f>
        <v/>
      </c>
      <c r="F138" s="45" t="str">
        <f>IF('Outstanding Invoices'!K137&lt;&gt;"", 'Outstanding Invoices'!K137, "")</f>
        <v/>
      </c>
      <c r="G138" s="46" t="str">
        <f>IF('Outstanding Invoices'!L137&lt;&gt;"", 'Outstanding Invoices'!L137, "")</f>
        <v/>
      </c>
      <c r="H138" s="45" t="str">
        <f>IF('Outstanding Invoices'!M137&lt;&gt;"", 'Outstanding Invoices'!M137, "")</f>
        <v/>
      </c>
      <c r="I138" s="45" t="str">
        <f>IF('Outstanding Invoices'!N137&lt;&gt;"", 'Outstanding Invoices'!N137, "")</f>
        <v/>
      </c>
      <c r="M138" s="60" t="str" cm="1">
        <f t="array" aca="1" ref="M138" ca="1">IF(AND(_xlfn.XLOOKUP("End", $M$9:M137, $M$9:M137, "")&lt;&gt;"End", $I137=""), "End", "")</f>
        <v/>
      </c>
    </row>
    <row r="139" spans="4:13" ht="17.45" customHeight="1" x14ac:dyDescent="0.25">
      <c r="D139" s="45" t="str">
        <f>IF('Outstanding Invoices'!I138&lt;&gt;"", 'Outstanding Invoices'!I138, "")</f>
        <v/>
      </c>
      <c r="E139" s="45" t="str">
        <f>IF('Outstanding Invoices'!J138&lt;&gt;"", 'Outstanding Invoices'!J138, "")</f>
        <v/>
      </c>
      <c r="F139" s="45" t="str">
        <f>IF('Outstanding Invoices'!K138&lt;&gt;"", 'Outstanding Invoices'!K138, "")</f>
        <v/>
      </c>
      <c r="G139" s="46" t="str">
        <f>IF('Outstanding Invoices'!L138&lt;&gt;"", 'Outstanding Invoices'!L138, "")</f>
        <v/>
      </c>
      <c r="H139" s="45" t="str">
        <f>IF('Outstanding Invoices'!M138&lt;&gt;"", 'Outstanding Invoices'!M138, "")</f>
        <v/>
      </c>
      <c r="I139" s="45" t="str">
        <f>IF('Outstanding Invoices'!N138&lt;&gt;"", 'Outstanding Invoices'!N138, "")</f>
        <v/>
      </c>
      <c r="M139" s="60" t="str" cm="1">
        <f t="array" aca="1" ref="M139" ca="1">IF(AND(_xlfn.XLOOKUP("End", $M$9:M138, $M$9:M138, "")&lt;&gt;"End", $I138=""), "End", "")</f>
        <v/>
      </c>
    </row>
    <row r="140" spans="4:13" ht="17.45" customHeight="1" x14ac:dyDescent="0.25">
      <c r="D140" s="45" t="str">
        <f>IF('Outstanding Invoices'!I139&lt;&gt;"", 'Outstanding Invoices'!I139, "")</f>
        <v/>
      </c>
      <c r="E140" s="45" t="str">
        <f>IF('Outstanding Invoices'!J139&lt;&gt;"", 'Outstanding Invoices'!J139, "")</f>
        <v/>
      </c>
      <c r="F140" s="45" t="str">
        <f>IF('Outstanding Invoices'!K139&lt;&gt;"", 'Outstanding Invoices'!K139, "")</f>
        <v/>
      </c>
      <c r="G140" s="46" t="str">
        <f>IF('Outstanding Invoices'!L139&lt;&gt;"", 'Outstanding Invoices'!L139, "")</f>
        <v/>
      </c>
      <c r="H140" s="45" t="str">
        <f>IF('Outstanding Invoices'!M139&lt;&gt;"", 'Outstanding Invoices'!M139, "")</f>
        <v/>
      </c>
      <c r="I140" s="45" t="str">
        <f>IF('Outstanding Invoices'!N139&lt;&gt;"", 'Outstanding Invoices'!N139, "")</f>
        <v/>
      </c>
      <c r="M140" s="60" t="str" cm="1">
        <f t="array" aca="1" ref="M140" ca="1">IF(AND(_xlfn.XLOOKUP("End", $M$9:M139, $M$9:M139, "")&lt;&gt;"End", $I139=""), "End", "")</f>
        <v/>
      </c>
    </row>
    <row r="141" spans="4:13" ht="17.45" customHeight="1" x14ac:dyDescent="0.25">
      <c r="D141" s="45" t="str">
        <f>IF('Outstanding Invoices'!I140&lt;&gt;"", 'Outstanding Invoices'!I140, "")</f>
        <v/>
      </c>
      <c r="E141" s="45" t="str">
        <f>IF('Outstanding Invoices'!J140&lt;&gt;"", 'Outstanding Invoices'!J140, "")</f>
        <v/>
      </c>
      <c r="F141" s="45" t="str">
        <f>IF('Outstanding Invoices'!K140&lt;&gt;"", 'Outstanding Invoices'!K140, "")</f>
        <v/>
      </c>
      <c r="G141" s="46" t="str">
        <f>IF('Outstanding Invoices'!L140&lt;&gt;"", 'Outstanding Invoices'!L140, "")</f>
        <v/>
      </c>
      <c r="H141" s="45" t="str">
        <f>IF('Outstanding Invoices'!M140&lt;&gt;"", 'Outstanding Invoices'!M140, "")</f>
        <v/>
      </c>
      <c r="I141" s="45" t="str">
        <f>IF('Outstanding Invoices'!N140&lt;&gt;"", 'Outstanding Invoices'!N140, "")</f>
        <v/>
      </c>
      <c r="M141" s="60" t="str" cm="1">
        <f t="array" aca="1" ref="M141" ca="1">IF(AND(_xlfn.XLOOKUP("End", $M$9:M140, $M$9:M140, "")&lt;&gt;"End", $I140=""), "End", "")</f>
        <v/>
      </c>
    </row>
    <row r="142" spans="4:13" ht="17.45" customHeight="1" x14ac:dyDescent="0.25">
      <c r="D142" s="45" t="str">
        <f>IF('Outstanding Invoices'!I141&lt;&gt;"", 'Outstanding Invoices'!I141, "")</f>
        <v/>
      </c>
      <c r="E142" s="45" t="str">
        <f>IF('Outstanding Invoices'!J141&lt;&gt;"", 'Outstanding Invoices'!J141, "")</f>
        <v/>
      </c>
      <c r="F142" s="45" t="str">
        <f>IF('Outstanding Invoices'!K141&lt;&gt;"", 'Outstanding Invoices'!K141, "")</f>
        <v/>
      </c>
      <c r="G142" s="46" t="str">
        <f>IF('Outstanding Invoices'!L141&lt;&gt;"", 'Outstanding Invoices'!L141, "")</f>
        <v/>
      </c>
      <c r="H142" s="45" t="str">
        <f>IF('Outstanding Invoices'!M141&lt;&gt;"", 'Outstanding Invoices'!M141, "")</f>
        <v/>
      </c>
      <c r="I142" s="45" t="str">
        <f>IF('Outstanding Invoices'!N141&lt;&gt;"", 'Outstanding Invoices'!N141, "")</f>
        <v/>
      </c>
      <c r="M142" s="60" t="str" cm="1">
        <f t="array" aca="1" ref="M142" ca="1">IF(AND(_xlfn.XLOOKUP("End", $M$9:M141, $M$9:M141, "")&lt;&gt;"End", $I141=""), "End", "")</f>
        <v/>
      </c>
    </row>
    <row r="143" spans="4:13" ht="17.45" customHeight="1" x14ac:dyDescent="0.25">
      <c r="D143" s="45" t="str">
        <f>IF('Outstanding Invoices'!I142&lt;&gt;"", 'Outstanding Invoices'!I142, "")</f>
        <v/>
      </c>
      <c r="E143" s="45" t="str">
        <f>IF('Outstanding Invoices'!J142&lt;&gt;"", 'Outstanding Invoices'!J142, "")</f>
        <v/>
      </c>
      <c r="F143" s="45" t="str">
        <f>IF('Outstanding Invoices'!K142&lt;&gt;"", 'Outstanding Invoices'!K142, "")</f>
        <v/>
      </c>
      <c r="G143" s="46" t="str">
        <f>IF('Outstanding Invoices'!L142&lt;&gt;"", 'Outstanding Invoices'!L142, "")</f>
        <v/>
      </c>
      <c r="H143" s="45" t="str">
        <f>IF('Outstanding Invoices'!M142&lt;&gt;"", 'Outstanding Invoices'!M142, "")</f>
        <v/>
      </c>
      <c r="I143" s="45" t="str">
        <f>IF('Outstanding Invoices'!N142&lt;&gt;"", 'Outstanding Invoices'!N142, "")</f>
        <v/>
      </c>
      <c r="M143" s="60" t="str" cm="1">
        <f t="array" aca="1" ref="M143" ca="1">IF(AND(_xlfn.XLOOKUP("End", $M$9:M142, $M$9:M142, "")&lt;&gt;"End", $I142=""), "End", "")</f>
        <v/>
      </c>
    </row>
    <row r="144" spans="4:13" ht="17.45" customHeight="1" x14ac:dyDescent="0.25">
      <c r="D144" s="45" t="str">
        <f>IF('Outstanding Invoices'!I143&lt;&gt;"", 'Outstanding Invoices'!I143, "")</f>
        <v/>
      </c>
      <c r="E144" s="45" t="str">
        <f>IF('Outstanding Invoices'!J143&lt;&gt;"", 'Outstanding Invoices'!J143, "")</f>
        <v/>
      </c>
      <c r="F144" s="45" t="str">
        <f>IF('Outstanding Invoices'!K143&lt;&gt;"", 'Outstanding Invoices'!K143, "")</f>
        <v/>
      </c>
      <c r="G144" s="46" t="str">
        <f>IF('Outstanding Invoices'!L143&lt;&gt;"", 'Outstanding Invoices'!L143, "")</f>
        <v/>
      </c>
      <c r="H144" s="45" t="str">
        <f>IF('Outstanding Invoices'!M143&lt;&gt;"", 'Outstanding Invoices'!M143, "")</f>
        <v/>
      </c>
      <c r="I144" s="45" t="str">
        <f>IF('Outstanding Invoices'!N143&lt;&gt;"", 'Outstanding Invoices'!N143, "")</f>
        <v/>
      </c>
      <c r="M144" s="60" t="str" cm="1">
        <f t="array" aca="1" ref="M144" ca="1">IF(AND(_xlfn.XLOOKUP("End", $M$9:M143, $M$9:M143, "")&lt;&gt;"End", $I143=""), "End", "")</f>
        <v/>
      </c>
    </row>
    <row r="145" spans="4:13" ht="17.45" customHeight="1" x14ac:dyDescent="0.25">
      <c r="D145" s="45" t="str">
        <f>IF('Outstanding Invoices'!I144&lt;&gt;"", 'Outstanding Invoices'!I144, "")</f>
        <v/>
      </c>
      <c r="E145" s="45" t="str">
        <f>IF('Outstanding Invoices'!J144&lt;&gt;"", 'Outstanding Invoices'!J144, "")</f>
        <v/>
      </c>
      <c r="F145" s="45" t="str">
        <f>IF('Outstanding Invoices'!K144&lt;&gt;"", 'Outstanding Invoices'!K144, "")</f>
        <v/>
      </c>
      <c r="G145" s="46" t="str">
        <f>IF('Outstanding Invoices'!L144&lt;&gt;"", 'Outstanding Invoices'!L144, "")</f>
        <v/>
      </c>
      <c r="H145" s="45" t="str">
        <f>IF('Outstanding Invoices'!M144&lt;&gt;"", 'Outstanding Invoices'!M144, "")</f>
        <v/>
      </c>
      <c r="I145" s="45" t="str">
        <f>IF('Outstanding Invoices'!N144&lt;&gt;"", 'Outstanding Invoices'!N144, "")</f>
        <v/>
      </c>
      <c r="M145" s="60" t="str" cm="1">
        <f t="array" aca="1" ref="M145" ca="1">IF(AND(_xlfn.XLOOKUP("End", $M$9:M144, $M$9:M144, "")&lt;&gt;"End", $I144=""), "End", "")</f>
        <v/>
      </c>
    </row>
    <row r="146" spans="4:13" ht="17.45" customHeight="1" x14ac:dyDescent="0.25">
      <c r="D146" s="45" t="str">
        <f>IF('Outstanding Invoices'!I145&lt;&gt;"", 'Outstanding Invoices'!I145, "")</f>
        <v/>
      </c>
      <c r="E146" s="45" t="str">
        <f>IF('Outstanding Invoices'!J145&lt;&gt;"", 'Outstanding Invoices'!J145, "")</f>
        <v/>
      </c>
      <c r="F146" s="45" t="str">
        <f>IF('Outstanding Invoices'!K145&lt;&gt;"", 'Outstanding Invoices'!K145, "")</f>
        <v/>
      </c>
      <c r="G146" s="46" t="str">
        <f>IF('Outstanding Invoices'!L145&lt;&gt;"", 'Outstanding Invoices'!L145, "")</f>
        <v/>
      </c>
      <c r="H146" s="45" t="str">
        <f>IF('Outstanding Invoices'!M145&lt;&gt;"", 'Outstanding Invoices'!M145, "")</f>
        <v/>
      </c>
      <c r="I146" s="45" t="str">
        <f>IF('Outstanding Invoices'!N145&lt;&gt;"", 'Outstanding Invoices'!N145, "")</f>
        <v/>
      </c>
      <c r="M146" s="60" t="str" cm="1">
        <f t="array" aca="1" ref="M146" ca="1">IF(AND(_xlfn.XLOOKUP("End", $M$9:M145, $M$9:M145, "")&lt;&gt;"End", $I145=""), "End", "")</f>
        <v/>
      </c>
    </row>
    <row r="147" spans="4:13" ht="17.45" customHeight="1" x14ac:dyDescent="0.25">
      <c r="D147" s="45" t="str">
        <f>IF('Outstanding Invoices'!I146&lt;&gt;"", 'Outstanding Invoices'!I146, "")</f>
        <v/>
      </c>
      <c r="E147" s="45" t="str">
        <f>IF('Outstanding Invoices'!J146&lt;&gt;"", 'Outstanding Invoices'!J146, "")</f>
        <v/>
      </c>
      <c r="F147" s="45" t="str">
        <f>IF('Outstanding Invoices'!K146&lt;&gt;"", 'Outstanding Invoices'!K146, "")</f>
        <v/>
      </c>
      <c r="G147" s="46" t="str">
        <f>IF('Outstanding Invoices'!L146&lt;&gt;"", 'Outstanding Invoices'!L146, "")</f>
        <v/>
      </c>
      <c r="H147" s="45" t="str">
        <f>IF('Outstanding Invoices'!M146&lt;&gt;"", 'Outstanding Invoices'!M146, "")</f>
        <v/>
      </c>
      <c r="I147" s="45" t="str">
        <f>IF('Outstanding Invoices'!N146&lt;&gt;"", 'Outstanding Invoices'!N146, "")</f>
        <v/>
      </c>
      <c r="M147" s="60" t="str" cm="1">
        <f t="array" aca="1" ref="M147" ca="1">IF(AND(_xlfn.XLOOKUP("End", $M$9:M146, $M$9:M146, "")&lt;&gt;"End", $I146=""), "End", "")</f>
        <v/>
      </c>
    </row>
    <row r="148" spans="4:13" ht="17.45" customHeight="1" x14ac:dyDescent="0.25">
      <c r="D148" s="45" t="str">
        <f>IF('Outstanding Invoices'!I147&lt;&gt;"", 'Outstanding Invoices'!I147, "")</f>
        <v/>
      </c>
      <c r="E148" s="45" t="str">
        <f>IF('Outstanding Invoices'!J147&lt;&gt;"", 'Outstanding Invoices'!J147, "")</f>
        <v/>
      </c>
      <c r="F148" s="45" t="str">
        <f>IF('Outstanding Invoices'!K147&lt;&gt;"", 'Outstanding Invoices'!K147, "")</f>
        <v/>
      </c>
      <c r="G148" s="46" t="str">
        <f>IF('Outstanding Invoices'!L147&lt;&gt;"", 'Outstanding Invoices'!L147, "")</f>
        <v/>
      </c>
      <c r="H148" s="45" t="str">
        <f>IF('Outstanding Invoices'!M147&lt;&gt;"", 'Outstanding Invoices'!M147, "")</f>
        <v/>
      </c>
      <c r="I148" s="45" t="str">
        <f>IF('Outstanding Invoices'!N147&lt;&gt;"", 'Outstanding Invoices'!N147, "")</f>
        <v/>
      </c>
      <c r="M148" s="60" t="str" cm="1">
        <f t="array" aca="1" ref="M148" ca="1">IF(AND(_xlfn.XLOOKUP("End", $M$9:M147, $M$9:M147, "")&lt;&gt;"End", $I147=""), "End", "")</f>
        <v/>
      </c>
    </row>
    <row r="149" spans="4:13" ht="17.45" customHeight="1" x14ac:dyDescent="0.25">
      <c r="D149" s="45" t="str">
        <f>IF('Outstanding Invoices'!I148&lt;&gt;"", 'Outstanding Invoices'!I148, "")</f>
        <v/>
      </c>
      <c r="E149" s="45" t="str">
        <f>IF('Outstanding Invoices'!J148&lt;&gt;"", 'Outstanding Invoices'!J148, "")</f>
        <v/>
      </c>
      <c r="F149" s="45" t="str">
        <f>IF('Outstanding Invoices'!K148&lt;&gt;"", 'Outstanding Invoices'!K148, "")</f>
        <v/>
      </c>
      <c r="G149" s="46" t="str">
        <f>IF('Outstanding Invoices'!L148&lt;&gt;"", 'Outstanding Invoices'!L148, "")</f>
        <v/>
      </c>
      <c r="H149" s="45" t="str">
        <f>IF('Outstanding Invoices'!M148&lt;&gt;"", 'Outstanding Invoices'!M148, "")</f>
        <v/>
      </c>
      <c r="I149" s="45" t="str">
        <f>IF('Outstanding Invoices'!N148&lt;&gt;"", 'Outstanding Invoices'!N148, "")</f>
        <v/>
      </c>
      <c r="M149" s="60" t="str" cm="1">
        <f t="array" aca="1" ref="M149" ca="1">IF(AND(_xlfn.XLOOKUP("End", $M$9:M148, $M$9:M148, "")&lt;&gt;"End", $I148=""), "End", "")</f>
        <v/>
      </c>
    </row>
    <row r="150" spans="4:13" ht="17.45" customHeight="1" x14ac:dyDescent="0.25">
      <c r="D150" s="45" t="str">
        <f>IF('Outstanding Invoices'!I149&lt;&gt;"", 'Outstanding Invoices'!I149, "")</f>
        <v/>
      </c>
      <c r="E150" s="45" t="str">
        <f>IF('Outstanding Invoices'!J149&lt;&gt;"", 'Outstanding Invoices'!J149, "")</f>
        <v/>
      </c>
      <c r="F150" s="45" t="str">
        <f>IF('Outstanding Invoices'!K149&lt;&gt;"", 'Outstanding Invoices'!K149, "")</f>
        <v/>
      </c>
      <c r="G150" s="46" t="str">
        <f>IF('Outstanding Invoices'!L149&lt;&gt;"", 'Outstanding Invoices'!L149, "")</f>
        <v/>
      </c>
      <c r="H150" s="45" t="str">
        <f>IF('Outstanding Invoices'!M149&lt;&gt;"", 'Outstanding Invoices'!M149, "")</f>
        <v/>
      </c>
      <c r="I150" s="45" t="str">
        <f>IF('Outstanding Invoices'!N149&lt;&gt;"", 'Outstanding Invoices'!N149, "")</f>
        <v/>
      </c>
      <c r="M150" s="60" t="str" cm="1">
        <f t="array" aca="1" ref="M150" ca="1">IF(AND(_xlfn.XLOOKUP("End", $M$9:M149, $M$9:M149, "")&lt;&gt;"End", $I149=""), "End", "")</f>
        <v/>
      </c>
    </row>
    <row r="151" spans="4:13" ht="17.45" customHeight="1" x14ac:dyDescent="0.25">
      <c r="D151" s="45" t="str">
        <f>IF('Outstanding Invoices'!I150&lt;&gt;"", 'Outstanding Invoices'!I150, "")</f>
        <v/>
      </c>
      <c r="E151" s="45" t="str">
        <f>IF('Outstanding Invoices'!J150&lt;&gt;"", 'Outstanding Invoices'!J150, "")</f>
        <v/>
      </c>
      <c r="F151" s="45" t="str">
        <f>IF('Outstanding Invoices'!K150&lt;&gt;"", 'Outstanding Invoices'!K150, "")</f>
        <v/>
      </c>
      <c r="G151" s="46" t="str">
        <f>IF('Outstanding Invoices'!L150&lt;&gt;"", 'Outstanding Invoices'!L150, "")</f>
        <v/>
      </c>
      <c r="H151" s="45" t="str">
        <f>IF('Outstanding Invoices'!M150&lt;&gt;"", 'Outstanding Invoices'!M150, "")</f>
        <v/>
      </c>
      <c r="I151" s="45" t="str">
        <f>IF('Outstanding Invoices'!N150&lt;&gt;"", 'Outstanding Invoices'!N150, "")</f>
        <v/>
      </c>
      <c r="M151" s="60" t="str" cm="1">
        <f t="array" aca="1" ref="M151" ca="1">IF(AND(_xlfn.XLOOKUP("End", $M$9:M150, $M$9:M150, "")&lt;&gt;"End", $I150=""), "End", "")</f>
        <v/>
      </c>
    </row>
    <row r="152" spans="4:13" ht="17.45" customHeight="1" x14ac:dyDescent="0.25">
      <c r="D152" s="45" t="str">
        <f>IF('Outstanding Invoices'!I151&lt;&gt;"", 'Outstanding Invoices'!I151, "")</f>
        <v/>
      </c>
      <c r="E152" s="45" t="str">
        <f>IF('Outstanding Invoices'!J151&lt;&gt;"", 'Outstanding Invoices'!J151, "")</f>
        <v/>
      </c>
      <c r="F152" s="45" t="str">
        <f>IF('Outstanding Invoices'!K151&lt;&gt;"", 'Outstanding Invoices'!K151, "")</f>
        <v/>
      </c>
      <c r="G152" s="46" t="str">
        <f>IF('Outstanding Invoices'!L151&lt;&gt;"", 'Outstanding Invoices'!L151, "")</f>
        <v/>
      </c>
      <c r="H152" s="45" t="str">
        <f>IF('Outstanding Invoices'!M151&lt;&gt;"", 'Outstanding Invoices'!M151, "")</f>
        <v/>
      </c>
      <c r="I152" s="45" t="str">
        <f>IF('Outstanding Invoices'!N151&lt;&gt;"", 'Outstanding Invoices'!N151, "")</f>
        <v/>
      </c>
      <c r="M152" s="60" t="str" cm="1">
        <f t="array" aca="1" ref="M152" ca="1">IF(AND(_xlfn.XLOOKUP("End", $M$9:M151, $M$9:M151, "")&lt;&gt;"End", $I151=""), "End", "")</f>
        <v/>
      </c>
    </row>
    <row r="153" spans="4:13" ht="17.45" customHeight="1" x14ac:dyDescent="0.25">
      <c r="D153" s="45" t="str">
        <f>IF('Outstanding Invoices'!I152&lt;&gt;"", 'Outstanding Invoices'!I152, "")</f>
        <v/>
      </c>
      <c r="E153" s="45" t="str">
        <f>IF('Outstanding Invoices'!J152&lt;&gt;"", 'Outstanding Invoices'!J152, "")</f>
        <v/>
      </c>
      <c r="F153" s="45" t="str">
        <f>IF('Outstanding Invoices'!K152&lt;&gt;"", 'Outstanding Invoices'!K152, "")</f>
        <v/>
      </c>
      <c r="G153" s="46" t="str">
        <f>IF('Outstanding Invoices'!L152&lt;&gt;"", 'Outstanding Invoices'!L152, "")</f>
        <v/>
      </c>
      <c r="H153" s="45" t="str">
        <f>IF('Outstanding Invoices'!M152&lt;&gt;"", 'Outstanding Invoices'!M152, "")</f>
        <v/>
      </c>
      <c r="I153" s="45" t="str">
        <f>IF('Outstanding Invoices'!N152&lt;&gt;"", 'Outstanding Invoices'!N152, "")</f>
        <v/>
      </c>
      <c r="M153" s="60" t="str" cm="1">
        <f t="array" aca="1" ref="M153" ca="1">IF(AND(_xlfn.XLOOKUP("End", $M$9:M152, $M$9:M152, "")&lt;&gt;"End", $I152=""), "End", "")</f>
        <v/>
      </c>
    </row>
    <row r="154" spans="4:13" ht="17.45" customHeight="1" x14ac:dyDescent="0.25">
      <c r="D154" s="45" t="str">
        <f>IF('Outstanding Invoices'!I153&lt;&gt;"", 'Outstanding Invoices'!I153, "")</f>
        <v/>
      </c>
      <c r="E154" s="45" t="str">
        <f>IF('Outstanding Invoices'!J153&lt;&gt;"", 'Outstanding Invoices'!J153, "")</f>
        <v/>
      </c>
      <c r="F154" s="45" t="str">
        <f>IF('Outstanding Invoices'!K153&lt;&gt;"", 'Outstanding Invoices'!K153, "")</f>
        <v/>
      </c>
      <c r="G154" s="46" t="str">
        <f>IF('Outstanding Invoices'!L153&lt;&gt;"", 'Outstanding Invoices'!L153, "")</f>
        <v/>
      </c>
      <c r="H154" s="45" t="str">
        <f>IF('Outstanding Invoices'!M153&lt;&gt;"", 'Outstanding Invoices'!M153, "")</f>
        <v/>
      </c>
      <c r="I154" s="45" t="str">
        <f>IF('Outstanding Invoices'!N153&lt;&gt;"", 'Outstanding Invoices'!N153, "")</f>
        <v/>
      </c>
      <c r="M154" s="60" t="str" cm="1">
        <f t="array" aca="1" ref="M154" ca="1">IF(AND(_xlfn.XLOOKUP("End", $M$9:M153, $M$9:M153, "")&lt;&gt;"End", $I153=""), "End", "")</f>
        <v/>
      </c>
    </row>
    <row r="155" spans="4:13" ht="17.45" customHeight="1" x14ac:dyDescent="0.25">
      <c r="D155" s="45" t="str">
        <f>IF('Outstanding Invoices'!I154&lt;&gt;"", 'Outstanding Invoices'!I154, "")</f>
        <v/>
      </c>
      <c r="E155" s="45" t="str">
        <f>IF('Outstanding Invoices'!J154&lt;&gt;"", 'Outstanding Invoices'!J154, "")</f>
        <v/>
      </c>
      <c r="F155" s="45" t="str">
        <f>IF('Outstanding Invoices'!K154&lt;&gt;"", 'Outstanding Invoices'!K154, "")</f>
        <v/>
      </c>
      <c r="G155" s="46" t="str">
        <f>IF('Outstanding Invoices'!L154&lt;&gt;"", 'Outstanding Invoices'!L154, "")</f>
        <v/>
      </c>
      <c r="H155" s="45" t="str">
        <f>IF('Outstanding Invoices'!M154&lt;&gt;"", 'Outstanding Invoices'!M154, "")</f>
        <v/>
      </c>
      <c r="I155" s="45" t="str">
        <f>IF('Outstanding Invoices'!N154&lt;&gt;"", 'Outstanding Invoices'!N154, "")</f>
        <v/>
      </c>
      <c r="M155" s="60" t="str" cm="1">
        <f t="array" aca="1" ref="M155" ca="1">IF(AND(_xlfn.XLOOKUP("End", $M$9:M154, $M$9:M154, "")&lt;&gt;"End", $I154=""), "End", "")</f>
        <v/>
      </c>
    </row>
    <row r="156" spans="4:13" ht="17.45" customHeight="1" x14ac:dyDescent="0.25">
      <c r="D156" s="45" t="str">
        <f>IF('Outstanding Invoices'!I155&lt;&gt;"", 'Outstanding Invoices'!I155, "")</f>
        <v/>
      </c>
      <c r="E156" s="45" t="str">
        <f>IF('Outstanding Invoices'!J155&lt;&gt;"", 'Outstanding Invoices'!J155, "")</f>
        <v/>
      </c>
      <c r="F156" s="45" t="str">
        <f>IF('Outstanding Invoices'!K155&lt;&gt;"", 'Outstanding Invoices'!K155, "")</f>
        <v/>
      </c>
      <c r="G156" s="46" t="str">
        <f>IF('Outstanding Invoices'!L155&lt;&gt;"", 'Outstanding Invoices'!L155, "")</f>
        <v/>
      </c>
      <c r="H156" s="45" t="str">
        <f>IF('Outstanding Invoices'!M155&lt;&gt;"", 'Outstanding Invoices'!M155, "")</f>
        <v/>
      </c>
      <c r="I156" s="45" t="str">
        <f>IF('Outstanding Invoices'!N155&lt;&gt;"", 'Outstanding Invoices'!N155, "")</f>
        <v/>
      </c>
      <c r="M156" s="60" t="str" cm="1">
        <f t="array" aca="1" ref="M156" ca="1">IF(AND(_xlfn.XLOOKUP("End", $M$9:M155, $M$9:M155, "")&lt;&gt;"End", $I155=""), "End", "")</f>
        <v/>
      </c>
    </row>
    <row r="157" spans="4:13" ht="17.45" customHeight="1" x14ac:dyDescent="0.25">
      <c r="D157" s="45" t="str">
        <f>IF('Outstanding Invoices'!I156&lt;&gt;"", 'Outstanding Invoices'!I156, "")</f>
        <v/>
      </c>
      <c r="E157" s="45" t="str">
        <f>IF('Outstanding Invoices'!J156&lt;&gt;"", 'Outstanding Invoices'!J156, "")</f>
        <v/>
      </c>
      <c r="F157" s="45" t="str">
        <f>IF('Outstanding Invoices'!K156&lt;&gt;"", 'Outstanding Invoices'!K156, "")</f>
        <v/>
      </c>
      <c r="G157" s="46" t="str">
        <f>IF('Outstanding Invoices'!L156&lt;&gt;"", 'Outstanding Invoices'!L156, "")</f>
        <v/>
      </c>
      <c r="H157" s="45" t="str">
        <f>IF('Outstanding Invoices'!M156&lt;&gt;"", 'Outstanding Invoices'!M156, "")</f>
        <v/>
      </c>
      <c r="I157" s="45" t="str">
        <f>IF('Outstanding Invoices'!N156&lt;&gt;"", 'Outstanding Invoices'!N156, "")</f>
        <v/>
      </c>
      <c r="M157" s="60" t="str" cm="1">
        <f t="array" aca="1" ref="M157" ca="1">IF(AND(_xlfn.XLOOKUP("End", $M$9:M156, $M$9:M156, "")&lt;&gt;"End", $I156=""), "End", "")</f>
        <v/>
      </c>
    </row>
    <row r="158" spans="4:13" ht="17.45" customHeight="1" x14ac:dyDescent="0.25">
      <c r="D158" s="45" t="str">
        <f>IF('Outstanding Invoices'!I157&lt;&gt;"", 'Outstanding Invoices'!I157, "")</f>
        <v/>
      </c>
      <c r="E158" s="45" t="str">
        <f>IF('Outstanding Invoices'!J157&lt;&gt;"", 'Outstanding Invoices'!J157, "")</f>
        <v/>
      </c>
      <c r="F158" s="45" t="str">
        <f>IF('Outstanding Invoices'!K157&lt;&gt;"", 'Outstanding Invoices'!K157, "")</f>
        <v/>
      </c>
      <c r="G158" s="46" t="str">
        <f>IF('Outstanding Invoices'!L157&lt;&gt;"", 'Outstanding Invoices'!L157, "")</f>
        <v/>
      </c>
      <c r="H158" s="45" t="str">
        <f>IF('Outstanding Invoices'!M157&lt;&gt;"", 'Outstanding Invoices'!M157, "")</f>
        <v/>
      </c>
      <c r="I158" s="45" t="str">
        <f>IF('Outstanding Invoices'!N157&lt;&gt;"", 'Outstanding Invoices'!N157, "")</f>
        <v/>
      </c>
      <c r="M158" s="60" t="str" cm="1">
        <f t="array" aca="1" ref="M158" ca="1">IF(AND(_xlfn.XLOOKUP("End", $M$9:M157, $M$9:M157, "")&lt;&gt;"End", $I157=""), "End", "")</f>
        <v/>
      </c>
    </row>
    <row r="159" spans="4:13" ht="17.45" customHeight="1" x14ac:dyDescent="0.25">
      <c r="D159" s="45" t="str">
        <f>IF('Outstanding Invoices'!I158&lt;&gt;"", 'Outstanding Invoices'!I158, "")</f>
        <v/>
      </c>
      <c r="E159" s="45" t="str">
        <f>IF('Outstanding Invoices'!J158&lt;&gt;"", 'Outstanding Invoices'!J158, "")</f>
        <v/>
      </c>
      <c r="F159" s="45" t="str">
        <f>IF('Outstanding Invoices'!K158&lt;&gt;"", 'Outstanding Invoices'!K158, "")</f>
        <v/>
      </c>
      <c r="G159" s="46" t="str">
        <f>IF('Outstanding Invoices'!L158&lt;&gt;"", 'Outstanding Invoices'!L158, "")</f>
        <v/>
      </c>
      <c r="H159" s="45" t="str">
        <f>IF('Outstanding Invoices'!M158&lt;&gt;"", 'Outstanding Invoices'!M158, "")</f>
        <v/>
      </c>
      <c r="I159" s="45" t="str">
        <f>IF('Outstanding Invoices'!N158&lt;&gt;"", 'Outstanding Invoices'!N158, "")</f>
        <v/>
      </c>
      <c r="M159" s="60" t="str" cm="1">
        <f t="array" aca="1" ref="M159" ca="1">IF(AND(_xlfn.XLOOKUP("End", $M$9:M158, $M$9:M158, "")&lt;&gt;"End", $I158=""), "End", "")</f>
        <v/>
      </c>
    </row>
    <row r="160" spans="4:13" ht="17.45" customHeight="1" x14ac:dyDescent="0.25">
      <c r="D160" s="45" t="str">
        <f>IF('Outstanding Invoices'!I159&lt;&gt;"", 'Outstanding Invoices'!I159, "")</f>
        <v/>
      </c>
      <c r="E160" s="45" t="str">
        <f>IF('Outstanding Invoices'!J159&lt;&gt;"", 'Outstanding Invoices'!J159, "")</f>
        <v/>
      </c>
      <c r="F160" s="45" t="str">
        <f>IF('Outstanding Invoices'!K159&lt;&gt;"", 'Outstanding Invoices'!K159, "")</f>
        <v/>
      </c>
      <c r="G160" s="46" t="str">
        <f>IF('Outstanding Invoices'!L159&lt;&gt;"", 'Outstanding Invoices'!L159, "")</f>
        <v/>
      </c>
      <c r="H160" s="45" t="str">
        <f>IF('Outstanding Invoices'!M159&lt;&gt;"", 'Outstanding Invoices'!M159, "")</f>
        <v/>
      </c>
      <c r="I160" s="45" t="str">
        <f>IF('Outstanding Invoices'!N159&lt;&gt;"", 'Outstanding Invoices'!N159, "")</f>
        <v/>
      </c>
      <c r="M160" s="60" t="str" cm="1">
        <f t="array" aca="1" ref="M160" ca="1">IF(AND(_xlfn.XLOOKUP("End", $M$9:M159, $M$9:M159, "")&lt;&gt;"End", $I159=""), "End", "")</f>
        <v/>
      </c>
    </row>
    <row r="161" spans="4:13" ht="17.45" customHeight="1" x14ac:dyDescent="0.25">
      <c r="D161" s="45" t="str">
        <f>IF('Outstanding Invoices'!I160&lt;&gt;"", 'Outstanding Invoices'!I160, "")</f>
        <v/>
      </c>
      <c r="E161" s="45" t="str">
        <f>IF('Outstanding Invoices'!J160&lt;&gt;"", 'Outstanding Invoices'!J160, "")</f>
        <v/>
      </c>
      <c r="F161" s="45" t="str">
        <f>IF('Outstanding Invoices'!K160&lt;&gt;"", 'Outstanding Invoices'!K160, "")</f>
        <v/>
      </c>
      <c r="G161" s="46" t="str">
        <f>IF('Outstanding Invoices'!L160&lt;&gt;"", 'Outstanding Invoices'!L160, "")</f>
        <v/>
      </c>
      <c r="H161" s="45" t="str">
        <f>IF('Outstanding Invoices'!M160&lt;&gt;"", 'Outstanding Invoices'!M160, "")</f>
        <v/>
      </c>
      <c r="I161" s="45" t="str">
        <f>IF('Outstanding Invoices'!N160&lt;&gt;"", 'Outstanding Invoices'!N160, "")</f>
        <v/>
      </c>
      <c r="M161" s="60" t="str" cm="1">
        <f t="array" aca="1" ref="M161" ca="1">IF(AND(_xlfn.XLOOKUP("End", $M$9:M160, $M$9:M160, "")&lt;&gt;"End", $I160=""), "End", "")</f>
        <v/>
      </c>
    </row>
    <row r="162" spans="4:13" ht="17.45" customHeight="1" x14ac:dyDescent="0.25">
      <c r="D162" s="45" t="str">
        <f>IF('Outstanding Invoices'!I161&lt;&gt;"", 'Outstanding Invoices'!I161, "")</f>
        <v/>
      </c>
      <c r="E162" s="45" t="str">
        <f>IF('Outstanding Invoices'!J161&lt;&gt;"", 'Outstanding Invoices'!J161, "")</f>
        <v/>
      </c>
      <c r="F162" s="45" t="str">
        <f>IF('Outstanding Invoices'!K161&lt;&gt;"", 'Outstanding Invoices'!K161, "")</f>
        <v/>
      </c>
      <c r="G162" s="46" t="str">
        <f>IF('Outstanding Invoices'!L161&lt;&gt;"", 'Outstanding Invoices'!L161, "")</f>
        <v/>
      </c>
      <c r="H162" s="45" t="str">
        <f>IF('Outstanding Invoices'!M161&lt;&gt;"", 'Outstanding Invoices'!M161, "")</f>
        <v/>
      </c>
      <c r="I162" s="45" t="str">
        <f>IF('Outstanding Invoices'!N161&lt;&gt;"", 'Outstanding Invoices'!N161, "")</f>
        <v/>
      </c>
      <c r="M162" s="60" t="str" cm="1">
        <f t="array" aca="1" ref="M162" ca="1">IF(AND(_xlfn.XLOOKUP("End", $M$9:M161, $M$9:M161, "")&lt;&gt;"End", $I161=""), "End", "")</f>
        <v/>
      </c>
    </row>
    <row r="163" spans="4:13" ht="17.45" customHeight="1" x14ac:dyDescent="0.25">
      <c r="D163" s="45" t="str">
        <f>IF('Outstanding Invoices'!I162&lt;&gt;"", 'Outstanding Invoices'!I162, "")</f>
        <v/>
      </c>
      <c r="E163" s="45" t="str">
        <f>IF('Outstanding Invoices'!J162&lt;&gt;"", 'Outstanding Invoices'!J162, "")</f>
        <v/>
      </c>
      <c r="F163" s="45" t="str">
        <f>IF('Outstanding Invoices'!K162&lt;&gt;"", 'Outstanding Invoices'!K162, "")</f>
        <v/>
      </c>
      <c r="G163" s="46" t="str">
        <f>IF('Outstanding Invoices'!L162&lt;&gt;"", 'Outstanding Invoices'!L162, "")</f>
        <v/>
      </c>
      <c r="H163" s="45" t="str">
        <f>IF('Outstanding Invoices'!M162&lt;&gt;"", 'Outstanding Invoices'!M162, "")</f>
        <v/>
      </c>
      <c r="I163" s="45" t="str">
        <f>IF('Outstanding Invoices'!N162&lt;&gt;"", 'Outstanding Invoices'!N162, "")</f>
        <v/>
      </c>
      <c r="M163" s="60" t="str" cm="1">
        <f t="array" aca="1" ref="M163" ca="1">IF(AND(_xlfn.XLOOKUP("End", $M$9:M162, $M$9:M162, "")&lt;&gt;"End", $I162=""), "End", "")</f>
        <v/>
      </c>
    </row>
    <row r="164" spans="4:13" ht="17.45" customHeight="1" x14ac:dyDescent="0.25">
      <c r="D164" s="45" t="str">
        <f>IF('Outstanding Invoices'!I163&lt;&gt;"", 'Outstanding Invoices'!I163, "")</f>
        <v/>
      </c>
      <c r="E164" s="45" t="str">
        <f>IF('Outstanding Invoices'!J163&lt;&gt;"", 'Outstanding Invoices'!J163, "")</f>
        <v/>
      </c>
      <c r="F164" s="45" t="str">
        <f>IF('Outstanding Invoices'!K163&lt;&gt;"", 'Outstanding Invoices'!K163, "")</f>
        <v/>
      </c>
      <c r="G164" s="46" t="str">
        <f>IF('Outstanding Invoices'!L163&lt;&gt;"", 'Outstanding Invoices'!L163, "")</f>
        <v/>
      </c>
      <c r="H164" s="45" t="str">
        <f>IF('Outstanding Invoices'!M163&lt;&gt;"", 'Outstanding Invoices'!M163, "")</f>
        <v/>
      </c>
      <c r="I164" s="45" t="str">
        <f>IF('Outstanding Invoices'!N163&lt;&gt;"", 'Outstanding Invoices'!N163, "")</f>
        <v/>
      </c>
      <c r="M164" s="60" t="str" cm="1">
        <f t="array" aca="1" ref="M164" ca="1">IF(AND(_xlfn.XLOOKUP("End", $M$9:M163, $M$9:M163, "")&lt;&gt;"End", $I163=""), "End", "")</f>
        <v/>
      </c>
    </row>
    <row r="165" spans="4:13" ht="17.45" customHeight="1" x14ac:dyDescent="0.25">
      <c r="D165" s="45" t="str">
        <f>IF('Outstanding Invoices'!I164&lt;&gt;"", 'Outstanding Invoices'!I164, "")</f>
        <v/>
      </c>
      <c r="E165" s="45" t="str">
        <f>IF('Outstanding Invoices'!J164&lt;&gt;"", 'Outstanding Invoices'!J164, "")</f>
        <v/>
      </c>
      <c r="F165" s="45" t="str">
        <f>IF('Outstanding Invoices'!K164&lt;&gt;"", 'Outstanding Invoices'!K164, "")</f>
        <v/>
      </c>
      <c r="G165" s="46" t="str">
        <f>IF('Outstanding Invoices'!L164&lt;&gt;"", 'Outstanding Invoices'!L164, "")</f>
        <v/>
      </c>
      <c r="H165" s="45" t="str">
        <f>IF('Outstanding Invoices'!M164&lt;&gt;"", 'Outstanding Invoices'!M164, "")</f>
        <v/>
      </c>
      <c r="I165" s="45" t="str">
        <f>IF('Outstanding Invoices'!N164&lt;&gt;"", 'Outstanding Invoices'!N164, "")</f>
        <v/>
      </c>
      <c r="M165" s="60" t="str" cm="1">
        <f t="array" aca="1" ref="M165" ca="1">IF(AND(_xlfn.XLOOKUP("End", $M$9:M164, $M$9:M164, "")&lt;&gt;"End", $I164=""), "End", "")</f>
        <v/>
      </c>
    </row>
    <row r="166" spans="4:13" ht="17.45" customHeight="1" x14ac:dyDescent="0.25">
      <c r="D166" s="45" t="str">
        <f>IF('Outstanding Invoices'!I165&lt;&gt;"", 'Outstanding Invoices'!I165, "")</f>
        <v/>
      </c>
      <c r="E166" s="45" t="str">
        <f>IF('Outstanding Invoices'!J165&lt;&gt;"", 'Outstanding Invoices'!J165, "")</f>
        <v/>
      </c>
      <c r="F166" s="45" t="str">
        <f>IF('Outstanding Invoices'!K165&lt;&gt;"", 'Outstanding Invoices'!K165, "")</f>
        <v/>
      </c>
      <c r="G166" s="46" t="str">
        <f>IF('Outstanding Invoices'!L165&lt;&gt;"", 'Outstanding Invoices'!L165, "")</f>
        <v/>
      </c>
      <c r="H166" s="45" t="str">
        <f>IF('Outstanding Invoices'!M165&lt;&gt;"", 'Outstanding Invoices'!M165, "")</f>
        <v/>
      </c>
      <c r="I166" s="45" t="str">
        <f>IF('Outstanding Invoices'!N165&lt;&gt;"", 'Outstanding Invoices'!N165, "")</f>
        <v/>
      </c>
      <c r="M166" s="60" t="str" cm="1">
        <f t="array" aca="1" ref="M166" ca="1">IF(AND(_xlfn.XLOOKUP("End", $M$9:M165, $M$9:M165, "")&lt;&gt;"End", $I165=""), "End", "")</f>
        <v/>
      </c>
    </row>
    <row r="167" spans="4:13" ht="17.45" customHeight="1" x14ac:dyDescent="0.25">
      <c r="D167" s="45" t="str">
        <f>IF('Outstanding Invoices'!I166&lt;&gt;"", 'Outstanding Invoices'!I166, "")</f>
        <v/>
      </c>
      <c r="E167" s="45" t="str">
        <f>IF('Outstanding Invoices'!J166&lt;&gt;"", 'Outstanding Invoices'!J166, "")</f>
        <v/>
      </c>
      <c r="F167" s="45" t="str">
        <f>IF('Outstanding Invoices'!K166&lt;&gt;"", 'Outstanding Invoices'!K166, "")</f>
        <v/>
      </c>
      <c r="G167" s="46" t="str">
        <f>IF('Outstanding Invoices'!L166&lt;&gt;"", 'Outstanding Invoices'!L166, "")</f>
        <v/>
      </c>
      <c r="H167" s="45" t="str">
        <f>IF('Outstanding Invoices'!M166&lt;&gt;"", 'Outstanding Invoices'!M166, "")</f>
        <v/>
      </c>
      <c r="I167" s="45" t="str">
        <f>IF('Outstanding Invoices'!N166&lt;&gt;"", 'Outstanding Invoices'!N166, "")</f>
        <v/>
      </c>
      <c r="M167" s="60" t="str" cm="1">
        <f t="array" aca="1" ref="M167" ca="1">IF(AND(_xlfn.XLOOKUP("End", $M$9:M166, $M$9:M166, "")&lt;&gt;"End", $I166=""), "End", "")</f>
        <v/>
      </c>
    </row>
    <row r="168" spans="4:13" ht="17.45" customHeight="1" x14ac:dyDescent="0.25">
      <c r="D168" s="45" t="str">
        <f>IF('Outstanding Invoices'!I167&lt;&gt;"", 'Outstanding Invoices'!I167, "")</f>
        <v/>
      </c>
      <c r="E168" s="45" t="str">
        <f>IF('Outstanding Invoices'!J167&lt;&gt;"", 'Outstanding Invoices'!J167, "")</f>
        <v/>
      </c>
      <c r="F168" s="45" t="str">
        <f>IF('Outstanding Invoices'!K167&lt;&gt;"", 'Outstanding Invoices'!K167, "")</f>
        <v/>
      </c>
      <c r="G168" s="46" t="str">
        <f>IF('Outstanding Invoices'!L167&lt;&gt;"", 'Outstanding Invoices'!L167, "")</f>
        <v/>
      </c>
      <c r="H168" s="45" t="str">
        <f>IF('Outstanding Invoices'!M167&lt;&gt;"", 'Outstanding Invoices'!M167, "")</f>
        <v/>
      </c>
      <c r="I168" s="45" t="str">
        <f>IF('Outstanding Invoices'!N167&lt;&gt;"", 'Outstanding Invoices'!N167, "")</f>
        <v/>
      </c>
      <c r="M168" s="60" t="str" cm="1">
        <f t="array" aca="1" ref="M168" ca="1">IF(AND(_xlfn.XLOOKUP("End", $M$9:M167, $M$9:M167, "")&lt;&gt;"End", $I167=""), "End", "")</f>
        <v/>
      </c>
    </row>
    <row r="169" spans="4:13" ht="17.45" customHeight="1" x14ac:dyDescent="0.25">
      <c r="D169" s="45" t="str">
        <f>IF('Outstanding Invoices'!I168&lt;&gt;"", 'Outstanding Invoices'!I168, "")</f>
        <v/>
      </c>
      <c r="E169" s="45" t="str">
        <f>IF('Outstanding Invoices'!J168&lt;&gt;"", 'Outstanding Invoices'!J168, "")</f>
        <v/>
      </c>
      <c r="F169" s="45" t="str">
        <f>IF('Outstanding Invoices'!K168&lt;&gt;"", 'Outstanding Invoices'!K168, "")</f>
        <v/>
      </c>
      <c r="G169" s="46" t="str">
        <f>IF('Outstanding Invoices'!L168&lt;&gt;"", 'Outstanding Invoices'!L168, "")</f>
        <v/>
      </c>
      <c r="H169" s="45" t="str">
        <f>IF('Outstanding Invoices'!M168&lt;&gt;"", 'Outstanding Invoices'!M168, "")</f>
        <v/>
      </c>
      <c r="I169" s="45" t="str">
        <f>IF('Outstanding Invoices'!N168&lt;&gt;"", 'Outstanding Invoices'!N168, "")</f>
        <v/>
      </c>
      <c r="M169" s="60" t="str" cm="1">
        <f t="array" aca="1" ref="M169" ca="1">IF(AND(_xlfn.XLOOKUP("End", $M$9:M168, $M$9:M168, "")&lt;&gt;"End", $I168=""), "End", "")</f>
        <v/>
      </c>
    </row>
    <row r="170" spans="4:13" ht="17.45" customHeight="1" x14ac:dyDescent="0.25">
      <c r="D170" s="45" t="str">
        <f>IF('Outstanding Invoices'!I169&lt;&gt;"", 'Outstanding Invoices'!I169, "")</f>
        <v/>
      </c>
      <c r="E170" s="45" t="str">
        <f>IF('Outstanding Invoices'!J169&lt;&gt;"", 'Outstanding Invoices'!J169, "")</f>
        <v/>
      </c>
      <c r="F170" s="45" t="str">
        <f>IF('Outstanding Invoices'!K169&lt;&gt;"", 'Outstanding Invoices'!K169, "")</f>
        <v/>
      </c>
      <c r="G170" s="46" t="str">
        <f>IF('Outstanding Invoices'!L169&lt;&gt;"", 'Outstanding Invoices'!L169, "")</f>
        <v/>
      </c>
      <c r="H170" s="45" t="str">
        <f>IF('Outstanding Invoices'!M169&lt;&gt;"", 'Outstanding Invoices'!M169, "")</f>
        <v/>
      </c>
      <c r="I170" s="45" t="str">
        <f>IF('Outstanding Invoices'!N169&lt;&gt;"", 'Outstanding Invoices'!N169, "")</f>
        <v/>
      </c>
      <c r="M170" s="60" t="str" cm="1">
        <f t="array" aca="1" ref="M170" ca="1">IF(AND(_xlfn.XLOOKUP("End", $M$9:M169, $M$9:M169, "")&lt;&gt;"End", $I169=""), "End", "")</f>
        <v/>
      </c>
    </row>
    <row r="171" spans="4:13" ht="17.45" customHeight="1" x14ac:dyDescent="0.25">
      <c r="D171" s="45" t="str">
        <f>IF('Outstanding Invoices'!I170&lt;&gt;"", 'Outstanding Invoices'!I170, "")</f>
        <v/>
      </c>
      <c r="E171" s="45" t="str">
        <f>IF('Outstanding Invoices'!J170&lt;&gt;"", 'Outstanding Invoices'!J170, "")</f>
        <v/>
      </c>
      <c r="F171" s="45" t="str">
        <f>IF('Outstanding Invoices'!K170&lt;&gt;"", 'Outstanding Invoices'!K170, "")</f>
        <v/>
      </c>
      <c r="G171" s="46" t="str">
        <f>IF('Outstanding Invoices'!L170&lt;&gt;"", 'Outstanding Invoices'!L170, "")</f>
        <v/>
      </c>
      <c r="H171" s="45" t="str">
        <f>IF('Outstanding Invoices'!M170&lt;&gt;"", 'Outstanding Invoices'!M170, "")</f>
        <v/>
      </c>
      <c r="I171" s="45" t="str">
        <f>IF('Outstanding Invoices'!N170&lt;&gt;"", 'Outstanding Invoices'!N170, "")</f>
        <v/>
      </c>
      <c r="M171" s="60" t="str" cm="1">
        <f t="array" aca="1" ref="M171" ca="1">IF(AND(_xlfn.XLOOKUP("End", $M$9:M170, $M$9:M170, "")&lt;&gt;"End", $I170=""), "End", "")</f>
        <v/>
      </c>
    </row>
    <row r="172" spans="4:13" ht="17.45" customHeight="1" x14ac:dyDescent="0.25">
      <c r="D172" s="45" t="str">
        <f>IF('Outstanding Invoices'!I171&lt;&gt;"", 'Outstanding Invoices'!I171, "")</f>
        <v/>
      </c>
      <c r="E172" s="45" t="str">
        <f>IF('Outstanding Invoices'!J171&lt;&gt;"", 'Outstanding Invoices'!J171, "")</f>
        <v/>
      </c>
      <c r="F172" s="45" t="str">
        <f>IF('Outstanding Invoices'!K171&lt;&gt;"", 'Outstanding Invoices'!K171, "")</f>
        <v/>
      </c>
      <c r="G172" s="46" t="str">
        <f>IF('Outstanding Invoices'!L171&lt;&gt;"", 'Outstanding Invoices'!L171, "")</f>
        <v/>
      </c>
      <c r="H172" s="45" t="str">
        <f>IF('Outstanding Invoices'!M171&lt;&gt;"", 'Outstanding Invoices'!M171, "")</f>
        <v/>
      </c>
      <c r="I172" s="45" t="str">
        <f>IF('Outstanding Invoices'!N171&lt;&gt;"", 'Outstanding Invoices'!N171, "")</f>
        <v/>
      </c>
      <c r="M172" s="60" t="str" cm="1">
        <f t="array" aca="1" ref="M172" ca="1">IF(AND(_xlfn.XLOOKUP("End", $M$9:M171, $M$9:M171, "")&lt;&gt;"End", $I171=""), "End", "")</f>
        <v/>
      </c>
    </row>
    <row r="173" spans="4:13" ht="17.45" customHeight="1" x14ac:dyDescent="0.25">
      <c r="D173" s="45" t="str">
        <f>IF('Outstanding Invoices'!I172&lt;&gt;"", 'Outstanding Invoices'!I172, "")</f>
        <v/>
      </c>
      <c r="E173" s="45" t="str">
        <f>IF('Outstanding Invoices'!J172&lt;&gt;"", 'Outstanding Invoices'!J172, "")</f>
        <v/>
      </c>
      <c r="F173" s="45" t="str">
        <f>IF('Outstanding Invoices'!K172&lt;&gt;"", 'Outstanding Invoices'!K172, "")</f>
        <v/>
      </c>
      <c r="G173" s="46" t="str">
        <f>IF('Outstanding Invoices'!L172&lt;&gt;"", 'Outstanding Invoices'!L172, "")</f>
        <v/>
      </c>
      <c r="H173" s="45" t="str">
        <f>IF('Outstanding Invoices'!M172&lt;&gt;"", 'Outstanding Invoices'!M172, "")</f>
        <v/>
      </c>
      <c r="I173" s="45" t="str">
        <f>IF('Outstanding Invoices'!N172&lt;&gt;"", 'Outstanding Invoices'!N172, "")</f>
        <v/>
      </c>
      <c r="M173" s="60" t="str" cm="1">
        <f t="array" aca="1" ref="M173" ca="1">IF(AND(_xlfn.XLOOKUP("End", $M$9:M172, $M$9:M172, "")&lt;&gt;"End", $I172=""), "End", "")</f>
        <v/>
      </c>
    </row>
    <row r="174" spans="4:13" ht="17.45" customHeight="1" x14ac:dyDescent="0.25">
      <c r="D174" s="45" t="str">
        <f>IF('Outstanding Invoices'!I173&lt;&gt;"", 'Outstanding Invoices'!I173, "")</f>
        <v/>
      </c>
      <c r="E174" s="45" t="str">
        <f>IF('Outstanding Invoices'!J173&lt;&gt;"", 'Outstanding Invoices'!J173, "")</f>
        <v/>
      </c>
      <c r="F174" s="45" t="str">
        <f>IF('Outstanding Invoices'!K173&lt;&gt;"", 'Outstanding Invoices'!K173, "")</f>
        <v/>
      </c>
      <c r="G174" s="46" t="str">
        <f>IF('Outstanding Invoices'!L173&lt;&gt;"", 'Outstanding Invoices'!L173, "")</f>
        <v/>
      </c>
      <c r="H174" s="45" t="str">
        <f>IF('Outstanding Invoices'!M173&lt;&gt;"", 'Outstanding Invoices'!M173, "")</f>
        <v/>
      </c>
      <c r="I174" s="45" t="str">
        <f>IF('Outstanding Invoices'!N173&lt;&gt;"", 'Outstanding Invoices'!N173, "")</f>
        <v/>
      </c>
      <c r="M174" s="60" t="str" cm="1">
        <f t="array" aca="1" ref="M174" ca="1">IF(AND(_xlfn.XLOOKUP("End", $M$9:M173, $M$9:M173, "")&lt;&gt;"End", $I173=""), "End", "")</f>
        <v/>
      </c>
    </row>
    <row r="175" spans="4:13" ht="17.45" customHeight="1" x14ac:dyDescent="0.25">
      <c r="D175" s="45" t="str">
        <f>IF('Outstanding Invoices'!I174&lt;&gt;"", 'Outstanding Invoices'!I174, "")</f>
        <v/>
      </c>
      <c r="E175" s="45" t="str">
        <f>IF('Outstanding Invoices'!J174&lt;&gt;"", 'Outstanding Invoices'!J174, "")</f>
        <v/>
      </c>
      <c r="F175" s="45" t="str">
        <f>IF('Outstanding Invoices'!K174&lt;&gt;"", 'Outstanding Invoices'!K174, "")</f>
        <v/>
      </c>
      <c r="G175" s="46" t="str">
        <f>IF('Outstanding Invoices'!L174&lt;&gt;"", 'Outstanding Invoices'!L174, "")</f>
        <v/>
      </c>
      <c r="H175" s="45" t="str">
        <f>IF('Outstanding Invoices'!M174&lt;&gt;"", 'Outstanding Invoices'!M174, "")</f>
        <v/>
      </c>
      <c r="I175" s="45" t="str">
        <f>IF('Outstanding Invoices'!N174&lt;&gt;"", 'Outstanding Invoices'!N174, "")</f>
        <v/>
      </c>
      <c r="M175" s="60" t="str" cm="1">
        <f t="array" aca="1" ref="M175" ca="1">IF(AND(_xlfn.XLOOKUP("End", $M$9:M174, $M$9:M174, "")&lt;&gt;"End", $I174=""), "End", "")</f>
        <v/>
      </c>
    </row>
    <row r="176" spans="4:13" ht="17.45" customHeight="1" x14ac:dyDescent="0.25">
      <c r="D176" s="45" t="str">
        <f>IF('Outstanding Invoices'!I175&lt;&gt;"", 'Outstanding Invoices'!I175, "")</f>
        <v/>
      </c>
      <c r="E176" s="45" t="str">
        <f>IF('Outstanding Invoices'!J175&lt;&gt;"", 'Outstanding Invoices'!J175, "")</f>
        <v/>
      </c>
      <c r="F176" s="45" t="str">
        <f>IF('Outstanding Invoices'!K175&lt;&gt;"", 'Outstanding Invoices'!K175, "")</f>
        <v/>
      </c>
      <c r="G176" s="46" t="str">
        <f>IF('Outstanding Invoices'!L175&lt;&gt;"", 'Outstanding Invoices'!L175, "")</f>
        <v/>
      </c>
      <c r="H176" s="45" t="str">
        <f>IF('Outstanding Invoices'!M175&lt;&gt;"", 'Outstanding Invoices'!M175, "")</f>
        <v/>
      </c>
      <c r="I176" s="45" t="str">
        <f>IF('Outstanding Invoices'!N175&lt;&gt;"", 'Outstanding Invoices'!N175, "")</f>
        <v/>
      </c>
      <c r="M176" s="60" t="str" cm="1">
        <f t="array" aca="1" ref="M176" ca="1">IF(AND(_xlfn.XLOOKUP("End", $M$9:M175, $M$9:M175, "")&lt;&gt;"End", $I175=""), "End", "")</f>
        <v/>
      </c>
    </row>
    <row r="177" spans="4:13" ht="17.45" customHeight="1" x14ac:dyDescent="0.25">
      <c r="D177" s="45" t="str">
        <f>IF('Outstanding Invoices'!I176&lt;&gt;"", 'Outstanding Invoices'!I176, "")</f>
        <v/>
      </c>
      <c r="E177" s="45" t="str">
        <f>IF('Outstanding Invoices'!J176&lt;&gt;"", 'Outstanding Invoices'!J176, "")</f>
        <v/>
      </c>
      <c r="F177" s="45" t="str">
        <f>IF('Outstanding Invoices'!K176&lt;&gt;"", 'Outstanding Invoices'!K176, "")</f>
        <v/>
      </c>
      <c r="G177" s="46" t="str">
        <f>IF('Outstanding Invoices'!L176&lt;&gt;"", 'Outstanding Invoices'!L176, "")</f>
        <v/>
      </c>
      <c r="H177" s="45" t="str">
        <f>IF('Outstanding Invoices'!M176&lt;&gt;"", 'Outstanding Invoices'!M176, "")</f>
        <v/>
      </c>
      <c r="I177" s="45" t="str">
        <f>IF('Outstanding Invoices'!N176&lt;&gt;"", 'Outstanding Invoices'!N176, "")</f>
        <v/>
      </c>
      <c r="M177" s="60" t="str" cm="1">
        <f t="array" aca="1" ref="M177" ca="1">IF(AND(_xlfn.XLOOKUP("End", $M$9:M176, $M$9:M176, "")&lt;&gt;"End", $I176=""), "End", "")</f>
        <v/>
      </c>
    </row>
    <row r="178" spans="4:13" ht="17.45" customHeight="1" x14ac:dyDescent="0.25">
      <c r="D178" s="45" t="str">
        <f>IF('Outstanding Invoices'!I177&lt;&gt;"", 'Outstanding Invoices'!I177, "")</f>
        <v/>
      </c>
      <c r="E178" s="45" t="str">
        <f>IF('Outstanding Invoices'!J177&lt;&gt;"", 'Outstanding Invoices'!J177, "")</f>
        <v/>
      </c>
      <c r="F178" s="45" t="str">
        <f>IF('Outstanding Invoices'!K177&lt;&gt;"", 'Outstanding Invoices'!K177, "")</f>
        <v/>
      </c>
      <c r="G178" s="46" t="str">
        <f>IF('Outstanding Invoices'!L177&lt;&gt;"", 'Outstanding Invoices'!L177, "")</f>
        <v/>
      </c>
      <c r="H178" s="45" t="str">
        <f>IF('Outstanding Invoices'!M177&lt;&gt;"", 'Outstanding Invoices'!M177, "")</f>
        <v/>
      </c>
      <c r="I178" s="45" t="str">
        <f>IF('Outstanding Invoices'!N177&lt;&gt;"", 'Outstanding Invoices'!N177, "")</f>
        <v/>
      </c>
      <c r="M178" s="60" t="str" cm="1">
        <f t="array" aca="1" ref="M178" ca="1">IF(AND(_xlfn.XLOOKUP("End", $M$9:M177, $M$9:M177, "")&lt;&gt;"End", $I177=""), "End", "")</f>
        <v/>
      </c>
    </row>
    <row r="179" spans="4:13" ht="17.45" customHeight="1" x14ac:dyDescent="0.25">
      <c r="D179" s="45" t="str">
        <f>IF('Outstanding Invoices'!I178&lt;&gt;"", 'Outstanding Invoices'!I178, "")</f>
        <v/>
      </c>
      <c r="E179" s="45" t="str">
        <f>IF('Outstanding Invoices'!J178&lt;&gt;"", 'Outstanding Invoices'!J178, "")</f>
        <v/>
      </c>
      <c r="F179" s="45" t="str">
        <f>IF('Outstanding Invoices'!K178&lt;&gt;"", 'Outstanding Invoices'!K178, "")</f>
        <v/>
      </c>
      <c r="G179" s="46" t="str">
        <f>IF('Outstanding Invoices'!L178&lt;&gt;"", 'Outstanding Invoices'!L178, "")</f>
        <v/>
      </c>
      <c r="H179" s="45" t="str">
        <f>IF('Outstanding Invoices'!M178&lt;&gt;"", 'Outstanding Invoices'!M178, "")</f>
        <v/>
      </c>
      <c r="I179" s="45" t="str">
        <f>IF('Outstanding Invoices'!N178&lt;&gt;"", 'Outstanding Invoices'!N178, "")</f>
        <v/>
      </c>
      <c r="M179" s="60" t="str" cm="1">
        <f t="array" aca="1" ref="M179" ca="1">IF(AND(_xlfn.XLOOKUP("End", $M$9:M178, $M$9:M178, "")&lt;&gt;"End", $I178=""), "End", "")</f>
        <v/>
      </c>
    </row>
    <row r="180" spans="4:13" ht="17.45" customHeight="1" x14ac:dyDescent="0.25">
      <c r="D180" s="45" t="str">
        <f>IF('Outstanding Invoices'!I179&lt;&gt;"", 'Outstanding Invoices'!I179, "")</f>
        <v/>
      </c>
      <c r="E180" s="45" t="str">
        <f>IF('Outstanding Invoices'!J179&lt;&gt;"", 'Outstanding Invoices'!J179, "")</f>
        <v/>
      </c>
      <c r="F180" s="45" t="str">
        <f>IF('Outstanding Invoices'!K179&lt;&gt;"", 'Outstanding Invoices'!K179, "")</f>
        <v/>
      </c>
      <c r="G180" s="46" t="str">
        <f>IF('Outstanding Invoices'!L179&lt;&gt;"", 'Outstanding Invoices'!L179, "")</f>
        <v/>
      </c>
      <c r="H180" s="45" t="str">
        <f>IF('Outstanding Invoices'!M179&lt;&gt;"", 'Outstanding Invoices'!M179, "")</f>
        <v/>
      </c>
      <c r="I180" s="45" t="str">
        <f>IF('Outstanding Invoices'!N179&lt;&gt;"", 'Outstanding Invoices'!N179, "")</f>
        <v/>
      </c>
      <c r="M180" s="60" t="str" cm="1">
        <f t="array" aca="1" ref="M180" ca="1">IF(AND(_xlfn.XLOOKUP("End", $M$9:M179, $M$9:M179, "")&lt;&gt;"End", $I179=""), "End", "")</f>
        <v/>
      </c>
    </row>
    <row r="181" spans="4:13" ht="17.45" customHeight="1" x14ac:dyDescent="0.25">
      <c r="D181" s="45" t="str">
        <f>IF('Outstanding Invoices'!I180&lt;&gt;"", 'Outstanding Invoices'!I180, "")</f>
        <v/>
      </c>
      <c r="E181" s="45" t="str">
        <f>IF('Outstanding Invoices'!J180&lt;&gt;"", 'Outstanding Invoices'!J180, "")</f>
        <v/>
      </c>
      <c r="F181" s="45" t="str">
        <f>IF('Outstanding Invoices'!K180&lt;&gt;"", 'Outstanding Invoices'!K180, "")</f>
        <v/>
      </c>
      <c r="G181" s="46" t="str">
        <f>IF('Outstanding Invoices'!L180&lt;&gt;"", 'Outstanding Invoices'!L180, "")</f>
        <v/>
      </c>
      <c r="H181" s="45" t="str">
        <f>IF('Outstanding Invoices'!M180&lt;&gt;"", 'Outstanding Invoices'!M180, "")</f>
        <v/>
      </c>
      <c r="I181" s="45" t="str">
        <f>IF('Outstanding Invoices'!N180&lt;&gt;"", 'Outstanding Invoices'!N180, "")</f>
        <v/>
      </c>
      <c r="M181" s="60" t="str" cm="1">
        <f t="array" aca="1" ref="M181" ca="1">IF(AND(_xlfn.XLOOKUP("End", $M$9:M180, $M$9:M180, "")&lt;&gt;"End", $I180=""), "End", "")</f>
        <v/>
      </c>
    </row>
    <row r="182" spans="4:13" ht="17.45" customHeight="1" x14ac:dyDescent="0.25">
      <c r="D182" s="45" t="str">
        <f>IF('Outstanding Invoices'!I181&lt;&gt;"", 'Outstanding Invoices'!I181, "")</f>
        <v/>
      </c>
      <c r="E182" s="45" t="str">
        <f>IF('Outstanding Invoices'!J181&lt;&gt;"", 'Outstanding Invoices'!J181, "")</f>
        <v/>
      </c>
      <c r="F182" s="45" t="str">
        <f>IF('Outstanding Invoices'!K181&lt;&gt;"", 'Outstanding Invoices'!K181, "")</f>
        <v/>
      </c>
      <c r="G182" s="46" t="str">
        <f>IF('Outstanding Invoices'!L181&lt;&gt;"", 'Outstanding Invoices'!L181, "")</f>
        <v/>
      </c>
      <c r="H182" s="45" t="str">
        <f>IF('Outstanding Invoices'!M181&lt;&gt;"", 'Outstanding Invoices'!M181, "")</f>
        <v/>
      </c>
      <c r="I182" s="45" t="str">
        <f>IF('Outstanding Invoices'!N181&lt;&gt;"", 'Outstanding Invoices'!N181, "")</f>
        <v/>
      </c>
      <c r="M182" s="60" t="str" cm="1">
        <f t="array" aca="1" ref="M182" ca="1">IF(AND(_xlfn.XLOOKUP("End", $M$9:M181, $M$9:M181, "")&lt;&gt;"End", $I181=""), "End", "")</f>
        <v/>
      </c>
    </row>
    <row r="183" spans="4:13" ht="17.45" customHeight="1" x14ac:dyDescent="0.25">
      <c r="D183" s="45" t="str">
        <f>IF('Outstanding Invoices'!I182&lt;&gt;"", 'Outstanding Invoices'!I182, "")</f>
        <v/>
      </c>
      <c r="E183" s="45" t="str">
        <f>IF('Outstanding Invoices'!J182&lt;&gt;"", 'Outstanding Invoices'!J182, "")</f>
        <v/>
      </c>
      <c r="F183" s="45" t="str">
        <f>IF('Outstanding Invoices'!K182&lt;&gt;"", 'Outstanding Invoices'!K182, "")</f>
        <v/>
      </c>
      <c r="G183" s="46" t="str">
        <f>IF('Outstanding Invoices'!L182&lt;&gt;"", 'Outstanding Invoices'!L182, "")</f>
        <v/>
      </c>
      <c r="H183" s="45" t="str">
        <f>IF('Outstanding Invoices'!M182&lt;&gt;"", 'Outstanding Invoices'!M182, "")</f>
        <v/>
      </c>
      <c r="I183" s="45" t="str">
        <f>IF('Outstanding Invoices'!N182&lt;&gt;"", 'Outstanding Invoices'!N182, "")</f>
        <v/>
      </c>
      <c r="M183" s="60" t="str" cm="1">
        <f t="array" aca="1" ref="M183" ca="1">IF(AND(_xlfn.XLOOKUP("End", $M$9:M182, $M$9:M182, "")&lt;&gt;"End", $I182=""), "End", "")</f>
        <v/>
      </c>
    </row>
    <row r="184" spans="4:13" ht="17.45" customHeight="1" x14ac:dyDescent="0.25">
      <c r="D184" s="45" t="str">
        <f>IF('Outstanding Invoices'!I183&lt;&gt;"", 'Outstanding Invoices'!I183, "")</f>
        <v/>
      </c>
      <c r="E184" s="45" t="str">
        <f>IF('Outstanding Invoices'!J183&lt;&gt;"", 'Outstanding Invoices'!J183, "")</f>
        <v/>
      </c>
      <c r="F184" s="45" t="str">
        <f>IF('Outstanding Invoices'!K183&lt;&gt;"", 'Outstanding Invoices'!K183, "")</f>
        <v/>
      </c>
      <c r="G184" s="46" t="str">
        <f>IF('Outstanding Invoices'!L183&lt;&gt;"", 'Outstanding Invoices'!L183, "")</f>
        <v/>
      </c>
      <c r="H184" s="45" t="str">
        <f>IF('Outstanding Invoices'!M183&lt;&gt;"", 'Outstanding Invoices'!M183, "")</f>
        <v/>
      </c>
      <c r="I184" s="45" t="str">
        <f>IF('Outstanding Invoices'!N183&lt;&gt;"", 'Outstanding Invoices'!N183, "")</f>
        <v/>
      </c>
      <c r="M184" s="60" t="str" cm="1">
        <f t="array" aca="1" ref="M184" ca="1">IF(AND(_xlfn.XLOOKUP("End", $M$9:M183, $M$9:M183, "")&lt;&gt;"End", $I183=""), "End", "")</f>
        <v/>
      </c>
    </row>
    <row r="185" spans="4:13" ht="17.45" customHeight="1" x14ac:dyDescent="0.25">
      <c r="D185" s="45" t="str">
        <f>IF('Outstanding Invoices'!I184&lt;&gt;"", 'Outstanding Invoices'!I184, "")</f>
        <v/>
      </c>
      <c r="E185" s="45" t="str">
        <f>IF('Outstanding Invoices'!J184&lt;&gt;"", 'Outstanding Invoices'!J184, "")</f>
        <v/>
      </c>
      <c r="F185" s="45" t="str">
        <f>IF('Outstanding Invoices'!K184&lt;&gt;"", 'Outstanding Invoices'!K184, "")</f>
        <v/>
      </c>
      <c r="G185" s="46" t="str">
        <f>IF('Outstanding Invoices'!L184&lt;&gt;"", 'Outstanding Invoices'!L184, "")</f>
        <v/>
      </c>
      <c r="H185" s="45" t="str">
        <f>IF('Outstanding Invoices'!M184&lt;&gt;"", 'Outstanding Invoices'!M184, "")</f>
        <v/>
      </c>
      <c r="I185" s="45" t="str">
        <f>IF('Outstanding Invoices'!N184&lt;&gt;"", 'Outstanding Invoices'!N184, "")</f>
        <v/>
      </c>
      <c r="M185" s="60" t="str" cm="1">
        <f t="array" aca="1" ref="M185" ca="1">IF(AND(_xlfn.XLOOKUP("End", $M$9:M184, $M$9:M184, "")&lt;&gt;"End", $I184=""), "End", "")</f>
        <v/>
      </c>
    </row>
    <row r="186" spans="4:13" ht="17.45" customHeight="1" x14ac:dyDescent="0.25">
      <c r="D186" s="45" t="str">
        <f>IF('Outstanding Invoices'!I185&lt;&gt;"", 'Outstanding Invoices'!I185, "")</f>
        <v/>
      </c>
      <c r="E186" s="45" t="str">
        <f>IF('Outstanding Invoices'!J185&lt;&gt;"", 'Outstanding Invoices'!J185, "")</f>
        <v/>
      </c>
      <c r="F186" s="45" t="str">
        <f>IF('Outstanding Invoices'!K185&lt;&gt;"", 'Outstanding Invoices'!K185, "")</f>
        <v/>
      </c>
      <c r="G186" s="46" t="str">
        <f>IF('Outstanding Invoices'!L185&lt;&gt;"", 'Outstanding Invoices'!L185, "")</f>
        <v/>
      </c>
      <c r="H186" s="45" t="str">
        <f>IF('Outstanding Invoices'!M185&lt;&gt;"", 'Outstanding Invoices'!M185, "")</f>
        <v/>
      </c>
      <c r="I186" s="45" t="str">
        <f>IF('Outstanding Invoices'!N185&lt;&gt;"", 'Outstanding Invoices'!N185, "")</f>
        <v/>
      </c>
      <c r="M186" s="60" t="str" cm="1">
        <f t="array" aca="1" ref="M186" ca="1">IF(AND(_xlfn.XLOOKUP("End", $M$9:M185, $M$9:M185, "")&lt;&gt;"End", $I185=""), "End", "")</f>
        <v/>
      </c>
    </row>
    <row r="187" spans="4:13" ht="17.45" customHeight="1" x14ac:dyDescent="0.25">
      <c r="D187" s="45" t="str">
        <f>IF('Outstanding Invoices'!I186&lt;&gt;"", 'Outstanding Invoices'!I186, "")</f>
        <v/>
      </c>
      <c r="E187" s="45" t="str">
        <f>IF('Outstanding Invoices'!J186&lt;&gt;"", 'Outstanding Invoices'!J186, "")</f>
        <v/>
      </c>
      <c r="F187" s="45" t="str">
        <f>IF('Outstanding Invoices'!K186&lt;&gt;"", 'Outstanding Invoices'!K186, "")</f>
        <v/>
      </c>
      <c r="G187" s="46" t="str">
        <f>IF('Outstanding Invoices'!L186&lt;&gt;"", 'Outstanding Invoices'!L186, "")</f>
        <v/>
      </c>
      <c r="H187" s="45" t="str">
        <f>IF('Outstanding Invoices'!M186&lt;&gt;"", 'Outstanding Invoices'!M186, "")</f>
        <v/>
      </c>
      <c r="I187" s="45" t="str">
        <f>IF('Outstanding Invoices'!N186&lt;&gt;"", 'Outstanding Invoices'!N186, "")</f>
        <v/>
      </c>
      <c r="M187" s="60" t="str" cm="1">
        <f t="array" aca="1" ref="M187" ca="1">IF(AND(_xlfn.XLOOKUP("End", $M$9:M186, $M$9:M186, "")&lt;&gt;"End", $I186=""), "End", "")</f>
        <v/>
      </c>
    </row>
    <row r="188" spans="4:13" ht="17.45" customHeight="1" x14ac:dyDescent="0.25">
      <c r="D188" s="45" t="str">
        <f>IF('Outstanding Invoices'!I187&lt;&gt;"", 'Outstanding Invoices'!I187, "")</f>
        <v/>
      </c>
      <c r="E188" s="45" t="str">
        <f>IF('Outstanding Invoices'!J187&lt;&gt;"", 'Outstanding Invoices'!J187, "")</f>
        <v/>
      </c>
      <c r="F188" s="45" t="str">
        <f>IF('Outstanding Invoices'!K187&lt;&gt;"", 'Outstanding Invoices'!K187, "")</f>
        <v/>
      </c>
      <c r="G188" s="46" t="str">
        <f>IF('Outstanding Invoices'!L187&lt;&gt;"", 'Outstanding Invoices'!L187, "")</f>
        <v/>
      </c>
      <c r="H188" s="45" t="str">
        <f>IF('Outstanding Invoices'!M187&lt;&gt;"", 'Outstanding Invoices'!M187, "")</f>
        <v/>
      </c>
      <c r="I188" s="45" t="str">
        <f>IF('Outstanding Invoices'!N187&lt;&gt;"", 'Outstanding Invoices'!N187, "")</f>
        <v/>
      </c>
      <c r="M188" s="60" t="str" cm="1">
        <f t="array" aca="1" ref="M188" ca="1">IF(AND(_xlfn.XLOOKUP("End", $M$9:M187, $M$9:M187, "")&lt;&gt;"End", $I187=""), "End", "")</f>
        <v/>
      </c>
    </row>
    <row r="189" spans="4:13" ht="17.45" customHeight="1" x14ac:dyDescent="0.25">
      <c r="D189" s="45" t="str">
        <f>IF('Outstanding Invoices'!I188&lt;&gt;"", 'Outstanding Invoices'!I188, "")</f>
        <v/>
      </c>
      <c r="E189" s="45" t="str">
        <f>IF('Outstanding Invoices'!J188&lt;&gt;"", 'Outstanding Invoices'!J188, "")</f>
        <v/>
      </c>
      <c r="F189" s="45" t="str">
        <f>IF('Outstanding Invoices'!K188&lt;&gt;"", 'Outstanding Invoices'!K188, "")</f>
        <v/>
      </c>
      <c r="G189" s="46" t="str">
        <f>IF('Outstanding Invoices'!L188&lt;&gt;"", 'Outstanding Invoices'!L188, "")</f>
        <v/>
      </c>
      <c r="H189" s="45" t="str">
        <f>IF('Outstanding Invoices'!M188&lt;&gt;"", 'Outstanding Invoices'!M188, "")</f>
        <v/>
      </c>
      <c r="I189" s="45" t="str">
        <f>IF('Outstanding Invoices'!N188&lt;&gt;"", 'Outstanding Invoices'!N188, "")</f>
        <v/>
      </c>
      <c r="M189" s="60" t="str" cm="1">
        <f t="array" aca="1" ref="M189" ca="1">IF(AND(_xlfn.XLOOKUP("End", $M$9:M188, $M$9:M188, "")&lt;&gt;"End", $I188=""), "End", "")</f>
        <v/>
      </c>
    </row>
    <row r="190" spans="4:13" ht="17.45" customHeight="1" x14ac:dyDescent="0.25">
      <c r="D190" s="45" t="str">
        <f>IF('Outstanding Invoices'!I189&lt;&gt;"", 'Outstanding Invoices'!I189, "")</f>
        <v/>
      </c>
      <c r="E190" s="45" t="str">
        <f>IF('Outstanding Invoices'!J189&lt;&gt;"", 'Outstanding Invoices'!J189, "")</f>
        <v/>
      </c>
      <c r="F190" s="45" t="str">
        <f>IF('Outstanding Invoices'!K189&lt;&gt;"", 'Outstanding Invoices'!K189, "")</f>
        <v/>
      </c>
      <c r="G190" s="46" t="str">
        <f>IF('Outstanding Invoices'!L189&lt;&gt;"", 'Outstanding Invoices'!L189, "")</f>
        <v/>
      </c>
      <c r="H190" s="45" t="str">
        <f>IF('Outstanding Invoices'!M189&lt;&gt;"", 'Outstanding Invoices'!M189, "")</f>
        <v/>
      </c>
      <c r="I190" s="45" t="str">
        <f>IF('Outstanding Invoices'!N189&lt;&gt;"", 'Outstanding Invoices'!N189, "")</f>
        <v/>
      </c>
      <c r="M190" s="60" t="str" cm="1">
        <f t="array" aca="1" ref="M190" ca="1">IF(AND(_xlfn.XLOOKUP("End", $M$9:M189, $M$9:M189, "")&lt;&gt;"End", $I189=""), "End", "")</f>
        <v/>
      </c>
    </row>
    <row r="191" spans="4:13" ht="17.45" customHeight="1" x14ac:dyDescent="0.25">
      <c r="D191" s="45" t="str">
        <f>IF('Outstanding Invoices'!I190&lt;&gt;"", 'Outstanding Invoices'!I190, "")</f>
        <v/>
      </c>
      <c r="E191" s="45" t="str">
        <f>IF('Outstanding Invoices'!J190&lt;&gt;"", 'Outstanding Invoices'!J190, "")</f>
        <v/>
      </c>
      <c r="F191" s="45" t="str">
        <f>IF('Outstanding Invoices'!K190&lt;&gt;"", 'Outstanding Invoices'!K190, "")</f>
        <v/>
      </c>
      <c r="G191" s="46" t="str">
        <f>IF('Outstanding Invoices'!L190&lt;&gt;"", 'Outstanding Invoices'!L190, "")</f>
        <v/>
      </c>
      <c r="H191" s="45" t="str">
        <f>IF('Outstanding Invoices'!M190&lt;&gt;"", 'Outstanding Invoices'!M190, "")</f>
        <v/>
      </c>
      <c r="I191" s="45" t="str">
        <f>IF('Outstanding Invoices'!N190&lt;&gt;"", 'Outstanding Invoices'!N190, "")</f>
        <v/>
      </c>
      <c r="M191" s="60" t="str" cm="1">
        <f t="array" aca="1" ref="M191" ca="1">IF(AND(_xlfn.XLOOKUP("End", $M$9:M190, $M$9:M190, "")&lt;&gt;"End", $I190=""), "End", "")</f>
        <v/>
      </c>
    </row>
    <row r="192" spans="4:13" ht="17.45" customHeight="1" x14ac:dyDescent="0.25">
      <c r="D192" s="45" t="str">
        <f>IF('Outstanding Invoices'!I191&lt;&gt;"", 'Outstanding Invoices'!I191, "")</f>
        <v/>
      </c>
      <c r="E192" s="45" t="str">
        <f>IF('Outstanding Invoices'!J191&lt;&gt;"", 'Outstanding Invoices'!J191, "")</f>
        <v/>
      </c>
      <c r="F192" s="45" t="str">
        <f>IF('Outstanding Invoices'!K191&lt;&gt;"", 'Outstanding Invoices'!K191, "")</f>
        <v/>
      </c>
      <c r="G192" s="46" t="str">
        <f>IF('Outstanding Invoices'!L191&lt;&gt;"", 'Outstanding Invoices'!L191, "")</f>
        <v/>
      </c>
      <c r="H192" s="45" t="str">
        <f>IF('Outstanding Invoices'!M191&lt;&gt;"", 'Outstanding Invoices'!M191, "")</f>
        <v/>
      </c>
      <c r="I192" s="45" t="str">
        <f>IF('Outstanding Invoices'!N191&lt;&gt;"", 'Outstanding Invoices'!N191, "")</f>
        <v/>
      </c>
      <c r="M192" s="60" t="str" cm="1">
        <f t="array" aca="1" ref="M192" ca="1">IF(AND(_xlfn.XLOOKUP("End", $M$9:M191, $M$9:M191, "")&lt;&gt;"End", $I191=""), "End", "")</f>
        <v/>
      </c>
    </row>
    <row r="193" spans="4:13" ht="17.45" customHeight="1" x14ac:dyDescent="0.25">
      <c r="D193" s="45" t="str">
        <f>IF('Outstanding Invoices'!I192&lt;&gt;"", 'Outstanding Invoices'!I192, "")</f>
        <v/>
      </c>
      <c r="E193" s="45" t="str">
        <f>IF('Outstanding Invoices'!J192&lt;&gt;"", 'Outstanding Invoices'!J192, "")</f>
        <v/>
      </c>
      <c r="F193" s="45" t="str">
        <f>IF('Outstanding Invoices'!K192&lt;&gt;"", 'Outstanding Invoices'!K192, "")</f>
        <v/>
      </c>
      <c r="G193" s="46" t="str">
        <f>IF('Outstanding Invoices'!L192&lt;&gt;"", 'Outstanding Invoices'!L192, "")</f>
        <v/>
      </c>
      <c r="H193" s="45" t="str">
        <f>IF('Outstanding Invoices'!M192&lt;&gt;"", 'Outstanding Invoices'!M192, "")</f>
        <v/>
      </c>
      <c r="I193" s="45" t="str">
        <f>IF('Outstanding Invoices'!N192&lt;&gt;"", 'Outstanding Invoices'!N192, "")</f>
        <v/>
      </c>
      <c r="M193" s="60" t="str" cm="1">
        <f t="array" aca="1" ref="M193" ca="1">IF(AND(_xlfn.XLOOKUP("End", $M$9:M192, $M$9:M192, "")&lt;&gt;"End", $I192=""), "End", "")</f>
        <v/>
      </c>
    </row>
    <row r="194" spans="4:13" ht="17.45" customHeight="1" x14ac:dyDescent="0.25">
      <c r="D194" s="45" t="str">
        <f>IF('Outstanding Invoices'!I193&lt;&gt;"", 'Outstanding Invoices'!I193, "")</f>
        <v/>
      </c>
      <c r="E194" s="45" t="str">
        <f>IF('Outstanding Invoices'!J193&lt;&gt;"", 'Outstanding Invoices'!J193, "")</f>
        <v/>
      </c>
      <c r="F194" s="45" t="str">
        <f>IF('Outstanding Invoices'!K193&lt;&gt;"", 'Outstanding Invoices'!K193, "")</f>
        <v/>
      </c>
      <c r="G194" s="46" t="str">
        <f>IF('Outstanding Invoices'!L193&lt;&gt;"", 'Outstanding Invoices'!L193, "")</f>
        <v/>
      </c>
      <c r="H194" s="45" t="str">
        <f>IF('Outstanding Invoices'!M193&lt;&gt;"", 'Outstanding Invoices'!M193, "")</f>
        <v/>
      </c>
      <c r="I194" s="45" t="str">
        <f>IF('Outstanding Invoices'!N193&lt;&gt;"", 'Outstanding Invoices'!N193, "")</f>
        <v/>
      </c>
      <c r="M194" s="60" t="str" cm="1">
        <f t="array" aca="1" ref="M194" ca="1">IF(AND(_xlfn.XLOOKUP("End", $M$9:M193, $M$9:M193, "")&lt;&gt;"End", $I193=""), "End", "")</f>
        <v/>
      </c>
    </row>
    <row r="195" spans="4:13" ht="17.45" customHeight="1" x14ac:dyDescent="0.25">
      <c r="D195" s="45" t="str">
        <f>IF('Outstanding Invoices'!I194&lt;&gt;"", 'Outstanding Invoices'!I194, "")</f>
        <v/>
      </c>
      <c r="E195" s="45" t="str">
        <f>IF('Outstanding Invoices'!J194&lt;&gt;"", 'Outstanding Invoices'!J194, "")</f>
        <v/>
      </c>
      <c r="F195" s="45" t="str">
        <f>IF('Outstanding Invoices'!K194&lt;&gt;"", 'Outstanding Invoices'!K194, "")</f>
        <v/>
      </c>
      <c r="G195" s="46" t="str">
        <f>IF('Outstanding Invoices'!L194&lt;&gt;"", 'Outstanding Invoices'!L194, "")</f>
        <v/>
      </c>
      <c r="H195" s="45" t="str">
        <f>IF('Outstanding Invoices'!M194&lt;&gt;"", 'Outstanding Invoices'!M194, "")</f>
        <v/>
      </c>
      <c r="I195" s="45" t="str">
        <f>IF('Outstanding Invoices'!N194&lt;&gt;"", 'Outstanding Invoices'!N194, "")</f>
        <v/>
      </c>
      <c r="M195" s="60" t="str" cm="1">
        <f t="array" aca="1" ref="M195" ca="1">IF(AND(_xlfn.XLOOKUP("End", $M$9:M194, $M$9:M194, "")&lt;&gt;"End", $I194=""), "End", "")</f>
        <v/>
      </c>
    </row>
    <row r="196" spans="4:13" ht="17.45" customHeight="1" x14ac:dyDescent="0.25">
      <c r="D196" s="45" t="str">
        <f>IF('Outstanding Invoices'!I195&lt;&gt;"", 'Outstanding Invoices'!I195, "")</f>
        <v/>
      </c>
      <c r="E196" s="45" t="str">
        <f>IF('Outstanding Invoices'!J195&lt;&gt;"", 'Outstanding Invoices'!J195, "")</f>
        <v/>
      </c>
      <c r="F196" s="45" t="str">
        <f>IF('Outstanding Invoices'!K195&lt;&gt;"", 'Outstanding Invoices'!K195, "")</f>
        <v/>
      </c>
      <c r="G196" s="46" t="str">
        <f>IF('Outstanding Invoices'!L195&lt;&gt;"", 'Outstanding Invoices'!L195, "")</f>
        <v/>
      </c>
      <c r="H196" s="45" t="str">
        <f>IF('Outstanding Invoices'!M195&lt;&gt;"", 'Outstanding Invoices'!M195, "")</f>
        <v/>
      </c>
      <c r="I196" s="45" t="str">
        <f>IF('Outstanding Invoices'!N195&lt;&gt;"", 'Outstanding Invoices'!N195, "")</f>
        <v/>
      </c>
      <c r="M196" s="60" t="str" cm="1">
        <f t="array" aca="1" ref="M196" ca="1">IF(AND(_xlfn.XLOOKUP("End", $M$9:M195, $M$9:M195, "")&lt;&gt;"End", $I195=""), "End", "")</f>
        <v/>
      </c>
    </row>
    <row r="197" spans="4:13" ht="17.45" customHeight="1" x14ac:dyDescent="0.25">
      <c r="D197" s="45" t="str">
        <f>IF('Outstanding Invoices'!I196&lt;&gt;"", 'Outstanding Invoices'!I196, "")</f>
        <v/>
      </c>
      <c r="E197" s="45" t="str">
        <f>IF('Outstanding Invoices'!J196&lt;&gt;"", 'Outstanding Invoices'!J196, "")</f>
        <v/>
      </c>
      <c r="F197" s="45" t="str">
        <f>IF('Outstanding Invoices'!K196&lt;&gt;"", 'Outstanding Invoices'!K196, "")</f>
        <v/>
      </c>
      <c r="G197" s="46" t="str">
        <f>IF('Outstanding Invoices'!L196&lt;&gt;"", 'Outstanding Invoices'!L196, "")</f>
        <v/>
      </c>
      <c r="H197" s="45" t="str">
        <f>IF('Outstanding Invoices'!M196&lt;&gt;"", 'Outstanding Invoices'!M196, "")</f>
        <v/>
      </c>
      <c r="I197" s="45" t="str">
        <f>IF('Outstanding Invoices'!N196&lt;&gt;"", 'Outstanding Invoices'!N196, "")</f>
        <v/>
      </c>
      <c r="M197" s="60" t="str" cm="1">
        <f t="array" aca="1" ref="M197" ca="1">IF(AND(_xlfn.XLOOKUP("End", $M$9:M196, $M$9:M196, "")&lt;&gt;"End", $I196=""), "End", "")</f>
        <v/>
      </c>
    </row>
    <row r="198" spans="4:13" ht="17.45" customHeight="1" x14ac:dyDescent="0.25">
      <c r="D198" s="45" t="str">
        <f>IF('Outstanding Invoices'!I197&lt;&gt;"", 'Outstanding Invoices'!I197, "")</f>
        <v/>
      </c>
      <c r="E198" s="45" t="str">
        <f>IF('Outstanding Invoices'!J197&lt;&gt;"", 'Outstanding Invoices'!J197, "")</f>
        <v/>
      </c>
      <c r="F198" s="45" t="str">
        <f>IF('Outstanding Invoices'!K197&lt;&gt;"", 'Outstanding Invoices'!K197, "")</f>
        <v/>
      </c>
      <c r="G198" s="46" t="str">
        <f>IF('Outstanding Invoices'!L197&lt;&gt;"", 'Outstanding Invoices'!L197, "")</f>
        <v/>
      </c>
      <c r="H198" s="45" t="str">
        <f>IF('Outstanding Invoices'!M197&lt;&gt;"", 'Outstanding Invoices'!M197, "")</f>
        <v/>
      </c>
      <c r="I198" s="45" t="str">
        <f>IF('Outstanding Invoices'!N197&lt;&gt;"", 'Outstanding Invoices'!N197, "")</f>
        <v/>
      </c>
      <c r="M198" s="60" t="str" cm="1">
        <f t="array" aca="1" ref="M198" ca="1">IF(AND(_xlfn.XLOOKUP("End", $M$9:M197, $M$9:M197, "")&lt;&gt;"End", $I197=""), "End", "")</f>
        <v/>
      </c>
    </row>
    <row r="199" spans="4:13" ht="17.45" customHeight="1" x14ac:dyDescent="0.25">
      <c r="D199" s="45" t="str">
        <f>IF('Outstanding Invoices'!I198&lt;&gt;"", 'Outstanding Invoices'!I198, "")</f>
        <v/>
      </c>
      <c r="E199" s="45" t="str">
        <f>IF('Outstanding Invoices'!J198&lt;&gt;"", 'Outstanding Invoices'!J198, "")</f>
        <v/>
      </c>
      <c r="F199" s="45" t="str">
        <f>IF('Outstanding Invoices'!K198&lt;&gt;"", 'Outstanding Invoices'!K198, "")</f>
        <v/>
      </c>
      <c r="G199" s="46" t="str">
        <f>IF('Outstanding Invoices'!L198&lt;&gt;"", 'Outstanding Invoices'!L198, "")</f>
        <v/>
      </c>
      <c r="H199" s="45" t="str">
        <f>IF('Outstanding Invoices'!M198&lt;&gt;"", 'Outstanding Invoices'!M198, "")</f>
        <v/>
      </c>
      <c r="I199" s="45" t="str">
        <f>IF('Outstanding Invoices'!N198&lt;&gt;"", 'Outstanding Invoices'!N198, "")</f>
        <v/>
      </c>
      <c r="M199" s="60" t="str" cm="1">
        <f t="array" aca="1" ref="M199" ca="1">IF(AND(_xlfn.XLOOKUP("End", $M$9:M198, $M$9:M198, "")&lt;&gt;"End", $I198=""), "End", "")</f>
        <v/>
      </c>
    </row>
    <row r="200" spans="4:13" ht="17.45" customHeight="1" x14ac:dyDescent="0.25">
      <c r="D200" s="45" t="str">
        <f>IF('Outstanding Invoices'!I199&lt;&gt;"", 'Outstanding Invoices'!I199, "")</f>
        <v/>
      </c>
      <c r="E200" s="45" t="str">
        <f>IF('Outstanding Invoices'!J199&lt;&gt;"", 'Outstanding Invoices'!J199, "")</f>
        <v/>
      </c>
      <c r="F200" s="45" t="str">
        <f>IF('Outstanding Invoices'!K199&lt;&gt;"", 'Outstanding Invoices'!K199, "")</f>
        <v/>
      </c>
      <c r="G200" s="46" t="str">
        <f>IF('Outstanding Invoices'!L199&lt;&gt;"", 'Outstanding Invoices'!L199, "")</f>
        <v/>
      </c>
      <c r="H200" s="45" t="str">
        <f>IF('Outstanding Invoices'!M199&lt;&gt;"", 'Outstanding Invoices'!M199, "")</f>
        <v/>
      </c>
      <c r="I200" s="45" t="str">
        <f>IF('Outstanding Invoices'!N199&lt;&gt;"", 'Outstanding Invoices'!N199, "")</f>
        <v/>
      </c>
      <c r="M200" s="60" t="str" cm="1">
        <f t="array" aca="1" ref="M200" ca="1">IF(AND(_xlfn.XLOOKUP("End", $M$9:M199, $M$9:M199, "")&lt;&gt;"End", $I199=""), "End", "")</f>
        <v/>
      </c>
    </row>
    <row r="201" spans="4:13" ht="17.45" customHeight="1" x14ac:dyDescent="0.25">
      <c r="D201" s="45" t="str">
        <f>IF('Outstanding Invoices'!I200&lt;&gt;"", 'Outstanding Invoices'!I200, "")</f>
        <v/>
      </c>
      <c r="E201" s="45" t="str">
        <f>IF('Outstanding Invoices'!J200&lt;&gt;"", 'Outstanding Invoices'!J200, "")</f>
        <v/>
      </c>
      <c r="F201" s="45" t="str">
        <f>IF('Outstanding Invoices'!K200&lt;&gt;"", 'Outstanding Invoices'!K200, "")</f>
        <v/>
      </c>
      <c r="G201" s="46" t="str">
        <f>IF('Outstanding Invoices'!L200&lt;&gt;"", 'Outstanding Invoices'!L200, "")</f>
        <v/>
      </c>
      <c r="H201" s="45" t="str">
        <f>IF('Outstanding Invoices'!M200&lt;&gt;"", 'Outstanding Invoices'!M200, "")</f>
        <v/>
      </c>
      <c r="I201" s="45" t="str">
        <f>IF('Outstanding Invoices'!N200&lt;&gt;"", 'Outstanding Invoices'!N200, "")</f>
        <v/>
      </c>
      <c r="M201" s="60" t="str" cm="1">
        <f t="array" aca="1" ref="M201" ca="1">IF(AND(_xlfn.XLOOKUP("End", $M$9:M200, $M$9:M200, "")&lt;&gt;"End", $I200=""), "End", "")</f>
        <v/>
      </c>
    </row>
    <row r="202" spans="4:13" ht="17.45" customHeight="1" x14ac:dyDescent="0.25">
      <c r="D202" s="45" t="str">
        <f>IF('Outstanding Invoices'!I201&lt;&gt;"", 'Outstanding Invoices'!I201, "")</f>
        <v/>
      </c>
      <c r="E202" s="45" t="str">
        <f>IF('Outstanding Invoices'!J201&lt;&gt;"", 'Outstanding Invoices'!J201, "")</f>
        <v/>
      </c>
      <c r="F202" s="45" t="str">
        <f>IF('Outstanding Invoices'!K201&lt;&gt;"", 'Outstanding Invoices'!K201, "")</f>
        <v/>
      </c>
      <c r="G202" s="46" t="str">
        <f>IF('Outstanding Invoices'!L201&lt;&gt;"", 'Outstanding Invoices'!L201, "")</f>
        <v/>
      </c>
      <c r="H202" s="45" t="str">
        <f>IF('Outstanding Invoices'!M201&lt;&gt;"", 'Outstanding Invoices'!M201, "")</f>
        <v/>
      </c>
      <c r="I202" s="45" t="str">
        <f>IF('Outstanding Invoices'!N201&lt;&gt;"", 'Outstanding Invoices'!N201, "")</f>
        <v/>
      </c>
      <c r="M202" s="60" t="str" cm="1">
        <f t="array" aca="1" ref="M202" ca="1">IF(AND(_xlfn.XLOOKUP("End", $M$9:M201, $M$9:M201, "")&lt;&gt;"End", $I201=""), "End", "")</f>
        <v/>
      </c>
    </row>
    <row r="203" spans="4:13" ht="17.45" customHeight="1" x14ac:dyDescent="0.25">
      <c r="D203" s="45" t="str">
        <f>IF('Outstanding Invoices'!I202&lt;&gt;"", 'Outstanding Invoices'!I202, "")</f>
        <v/>
      </c>
      <c r="E203" s="45" t="str">
        <f>IF('Outstanding Invoices'!J202&lt;&gt;"", 'Outstanding Invoices'!J202, "")</f>
        <v/>
      </c>
      <c r="F203" s="45" t="str">
        <f>IF('Outstanding Invoices'!K202&lt;&gt;"", 'Outstanding Invoices'!K202, "")</f>
        <v/>
      </c>
      <c r="G203" s="46" t="str">
        <f>IF('Outstanding Invoices'!L202&lt;&gt;"", 'Outstanding Invoices'!L202, "")</f>
        <v/>
      </c>
      <c r="H203" s="45" t="str">
        <f>IF('Outstanding Invoices'!M202&lt;&gt;"", 'Outstanding Invoices'!M202, "")</f>
        <v/>
      </c>
      <c r="I203" s="45" t="str">
        <f>IF('Outstanding Invoices'!N202&lt;&gt;"", 'Outstanding Invoices'!N202, "")</f>
        <v/>
      </c>
      <c r="M203" s="60" t="str" cm="1">
        <f t="array" aca="1" ref="M203" ca="1">IF(AND(_xlfn.XLOOKUP("End", $M$9:M202, $M$9:M202, "")&lt;&gt;"End", $I202=""), "End", "")</f>
        <v/>
      </c>
    </row>
    <row r="204" spans="4:13" ht="17.45" customHeight="1" x14ac:dyDescent="0.25">
      <c r="D204" s="45" t="str">
        <f>IF('Outstanding Invoices'!I203&lt;&gt;"", 'Outstanding Invoices'!I203, "")</f>
        <v/>
      </c>
      <c r="E204" s="45" t="str">
        <f>IF('Outstanding Invoices'!J203&lt;&gt;"", 'Outstanding Invoices'!J203, "")</f>
        <v/>
      </c>
      <c r="F204" s="45" t="str">
        <f>IF('Outstanding Invoices'!K203&lt;&gt;"", 'Outstanding Invoices'!K203, "")</f>
        <v/>
      </c>
      <c r="G204" s="46" t="str">
        <f>IF('Outstanding Invoices'!L203&lt;&gt;"", 'Outstanding Invoices'!L203, "")</f>
        <v/>
      </c>
      <c r="H204" s="45" t="str">
        <f>IF('Outstanding Invoices'!M203&lt;&gt;"", 'Outstanding Invoices'!M203, "")</f>
        <v/>
      </c>
      <c r="I204" s="45" t="str">
        <f>IF('Outstanding Invoices'!N203&lt;&gt;"", 'Outstanding Invoices'!N203, "")</f>
        <v/>
      </c>
      <c r="M204" s="60" t="str" cm="1">
        <f t="array" aca="1" ref="M204" ca="1">IF(AND(_xlfn.XLOOKUP("End", $M$9:M203, $M$9:M203, "")&lt;&gt;"End", $I203=""), "End", "")</f>
        <v/>
      </c>
    </row>
    <row r="205" spans="4:13" ht="17.45" customHeight="1" x14ac:dyDescent="0.25">
      <c r="D205" s="45" t="str">
        <f>IF('Outstanding Invoices'!I204&lt;&gt;"", 'Outstanding Invoices'!I204, "")</f>
        <v/>
      </c>
      <c r="E205" s="45" t="str">
        <f>IF('Outstanding Invoices'!J204&lt;&gt;"", 'Outstanding Invoices'!J204, "")</f>
        <v/>
      </c>
      <c r="F205" s="45" t="str">
        <f>IF('Outstanding Invoices'!K204&lt;&gt;"", 'Outstanding Invoices'!K204, "")</f>
        <v/>
      </c>
      <c r="G205" s="46" t="str">
        <f>IF('Outstanding Invoices'!L204&lt;&gt;"", 'Outstanding Invoices'!L204, "")</f>
        <v/>
      </c>
      <c r="H205" s="45" t="str">
        <f>IF('Outstanding Invoices'!M204&lt;&gt;"", 'Outstanding Invoices'!M204, "")</f>
        <v/>
      </c>
      <c r="I205" s="45" t="str">
        <f>IF('Outstanding Invoices'!N204&lt;&gt;"", 'Outstanding Invoices'!N204, "")</f>
        <v/>
      </c>
      <c r="M205" s="60" t="str" cm="1">
        <f t="array" aca="1" ref="M205" ca="1">IF(AND(_xlfn.XLOOKUP("End", $M$9:M204, $M$9:M204, "")&lt;&gt;"End", $I204=""), "End", "")</f>
        <v/>
      </c>
    </row>
    <row r="206" spans="4:13" ht="17.45" customHeight="1" x14ac:dyDescent="0.25">
      <c r="D206" s="45" t="str">
        <f>IF('Outstanding Invoices'!I205&lt;&gt;"", 'Outstanding Invoices'!I205, "")</f>
        <v/>
      </c>
      <c r="E206" s="45" t="str">
        <f>IF('Outstanding Invoices'!J205&lt;&gt;"", 'Outstanding Invoices'!J205, "")</f>
        <v/>
      </c>
      <c r="F206" s="45" t="str">
        <f>IF('Outstanding Invoices'!K205&lt;&gt;"", 'Outstanding Invoices'!K205, "")</f>
        <v/>
      </c>
      <c r="G206" s="46" t="str">
        <f>IF('Outstanding Invoices'!L205&lt;&gt;"", 'Outstanding Invoices'!L205, "")</f>
        <v/>
      </c>
      <c r="H206" s="45" t="str">
        <f>IF('Outstanding Invoices'!M205&lt;&gt;"", 'Outstanding Invoices'!M205, "")</f>
        <v/>
      </c>
      <c r="I206" s="45" t="str">
        <f>IF('Outstanding Invoices'!N205&lt;&gt;"", 'Outstanding Invoices'!N205, "")</f>
        <v/>
      </c>
      <c r="M206" s="60" t="str" cm="1">
        <f t="array" aca="1" ref="M206" ca="1">IF(AND(_xlfn.XLOOKUP("End", $M$9:M205, $M$9:M205, "")&lt;&gt;"End", $I205=""), "End", "")</f>
        <v/>
      </c>
    </row>
    <row r="207" spans="4:13" ht="17.45" customHeight="1" x14ac:dyDescent="0.25">
      <c r="D207" s="45" t="str">
        <f>IF('Outstanding Invoices'!I206&lt;&gt;"", 'Outstanding Invoices'!I206, "")</f>
        <v/>
      </c>
      <c r="E207" s="45" t="str">
        <f>IF('Outstanding Invoices'!J206&lt;&gt;"", 'Outstanding Invoices'!J206, "")</f>
        <v/>
      </c>
      <c r="F207" s="45" t="str">
        <f>IF('Outstanding Invoices'!K206&lt;&gt;"", 'Outstanding Invoices'!K206, "")</f>
        <v/>
      </c>
      <c r="G207" s="46" t="str">
        <f>IF('Outstanding Invoices'!L206&lt;&gt;"", 'Outstanding Invoices'!L206, "")</f>
        <v/>
      </c>
      <c r="H207" s="45" t="str">
        <f>IF('Outstanding Invoices'!M206&lt;&gt;"", 'Outstanding Invoices'!M206, "")</f>
        <v/>
      </c>
      <c r="I207" s="45" t="str">
        <f>IF('Outstanding Invoices'!N206&lt;&gt;"", 'Outstanding Invoices'!N206, "")</f>
        <v/>
      </c>
      <c r="M207" s="60" t="str" cm="1">
        <f t="array" aca="1" ref="M207" ca="1">IF(AND(_xlfn.XLOOKUP("End", $M$9:M206, $M$9:M206, "")&lt;&gt;"End", $I206=""), "End", "")</f>
        <v/>
      </c>
    </row>
    <row r="208" spans="4:13" ht="17.45" customHeight="1" x14ac:dyDescent="0.25">
      <c r="D208" s="45" t="str">
        <f>IF('Outstanding Invoices'!I207&lt;&gt;"", 'Outstanding Invoices'!I207, "")</f>
        <v/>
      </c>
      <c r="E208" s="45" t="str">
        <f>IF('Outstanding Invoices'!J207&lt;&gt;"", 'Outstanding Invoices'!J207, "")</f>
        <v/>
      </c>
      <c r="F208" s="45" t="str">
        <f>IF('Outstanding Invoices'!K207&lt;&gt;"", 'Outstanding Invoices'!K207, "")</f>
        <v/>
      </c>
      <c r="G208" s="46" t="str">
        <f>IF('Outstanding Invoices'!L207&lt;&gt;"", 'Outstanding Invoices'!L207, "")</f>
        <v/>
      </c>
      <c r="H208" s="45" t="str">
        <f>IF('Outstanding Invoices'!M207&lt;&gt;"", 'Outstanding Invoices'!M207, "")</f>
        <v/>
      </c>
      <c r="I208" s="45" t="str">
        <f>IF('Outstanding Invoices'!N207&lt;&gt;"", 'Outstanding Invoices'!N207, "")</f>
        <v/>
      </c>
      <c r="M208" s="60" t="str" cm="1">
        <f t="array" aca="1" ref="M208" ca="1">IF(AND(_xlfn.XLOOKUP("End", $M$9:M207, $M$9:M207, "")&lt;&gt;"End", $I207=""), "End", "")</f>
        <v/>
      </c>
    </row>
    <row r="209" spans="4:13" ht="17.45" customHeight="1" x14ac:dyDescent="0.25">
      <c r="D209" s="45" t="str">
        <f>IF('Outstanding Invoices'!I208&lt;&gt;"", 'Outstanding Invoices'!I208, "")</f>
        <v/>
      </c>
      <c r="E209" s="45" t="str">
        <f>IF('Outstanding Invoices'!J208&lt;&gt;"", 'Outstanding Invoices'!J208, "")</f>
        <v/>
      </c>
      <c r="F209" s="45" t="str">
        <f>IF('Outstanding Invoices'!K208&lt;&gt;"", 'Outstanding Invoices'!K208, "")</f>
        <v/>
      </c>
      <c r="G209" s="46" t="str">
        <f>IF('Outstanding Invoices'!L208&lt;&gt;"", 'Outstanding Invoices'!L208, "")</f>
        <v/>
      </c>
      <c r="H209" s="45" t="str">
        <f>IF('Outstanding Invoices'!M208&lt;&gt;"", 'Outstanding Invoices'!M208, "")</f>
        <v/>
      </c>
      <c r="I209" s="45" t="str">
        <f>IF('Outstanding Invoices'!N208&lt;&gt;"", 'Outstanding Invoices'!N208, "")</f>
        <v/>
      </c>
      <c r="M209" s="60" t="str" cm="1">
        <f t="array" aca="1" ref="M209" ca="1">IF(AND(_xlfn.XLOOKUP("End", $M$9:M208, $M$9:M208, "")&lt;&gt;"End", $I208=""), "End", "")</f>
        <v/>
      </c>
    </row>
    <row r="210" spans="4:13" ht="17.45" customHeight="1" x14ac:dyDescent="0.25">
      <c r="D210" s="45" t="str">
        <f>IF('Outstanding Invoices'!I209&lt;&gt;"", 'Outstanding Invoices'!I209, "")</f>
        <v/>
      </c>
      <c r="E210" s="45" t="str">
        <f>IF('Outstanding Invoices'!J209&lt;&gt;"", 'Outstanding Invoices'!J209, "")</f>
        <v/>
      </c>
      <c r="F210" s="45" t="str">
        <f>IF('Outstanding Invoices'!K209&lt;&gt;"", 'Outstanding Invoices'!K209, "")</f>
        <v/>
      </c>
      <c r="G210" s="46" t="str">
        <f>IF('Outstanding Invoices'!L209&lt;&gt;"", 'Outstanding Invoices'!L209, "")</f>
        <v/>
      </c>
      <c r="H210" s="45" t="str">
        <f>IF('Outstanding Invoices'!M209&lt;&gt;"", 'Outstanding Invoices'!M209, "")</f>
        <v/>
      </c>
      <c r="I210" s="45" t="str">
        <f>IF('Outstanding Invoices'!N209&lt;&gt;"", 'Outstanding Invoices'!N209, "")</f>
        <v/>
      </c>
      <c r="M210" s="60" t="str" cm="1">
        <f t="array" aca="1" ref="M210" ca="1">IF(AND(_xlfn.XLOOKUP("End", $M$9:M209, $M$9:M209, "")&lt;&gt;"End", $I209=""), "End", "")</f>
        <v/>
      </c>
    </row>
    <row r="211" spans="4:13" ht="17.45" customHeight="1" x14ac:dyDescent="0.25">
      <c r="D211" s="45" t="str">
        <f>IF('Outstanding Invoices'!I210&lt;&gt;"", 'Outstanding Invoices'!I210, "")</f>
        <v/>
      </c>
      <c r="E211" s="45" t="str">
        <f>IF('Outstanding Invoices'!J210&lt;&gt;"", 'Outstanding Invoices'!J210, "")</f>
        <v/>
      </c>
      <c r="F211" s="45" t="str">
        <f>IF('Outstanding Invoices'!K210&lt;&gt;"", 'Outstanding Invoices'!K210, "")</f>
        <v/>
      </c>
      <c r="G211" s="46" t="str">
        <f>IF('Outstanding Invoices'!L210&lt;&gt;"", 'Outstanding Invoices'!L210, "")</f>
        <v/>
      </c>
      <c r="H211" s="45" t="str">
        <f>IF('Outstanding Invoices'!M210&lt;&gt;"", 'Outstanding Invoices'!M210, "")</f>
        <v/>
      </c>
      <c r="I211" s="45" t="str">
        <f>IF('Outstanding Invoices'!N210&lt;&gt;"", 'Outstanding Invoices'!N210, "")</f>
        <v/>
      </c>
      <c r="M211" s="60" t="str" cm="1">
        <f t="array" aca="1" ref="M211" ca="1">IF(AND(_xlfn.XLOOKUP("End", $M$9:M210, $M$9:M210, "")&lt;&gt;"End", $I210=""), "End", "")</f>
        <v/>
      </c>
    </row>
    <row r="212" spans="4:13" ht="17.45" customHeight="1" x14ac:dyDescent="0.25">
      <c r="D212" s="45" t="str">
        <f>IF('Outstanding Invoices'!I211&lt;&gt;"", 'Outstanding Invoices'!I211, "")</f>
        <v/>
      </c>
      <c r="E212" s="45" t="str">
        <f>IF('Outstanding Invoices'!J211&lt;&gt;"", 'Outstanding Invoices'!J211, "")</f>
        <v/>
      </c>
      <c r="F212" s="45" t="str">
        <f>IF('Outstanding Invoices'!K211&lt;&gt;"", 'Outstanding Invoices'!K211, "")</f>
        <v/>
      </c>
      <c r="G212" s="46" t="str">
        <f>IF('Outstanding Invoices'!L211&lt;&gt;"", 'Outstanding Invoices'!L211, "")</f>
        <v/>
      </c>
      <c r="H212" s="45" t="str">
        <f>IF('Outstanding Invoices'!M211&lt;&gt;"", 'Outstanding Invoices'!M211, "")</f>
        <v/>
      </c>
      <c r="I212" s="45" t="str">
        <f>IF('Outstanding Invoices'!N211&lt;&gt;"", 'Outstanding Invoices'!N211, "")</f>
        <v/>
      </c>
      <c r="M212" s="60" t="str" cm="1">
        <f t="array" aca="1" ref="M212" ca="1">IF(AND(_xlfn.XLOOKUP("End", $M$9:M211, $M$9:M211, "")&lt;&gt;"End", $I211=""), "End", "")</f>
        <v/>
      </c>
    </row>
    <row r="213" spans="4:13" ht="17.45" customHeight="1" x14ac:dyDescent="0.25">
      <c r="D213" s="45" t="str">
        <f>IF('Outstanding Invoices'!I212&lt;&gt;"", 'Outstanding Invoices'!I212, "")</f>
        <v/>
      </c>
      <c r="E213" s="45" t="str">
        <f>IF('Outstanding Invoices'!J212&lt;&gt;"", 'Outstanding Invoices'!J212, "")</f>
        <v/>
      </c>
      <c r="F213" s="45" t="str">
        <f>IF('Outstanding Invoices'!K212&lt;&gt;"", 'Outstanding Invoices'!K212, "")</f>
        <v/>
      </c>
      <c r="G213" s="46" t="str">
        <f>IF('Outstanding Invoices'!L212&lt;&gt;"", 'Outstanding Invoices'!L212, "")</f>
        <v/>
      </c>
      <c r="H213" s="45" t="str">
        <f>IF('Outstanding Invoices'!M212&lt;&gt;"", 'Outstanding Invoices'!M212, "")</f>
        <v/>
      </c>
      <c r="I213" s="45" t="str">
        <f>IF('Outstanding Invoices'!N212&lt;&gt;"", 'Outstanding Invoices'!N212, "")</f>
        <v/>
      </c>
      <c r="M213" s="60" t="str" cm="1">
        <f t="array" aca="1" ref="M213" ca="1">IF(AND(_xlfn.XLOOKUP("End", $M$9:M212, $M$9:M212, "")&lt;&gt;"End", $I212=""), "End", "")</f>
        <v/>
      </c>
    </row>
    <row r="214" spans="4:13" ht="17.45" customHeight="1" x14ac:dyDescent="0.25">
      <c r="D214" s="45" t="str">
        <f>IF('Outstanding Invoices'!I213&lt;&gt;"", 'Outstanding Invoices'!I213, "")</f>
        <v/>
      </c>
      <c r="E214" s="45" t="str">
        <f>IF('Outstanding Invoices'!J213&lt;&gt;"", 'Outstanding Invoices'!J213, "")</f>
        <v/>
      </c>
      <c r="F214" s="45" t="str">
        <f>IF('Outstanding Invoices'!K213&lt;&gt;"", 'Outstanding Invoices'!K213, "")</f>
        <v/>
      </c>
      <c r="G214" s="46" t="str">
        <f>IF('Outstanding Invoices'!L213&lt;&gt;"", 'Outstanding Invoices'!L213, "")</f>
        <v/>
      </c>
      <c r="H214" s="45" t="str">
        <f>IF('Outstanding Invoices'!M213&lt;&gt;"", 'Outstanding Invoices'!M213, "")</f>
        <v/>
      </c>
      <c r="I214" s="45" t="str">
        <f>IF('Outstanding Invoices'!N213&lt;&gt;"", 'Outstanding Invoices'!N213, "")</f>
        <v/>
      </c>
      <c r="M214" s="60" t="str" cm="1">
        <f t="array" aca="1" ref="M214" ca="1">IF(AND(_xlfn.XLOOKUP("End", $M$9:M213, $M$9:M213, "")&lt;&gt;"End", $I213=""), "End", "")</f>
        <v/>
      </c>
    </row>
    <row r="215" spans="4:13" ht="17.45" customHeight="1" x14ac:dyDescent="0.25">
      <c r="D215" s="45" t="str">
        <f>IF('Outstanding Invoices'!I214&lt;&gt;"", 'Outstanding Invoices'!I214, "")</f>
        <v/>
      </c>
      <c r="E215" s="45" t="str">
        <f>IF('Outstanding Invoices'!J214&lt;&gt;"", 'Outstanding Invoices'!J214, "")</f>
        <v/>
      </c>
      <c r="F215" s="45" t="str">
        <f>IF('Outstanding Invoices'!K214&lt;&gt;"", 'Outstanding Invoices'!K214, "")</f>
        <v/>
      </c>
      <c r="G215" s="46" t="str">
        <f>IF('Outstanding Invoices'!L214&lt;&gt;"", 'Outstanding Invoices'!L214, "")</f>
        <v/>
      </c>
      <c r="H215" s="45" t="str">
        <f>IF('Outstanding Invoices'!M214&lt;&gt;"", 'Outstanding Invoices'!M214, "")</f>
        <v/>
      </c>
      <c r="I215" s="45" t="str">
        <f>IF('Outstanding Invoices'!N214&lt;&gt;"", 'Outstanding Invoices'!N214, "")</f>
        <v/>
      </c>
      <c r="M215" s="60" t="str" cm="1">
        <f t="array" aca="1" ref="M215" ca="1">IF(AND(_xlfn.XLOOKUP("End", $M$9:M214, $M$9:M214, "")&lt;&gt;"End", $I214=""), "End", "")</f>
        <v/>
      </c>
    </row>
    <row r="216" spans="4:13" ht="17.45" customHeight="1" x14ac:dyDescent="0.25">
      <c r="D216" s="45" t="str">
        <f>IF('Outstanding Invoices'!I215&lt;&gt;"", 'Outstanding Invoices'!I215, "")</f>
        <v/>
      </c>
      <c r="E216" s="45" t="str">
        <f>IF('Outstanding Invoices'!J215&lt;&gt;"", 'Outstanding Invoices'!J215, "")</f>
        <v/>
      </c>
      <c r="F216" s="45" t="str">
        <f>IF('Outstanding Invoices'!K215&lt;&gt;"", 'Outstanding Invoices'!K215, "")</f>
        <v/>
      </c>
      <c r="G216" s="46" t="str">
        <f>IF('Outstanding Invoices'!L215&lt;&gt;"", 'Outstanding Invoices'!L215, "")</f>
        <v/>
      </c>
      <c r="H216" s="45" t="str">
        <f>IF('Outstanding Invoices'!M215&lt;&gt;"", 'Outstanding Invoices'!M215, "")</f>
        <v/>
      </c>
      <c r="I216" s="45" t="str">
        <f>IF('Outstanding Invoices'!N215&lt;&gt;"", 'Outstanding Invoices'!N215, "")</f>
        <v/>
      </c>
      <c r="M216" s="60" t="str" cm="1">
        <f t="array" aca="1" ref="M216" ca="1">IF(AND(_xlfn.XLOOKUP("End", $M$9:M215, $M$9:M215, "")&lt;&gt;"End", $I215=""), "End", "")</f>
        <v/>
      </c>
    </row>
    <row r="217" spans="4:13" ht="17.45" customHeight="1" x14ac:dyDescent="0.25">
      <c r="D217" s="45" t="str">
        <f>IF('Outstanding Invoices'!I216&lt;&gt;"", 'Outstanding Invoices'!I216, "")</f>
        <v/>
      </c>
      <c r="E217" s="45" t="str">
        <f>IF('Outstanding Invoices'!J216&lt;&gt;"", 'Outstanding Invoices'!J216, "")</f>
        <v/>
      </c>
      <c r="F217" s="45" t="str">
        <f>IF('Outstanding Invoices'!K216&lt;&gt;"", 'Outstanding Invoices'!K216, "")</f>
        <v/>
      </c>
      <c r="G217" s="46" t="str">
        <f>IF('Outstanding Invoices'!L216&lt;&gt;"", 'Outstanding Invoices'!L216, "")</f>
        <v/>
      </c>
      <c r="H217" s="45" t="str">
        <f>IF('Outstanding Invoices'!M216&lt;&gt;"", 'Outstanding Invoices'!M216, "")</f>
        <v/>
      </c>
      <c r="I217" s="45" t="str">
        <f>IF('Outstanding Invoices'!N216&lt;&gt;"", 'Outstanding Invoices'!N216, "")</f>
        <v/>
      </c>
      <c r="M217" s="60" t="str" cm="1">
        <f t="array" aca="1" ref="M217" ca="1">IF(AND(_xlfn.XLOOKUP("End", $M$9:M216, $M$9:M216, "")&lt;&gt;"End", $I216=""), "End", "")</f>
        <v/>
      </c>
    </row>
    <row r="218" spans="4:13" ht="17.45" customHeight="1" x14ac:dyDescent="0.25">
      <c r="D218" s="45" t="str">
        <f>IF('Outstanding Invoices'!I217&lt;&gt;"", 'Outstanding Invoices'!I217, "")</f>
        <v/>
      </c>
      <c r="E218" s="45" t="str">
        <f>IF('Outstanding Invoices'!J217&lt;&gt;"", 'Outstanding Invoices'!J217, "")</f>
        <v/>
      </c>
      <c r="F218" s="45" t="str">
        <f>IF('Outstanding Invoices'!K217&lt;&gt;"", 'Outstanding Invoices'!K217, "")</f>
        <v/>
      </c>
      <c r="G218" s="46" t="str">
        <f>IF('Outstanding Invoices'!L217&lt;&gt;"", 'Outstanding Invoices'!L217, "")</f>
        <v/>
      </c>
      <c r="H218" s="45" t="str">
        <f>IF('Outstanding Invoices'!M217&lt;&gt;"", 'Outstanding Invoices'!M217, "")</f>
        <v/>
      </c>
      <c r="I218" s="45" t="str">
        <f>IF('Outstanding Invoices'!N217&lt;&gt;"", 'Outstanding Invoices'!N217, "")</f>
        <v/>
      </c>
      <c r="M218" s="60" t="str" cm="1">
        <f t="array" aca="1" ref="M218" ca="1">IF(AND(_xlfn.XLOOKUP("End", $M$9:M217, $M$9:M217, "")&lt;&gt;"End", $I217=""), "End", "")</f>
        <v/>
      </c>
    </row>
    <row r="219" spans="4:13" ht="17.45" customHeight="1" x14ac:dyDescent="0.25">
      <c r="D219" s="45" t="str">
        <f>IF('Outstanding Invoices'!I218&lt;&gt;"", 'Outstanding Invoices'!I218, "")</f>
        <v/>
      </c>
      <c r="E219" s="45" t="str">
        <f>IF('Outstanding Invoices'!J218&lt;&gt;"", 'Outstanding Invoices'!J218, "")</f>
        <v/>
      </c>
      <c r="F219" s="45" t="str">
        <f>IF('Outstanding Invoices'!K218&lt;&gt;"", 'Outstanding Invoices'!K218, "")</f>
        <v/>
      </c>
      <c r="G219" s="46" t="str">
        <f>IF('Outstanding Invoices'!L218&lt;&gt;"", 'Outstanding Invoices'!L218, "")</f>
        <v/>
      </c>
      <c r="H219" s="45" t="str">
        <f>IF('Outstanding Invoices'!M218&lt;&gt;"", 'Outstanding Invoices'!M218, "")</f>
        <v/>
      </c>
      <c r="I219" s="45" t="str">
        <f>IF('Outstanding Invoices'!N218&lt;&gt;"", 'Outstanding Invoices'!N218, "")</f>
        <v/>
      </c>
      <c r="M219" s="60" t="str" cm="1">
        <f t="array" aca="1" ref="M219" ca="1">IF(AND(_xlfn.XLOOKUP("End", $M$9:M218, $M$9:M218, "")&lt;&gt;"End", $I218=""), "End", "")</f>
        <v/>
      </c>
    </row>
    <row r="220" spans="4:13" ht="17.45" customHeight="1" x14ac:dyDescent="0.25">
      <c r="M220" s="60" t="str" cm="1">
        <f t="array" aca="1" ref="M220" ca="1">IF(AND(_xlfn.XLOOKUP("End", $M$9:M219, $M$9:M219, "")&lt;&gt;"End", $I219=""), "End", "")</f>
        <v/>
      </c>
    </row>
    <row r="221" spans="4:13" ht="17.45" customHeight="1" x14ac:dyDescent="0.25">
      <c r="M221" s="60" t="str" cm="1">
        <f t="array" aca="1" ref="M221" ca="1">IF(AND(_xlfn.XLOOKUP("End", $M$9:M220, $M$9:M220, "")&lt;&gt;"End", $I220=""), "End", "")</f>
        <v/>
      </c>
    </row>
    <row r="222" spans="4:13" ht="17.45" customHeight="1" x14ac:dyDescent="0.25">
      <c r="M222" s="60" t="str" cm="1">
        <f t="array" aca="1" ref="M222" ca="1">IF(AND(_xlfn.XLOOKUP("End", $M$9:M221, $M$9:M221, "")&lt;&gt;"End", $I221=""), "End", "")</f>
        <v/>
      </c>
    </row>
    <row r="223" spans="4:13" ht="17.45" customHeight="1" x14ac:dyDescent="0.25">
      <c r="M223" s="60" t="str" cm="1">
        <f t="array" aca="1" ref="M223" ca="1">IF(AND(_xlfn.XLOOKUP("End", $M$9:M222, $M$9:M222, "")&lt;&gt;"End", $I222=""), "End", "")</f>
        <v/>
      </c>
    </row>
    <row r="224" spans="4:13" ht="17.45" customHeight="1" x14ac:dyDescent="0.25">
      <c r="M224" s="60" t="str" cm="1">
        <f t="array" aca="1" ref="M224" ca="1">IF(AND(_xlfn.XLOOKUP("End", $M$9:M223, $M$9:M223, "")&lt;&gt;"End", $I223=""), "End", "")</f>
        <v/>
      </c>
    </row>
    <row r="225" spans="13:13" ht="17.45" customHeight="1" x14ac:dyDescent="0.25">
      <c r="M225" s="60" t="str" cm="1">
        <f t="array" aca="1" ref="M225" ca="1">IF(AND(_xlfn.XLOOKUP("End", $M$9:M224, $M$9:M224, "")&lt;&gt;"End", $I224=""), "End", "")</f>
        <v/>
      </c>
    </row>
    <row r="226" spans="13:13" ht="17.45" customHeight="1" x14ac:dyDescent="0.25">
      <c r="M226" s="60" t="str" cm="1">
        <f t="array" aca="1" ref="M226" ca="1">IF(AND(_xlfn.XLOOKUP("End", $M$9:M225, $M$9:M225, "")&lt;&gt;"End", $I225=""), "End", "")</f>
        <v/>
      </c>
    </row>
    <row r="227" spans="13:13" ht="17.45" customHeight="1" x14ac:dyDescent="0.25">
      <c r="M227" s="60" t="str" cm="1">
        <f t="array" aca="1" ref="M227" ca="1">IF(AND(_xlfn.XLOOKUP("End", $M$9:M226, $M$9:M226, "")&lt;&gt;"End", $I226=""), "End", "")</f>
        <v/>
      </c>
    </row>
    <row r="228" spans="13:13" ht="17.45" customHeight="1" x14ac:dyDescent="0.25">
      <c r="M228" s="60" t="str" cm="1">
        <f t="array" aca="1" ref="M228" ca="1">IF(AND(_xlfn.XLOOKUP("End", $M$9:M227, $M$9:M227, "")&lt;&gt;"End", $I227=""), "End", "")</f>
        <v/>
      </c>
    </row>
    <row r="229" spans="13:13" ht="17.45" customHeight="1" x14ac:dyDescent="0.25">
      <c r="M229" s="60" t="str" cm="1">
        <f t="array" aca="1" ref="M229" ca="1">IF(AND(_xlfn.XLOOKUP("End", $M$9:M228, $M$9:M228, "")&lt;&gt;"End", $I228=""), "End", "")</f>
        <v/>
      </c>
    </row>
    <row r="230" spans="13:13" ht="17.45" customHeight="1" x14ac:dyDescent="0.25">
      <c r="M230" s="60" t="str" cm="1">
        <f t="array" aca="1" ref="M230" ca="1">IF(AND(_xlfn.XLOOKUP("End", $M$9:M229, $M$9:M229, "")&lt;&gt;"End", $I229=""), "End", "")</f>
        <v/>
      </c>
    </row>
    <row r="231" spans="13:13" ht="17.45" customHeight="1" x14ac:dyDescent="0.25">
      <c r="M231" s="60" t="str" cm="1">
        <f t="array" aca="1" ref="M231" ca="1">IF(AND(_xlfn.XLOOKUP("End", $M$9:M230, $M$9:M230, "")&lt;&gt;"End", $I230=""), "End", "")</f>
        <v/>
      </c>
    </row>
    <row r="232" spans="13:13" ht="17.45" customHeight="1" x14ac:dyDescent="0.25">
      <c r="M232" s="60" t="str" cm="1">
        <f t="array" aca="1" ref="M232" ca="1">IF(AND(_xlfn.XLOOKUP("End", $M$9:M231, $M$9:M231, "")&lt;&gt;"End", $I231=""), "End", "")</f>
        <v/>
      </c>
    </row>
    <row r="233" spans="13:13" ht="17.45" customHeight="1" x14ac:dyDescent="0.25">
      <c r="M233" s="60" t="str" cm="1">
        <f t="array" aca="1" ref="M233" ca="1">IF(AND(_xlfn.XLOOKUP("End", $M$9:M232, $M$9:M232, "")&lt;&gt;"End", $I232=""), "End", "")</f>
        <v/>
      </c>
    </row>
    <row r="234" spans="13:13" ht="17.45" customHeight="1" x14ac:dyDescent="0.25">
      <c r="M234" s="60" t="str" cm="1">
        <f t="array" aca="1" ref="M234" ca="1">IF(AND(_xlfn.XLOOKUP("End", $M$9:M233, $M$9:M233, "")&lt;&gt;"End", $I233=""), "End", "")</f>
        <v/>
      </c>
    </row>
    <row r="235" spans="13:13" ht="17.45" customHeight="1" x14ac:dyDescent="0.25">
      <c r="M235" s="60" t="str" cm="1">
        <f t="array" aca="1" ref="M235" ca="1">IF(AND(_xlfn.XLOOKUP("End", $M$9:M234, $M$9:M234, "")&lt;&gt;"End", $I234=""), "End", "")</f>
        <v/>
      </c>
    </row>
    <row r="236" spans="13:13" ht="17.45" customHeight="1" x14ac:dyDescent="0.25">
      <c r="M236" s="60" t="str" cm="1">
        <f t="array" aca="1" ref="M236" ca="1">IF(AND(_xlfn.XLOOKUP("End", $M$9:M235, $M$9:M235, "")&lt;&gt;"End", $I235=""), "End", "")</f>
        <v/>
      </c>
    </row>
    <row r="237" spans="13:13" ht="17.45" customHeight="1" x14ac:dyDescent="0.25">
      <c r="M237" s="60" t="str" cm="1">
        <f t="array" aca="1" ref="M237" ca="1">IF(AND(_xlfn.XLOOKUP("End", $M$9:M236, $M$9:M236, "")&lt;&gt;"End", $I236=""), "End", "")</f>
        <v/>
      </c>
    </row>
    <row r="238" spans="13:13" ht="17.45" customHeight="1" x14ac:dyDescent="0.25">
      <c r="M238" s="60" t="str" cm="1">
        <f t="array" aca="1" ref="M238" ca="1">IF(AND(_xlfn.XLOOKUP("End", $M$9:M237, $M$9:M237, "")&lt;&gt;"End", $I237=""), "End", "")</f>
        <v/>
      </c>
    </row>
    <row r="239" spans="13:13" ht="17.45" customHeight="1" x14ac:dyDescent="0.25">
      <c r="M239" s="60" t="str" cm="1">
        <f t="array" aca="1" ref="M239" ca="1">IF(AND(_xlfn.XLOOKUP("End", $M$9:M238, $M$9:M238, "")&lt;&gt;"End", $I238=""), "End", "")</f>
        <v/>
      </c>
    </row>
    <row r="240" spans="13:13" ht="17.45" customHeight="1" x14ac:dyDescent="0.25">
      <c r="M240" s="60" t="str" cm="1">
        <f t="array" aca="1" ref="M240" ca="1">IF(AND(_xlfn.XLOOKUP("End", $M$9:M239, $M$9:M239, "")&lt;&gt;"End", $I239=""), "End", "")</f>
        <v/>
      </c>
    </row>
    <row r="241" spans="13:13" ht="17.45" customHeight="1" x14ac:dyDescent="0.25">
      <c r="M241" s="60" t="str" cm="1">
        <f t="array" aca="1" ref="M241" ca="1">IF(AND(_xlfn.XLOOKUP("End", $M$9:M240, $M$9:M240, "")&lt;&gt;"End", $I240=""), "End", "")</f>
        <v/>
      </c>
    </row>
    <row r="242" spans="13:13" ht="17.45" customHeight="1" x14ac:dyDescent="0.25">
      <c r="M242" s="60" t="str" cm="1">
        <f t="array" aca="1" ref="M242" ca="1">IF(AND(_xlfn.XLOOKUP("End", $M$9:M241, $M$9:M241, "")&lt;&gt;"End", $I241=""), "End", "")</f>
        <v/>
      </c>
    </row>
    <row r="243" spans="13:13" ht="17.45" customHeight="1" x14ac:dyDescent="0.25">
      <c r="M243" s="60" t="str" cm="1">
        <f t="array" aca="1" ref="M243" ca="1">IF(AND(_xlfn.XLOOKUP("End", $M$9:M242, $M$9:M242, "")&lt;&gt;"End", $I242=""), "End", "")</f>
        <v/>
      </c>
    </row>
    <row r="244" spans="13:13" ht="17.45" customHeight="1" x14ac:dyDescent="0.25">
      <c r="M244" s="60" t="str" cm="1">
        <f t="array" aca="1" ref="M244" ca="1">IF(AND(_xlfn.XLOOKUP("End", $M$9:M243, $M$9:M243, "")&lt;&gt;"End", $I243=""), "End", "")</f>
        <v/>
      </c>
    </row>
    <row r="245" spans="13:13" ht="17.45" customHeight="1" x14ac:dyDescent="0.25">
      <c r="M245" s="60" t="str" cm="1">
        <f t="array" aca="1" ref="M245" ca="1">IF(AND(_xlfn.XLOOKUP("End", $M$9:M244, $M$9:M244, "")&lt;&gt;"End", $I244=""), "End", "")</f>
        <v/>
      </c>
    </row>
    <row r="246" spans="13:13" ht="17.45" customHeight="1" x14ac:dyDescent="0.25">
      <c r="M246" s="60" t="str" cm="1">
        <f t="array" aca="1" ref="M246" ca="1">IF(AND(_xlfn.XLOOKUP("End", $M$9:M245, $M$9:M245, "")&lt;&gt;"End", $I245=""), "End", "")</f>
        <v/>
      </c>
    </row>
    <row r="247" spans="13:13" ht="17.45" customHeight="1" x14ac:dyDescent="0.25">
      <c r="M247" s="60" t="str" cm="1">
        <f t="array" aca="1" ref="M247" ca="1">IF(AND(_xlfn.XLOOKUP("End", $M$9:M246, $M$9:M246, "")&lt;&gt;"End", $I246=""), "End", "")</f>
        <v/>
      </c>
    </row>
    <row r="248" spans="13:13" ht="17.45" customHeight="1" x14ac:dyDescent="0.25">
      <c r="M248" s="60" t="str" cm="1">
        <f t="array" aca="1" ref="M248" ca="1">IF(AND(_xlfn.XLOOKUP("End", $M$9:M247, $M$9:M247, "")&lt;&gt;"End", $I247=""), "End", "")</f>
        <v/>
      </c>
    </row>
    <row r="249" spans="13:13" ht="17.45" customHeight="1" x14ac:dyDescent="0.25">
      <c r="M249" s="60" t="str" cm="1">
        <f t="array" aca="1" ref="M249" ca="1">IF(AND(_xlfn.XLOOKUP("End", $M$9:M248, $M$9:M248, "")&lt;&gt;"End", $I248=""), "End", "")</f>
        <v/>
      </c>
    </row>
    <row r="250" spans="13:13" ht="17.45" customHeight="1" x14ac:dyDescent="0.25">
      <c r="M250" s="60" t="str" cm="1">
        <f t="array" aca="1" ref="M250" ca="1">IF(AND(_xlfn.XLOOKUP("End", $M$9:M249, $M$9:M249, "")&lt;&gt;"End", $I249=""), "End", "")</f>
        <v/>
      </c>
    </row>
    <row r="251" spans="13:13" ht="17.45" customHeight="1" x14ac:dyDescent="0.25">
      <c r="M251" s="60" t="str" cm="1">
        <f t="array" aca="1" ref="M251" ca="1">IF(AND(_xlfn.XLOOKUP("End", $M$9:M250, $M$9:M250, "")&lt;&gt;"End", $I250=""), "End", "")</f>
        <v/>
      </c>
    </row>
    <row r="252" spans="13:13" ht="17.45" customHeight="1" x14ac:dyDescent="0.25">
      <c r="M252" s="60" t="str" cm="1">
        <f t="array" aca="1" ref="M252" ca="1">IF(AND(_xlfn.XLOOKUP("End", $M$9:M251, $M$9:M251, "")&lt;&gt;"End", $I251=""), "End", "")</f>
        <v/>
      </c>
    </row>
    <row r="253" spans="13:13" ht="17.45" customHeight="1" x14ac:dyDescent="0.25">
      <c r="M253" s="60" t="str" cm="1">
        <f t="array" aca="1" ref="M253" ca="1">IF(AND(_xlfn.XLOOKUP("End", $M$9:M252, $M$9:M252, "")&lt;&gt;"End", $I252=""), "End", "")</f>
        <v/>
      </c>
    </row>
    <row r="254" spans="13:13" ht="17.45" customHeight="1" x14ac:dyDescent="0.25">
      <c r="M254" s="60" t="str" cm="1">
        <f t="array" aca="1" ref="M254" ca="1">IF(AND(_xlfn.XLOOKUP("End", $M$9:M253, $M$9:M253, "")&lt;&gt;"End", $I253=""), "End", "")</f>
        <v/>
      </c>
    </row>
    <row r="255" spans="13:13" ht="17.45" customHeight="1" x14ac:dyDescent="0.25">
      <c r="M255" s="60" t="str" cm="1">
        <f t="array" aca="1" ref="M255" ca="1">IF(AND(_xlfn.XLOOKUP("End", $M$9:M254, $M$9:M254, "")&lt;&gt;"End", $I254=""), "End", "")</f>
        <v/>
      </c>
    </row>
    <row r="256" spans="13:13" ht="17.45" customHeight="1" x14ac:dyDescent="0.25">
      <c r="M256" s="60" t="str" cm="1">
        <f t="array" aca="1" ref="M256" ca="1">IF(AND(_xlfn.XLOOKUP("End", $M$9:M255, $M$9:M255, "")&lt;&gt;"End", $I255=""), "End", "")</f>
        <v/>
      </c>
    </row>
    <row r="257" spans="13:13" ht="17.45" customHeight="1" x14ac:dyDescent="0.25">
      <c r="M257" s="60" t="str" cm="1">
        <f t="array" aca="1" ref="M257" ca="1">IF(AND(_xlfn.XLOOKUP("End", $M$9:M256, $M$9:M256, "")&lt;&gt;"End", $I256=""), "End", "")</f>
        <v/>
      </c>
    </row>
    <row r="258" spans="13:13" ht="17.45" customHeight="1" x14ac:dyDescent="0.25">
      <c r="M258" s="60" t="str" cm="1">
        <f t="array" aca="1" ref="M258" ca="1">IF(AND(_xlfn.XLOOKUP("End", $M$9:M257, $M$9:M257, "")&lt;&gt;"End", $I257=""), "End", "")</f>
        <v/>
      </c>
    </row>
    <row r="259" spans="13:13" ht="17.45" customHeight="1" x14ac:dyDescent="0.25">
      <c r="M259" s="60" t="str" cm="1">
        <f t="array" aca="1" ref="M259" ca="1">IF(AND(_xlfn.XLOOKUP("End", $M$9:M258, $M$9:M258, "")&lt;&gt;"End", $I258=""), "End", "")</f>
        <v/>
      </c>
    </row>
    <row r="260" spans="13:13" ht="17.45" customHeight="1" x14ac:dyDescent="0.25">
      <c r="M260" s="60" t="str" cm="1">
        <f t="array" aca="1" ref="M260" ca="1">IF(AND(_xlfn.XLOOKUP("End", $M$9:M259, $M$9:M259, "")&lt;&gt;"End", $I259=""), "End", "")</f>
        <v/>
      </c>
    </row>
    <row r="261" spans="13:13" ht="17.45" customHeight="1" x14ac:dyDescent="0.25">
      <c r="M261" s="60" t="str" cm="1">
        <f t="array" aca="1" ref="M261" ca="1">IF(AND(_xlfn.XLOOKUP("End", $M$9:M260, $M$9:M260, "")&lt;&gt;"End", $I260=""), "End", "")</f>
        <v/>
      </c>
    </row>
    <row r="262" spans="13:13" ht="17.45" customHeight="1" x14ac:dyDescent="0.25">
      <c r="M262" s="60" t="str" cm="1">
        <f t="array" aca="1" ref="M262" ca="1">IF(AND(_xlfn.XLOOKUP("End", $M$9:M261, $M$9:M261, "")&lt;&gt;"End", $I261=""), "End", "")</f>
        <v/>
      </c>
    </row>
    <row r="263" spans="13:13" ht="17.45" customHeight="1" x14ac:dyDescent="0.25">
      <c r="M263" s="60" t="str" cm="1">
        <f t="array" aca="1" ref="M263" ca="1">IF(AND(_xlfn.XLOOKUP("End", $M$9:M262, $M$9:M262, "")&lt;&gt;"End", $I262=""), "End", "")</f>
        <v/>
      </c>
    </row>
    <row r="264" spans="13:13" ht="17.45" customHeight="1" x14ac:dyDescent="0.25">
      <c r="M264" s="60" t="str" cm="1">
        <f t="array" aca="1" ref="M264" ca="1">IF(AND(_xlfn.XLOOKUP("End", $M$9:M263, $M$9:M263, "")&lt;&gt;"End", $I263=""), "End", "")</f>
        <v/>
      </c>
    </row>
    <row r="265" spans="13:13" ht="17.45" customHeight="1" x14ac:dyDescent="0.25">
      <c r="M265" s="60" t="str" cm="1">
        <f t="array" aca="1" ref="M265" ca="1">IF(AND(_xlfn.XLOOKUP("End", $M$9:M264, $M$9:M264, "")&lt;&gt;"End", $I264=""), "End", "")</f>
        <v/>
      </c>
    </row>
    <row r="266" spans="13:13" ht="17.45" customHeight="1" x14ac:dyDescent="0.25">
      <c r="M266" s="60" t="str" cm="1">
        <f t="array" aca="1" ref="M266" ca="1">IF(AND(_xlfn.XLOOKUP("End", $M$9:M265, $M$9:M265, "")&lt;&gt;"End", $I265=""), "End", "")</f>
        <v/>
      </c>
    </row>
    <row r="267" spans="13:13" ht="17.45" customHeight="1" x14ac:dyDescent="0.25">
      <c r="M267" s="60" t="str" cm="1">
        <f t="array" aca="1" ref="M267" ca="1">IF(AND(_xlfn.XLOOKUP("End", $M$9:M266, $M$9:M266, "")&lt;&gt;"End", $I266=""), "End", "")</f>
        <v/>
      </c>
    </row>
    <row r="268" spans="13:13" ht="17.45" customHeight="1" x14ac:dyDescent="0.25">
      <c r="M268" s="60" t="str" cm="1">
        <f t="array" aca="1" ref="M268" ca="1">IF(AND(_xlfn.XLOOKUP("End", $M$9:M267, $M$9:M267, "")&lt;&gt;"End", $I267=""), "End", "")</f>
        <v/>
      </c>
    </row>
    <row r="269" spans="13:13" ht="17.45" customHeight="1" x14ac:dyDescent="0.25">
      <c r="M269" s="60" t="str" cm="1">
        <f t="array" aca="1" ref="M269" ca="1">IF(AND(_xlfn.XLOOKUP("End", $M$9:M268, $M$9:M268, "")&lt;&gt;"End", $I268=""), "End", "")</f>
        <v/>
      </c>
    </row>
    <row r="270" spans="13:13" ht="17.45" customHeight="1" x14ac:dyDescent="0.25">
      <c r="M270" s="60" t="str" cm="1">
        <f t="array" aca="1" ref="M270" ca="1">IF(AND(_xlfn.XLOOKUP("End", $M$9:M269, $M$9:M269, "")&lt;&gt;"End", $I269=""), "End", "")</f>
        <v/>
      </c>
    </row>
    <row r="271" spans="13:13" ht="17.45" customHeight="1" x14ac:dyDescent="0.25">
      <c r="M271" s="60" t="str" cm="1">
        <f t="array" aca="1" ref="M271" ca="1">IF(AND(_xlfn.XLOOKUP("End", $M$9:M270, $M$9:M270, "")&lt;&gt;"End", $I270=""), "End", "")</f>
        <v/>
      </c>
    </row>
    <row r="272" spans="13:13" ht="17.45" customHeight="1" x14ac:dyDescent="0.25">
      <c r="M272" s="60" t="str" cm="1">
        <f t="array" aca="1" ref="M272" ca="1">IF(AND(_xlfn.XLOOKUP("End", $M$9:M271, $M$9:M271, "")&lt;&gt;"End", $I271=""), "End", "")</f>
        <v/>
      </c>
    </row>
    <row r="273" spans="13:13" ht="17.45" customHeight="1" x14ac:dyDescent="0.25">
      <c r="M273" s="60" t="str" cm="1">
        <f t="array" aca="1" ref="M273" ca="1">IF(AND(_xlfn.XLOOKUP("End", $M$9:M272, $M$9:M272, "")&lt;&gt;"End", $I272=""), "End", "")</f>
        <v/>
      </c>
    </row>
    <row r="274" spans="13:13" ht="17.45" customHeight="1" x14ac:dyDescent="0.25">
      <c r="M274" s="60" t="str" cm="1">
        <f t="array" aca="1" ref="M274" ca="1">IF(AND(_xlfn.XLOOKUP("End", $M$9:M273, $M$9:M273, "")&lt;&gt;"End", $I273=""), "End", "")</f>
        <v/>
      </c>
    </row>
    <row r="275" spans="13:13" ht="17.45" customHeight="1" x14ac:dyDescent="0.25">
      <c r="M275" s="60" t="str" cm="1">
        <f t="array" aca="1" ref="M275" ca="1">IF(AND(_xlfn.XLOOKUP("End", $M$9:M274, $M$9:M274, "")&lt;&gt;"End", $I274=""), "End", "")</f>
        <v/>
      </c>
    </row>
    <row r="276" spans="13:13" ht="17.45" customHeight="1" x14ac:dyDescent="0.25">
      <c r="M276" s="60" t="str" cm="1">
        <f t="array" aca="1" ref="M276" ca="1">IF(AND(_xlfn.XLOOKUP("End", $M$9:M275, $M$9:M275, "")&lt;&gt;"End", $I275=""), "End", "")</f>
        <v/>
      </c>
    </row>
    <row r="277" spans="13:13" ht="17.45" customHeight="1" x14ac:dyDescent="0.25">
      <c r="M277" s="60" t="str" cm="1">
        <f t="array" aca="1" ref="M277" ca="1">IF(AND(_xlfn.XLOOKUP("End", $M$9:M276, $M$9:M276, "")&lt;&gt;"End", $I276=""), "End", "")</f>
        <v/>
      </c>
    </row>
    <row r="278" spans="13:13" ht="17.45" customHeight="1" x14ac:dyDescent="0.25">
      <c r="M278" s="60" t="str" cm="1">
        <f t="array" aca="1" ref="M278" ca="1">IF(AND(_xlfn.XLOOKUP("End", $M$9:M277, $M$9:M277, "")&lt;&gt;"End", $I277=""), "End", "")</f>
        <v/>
      </c>
    </row>
    <row r="279" spans="13:13" ht="17.45" customHeight="1" x14ac:dyDescent="0.25">
      <c r="M279" s="60" t="str" cm="1">
        <f t="array" aca="1" ref="M279" ca="1">IF(AND(_xlfn.XLOOKUP("End", $M$9:M278, $M$9:M278, "")&lt;&gt;"End", $I278=""), "End", "")</f>
        <v/>
      </c>
    </row>
    <row r="280" spans="13:13" ht="17.45" customHeight="1" x14ac:dyDescent="0.25">
      <c r="M280" s="60" t="str" cm="1">
        <f t="array" aca="1" ref="M280" ca="1">IF(AND(_xlfn.XLOOKUP("End", $M$9:M279, $M$9:M279, "")&lt;&gt;"End", $I279=""), "End", "")</f>
        <v/>
      </c>
    </row>
    <row r="281" spans="13:13" ht="17.45" customHeight="1" x14ac:dyDescent="0.25">
      <c r="M281" s="60" t="str" cm="1">
        <f t="array" aca="1" ref="M281" ca="1">IF(AND(_xlfn.XLOOKUP("End", $M$9:M280, $M$9:M280, "")&lt;&gt;"End", $I280=""), "End", "")</f>
        <v/>
      </c>
    </row>
    <row r="282" spans="13:13" ht="17.45" customHeight="1" x14ac:dyDescent="0.25">
      <c r="M282" s="60" t="str" cm="1">
        <f t="array" aca="1" ref="M282" ca="1">IF(AND(_xlfn.XLOOKUP("End", $M$9:M281, $M$9:M281, "")&lt;&gt;"End", $I281=""), "End", "")</f>
        <v/>
      </c>
    </row>
    <row r="283" spans="13:13" ht="17.45" customHeight="1" x14ac:dyDescent="0.25">
      <c r="M283" s="60" t="str" cm="1">
        <f t="array" aca="1" ref="M283" ca="1">IF(AND(_xlfn.XLOOKUP("End", $M$9:M282, $M$9:M282, "")&lt;&gt;"End", $I282=""), "End", "")</f>
        <v/>
      </c>
    </row>
    <row r="284" spans="13:13" ht="17.45" customHeight="1" x14ac:dyDescent="0.25">
      <c r="M284" s="60" t="str" cm="1">
        <f t="array" aca="1" ref="M284" ca="1">IF(AND(_xlfn.XLOOKUP("End", $M$9:M283, $M$9:M283, "")&lt;&gt;"End", $I283=""), "End", "")</f>
        <v/>
      </c>
    </row>
    <row r="285" spans="13:13" ht="17.45" customHeight="1" x14ac:dyDescent="0.25">
      <c r="M285" s="60" t="str" cm="1">
        <f t="array" aca="1" ref="M285" ca="1">IF(AND(_xlfn.XLOOKUP("End", $M$9:M284, $M$9:M284, "")&lt;&gt;"End", $I284=""), "End", "")</f>
        <v/>
      </c>
    </row>
    <row r="286" spans="13:13" ht="17.45" customHeight="1" x14ac:dyDescent="0.25">
      <c r="M286" s="60" t="str" cm="1">
        <f t="array" aca="1" ref="M286" ca="1">IF(AND(_xlfn.XLOOKUP("End", $M$9:M285, $M$9:M285, "")&lt;&gt;"End", $I285=""), "End", "")</f>
        <v/>
      </c>
    </row>
    <row r="287" spans="13:13" ht="17.45" customHeight="1" x14ac:dyDescent="0.25">
      <c r="M287" s="60" t="str" cm="1">
        <f t="array" aca="1" ref="M287" ca="1">IF(AND(_xlfn.XLOOKUP("End", $M$9:M286, $M$9:M286, "")&lt;&gt;"End", $I286=""), "End", "")</f>
        <v/>
      </c>
    </row>
    <row r="288" spans="13:13" ht="17.45" customHeight="1" x14ac:dyDescent="0.25">
      <c r="M288" s="60" t="str" cm="1">
        <f t="array" aca="1" ref="M288" ca="1">IF(AND(_xlfn.XLOOKUP("End", $M$9:M287, $M$9:M287, "")&lt;&gt;"End", $I287=""), "End", "")</f>
        <v/>
      </c>
    </row>
    <row r="289" spans="13:13" ht="17.45" customHeight="1" x14ac:dyDescent="0.25">
      <c r="M289" s="60" t="str" cm="1">
        <f t="array" aca="1" ref="M289" ca="1">IF(AND(_xlfn.XLOOKUP("End", $M$9:M288, $M$9:M288, "")&lt;&gt;"End", $I288=""), "End", "")</f>
        <v/>
      </c>
    </row>
    <row r="290" spans="13:13" ht="17.45" customHeight="1" x14ac:dyDescent="0.25">
      <c r="M290" s="60" t="str" cm="1">
        <f t="array" aca="1" ref="M290" ca="1">IF(AND(_xlfn.XLOOKUP("End", $M$9:M289, $M$9:M289, "")&lt;&gt;"End", $I289=""), "End", "")</f>
        <v/>
      </c>
    </row>
    <row r="291" spans="13:13" ht="17.45" customHeight="1" x14ac:dyDescent="0.25">
      <c r="M291" s="60" t="str" cm="1">
        <f t="array" aca="1" ref="M291" ca="1">IF(AND(_xlfn.XLOOKUP("End", $M$9:M290, $M$9:M290, "")&lt;&gt;"End", $I290=""), "End", "")</f>
        <v/>
      </c>
    </row>
    <row r="292" spans="13:13" ht="17.45" customHeight="1" x14ac:dyDescent="0.25">
      <c r="M292" s="60" t="str" cm="1">
        <f t="array" aca="1" ref="M292" ca="1">IF(AND(_xlfn.XLOOKUP("End", $M$9:M291, $M$9:M291, "")&lt;&gt;"End", $I291=""), "End", "")</f>
        <v/>
      </c>
    </row>
    <row r="293" spans="13:13" ht="17.45" customHeight="1" x14ac:dyDescent="0.25">
      <c r="M293" s="60" t="str" cm="1">
        <f t="array" aca="1" ref="M293" ca="1">IF(AND(_xlfn.XLOOKUP("End", $M$9:M292, $M$9:M292, "")&lt;&gt;"End", $I292=""), "End", "")</f>
        <v/>
      </c>
    </row>
    <row r="294" spans="13:13" ht="17.45" customHeight="1" x14ac:dyDescent="0.25">
      <c r="M294" s="60" t="str" cm="1">
        <f t="array" aca="1" ref="M294" ca="1">IF(AND(_xlfn.XLOOKUP("End", $M$9:M293, $M$9:M293, "")&lt;&gt;"End", $I293=""), "End", "")</f>
        <v/>
      </c>
    </row>
    <row r="295" spans="13:13" ht="17.45" customHeight="1" x14ac:dyDescent="0.25">
      <c r="M295" s="60" t="str" cm="1">
        <f t="array" aca="1" ref="M295" ca="1">IF(AND(_xlfn.XLOOKUP("End", $M$9:M294, $M$9:M294, "")&lt;&gt;"End", $I294=""), "End", "")</f>
        <v/>
      </c>
    </row>
    <row r="296" spans="13:13" ht="17.45" customHeight="1" x14ac:dyDescent="0.25">
      <c r="M296" s="60" t="str" cm="1">
        <f t="array" aca="1" ref="M296" ca="1">IF(AND(_xlfn.XLOOKUP("End", $M$9:M295, $M$9:M295, "")&lt;&gt;"End", $I295=""), "End", "")</f>
        <v/>
      </c>
    </row>
    <row r="297" spans="13:13" ht="17.45" customHeight="1" x14ac:dyDescent="0.25">
      <c r="M297" s="60" t="str" cm="1">
        <f t="array" aca="1" ref="M297" ca="1">IF(AND(_xlfn.XLOOKUP("End", $M$9:M296, $M$9:M296, "")&lt;&gt;"End", $I296=""), "End", "")</f>
        <v/>
      </c>
    </row>
    <row r="298" spans="13:13" ht="17.45" customHeight="1" x14ac:dyDescent="0.25">
      <c r="M298" s="60" t="str" cm="1">
        <f t="array" aca="1" ref="M298" ca="1">IF(AND(_xlfn.XLOOKUP("End", $M$9:M297, $M$9:M297, "")&lt;&gt;"End", $I297=""), "End", "")</f>
        <v/>
      </c>
    </row>
    <row r="299" spans="13:13" ht="17.45" customHeight="1" x14ac:dyDescent="0.25">
      <c r="M299" s="60" t="str" cm="1">
        <f t="array" aca="1" ref="M299" ca="1">IF(AND(_xlfn.XLOOKUP("End", $M$9:M298, $M$9:M298, "")&lt;&gt;"End", $I298=""), "End", "")</f>
        <v/>
      </c>
    </row>
    <row r="300" spans="13:13" ht="17.45" customHeight="1" x14ac:dyDescent="0.25">
      <c r="M300" s="60" t="str" cm="1">
        <f t="array" aca="1" ref="M300" ca="1">IF(AND(_xlfn.XLOOKUP("End", $M$9:M299, $M$9:M299, "")&lt;&gt;"End", $I299=""), "End", "")</f>
        <v/>
      </c>
    </row>
    <row r="301" spans="13:13" ht="17.45" customHeight="1" x14ac:dyDescent="0.25">
      <c r="M301" s="60" t="str" cm="1">
        <f t="array" aca="1" ref="M301" ca="1">IF(AND(_xlfn.XLOOKUP("End", $M$9:M300, $M$9:M300, "")&lt;&gt;"End", $I300=""), "End", "")</f>
        <v/>
      </c>
    </row>
    <row r="302" spans="13:13" ht="17.45" customHeight="1" x14ac:dyDescent="0.25">
      <c r="M302" s="60" t="str" cm="1">
        <f t="array" aca="1" ref="M302" ca="1">IF(AND(_xlfn.XLOOKUP("End", $M$9:M301, $M$9:M301, "")&lt;&gt;"End", $I301=""), "End", "")</f>
        <v/>
      </c>
    </row>
    <row r="303" spans="13:13" ht="17.45" customHeight="1" x14ac:dyDescent="0.25">
      <c r="M303" s="60" t="str" cm="1">
        <f t="array" aca="1" ref="M303" ca="1">IF(AND(_xlfn.XLOOKUP("End", $M$9:M302, $M$9:M302, "")&lt;&gt;"End", $I302=""), "End", "")</f>
        <v/>
      </c>
    </row>
    <row r="304" spans="13:13" ht="17.45" customHeight="1" x14ac:dyDescent="0.25">
      <c r="M304" s="60" t="str" cm="1">
        <f t="array" aca="1" ref="M304" ca="1">IF(AND(_xlfn.XLOOKUP("End", $M$9:M303, $M$9:M303, "")&lt;&gt;"End", $I303=""), "End", "")</f>
        <v/>
      </c>
    </row>
    <row r="305" spans="13:13" ht="17.45" customHeight="1" x14ac:dyDescent="0.25">
      <c r="M305" s="60" t="str" cm="1">
        <f t="array" aca="1" ref="M305" ca="1">IF(AND(_xlfn.XLOOKUP("End", $M$9:M304, $M$9:M304, "")&lt;&gt;"End", $I304=""), "End", "")</f>
        <v/>
      </c>
    </row>
    <row r="306" spans="13:13" ht="17.45" customHeight="1" x14ac:dyDescent="0.25">
      <c r="M306" s="60" t="str" cm="1">
        <f t="array" aca="1" ref="M306" ca="1">IF(AND(_xlfn.XLOOKUP("End", $M$9:M305, $M$9:M305, "")&lt;&gt;"End", $I305=""), "End", "")</f>
        <v/>
      </c>
    </row>
    <row r="307" spans="13:13" ht="17.45" customHeight="1" x14ac:dyDescent="0.25">
      <c r="M307" s="60" t="str" cm="1">
        <f t="array" aca="1" ref="M307" ca="1">IF(AND(_xlfn.XLOOKUP("End", $M$9:M306, $M$9:M306, "")&lt;&gt;"End", $I306=""), "End", "")</f>
        <v/>
      </c>
    </row>
    <row r="308" spans="13:13" ht="17.45" customHeight="1" x14ac:dyDescent="0.25">
      <c r="M308" s="60" t="str" cm="1">
        <f t="array" aca="1" ref="M308" ca="1">IF(AND(_xlfn.XLOOKUP("End", $M$9:M307, $M$9:M307, "")&lt;&gt;"End", $I307=""), "End", "")</f>
        <v/>
      </c>
    </row>
    <row r="309" spans="13:13" ht="17.45" customHeight="1" x14ac:dyDescent="0.25">
      <c r="M309" s="60" t="str" cm="1">
        <f t="array" aca="1" ref="M309" ca="1">IF(AND(_xlfn.XLOOKUP("End", $M$9:M308, $M$9:M308, "")&lt;&gt;"End", $I308=""), "End", "")</f>
        <v/>
      </c>
    </row>
    <row r="310" spans="13:13" ht="17.45" customHeight="1" x14ac:dyDescent="0.25">
      <c r="M310" s="60" t="str" cm="1">
        <f t="array" aca="1" ref="M310" ca="1">IF(AND(_xlfn.XLOOKUP("End", $M$9:M309, $M$9:M309, "")&lt;&gt;"End", $I309=""), "End", "")</f>
        <v/>
      </c>
    </row>
    <row r="311" spans="13:13" ht="17.45" customHeight="1" x14ac:dyDescent="0.25">
      <c r="M311" s="60" t="str" cm="1">
        <f t="array" aca="1" ref="M311" ca="1">IF(AND(_xlfn.XLOOKUP("End", $M$9:M310, $M$9:M310, "")&lt;&gt;"End", $I310=""), "End", "")</f>
        <v/>
      </c>
    </row>
    <row r="312" spans="13:13" ht="17.45" customHeight="1" x14ac:dyDescent="0.25">
      <c r="M312" s="60" t="str" cm="1">
        <f t="array" aca="1" ref="M312" ca="1">IF(AND(_xlfn.XLOOKUP("End", $M$9:M311, $M$9:M311, "")&lt;&gt;"End", $I311=""), "End", "")</f>
        <v/>
      </c>
    </row>
    <row r="313" spans="13:13" ht="17.45" customHeight="1" x14ac:dyDescent="0.25">
      <c r="M313" s="60" t="str" cm="1">
        <f t="array" aca="1" ref="M313" ca="1">IF(AND(_xlfn.XLOOKUP("End", $M$9:M312, $M$9:M312, "")&lt;&gt;"End", $I312=""), "End", "")</f>
        <v/>
      </c>
    </row>
    <row r="314" spans="13:13" ht="17.45" customHeight="1" x14ac:dyDescent="0.25">
      <c r="M314" s="60" t="str" cm="1">
        <f t="array" aca="1" ref="M314" ca="1">IF(AND(_xlfn.XLOOKUP("End", $M$9:M313, $M$9:M313, "")&lt;&gt;"End", $I313=""), "End", "")</f>
        <v/>
      </c>
    </row>
    <row r="315" spans="13:13" ht="17.45" customHeight="1" x14ac:dyDescent="0.25">
      <c r="M315" s="60" t="str" cm="1">
        <f t="array" aca="1" ref="M315" ca="1">IF(AND(_xlfn.XLOOKUP("End", $M$9:M314, $M$9:M314, "")&lt;&gt;"End", $I314=""), "End", "")</f>
        <v/>
      </c>
    </row>
    <row r="316" spans="13:13" ht="17.45" customHeight="1" x14ac:dyDescent="0.25">
      <c r="M316" s="60" t="str" cm="1">
        <f t="array" aca="1" ref="M316" ca="1">IF(AND(_xlfn.XLOOKUP("End", $M$9:M315, $M$9:M315, "")&lt;&gt;"End", $I315=""), "End", "")</f>
        <v/>
      </c>
    </row>
    <row r="317" spans="13:13" ht="17.45" customHeight="1" x14ac:dyDescent="0.25">
      <c r="M317" s="60" t="str" cm="1">
        <f t="array" aca="1" ref="M317" ca="1">IF(AND(_xlfn.XLOOKUP("End", $M$9:M316, $M$9:M316, "")&lt;&gt;"End", $I316=""), "End", "")</f>
        <v/>
      </c>
    </row>
    <row r="318" spans="13:13" ht="17.45" customHeight="1" x14ac:dyDescent="0.25">
      <c r="M318" s="60" t="str" cm="1">
        <f t="array" aca="1" ref="M318" ca="1">IF(AND(_xlfn.XLOOKUP("End", $M$9:M317, $M$9:M317, "")&lt;&gt;"End", $I317=""), "End", "")</f>
        <v/>
      </c>
    </row>
    <row r="319" spans="13:13" ht="17.45" customHeight="1" x14ac:dyDescent="0.25">
      <c r="M319" s="60" t="str" cm="1">
        <f t="array" aca="1" ref="M319" ca="1">IF(AND(_xlfn.XLOOKUP("End", $M$9:M318, $M$9:M318, "")&lt;&gt;"End", $I318=""), "End", "")</f>
        <v/>
      </c>
    </row>
    <row r="320" spans="13:13" ht="17.45" customHeight="1" x14ac:dyDescent="0.25">
      <c r="M320" s="60" t="str" cm="1">
        <f t="array" aca="1" ref="M320" ca="1">IF(AND(_xlfn.XLOOKUP("End", $M$9:M319, $M$9:M319, "")&lt;&gt;"End", $I319=""), "End", "")</f>
        <v/>
      </c>
    </row>
    <row r="321" spans="13:13" ht="17.45" customHeight="1" x14ac:dyDescent="0.25">
      <c r="M321" s="60" t="str" cm="1">
        <f t="array" aca="1" ref="M321" ca="1">IF(AND(_xlfn.XLOOKUP("End", $M$9:M320, $M$9:M320, "")&lt;&gt;"End", $I320=""), "End", "")</f>
        <v/>
      </c>
    </row>
    <row r="322" spans="13:13" ht="17.45" customHeight="1" x14ac:dyDescent="0.25">
      <c r="M322" s="60" t="str" cm="1">
        <f t="array" aca="1" ref="M322" ca="1">IF(AND(_xlfn.XLOOKUP("End", $M$9:M321, $M$9:M321, "")&lt;&gt;"End", $I321=""), "End", "")</f>
        <v/>
      </c>
    </row>
    <row r="323" spans="13:13" ht="17.45" customHeight="1" x14ac:dyDescent="0.25">
      <c r="M323" s="60" t="str" cm="1">
        <f t="array" aca="1" ref="M323" ca="1">IF(AND(_xlfn.XLOOKUP("End", $M$9:M322, $M$9:M322, "")&lt;&gt;"End", $I322=""), "End", "")</f>
        <v/>
      </c>
    </row>
    <row r="324" spans="13:13" ht="17.45" customHeight="1" x14ac:dyDescent="0.25">
      <c r="M324" s="60" t="str" cm="1">
        <f t="array" aca="1" ref="M324" ca="1">IF(AND(_xlfn.XLOOKUP("End", $M$9:M323, $M$9:M323, "")&lt;&gt;"End", $I323=""), "End", "")</f>
        <v/>
      </c>
    </row>
    <row r="325" spans="13:13" ht="17.45" customHeight="1" x14ac:dyDescent="0.25">
      <c r="M325" s="60" t="str" cm="1">
        <f t="array" aca="1" ref="M325" ca="1">IF(AND(_xlfn.XLOOKUP("End", $M$9:M324, $M$9:M324, "")&lt;&gt;"End", $I324=""), "End", "")</f>
        <v/>
      </c>
    </row>
    <row r="326" spans="13:13" ht="17.45" customHeight="1" x14ac:dyDescent="0.25">
      <c r="M326" s="60" t="str" cm="1">
        <f t="array" aca="1" ref="M326" ca="1">IF(AND(_xlfn.XLOOKUP("End", $M$9:M325, $M$9:M325, "")&lt;&gt;"End", $I325=""), "End", "")</f>
        <v/>
      </c>
    </row>
    <row r="327" spans="13:13" ht="17.45" customHeight="1" x14ac:dyDescent="0.25">
      <c r="M327" s="60" t="str" cm="1">
        <f t="array" aca="1" ref="M327" ca="1">IF(AND(_xlfn.XLOOKUP("End", $M$9:M326, $M$9:M326, "")&lt;&gt;"End", $I326=""), "End", "")</f>
        <v/>
      </c>
    </row>
    <row r="328" spans="13:13" ht="17.45" customHeight="1" x14ac:dyDescent="0.25">
      <c r="M328" s="60" t="str" cm="1">
        <f t="array" aca="1" ref="M328" ca="1">IF(AND(_xlfn.XLOOKUP("End", $M$9:M327, $M$9:M327, "")&lt;&gt;"End", $I327=""), "End", "")</f>
        <v/>
      </c>
    </row>
    <row r="329" spans="13:13" ht="17.45" customHeight="1" x14ac:dyDescent="0.25">
      <c r="M329" s="60" t="str" cm="1">
        <f t="array" aca="1" ref="M329" ca="1">IF(AND(_xlfn.XLOOKUP("End", $M$9:M328, $M$9:M328, "")&lt;&gt;"End", $I328=""), "End", "")</f>
        <v/>
      </c>
    </row>
    <row r="330" spans="13:13" ht="17.45" customHeight="1" x14ac:dyDescent="0.25">
      <c r="M330" s="60" t="str" cm="1">
        <f t="array" aca="1" ref="M330" ca="1">IF(AND(_xlfn.XLOOKUP("End", $M$9:M329, $M$9:M329, "")&lt;&gt;"End", $I329=""), "End", "")</f>
        <v/>
      </c>
    </row>
    <row r="331" spans="13:13" ht="17.45" customHeight="1" x14ac:dyDescent="0.25">
      <c r="M331" s="60" t="str" cm="1">
        <f t="array" aca="1" ref="M331" ca="1">IF(AND(_xlfn.XLOOKUP("End", $M$9:M330, $M$9:M330, "")&lt;&gt;"End", $I330=""), "End", "")</f>
        <v/>
      </c>
    </row>
    <row r="332" spans="13:13" ht="17.45" customHeight="1" x14ac:dyDescent="0.25">
      <c r="M332" s="60" t="str" cm="1">
        <f t="array" aca="1" ref="M332" ca="1">IF(AND(_xlfn.XLOOKUP("End", $M$9:M331, $M$9:M331, "")&lt;&gt;"End", $I331=""), "End", "")</f>
        <v/>
      </c>
    </row>
    <row r="333" spans="13:13" ht="17.45" customHeight="1" x14ac:dyDescent="0.25">
      <c r="M333" s="60" t="str" cm="1">
        <f t="array" aca="1" ref="M333" ca="1">IF(AND(_xlfn.XLOOKUP("End", $M$9:M332, $M$9:M332, "")&lt;&gt;"End", $I332=""), "End", "")</f>
        <v/>
      </c>
    </row>
    <row r="334" spans="13:13" ht="17.45" customHeight="1" x14ac:dyDescent="0.25">
      <c r="M334" s="60" t="str" cm="1">
        <f t="array" aca="1" ref="M334" ca="1">IF(AND(_xlfn.XLOOKUP("End", $M$9:M333, $M$9:M333, "")&lt;&gt;"End", $I333=""), "End", "")</f>
        <v/>
      </c>
    </row>
    <row r="335" spans="13:13" ht="17.45" customHeight="1" x14ac:dyDescent="0.25">
      <c r="M335" s="60" t="str" cm="1">
        <f t="array" aca="1" ref="M335" ca="1">IF(AND(_xlfn.XLOOKUP("End", $M$9:M334, $M$9:M334, "")&lt;&gt;"End", $I334=""), "End", "")</f>
        <v/>
      </c>
    </row>
    <row r="336" spans="13:13" ht="17.45" customHeight="1" x14ac:dyDescent="0.25">
      <c r="M336" s="60" t="str" cm="1">
        <f t="array" aca="1" ref="M336" ca="1">IF(AND(_xlfn.XLOOKUP("End", $M$9:M335, $M$9:M335, "")&lt;&gt;"End", $I335=""), "End", "")</f>
        <v/>
      </c>
    </row>
    <row r="337" spans="13:13" ht="17.45" customHeight="1" x14ac:dyDescent="0.25">
      <c r="M337" s="60" t="str" cm="1">
        <f t="array" aca="1" ref="M337" ca="1">IF(AND(_xlfn.XLOOKUP("End", $M$9:M336, $M$9:M336, "")&lt;&gt;"End", $I336=""), "End", "")</f>
        <v/>
      </c>
    </row>
    <row r="338" spans="13:13" ht="17.45" customHeight="1" x14ac:dyDescent="0.25">
      <c r="M338" s="60" t="str" cm="1">
        <f t="array" aca="1" ref="M338" ca="1">IF(AND(_xlfn.XLOOKUP("End", $M$9:M337, $M$9:M337, "")&lt;&gt;"End", $I337=""), "End", "")</f>
        <v/>
      </c>
    </row>
    <row r="339" spans="13:13" ht="17.45" customHeight="1" x14ac:dyDescent="0.25">
      <c r="M339" s="60" t="str" cm="1">
        <f t="array" aca="1" ref="M339" ca="1">IF(AND(_xlfn.XLOOKUP("End", $M$9:M338, $M$9:M338, "")&lt;&gt;"End", $I338=""), "End", "")</f>
        <v/>
      </c>
    </row>
    <row r="340" spans="13:13" ht="17.45" customHeight="1" x14ac:dyDescent="0.25">
      <c r="M340" s="60" t="str" cm="1">
        <f t="array" aca="1" ref="M340" ca="1">IF(AND(_xlfn.XLOOKUP("End", $M$9:M339, $M$9:M339, "")&lt;&gt;"End", $I339=""), "End", "")</f>
        <v/>
      </c>
    </row>
    <row r="341" spans="13:13" ht="17.45" customHeight="1" x14ac:dyDescent="0.25">
      <c r="M341" s="60" t="str" cm="1">
        <f t="array" aca="1" ref="M341" ca="1">IF(AND(_xlfn.XLOOKUP("End", $M$9:M340, $M$9:M340, "")&lt;&gt;"End", $I340=""), "End", "")</f>
        <v/>
      </c>
    </row>
    <row r="342" spans="13:13" ht="17.45" customHeight="1" x14ac:dyDescent="0.25">
      <c r="M342" s="60" t="str" cm="1">
        <f t="array" aca="1" ref="M342" ca="1">IF(AND(_xlfn.XLOOKUP("End", $M$9:M341, $M$9:M341, "")&lt;&gt;"End", $I341=""), "End", "")</f>
        <v/>
      </c>
    </row>
    <row r="343" spans="13:13" ht="17.45" customHeight="1" x14ac:dyDescent="0.25">
      <c r="M343" s="60" t="str" cm="1">
        <f t="array" aca="1" ref="M343" ca="1">IF(AND(_xlfn.XLOOKUP("End", $M$9:M342, $M$9:M342, "")&lt;&gt;"End", $I342=""), "End", "")</f>
        <v/>
      </c>
    </row>
    <row r="344" spans="13:13" ht="17.45" customHeight="1" x14ac:dyDescent="0.25">
      <c r="M344" s="60" t="str" cm="1">
        <f t="array" aca="1" ref="M344" ca="1">IF(AND(_xlfn.XLOOKUP("End", $M$9:M343, $M$9:M343, "")&lt;&gt;"End", $I343=""), "End", "")</f>
        <v/>
      </c>
    </row>
    <row r="345" spans="13:13" ht="17.45" customHeight="1" x14ac:dyDescent="0.25">
      <c r="M345" s="60" t="str" cm="1">
        <f t="array" aca="1" ref="M345" ca="1">IF(AND(_xlfn.XLOOKUP("End", $M$9:M344, $M$9:M344, "")&lt;&gt;"End", $I344=""), "End", "")</f>
        <v/>
      </c>
    </row>
    <row r="346" spans="13:13" ht="17.45" customHeight="1" x14ac:dyDescent="0.25">
      <c r="M346" s="60" t="str" cm="1">
        <f t="array" aca="1" ref="M346" ca="1">IF(AND(_xlfn.XLOOKUP("End", $M$9:M345, $M$9:M345, "")&lt;&gt;"End", $I345=""), "End", "")</f>
        <v/>
      </c>
    </row>
    <row r="347" spans="13:13" ht="17.45" customHeight="1" x14ac:dyDescent="0.25">
      <c r="M347" s="60" t="str" cm="1">
        <f t="array" aca="1" ref="M347" ca="1">IF(AND(_xlfn.XLOOKUP("End", $M$9:M346, $M$9:M346, "")&lt;&gt;"End", $I346=""), "End", "")</f>
        <v/>
      </c>
    </row>
    <row r="348" spans="13:13" ht="17.45" customHeight="1" x14ac:dyDescent="0.25">
      <c r="M348" s="60" t="str" cm="1">
        <f t="array" aca="1" ref="M348" ca="1">IF(AND(_xlfn.XLOOKUP("End", $M$9:M347, $M$9:M347, "")&lt;&gt;"End", $I347=""), "End", "")</f>
        <v/>
      </c>
    </row>
    <row r="349" spans="13:13" ht="17.45" customHeight="1" x14ac:dyDescent="0.25">
      <c r="M349" s="60" t="str" cm="1">
        <f t="array" aca="1" ref="M349" ca="1">IF(AND(_xlfn.XLOOKUP("End", $M$9:M348, $M$9:M348, "")&lt;&gt;"End", $I348=""), "End", "")</f>
        <v/>
      </c>
    </row>
    <row r="350" spans="13:13" ht="17.45" customHeight="1" x14ac:dyDescent="0.25">
      <c r="M350" s="60" t="str" cm="1">
        <f t="array" aca="1" ref="M350" ca="1">IF(AND(_xlfn.XLOOKUP("End", $M$9:M349, $M$9:M349, "")&lt;&gt;"End", $I349=""), "End", "")</f>
        <v/>
      </c>
    </row>
    <row r="351" spans="13:13" ht="17.45" customHeight="1" x14ac:dyDescent="0.25">
      <c r="M351" s="60" t="str" cm="1">
        <f t="array" aca="1" ref="M351" ca="1">IF(AND(_xlfn.XLOOKUP("End", $M$9:M350, $M$9:M350, "")&lt;&gt;"End", $I350=""), "End", "")</f>
        <v/>
      </c>
    </row>
    <row r="352" spans="13:13" ht="17.45" customHeight="1" x14ac:dyDescent="0.25">
      <c r="M352" s="60" t="str" cm="1">
        <f t="array" aca="1" ref="M352" ca="1">IF(AND(_xlfn.XLOOKUP("End", $M$9:M351, $M$9:M351, "")&lt;&gt;"End", $I351=""), "End", "")</f>
        <v/>
      </c>
    </row>
    <row r="353" spans="13:13" ht="17.45" customHeight="1" x14ac:dyDescent="0.25">
      <c r="M353" s="60" t="str" cm="1">
        <f t="array" aca="1" ref="M353" ca="1">IF(AND(_xlfn.XLOOKUP("End", $M$9:M352, $M$9:M352, "")&lt;&gt;"End", $I352=""), "End", "")</f>
        <v/>
      </c>
    </row>
    <row r="354" spans="13:13" ht="17.45" customHeight="1" x14ac:dyDescent="0.25">
      <c r="M354" s="60" t="str" cm="1">
        <f t="array" aca="1" ref="M354" ca="1">IF(AND(_xlfn.XLOOKUP("End", $M$9:M353, $M$9:M353, "")&lt;&gt;"End", $I353=""), "End", "")</f>
        <v/>
      </c>
    </row>
    <row r="355" spans="13:13" ht="17.45" customHeight="1" x14ac:dyDescent="0.25">
      <c r="M355" s="60" t="str" cm="1">
        <f t="array" aca="1" ref="M355" ca="1">IF(AND(_xlfn.XLOOKUP("End", $M$9:M354, $M$9:M354, "")&lt;&gt;"End", $I354=""), "End", "")</f>
        <v/>
      </c>
    </row>
    <row r="356" spans="13:13" ht="17.45" customHeight="1" x14ac:dyDescent="0.25">
      <c r="M356" s="60" t="str" cm="1">
        <f t="array" aca="1" ref="M356" ca="1">IF(AND(_xlfn.XLOOKUP("End", $M$9:M355, $M$9:M355, "")&lt;&gt;"End", $I355=""), "End", "")</f>
        <v/>
      </c>
    </row>
    <row r="357" spans="13:13" ht="17.45" customHeight="1" x14ac:dyDescent="0.25">
      <c r="M357" s="60" t="str" cm="1">
        <f t="array" aca="1" ref="M357" ca="1">IF(AND(_xlfn.XLOOKUP("End", $M$9:M356, $M$9:M356, "")&lt;&gt;"End", $I356=""), "End", "")</f>
        <v/>
      </c>
    </row>
    <row r="358" spans="13:13" ht="17.45" customHeight="1" x14ac:dyDescent="0.25">
      <c r="M358" s="60" t="str" cm="1">
        <f t="array" aca="1" ref="M358" ca="1">IF(AND(_xlfn.XLOOKUP("End", $M$9:M357, $M$9:M357, "")&lt;&gt;"End", $I357=""), "End", "")</f>
        <v/>
      </c>
    </row>
    <row r="359" spans="13:13" ht="17.45" customHeight="1" x14ac:dyDescent="0.25">
      <c r="M359" s="60" t="str" cm="1">
        <f t="array" aca="1" ref="M359" ca="1">IF(AND(_xlfn.XLOOKUP("End", $M$9:M358, $M$9:M358, "")&lt;&gt;"End", $I358=""), "End", "")</f>
        <v/>
      </c>
    </row>
    <row r="360" spans="13:13" ht="17.45" customHeight="1" x14ac:dyDescent="0.25">
      <c r="M360" s="60" t="str" cm="1">
        <f t="array" aca="1" ref="M360" ca="1">IF(AND(_xlfn.XLOOKUP("End", $M$9:M359, $M$9:M359, "")&lt;&gt;"End", $I359=""), "End", "")</f>
        <v/>
      </c>
    </row>
    <row r="361" spans="13:13" ht="17.45" customHeight="1" x14ac:dyDescent="0.25">
      <c r="M361" s="60" t="str" cm="1">
        <f t="array" aca="1" ref="M361" ca="1">IF(AND(_xlfn.XLOOKUP("End", $M$9:M360, $M$9:M360, "")&lt;&gt;"End", $I360=""), "End", "")</f>
        <v/>
      </c>
    </row>
    <row r="362" spans="13:13" ht="17.45" customHeight="1" x14ac:dyDescent="0.25">
      <c r="M362" s="60" t="str" cm="1">
        <f t="array" aca="1" ref="M362" ca="1">IF(AND(_xlfn.XLOOKUP("End", $M$9:M361, $M$9:M361, "")&lt;&gt;"End", $I361=""), "End", "")</f>
        <v/>
      </c>
    </row>
    <row r="363" spans="13:13" ht="17.45" customHeight="1" x14ac:dyDescent="0.25">
      <c r="M363" s="60" t="str" cm="1">
        <f t="array" aca="1" ref="M363" ca="1">IF(AND(_xlfn.XLOOKUP("End", $M$9:M362, $M$9:M362, "")&lt;&gt;"End", $I362=""), "End", "")</f>
        <v/>
      </c>
    </row>
    <row r="364" spans="13:13" ht="17.45" customHeight="1" x14ac:dyDescent="0.25">
      <c r="M364" s="60" t="str" cm="1">
        <f t="array" aca="1" ref="M364" ca="1">IF(AND(_xlfn.XLOOKUP("End", $M$9:M363, $M$9:M363, "")&lt;&gt;"End", $I363=""), "End", "")</f>
        <v/>
      </c>
    </row>
    <row r="365" spans="13:13" ht="17.45" customHeight="1" x14ac:dyDescent="0.25">
      <c r="M365" s="60" t="str" cm="1">
        <f t="array" aca="1" ref="M365" ca="1">IF(AND(_xlfn.XLOOKUP("End", $M$9:M364, $M$9:M364, "")&lt;&gt;"End", $I364=""), "End", "")</f>
        <v/>
      </c>
    </row>
    <row r="366" spans="13:13" ht="17.45" customHeight="1" x14ac:dyDescent="0.25">
      <c r="M366" s="60" t="str" cm="1">
        <f t="array" aca="1" ref="M366" ca="1">IF(AND(_xlfn.XLOOKUP("End", $M$9:M365, $M$9:M365, "")&lt;&gt;"End", $I365=""), "End", "")</f>
        <v/>
      </c>
    </row>
    <row r="367" spans="13:13" ht="17.45" customHeight="1" x14ac:dyDescent="0.25">
      <c r="M367" s="60" t="str" cm="1">
        <f t="array" aca="1" ref="M367" ca="1">IF(AND(_xlfn.XLOOKUP("End", $M$9:M366, $M$9:M366, "")&lt;&gt;"End", $I366=""), "End", "")</f>
        <v/>
      </c>
    </row>
    <row r="368" spans="13:13" ht="17.45" customHeight="1" x14ac:dyDescent="0.25">
      <c r="M368" s="60" t="str" cm="1">
        <f t="array" aca="1" ref="M368" ca="1">IF(AND(_xlfn.XLOOKUP("End", $M$9:M367, $M$9:M367, "")&lt;&gt;"End", $I367=""), "End", "")</f>
        <v/>
      </c>
    </row>
    <row r="369" spans="13:13" ht="17.45" customHeight="1" x14ac:dyDescent="0.25">
      <c r="M369" s="60" t="str" cm="1">
        <f t="array" aca="1" ref="M369" ca="1">IF(AND(_xlfn.XLOOKUP("End", $M$9:M368, $M$9:M368, "")&lt;&gt;"End", $I368=""), "End", "")</f>
        <v/>
      </c>
    </row>
    <row r="370" spans="13:13" ht="17.45" customHeight="1" x14ac:dyDescent="0.25">
      <c r="M370" s="60" t="str" cm="1">
        <f t="array" aca="1" ref="M370" ca="1">IF(AND(_xlfn.XLOOKUP("End", $M$9:M369, $M$9:M369, "")&lt;&gt;"End", $I369=""), "End", "")</f>
        <v/>
      </c>
    </row>
    <row r="371" spans="13:13" ht="17.45" customHeight="1" x14ac:dyDescent="0.25">
      <c r="M371" s="60" t="str" cm="1">
        <f t="array" aca="1" ref="M371" ca="1">IF(AND(_xlfn.XLOOKUP("End", $M$9:M370, $M$9:M370, "")&lt;&gt;"End", $I370=""), "End", "")</f>
        <v/>
      </c>
    </row>
    <row r="372" spans="13:13" ht="17.45" customHeight="1" x14ac:dyDescent="0.25">
      <c r="M372" s="60" t="str" cm="1">
        <f t="array" aca="1" ref="M372" ca="1">IF(AND(_xlfn.XLOOKUP("End", $M$9:M371, $M$9:M371, "")&lt;&gt;"End", $I371=""), "End", "")</f>
        <v/>
      </c>
    </row>
    <row r="373" spans="13:13" ht="17.45" customHeight="1" x14ac:dyDescent="0.25">
      <c r="M373" s="60" t="str" cm="1">
        <f t="array" aca="1" ref="M373" ca="1">IF(AND(_xlfn.XLOOKUP("End", $M$9:M372, $M$9:M372, "")&lt;&gt;"End", $I372=""), "End", "")</f>
        <v/>
      </c>
    </row>
    <row r="374" spans="13:13" ht="17.45" customHeight="1" x14ac:dyDescent="0.25">
      <c r="M374" s="60" t="str" cm="1">
        <f t="array" aca="1" ref="M374" ca="1">IF(AND(_xlfn.XLOOKUP("End", $M$9:M373, $M$9:M373, "")&lt;&gt;"End", $I373=""), "End", "")</f>
        <v/>
      </c>
    </row>
    <row r="375" spans="13:13" ht="17.45" customHeight="1" x14ac:dyDescent="0.25">
      <c r="M375" s="60" t="str" cm="1">
        <f t="array" aca="1" ref="M375" ca="1">IF(AND(_xlfn.XLOOKUP("End", $M$9:M374, $M$9:M374, "")&lt;&gt;"End", $I374=""), "End", "")</f>
        <v/>
      </c>
    </row>
    <row r="376" spans="13:13" ht="17.45" customHeight="1" x14ac:dyDescent="0.25">
      <c r="M376" s="60" t="str" cm="1">
        <f t="array" aca="1" ref="M376" ca="1">IF(AND(_xlfn.XLOOKUP("End", $M$9:M375, $M$9:M375, "")&lt;&gt;"End", $I375=""), "End", "")</f>
        <v/>
      </c>
    </row>
    <row r="377" spans="13:13" ht="17.45" customHeight="1" x14ac:dyDescent="0.25">
      <c r="M377" s="60" t="str" cm="1">
        <f t="array" aca="1" ref="M377" ca="1">IF(AND(_xlfn.XLOOKUP("End", $M$9:M376, $M$9:M376, "")&lt;&gt;"End", $I376=""), "End", "")</f>
        <v/>
      </c>
    </row>
    <row r="378" spans="13:13" ht="17.45" customHeight="1" x14ac:dyDescent="0.25">
      <c r="M378" s="60" t="str" cm="1">
        <f t="array" aca="1" ref="M378" ca="1">IF(AND(_xlfn.XLOOKUP("End", $M$9:M377, $M$9:M377, "")&lt;&gt;"End", $I377=""), "End", "")</f>
        <v/>
      </c>
    </row>
    <row r="379" spans="13:13" ht="17.45" customHeight="1" x14ac:dyDescent="0.25">
      <c r="M379" s="60" t="str" cm="1">
        <f t="array" aca="1" ref="M379" ca="1">IF(AND(_xlfn.XLOOKUP("End", $M$9:M378, $M$9:M378, "")&lt;&gt;"End", $I378=""), "End", "")</f>
        <v/>
      </c>
    </row>
    <row r="380" spans="13:13" ht="17.45" customHeight="1" x14ac:dyDescent="0.25">
      <c r="M380" s="60" t="str" cm="1">
        <f t="array" aca="1" ref="M380" ca="1">IF(AND(_xlfn.XLOOKUP("End", $M$9:M379, $M$9:M379, "")&lt;&gt;"End", $I379=""), "End", "")</f>
        <v/>
      </c>
    </row>
    <row r="381" spans="13:13" ht="17.45" customHeight="1" x14ac:dyDescent="0.25">
      <c r="M381" s="60" t="str" cm="1">
        <f t="array" aca="1" ref="M381" ca="1">IF(AND(_xlfn.XLOOKUP("End", $M$9:M380, $M$9:M380, "")&lt;&gt;"End", $I380=""), "End", "")</f>
        <v/>
      </c>
    </row>
    <row r="382" spans="13:13" ht="17.45" customHeight="1" x14ac:dyDescent="0.25">
      <c r="M382" s="60" t="str" cm="1">
        <f t="array" aca="1" ref="M382" ca="1">IF(AND(_xlfn.XLOOKUP("End", $M$9:M381, $M$9:M381, "")&lt;&gt;"End", $I381=""), "End", "")</f>
        <v/>
      </c>
    </row>
    <row r="383" spans="13:13" ht="17.45" customHeight="1" x14ac:dyDescent="0.25">
      <c r="M383" s="60" t="str" cm="1">
        <f t="array" aca="1" ref="M383" ca="1">IF(AND(_xlfn.XLOOKUP("End", $M$9:M382, $M$9:M382, "")&lt;&gt;"End", $I382=""), "End", "")</f>
        <v/>
      </c>
    </row>
    <row r="384" spans="13:13" ht="17.45" customHeight="1" x14ac:dyDescent="0.25">
      <c r="M384" s="60" t="str" cm="1">
        <f t="array" aca="1" ref="M384" ca="1">IF(AND(_xlfn.XLOOKUP("End", $M$9:M383, $M$9:M383, "")&lt;&gt;"End", $I383=""), "End", "")</f>
        <v/>
      </c>
    </row>
    <row r="385" spans="13:13" ht="17.45" customHeight="1" x14ac:dyDescent="0.25">
      <c r="M385" s="60" t="str" cm="1">
        <f t="array" aca="1" ref="M385" ca="1">IF(AND(_xlfn.XLOOKUP("End", $M$9:M384, $M$9:M384, "")&lt;&gt;"End", $I384=""), "End", "")</f>
        <v/>
      </c>
    </row>
    <row r="386" spans="13:13" ht="17.45" customHeight="1" x14ac:dyDescent="0.25">
      <c r="M386" s="60" t="str" cm="1">
        <f t="array" aca="1" ref="M386" ca="1">IF(AND(_xlfn.XLOOKUP("End", $M$9:M385, $M$9:M385, "")&lt;&gt;"End", $I385=""), "End", "")</f>
        <v/>
      </c>
    </row>
    <row r="387" spans="13:13" ht="17.45" customHeight="1" x14ac:dyDescent="0.25">
      <c r="M387" s="60" t="str" cm="1">
        <f t="array" aca="1" ref="M387" ca="1">IF(AND(_xlfn.XLOOKUP("End", $M$9:M386, $M$9:M386, "")&lt;&gt;"End", $I386=""), "End", "")</f>
        <v/>
      </c>
    </row>
    <row r="388" spans="13:13" ht="17.45" customHeight="1" x14ac:dyDescent="0.25">
      <c r="M388" s="60" t="str" cm="1">
        <f t="array" aca="1" ref="M388" ca="1">IF(AND(_xlfn.XLOOKUP("End", $M$9:M387, $M$9:M387, "")&lt;&gt;"End", $I387=""), "End", "")</f>
        <v/>
      </c>
    </row>
    <row r="389" spans="13:13" ht="17.45" customHeight="1" x14ac:dyDescent="0.25">
      <c r="M389" s="60" t="str" cm="1">
        <f t="array" aca="1" ref="M389" ca="1">IF(AND(_xlfn.XLOOKUP("End", $M$9:M388, $M$9:M388, "")&lt;&gt;"End", $I388=""), "End", "")</f>
        <v/>
      </c>
    </row>
    <row r="390" spans="13:13" ht="17.45" customHeight="1" x14ac:dyDescent="0.25">
      <c r="M390" s="60" t="str" cm="1">
        <f t="array" aca="1" ref="M390" ca="1">IF(AND(_xlfn.XLOOKUP("End", $M$9:M389, $M$9:M389, "")&lt;&gt;"End", $I389=""), "End", "")</f>
        <v/>
      </c>
    </row>
    <row r="391" spans="13:13" ht="17.45" customHeight="1" x14ac:dyDescent="0.25">
      <c r="M391" s="60" t="str" cm="1">
        <f t="array" aca="1" ref="M391" ca="1">IF(AND(_xlfn.XLOOKUP("End", $M$9:M390, $M$9:M390, "")&lt;&gt;"End", $I390=""), "End", "")</f>
        <v/>
      </c>
    </row>
    <row r="392" spans="13:13" ht="17.45" customHeight="1" x14ac:dyDescent="0.25">
      <c r="M392" s="60" t="str" cm="1">
        <f t="array" aca="1" ref="M392" ca="1">IF(AND(_xlfn.XLOOKUP("End", $M$9:M391, $M$9:M391, "")&lt;&gt;"End", $I391=""), "End", "")</f>
        <v/>
      </c>
    </row>
    <row r="393" spans="13:13" ht="17.45" customHeight="1" x14ac:dyDescent="0.25">
      <c r="M393" s="60" t="str" cm="1">
        <f t="array" aca="1" ref="M393" ca="1">IF(AND(_xlfn.XLOOKUP("End", $M$9:M392, $M$9:M392, "")&lt;&gt;"End", $I392=""), "End", "")</f>
        <v/>
      </c>
    </row>
    <row r="394" spans="13:13" ht="17.45" customHeight="1" x14ac:dyDescent="0.25">
      <c r="M394" s="60" t="str" cm="1">
        <f t="array" aca="1" ref="M394" ca="1">IF(AND(_xlfn.XLOOKUP("End", $M$9:M393, $M$9:M393, "")&lt;&gt;"End", $I393=""), "End", "")</f>
        <v/>
      </c>
    </row>
    <row r="395" spans="13:13" ht="17.45" customHeight="1" x14ac:dyDescent="0.25">
      <c r="M395" s="60" t="str" cm="1">
        <f t="array" aca="1" ref="M395" ca="1">IF(AND(_xlfn.XLOOKUP("End", $M$9:M394, $M$9:M394, "")&lt;&gt;"End", $I394=""), "End", "")</f>
        <v/>
      </c>
    </row>
    <row r="396" spans="13:13" ht="17.45" customHeight="1" x14ac:dyDescent="0.25">
      <c r="M396" s="60" t="str" cm="1">
        <f t="array" aca="1" ref="M396" ca="1">IF(AND(_xlfn.XLOOKUP("End", $M$9:M395, $M$9:M395, "")&lt;&gt;"End", $I395=""), "End", "")</f>
        <v/>
      </c>
    </row>
    <row r="397" spans="13:13" ht="17.45" customHeight="1" x14ac:dyDescent="0.25">
      <c r="M397" s="60" t="str" cm="1">
        <f t="array" aca="1" ref="M397" ca="1">IF(AND(_xlfn.XLOOKUP("End", $M$9:M396, $M$9:M396, "")&lt;&gt;"End", $I396=""), "End", "")</f>
        <v/>
      </c>
    </row>
    <row r="398" spans="13:13" ht="17.45" customHeight="1" x14ac:dyDescent="0.25">
      <c r="M398" s="60" t="str" cm="1">
        <f t="array" aca="1" ref="M398" ca="1">IF(AND(_xlfn.XLOOKUP("End", $M$9:M397, $M$9:M397, "")&lt;&gt;"End", $I397=""), "End", "")</f>
        <v/>
      </c>
    </row>
    <row r="399" spans="13:13" ht="17.45" customHeight="1" x14ac:dyDescent="0.25">
      <c r="M399" s="60" t="str" cm="1">
        <f t="array" aca="1" ref="M399" ca="1">IF(AND(_xlfn.XLOOKUP("End", $M$9:M398, $M$9:M398, "")&lt;&gt;"End", $I398=""), "End", "")</f>
        <v/>
      </c>
    </row>
    <row r="400" spans="13:13" ht="17.45" customHeight="1" x14ac:dyDescent="0.25">
      <c r="M400" s="60" t="str" cm="1">
        <f t="array" aca="1" ref="M400" ca="1">IF(AND(_xlfn.XLOOKUP("End", $M$9:M399, $M$9:M399, "")&lt;&gt;"End", $I399=""), "End", "")</f>
        <v/>
      </c>
    </row>
    <row r="401" spans="13:13" ht="17.45" customHeight="1" x14ac:dyDescent="0.25">
      <c r="M401" s="60" t="str" cm="1">
        <f t="array" aca="1" ref="M401" ca="1">IF(AND(_xlfn.XLOOKUP("End", $M$9:M400, $M$9:M400, "")&lt;&gt;"End", $I400=""), "End", "")</f>
        <v/>
      </c>
    </row>
    <row r="402" spans="13:13" ht="17.45" customHeight="1" x14ac:dyDescent="0.25">
      <c r="M402" s="60" t="str" cm="1">
        <f t="array" aca="1" ref="M402" ca="1">IF(AND(_xlfn.XLOOKUP("End", $M$9:M401, $M$9:M401, "")&lt;&gt;"End", $I401=""), "End", "")</f>
        <v/>
      </c>
    </row>
    <row r="403" spans="13:13" ht="17.45" customHeight="1" x14ac:dyDescent="0.25">
      <c r="M403" s="60" t="str" cm="1">
        <f t="array" aca="1" ref="M403" ca="1">IF(AND(_xlfn.XLOOKUP("End", $M$9:M402, $M$9:M402, "")&lt;&gt;"End", $I402=""), "End", "")</f>
        <v/>
      </c>
    </row>
    <row r="404" spans="13:13" ht="17.45" customHeight="1" x14ac:dyDescent="0.25">
      <c r="M404" s="60" t="str" cm="1">
        <f t="array" aca="1" ref="M404" ca="1">IF(AND(_xlfn.XLOOKUP("End", $M$9:M403, $M$9:M403, "")&lt;&gt;"End", $I403=""), "End", "")</f>
        <v/>
      </c>
    </row>
    <row r="405" spans="13:13" ht="17.45" customHeight="1" x14ac:dyDescent="0.25">
      <c r="M405" s="60" t="str" cm="1">
        <f t="array" aca="1" ref="M405" ca="1">IF(AND(_xlfn.XLOOKUP("End", $M$9:M404, $M$9:M404, "")&lt;&gt;"End", $I404=""), "End", "")</f>
        <v/>
      </c>
    </row>
    <row r="406" spans="13:13" ht="17.45" customHeight="1" x14ac:dyDescent="0.25">
      <c r="M406" s="60" t="str" cm="1">
        <f t="array" aca="1" ref="M406" ca="1">IF(AND(_xlfn.XLOOKUP("End", $M$9:M405, $M$9:M405, "")&lt;&gt;"End", $I405=""), "End", "")</f>
        <v/>
      </c>
    </row>
    <row r="407" spans="13:13" ht="17.45" customHeight="1" x14ac:dyDescent="0.25">
      <c r="M407" s="60" t="str" cm="1">
        <f t="array" aca="1" ref="M407" ca="1">IF(AND(_xlfn.XLOOKUP("End", $M$9:M406, $M$9:M406, "")&lt;&gt;"End", $I406=""), "End", "")</f>
        <v/>
      </c>
    </row>
    <row r="408" spans="13:13" ht="17.45" customHeight="1" x14ac:dyDescent="0.25">
      <c r="M408" s="60" t="str" cm="1">
        <f t="array" aca="1" ref="M408" ca="1">IF(AND(_xlfn.XLOOKUP("End", $M$9:M407, $M$9:M407, "")&lt;&gt;"End", $I407=""), "End", "")</f>
        <v/>
      </c>
    </row>
    <row r="409" spans="13:13" ht="17.45" customHeight="1" x14ac:dyDescent="0.25">
      <c r="M409" s="60" t="str" cm="1">
        <f t="array" aca="1" ref="M409" ca="1">IF(AND(_xlfn.XLOOKUP("End", $M$9:M408, $M$9:M408, "")&lt;&gt;"End", $I408=""), "End", "")</f>
        <v/>
      </c>
    </row>
    <row r="410" spans="13:13" ht="17.45" customHeight="1" x14ac:dyDescent="0.25">
      <c r="M410" s="60" t="str" cm="1">
        <f t="array" aca="1" ref="M410" ca="1">IF(AND(_xlfn.XLOOKUP("End", $M$9:M409, $M$9:M409, "")&lt;&gt;"End", $I409=""), "End", "")</f>
        <v/>
      </c>
    </row>
    <row r="411" spans="13:13" ht="17.45" customHeight="1" x14ac:dyDescent="0.25">
      <c r="M411" s="60" t="str" cm="1">
        <f t="array" aca="1" ref="M411" ca="1">IF(AND(_xlfn.XLOOKUP("End", $M$9:M410, $M$9:M410, "")&lt;&gt;"End", $I410=""), "End", "")</f>
        <v/>
      </c>
    </row>
    <row r="412" spans="13:13" ht="17.45" customHeight="1" x14ac:dyDescent="0.25">
      <c r="M412" s="60" t="str" cm="1">
        <f t="array" aca="1" ref="M412" ca="1">IF(AND(_xlfn.XLOOKUP("End", $M$9:M411, $M$9:M411, "")&lt;&gt;"End", $I411=""), "End", "")</f>
        <v/>
      </c>
    </row>
    <row r="413" spans="13:13" ht="17.45" customHeight="1" x14ac:dyDescent="0.25">
      <c r="M413" s="60" t="str" cm="1">
        <f t="array" aca="1" ref="M413" ca="1">IF(AND(_xlfn.XLOOKUP("End", $M$9:M412, $M$9:M412, "")&lt;&gt;"End", $I412=""), "End", "")</f>
        <v/>
      </c>
    </row>
    <row r="414" spans="13:13" ht="17.45" customHeight="1" x14ac:dyDescent="0.25">
      <c r="M414" s="60" t="str" cm="1">
        <f t="array" aca="1" ref="M414" ca="1">IF(AND(_xlfn.XLOOKUP("End", $M$9:M413, $M$9:M413, "")&lt;&gt;"End", $I413=""), "End", "")</f>
        <v/>
      </c>
    </row>
    <row r="415" spans="13:13" ht="17.45" customHeight="1" x14ac:dyDescent="0.25">
      <c r="M415" s="60" t="str" cm="1">
        <f t="array" aca="1" ref="M415" ca="1">IF(AND(_xlfn.XLOOKUP("End", $M$9:M414, $M$9:M414, "")&lt;&gt;"End", $I414=""), "End", "")</f>
        <v/>
      </c>
    </row>
    <row r="416" spans="13:13" ht="17.45" customHeight="1" x14ac:dyDescent="0.25">
      <c r="M416" s="60" t="str" cm="1">
        <f t="array" aca="1" ref="M416" ca="1">IF(AND(_xlfn.XLOOKUP("End", $M$9:M415, $M$9:M415, "")&lt;&gt;"End", $I415=""), "End", "")</f>
        <v/>
      </c>
    </row>
    <row r="417" spans="13:13" ht="17.45" customHeight="1" x14ac:dyDescent="0.25">
      <c r="M417" s="60" t="str" cm="1">
        <f t="array" aca="1" ref="M417" ca="1">IF(AND(_xlfn.XLOOKUP("End", $M$9:M416, $M$9:M416, "")&lt;&gt;"End", $I416=""), "End", "")</f>
        <v/>
      </c>
    </row>
    <row r="418" spans="13:13" ht="17.45" customHeight="1" x14ac:dyDescent="0.25">
      <c r="M418" s="60" t="str" cm="1">
        <f t="array" aca="1" ref="M418" ca="1">IF(AND(_xlfn.XLOOKUP("End", $M$9:M417, $M$9:M417, "")&lt;&gt;"End", $I417=""), "End", "")</f>
        <v/>
      </c>
    </row>
    <row r="419" spans="13:13" ht="17.45" customHeight="1" x14ac:dyDescent="0.25">
      <c r="M419" s="60" t="str" cm="1">
        <f t="array" aca="1" ref="M419" ca="1">IF(AND(_xlfn.XLOOKUP("End", $M$9:M418, $M$9:M418, "")&lt;&gt;"End", $I418=""), "End", "")</f>
        <v/>
      </c>
    </row>
    <row r="420" spans="13:13" ht="17.45" customHeight="1" x14ac:dyDescent="0.25">
      <c r="M420" s="60" t="str" cm="1">
        <f t="array" aca="1" ref="M420" ca="1">IF(AND(_xlfn.XLOOKUP("End", $M$9:M419, $M$9:M419, "")&lt;&gt;"End", $I419=""), "End", "")</f>
        <v/>
      </c>
    </row>
    <row r="421" spans="13:13" ht="17.45" customHeight="1" x14ac:dyDescent="0.25">
      <c r="M421" s="60" t="str" cm="1">
        <f t="array" aca="1" ref="M421" ca="1">IF(AND(_xlfn.XLOOKUP("End", $M$9:M420, $M$9:M420, "")&lt;&gt;"End", $I420=""), "End", "")</f>
        <v/>
      </c>
    </row>
    <row r="422" spans="13:13" ht="17.45" customHeight="1" x14ac:dyDescent="0.25">
      <c r="M422" s="60" t="str" cm="1">
        <f t="array" aca="1" ref="M422" ca="1">IF(AND(_xlfn.XLOOKUP("End", $M$9:M421, $M$9:M421, "")&lt;&gt;"End", $I421=""), "End", "")</f>
        <v/>
      </c>
    </row>
    <row r="423" spans="13:13" ht="17.45" customHeight="1" x14ac:dyDescent="0.25">
      <c r="M423" s="60" t="str" cm="1">
        <f t="array" aca="1" ref="M423" ca="1">IF(AND(_xlfn.XLOOKUP("End", $M$9:M422, $M$9:M422, "")&lt;&gt;"End", $I422=""), "End", "")</f>
        <v/>
      </c>
    </row>
    <row r="424" spans="13:13" ht="17.45" customHeight="1" x14ac:dyDescent="0.25">
      <c r="M424" s="60" t="str" cm="1">
        <f t="array" aca="1" ref="M424" ca="1">IF(AND(_xlfn.XLOOKUP("End", $M$9:M423, $M$9:M423, "")&lt;&gt;"End", $I423=""), "End", "")</f>
        <v/>
      </c>
    </row>
    <row r="425" spans="13:13" ht="17.45" customHeight="1" x14ac:dyDescent="0.25">
      <c r="M425" s="60" t="str" cm="1">
        <f t="array" aca="1" ref="M425" ca="1">IF(AND(_xlfn.XLOOKUP("End", $M$9:M424, $M$9:M424, "")&lt;&gt;"End", $I424=""), "End", "")</f>
        <v/>
      </c>
    </row>
    <row r="426" spans="13:13" ht="17.45" customHeight="1" x14ac:dyDescent="0.25">
      <c r="M426" s="60" t="str" cm="1">
        <f t="array" aca="1" ref="M426" ca="1">IF(AND(_xlfn.XLOOKUP("End", $M$9:M425, $M$9:M425, "")&lt;&gt;"End", $I425=""), "End", "")</f>
        <v/>
      </c>
    </row>
    <row r="427" spans="13:13" ht="17.45" customHeight="1" x14ac:dyDescent="0.25">
      <c r="M427" s="60" t="str" cm="1">
        <f t="array" aca="1" ref="M427" ca="1">IF(AND(_xlfn.XLOOKUP("End", $M$9:M426, $M$9:M426, "")&lt;&gt;"End", $I426=""), "End", "")</f>
        <v/>
      </c>
    </row>
    <row r="428" spans="13:13" ht="17.45" customHeight="1" x14ac:dyDescent="0.25">
      <c r="M428" s="60" t="str" cm="1">
        <f t="array" aca="1" ref="M428" ca="1">IF(AND(_xlfn.XLOOKUP("End", $M$9:M427, $M$9:M427, "")&lt;&gt;"End", $I427=""), "End", "")</f>
        <v/>
      </c>
    </row>
    <row r="429" spans="13:13" ht="17.45" customHeight="1" x14ac:dyDescent="0.25">
      <c r="M429" s="60" t="str" cm="1">
        <f t="array" aca="1" ref="M429" ca="1">IF(AND(_xlfn.XLOOKUP("End", $M$9:M428, $M$9:M428, "")&lt;&gt;"End", $I428=""), "End", "")</f>
        <v/>
      </c>
    </row>
    <row r="430" spans="13:13" ht="17.45" customHeight="1" x14ac:dyDescent="0.25">
      <c r="M430" s="60" t="str" cm="1">
        <f t="array" aca="1" ref="M430" ca="1">IF(AND(_xlfn.XLOOKUP("End", $M$9:M429, $M$9:M429, "")&lt;&gt;"End", $I429=""), "End", "")</f>
        <v/>
      </c>
    </row>
    <row r="431" spans="13:13" ht="17.45" customHeight="1" x14ac:dyDescent="0.25">
      <c r="M431" s="60" t="str" cm="1">
        <f t="array" aca="1" ref="M431" ca="1">IF(AND(_xlfn.XLOOKUP("End", $M$9:M430, $M$9:M430, "")&lt;&gt;"End", $I430=""), "End", "")</f>
        <v/>
      </c>
    </row>
    <row r="432" spans="13:13" ht="17.45" customHeight="1" x14ac:dyDescent="0.25">
      <c r="M432" s="60" t="str" cm="1">
        <f t="array" aca="1" ref="M432" ca="1">IF(AND(_xlfn.XLOOKUP("End", $M$9:M431, $M$9:M431, "")&lt;&gt;"End", $I431=""), "End", "")</f>
        <v/>
      </c>
    </row>
    <row r="433" spans="13:13" ht="17.45" customHeight="1" x14ac:dyDescent="0.25">
      <c r="M433" s="60" t="str" cm="1">
        <f t="array" aca="1" ref="M433" ca="1">IF(AND(_xlfn.XLOOKUP("End", $M$9:M432, $M$9:M432, "")&lt;&gt;"End", $I432=""), "End", "")</f>
        <v/>
      </c>
    </row>
    <row r="434" spans="13:13" ht="17.45" customHeight="1" x14ac:dyDescent="0.25">
      <c r="M434" s="60" t="str" cm="1">
        <f t="array" aca="1" ref="M434" ca="1">IF(AND(_xlfn.XLOOKUP("End", $M$9:M433, $M$9:M433, "")&lt;&gt;"End", $I433=""), "End", "")</f>
        <v/>
      </c>
    </row>
    <row r="435" spans="13:13" ht="17.45" customHeight="1" x14ac:dyDescent="0.25">
      <c r="M435" s="60" t="str" cm="1">
        <f t="array" aca="1" ref="M435" ca="1">IF(AND(_xlfn.XLOOKUP("End", $M$9:M434, $M$9:M434, "")&lt;&gt;"End", $I434=""), "End", "")</f>
        <v/>
      </c>
    </row>
    <row r="436" spans="13:13" ht="17.45" customHeight="1" x14ac:dyDescent="0.25">
      <c r="M436" s="60" t="str" cm="1">
        <f t="array" aca="1" ref="M436" ca="1">IF(AND(_xlfn.XLOOKUP("End", $M$9:M435, $M$9:M435, "")&lt;&gt;"End", $I435=""), "End", "")</f>
        <v/>
      </c>
    </row>
    <row r="437" spans="13:13" ht="17.45" customHeight="1" x14ac:dyDescent="0.25">
      <c r="M437" s="60" t="str" cm="1">
        <f t="array" aca="1" ref="M437" ca="1">IF(AND(_xlfn.XLOOKUP("End", $M$9:M436, $M$9:M436, "")&lt;&gt;"End", $I436=""), "End", "")</f>
        <v/>
      </c>
    </row>
    <row r="438" spans="13:13" ht="17.45" customHeight="1" x14ac:dyDescent="0.25">
      <c r="M438" s="60" t="str" cm="1">
        <f t="array" aca="1" ref="M438" ca="1">IF(AND(_xlfn.XLOOKUP("End", $M$9:M437, $M$9:M437, "")&lt;&gt;"End", $I437=""), "End", "")</f>
        <v/>
      </c>
    </row>
    <row r="439" spans="13:13" ht="17.45" customHeight="1" x14ac:dyDescent="0.25">
      <c r="M439" s="60" t="str" cm="1">
        <f t="array" aca="1" ref="M439" ca="1">IF(AND(_xlfn.XLOOKUP("End", $M$9:M438, $M$9:M438, "")&lt;&gt;"End", $I438=""), "End", "")</f>
        <v/>
      </c>
    </row>
    <row r="440" spans="13:13" ht="17.45" customHeight="1" x14ac:dyDescent="0.25">
      <c r="M440" s="60" t="str" cm="1">
        <f t="array" aca="1" ref="M440" ca="1">IF(AND(_xlfn.XLOOKUP("End", $M$9:M439, $M$9:M439, "")&lt;&gt;"End", $I439=""), "End", "")</f>
        <v/>
      </c>
    </row>
    <row r="441" spans="13:13" ht="17.45" customHeight="1" x14ac:dyDescent="0.25">
      <c r="M441" s="60" t="str" cm="1">
        <f t="array" aca="1" ref="M441" ca="1">IF(AND(_xlfn.XLOOKUP("End", $M$9:M440, $M$9:M440, "")&lt;&gt;"End", $I440=""), "End", "")</f>
        <v/>
      </c>
    </row>
    <row r="442" spans="13:13" ht="17.45" customHeight="1" x14ac:dyDescent="0.25">
      <c r="M442" s="60" t="str" cm="1">
        <f t="array" aca="1" ref="M442" ca="1">IF(AND(_xlfn.XLOOKUP("End", $M$9:M441, $M$9:M441, "")&lt;&gt;"End", $I441=""), "End", "")</f>
        <v/>
      </c>
    </row>
    <row r="443" spans="13:13" ht="17.45" customHeight="1" x14ac:dyDescent="0.25">
      <c r="M443" s="60" t="str" cm="1">
        <f t="array" aca="1" ref="M443" ca="1">IF(AND(_xlfn.XLOOKUP("End", $M$9:M442, $M$9:M442, "")&lt;&gt;"End", $I442=""), "End", "")</f>
        <v/>
      </c>
    </row>
    <row r="444" spans="13:13" ht="17.45" customHeight="1" x14ac:dyDescent="0.25">
      <c r="M444" s="60" t="str" cm="1">
        <f t="array" aca="1" ref="M444" ca="1">IF(AND(_xlfn.XLOOKUP("End", $M$9:M443, $M$9:M443, "")&lt;&gt;"End", $I443=""), "End", "")</f>
        <v/>
      </c>
    </row>
    <row r="445" spans="13:13" ht="17.45" customHeight="1" x14ac:dyDescent="0.25">
      <c r="M445" s="60" t="str" cm="1">
        <f t="array" aca="1" ref="M445" ca="1">IF(AND(_xlfn.XLOOKUP("End", $M$9:M444, $M$9:M444, "")&lt;&gt;"End", $I444=""), "End", "")</f>
        <v/>
      </c>
    </row>
    <row r="446" spans="13:13" ht="17.45" customHeight="1" x14ac:dyDescent="0.25">
      <c r="M446" s="60" t="str" cm="1">
        <f t="array" aca="1" ref="M446" ca="1">IF(AND(_xlfn.XLOOKUP("End", $M$9:M445, $M$9:M445, "")&lt;&gt;"End", $I445=""), "End", "")</f>
        <v/>
      </c>
    </row>
    <row r="447" spans="13:13" ht="17.45" customHeight="1" x14ac:dyDescent="0.25">
      <c r="M447" s="60" t="str" cm="1">
        <f t="array" aca="1" ref="M447" ca="1">IF(AND(_xlfn.XLOOKUP("End", $M$9:M446, $M$9:M446, "")&lt;&gt;"End", $I446=""), "End", "")</f>
        <v/>
      </c>
    </row>
    <row r="448" spans="13:13" ht="17.45" customHeight="1" x14ac:dyDescent="0.25">
      <c r="M448" s="60" t="str" cm="1">
        <f t="array" aca="1" ref="M448" ca="1">IF(AND(_xlfn.XLOOKUP("End", $M$9:M447, $M$9:M447, "")&lt;&gt;"End", $I447=""), "End", "")</f>
        <v/>
      </c>
    </row>
    <row r="449" spans="13:13" ht="17.45" customHeight="1" x14ac:dyDescent="0.25">
      <c r="M449" s="60" t="str" cm="1">
        <f t="array" aca="1" ref="M449" ca="1">IF(AND(_xlfn.XLOOKUP("End", $M$9:M448, $M$9:M448, "")&lt;&gt;"End", $I448=""), "End", "")</f>
        <v/>
      </c>
    </row>
    <row r="450" spans="13:13" ht="17.45" customHeight="1" x14ac:dyDescent="0.25">
      <c r="M450" s="60" t="str" cm="1">
        <f t="array" aca="1" ref="M450" ca="1">IF(AND(_xlfn.XLOOKUP("End", $M$9:M449, $M$9:M449, "")&lt;&gt;"End", $I449=""), "End", "")</f>
        <v/>
      </c>
    </row>
    <row r="451" spans="13:13" ht="17.45" customHeight="1" x14ac:dyDescent="0.25">
      <c r="M451" s="60" t="str" cm="1">
        <f t="array" aca="1" ref="M451" ca="1">IF(AND(_xlfn.XLOOKUP("End", $M$9:M450, $M$9:M450, "")&lt;&gt;"End", $I450=""), "End", "")</f>
        <v/>
      </c>
    </row>
    <row r="452" spans="13:13" ht="17.45" customHeight="1" x14ac:dyDescent="0.25">
      <c r="M452" s="60" t="str" cm="1">
        <f t="array" aca="1" ref="M452" ca="1">IF(AND(_xlfn.XLOOKUP("End", $M$9:M451, $M$9:M451, "")&lt;&gt;"End", $I451=""), "End", "")</f>
        <v/>
      </c>
    </row>
    <row r="453" spans="13:13" ht="17.45" customHeight="1" x14ac:dyDescent="0.25">
      <c r="M453" s="60" t="str" cm="1">
        <f t="array" aca="1" ref="M453" ca="1">IF(AND(_xlfn.XLOOKUP("End", $M$9:M452, $M$9:M452, "")&lt;&gt;"End", $I452=""), "End", "")</f>
        <v/>
      </c>
    </row>
    <row r="454" spans="13:13" ht="17.45" customHeight="1" x14ac:dyDescent="0.25">
      <c r="M454" s="60" t="str" cm="1">
        <f t="array" aca="1" ref="M454" ca="1">IF(AND(_xlfn.XLOOKUP("End", $M$9:M453, $M$9:M453, "")&lt;&gt;"End", $I453=""), "End", "")</f>
        <v/>
      </c>
    </row>
    <row r="455" spans="13:13" ht="17.45" customHeight="1" x14ac:dyDescent="0.25">
      <c r="M455" s="60" t="str" cm="1">
        <f t="array" aca="1" ref="M455" ca="1">IF(AND(_xlfn.XLOOKUP("End", $M$9:M454, $M$9:M454, "")&lt;&gt;"End", $I454=""), "End", "")</f>
        <v/>
      </c>
    </row>
    <row r="456" spans="13:13" ht="17.45" customHeight="1" x14ac:dyDescent="0.25">
      <c r="M456" s="60" t="str" cm="1">
        <f t="array" aca="1" ref="M456" ca="1">IF(AND(_xlfn.XLOOKUP("End", $M$9:M455, $M$9:M455, "")&lt;&gt;"End", $I455=""), "End", "")</f>
        <v/>
      </c>
    </row>
    <row r="457" spans="13:13" ht="17.45" customHeight="1" x14ac:dyDescent="0.25">
      <c r="M457" s="60" t="str" cm="1">
        <f t="array" aca="1" ref="M457" ca="1">IF(AND(_xlfn.XLOOKUP("End", $M$9:M456, $M$9:M456, "")&lt;&gt;"End", $I456=""), "End", "")</f>
        <v/>
      </c>
    </row>
    <row r="458" spans="13:13" ht="17.45" customHeight="1" x14ac:dyDescent="0.25">
      <c r="M458" s="60" t="str" cm="1">
        <f t="array" aca="1" ref="M458" ca="1">IF(AND(_xlfn.XLOOKUP("End", $M$9:M457, $M$9:M457, "")&lt;&gt;"End", $I457=""), "End", "")</f>
        <v/>
      </c>
    </row>
    <row r="459" spans="13:13" ht="17.45" customHeight="1" x14ac:dyDescent="0.25">
      <c r="M459" s="60" t="str" cm="1">
        <f t="array" aca="1" ref="M459" ca="1">IF(AND(_xlfn.XLOOKUP("End", $M$9:M458, $M$9:M458, "")&lt;&gt;"End", $I458=""), "End", "")</f>
        <v/>
      </c>
    </row>
    <row r="460" spans="13:13" ht="17.45" customHeight="1" x14ac:dyDescent="0.25">
      <c r="M460" s="60" t="str" cm="1">
        <f t="array" aca="1" ref="M460" ca="1">IF(AND(_xlfn.XLOOKUP("End", $M$9:M459, $M$9:M459, "")&lt;&gt;"End", $I459=""), "End", "")</f>
        <v/>
      </c>
    </row>
    <row r="461" spans="13:13" ht="17.45" customHeight="1" x14ac:dyDescent="0.25">
      <c r="M461" s="60" t="str" cm="1">
        <f t="array" aca="1" ref="M461" ca="1">IF(AND(_xlfn.XLOOKUP("End", $M$9:M460, $M$9:M460, "")&lt;&gt;"End", $I460=""), "End", "")</f>
        <v/>
      </c>
    </row>
    <row r="462" spans="13:13" ht="17.45" customHeight="1" x14ac:dyDescent="0.25">
      <c r="M462" s="60" t="str" cm="1">
        <f t="array" aca="1" ref="M462" ca="1">IF(AND(_xlfn.XLOOKUP("End", $M$9:M461, $M$9:M461, "")&lt;&gt;"End", $I461=""), "End", "")</f>
        <v/>
      </c>
    </row>
    <row r="463" spans="13:13" ht="17.45" customHeight="1" x14ac:dyDescent="0.25">
      <c r="M463" s="60" t="str" cm="1">
        <f t="array" aca="1" ref="M463" ca="1">IF(AND(_xlfn.XLOOKUP("End", $M$9:M462, $M$9:M462, "")&lt;&gt;"End", $I462=""), "End", "")</f>
        <v/>
      </c>
    </row>
    <row r="464" spans="13:13" ht="17.45" customHeight="1" x14ac:dyDescent="0.25">
      <c r="M464" s="60" t="str" cm="1">
        <f t="array" aca="1" ref="M464" ca="1">IF(AND(_xlfn.XLOOKUP("End", $M$9:M463, $M$9:M463, "")&lt;&gt;"End", $I463=""), "End", "")</f>
        <v/>
      </c>
    </row>
    <row r="465" spans="13:13" ht="17.45" customHeight="1" x14ac:dyDescent="0.25">
      <c r="M465" s="60" t="str" cm="1">
        <f t="array" aca="1" ref="M465" ca="1">IF(AND(_xlfn.XLOOKUP("End", $M$9:M464, $M$9:M464, "")&lt;&gt;"End", $I464=""), "End", "")</f>
        <v/>
      </c>
    </row>
    <row r="466" spans="13:13" ht="17.45" customHeight="1" x14ac:dyDescent="0.25">
      <c r="M466" s="60" t="str" cm="1">
        <f t="array" aca="1" ref="M466" ca="1">IF(AND(_xlfn.XLOOKUP("End", $M$9:M465, $M$9:M465, "")&lt;&gt;"End", $I465=""), "End", "")</f>
        <v/>
      </c>
    </row>
    <row r="467" spans="13:13" ht="17.45" customHeight="1" x14ac:dyDescent="0.25">
      <c r="M467" s="60" t="str" cm="1">
        <f t="array" aca="1" ref="M467" ca="1">IF(AND(_xlfn.XLOOKUP("End", $M$9:M466, $M$9:M466, "")&lt;&gt;"End", $I466=""), "End", "")</f>
        <v/>
      </c>
    </row>
    <row r="468" spans="13:13" ht="17.45" customHeight="1" x14ac:dyDescent="0.25">
      <c r="M468" s="60" t="str" cm="1">
        <f t="array" aca="1" ref="M468" ca="1">IF(AND(_xlfn.XLOOKUP("End", $M$9:M467, $M$9:M467, "")&lt;&gt;"End", $I467=""), "End", "")</f>
        <v/>
      </c>
    </row>
    <row r="469" spans="13:13" ht="17.45" customHeight="1" x14ac:dyDescent="0.25">
      <c r="M469" s="60" t="str" cm="1">
        <f t="array" aca="1" ref="M469" ca="1">IF(AND(_xlfn.XLOOKUP("End", $M$9:M468, $M$9:M468, "")&lt;&gt;"End", $I468=""), "End", "")</f>
        <v/>
      </c>
    </row>
    <row r="470" spans="13:13" ht="17.45" customHeight="1" x14ac:dyDescent="0.25">
      <c r="M470" s="60" t="str" cm="1">
        <f t="array" aca="1" ref="M470" ca="1">IF(AND(_xlfn.XLOOKUP("End", $M$9:M469, $M$9:M469, "")&lt;&gt;"End", $I469=""), "End", "")</f>
        <v/>
      </c>
    </row>
    <row r="471" spans="13:13" ht="17.45" customHeight="1" x14ac:dyDescent="0.25">
      <c r="M471" s="60" t="str" cm="1">
        <f t="array" aca="1" ref="M471" ca="1">IF(AND(_xlfn.XLOOKUP("End", $M$9:M470, $M$9:M470, "")&lt;&gt;"End", $I470=""), "End", "")</f>
        <v/>
      </c>
    </row>
    <row r="472" spans="13:13" ht="17.45" customHeight="1" x14ac:dyDescent="0.25">
      <c r="M472" s="60" t="str" cm="1">
        <f t="array" aca="1" ref="M472" ca="1">IF(AND(_xlfn.XLOOKUP("End", $M$9:M471, $M$9:M471, "")&lt;&gt;"End", $I471=""), "End", "")</f>
        <v/>
      </c>
    </row>
    <row r="473" spans="13:13" ht="17.45" customHeight="1" x14ac:dyDescent="0.25">
      <c r="M473" s="60" t="str" cm="1">
        <f t="array" aca="1" ref="M473" ca="1">IF(AND(_xlfn.XLOOKUP("End", $M$9:M472, $M$9:M472, "")&lt;&gt;"End", $I472=""), "End", "")</f>
        <v/>
      </c>
    </row>
    <row r="474" spans="13:13" ht="17.45" customHeight="1" x14ac:dyDescent="0.25">
      <c r="M474" s="60" t="str" cm="1">
        <f t="array" aca="1" ref="M474" ca="1">IF(AND(_xlfn.XLOOKUP("End", $M$9:M473, $M$9:M473, "")&lt;&gt;"End", $I473=""), "End", "")</f>
        <v/>
      </c>
    </row>
    <row r="475" spans="13:13" ht="17.45" customHeight="1" x14ac:dyDescent="0.25">
      <c r="M475" s="60" t="str" cm="1">
        <f t="array" aca="1" ref="M475" ca="1">IF(AND(_xlfn.XLOOKUP("End", $M$9:M474, $M$9:M474, "")&lt;&gt;"End", $I474=""), "End", "")</f>
        <v/>
      </c>
    </row>
    <row r="476" spans="13:13" ht="17.45" customHeight="1" x14ac:dyDescent="0.25">
      <c r="M476" s="60" t="str" cm="1">
        <f t="array" aca="1" ref="M476" ca="1">IF(AND(_xlfn.XLOOKUP("End", $M$9:M475, $M$9:M475, "")&lt;&gt;"End", $I475=""), "End", "")</f>
        <v/>
      </c>
    </row>
    <row r="477" spans="13:13" ht="17.45" customHeight="1" x14ac:dyDescent="0.25">
      <c r="M477" s="60" t="str" cm="1">
        <f t="array" aca="1" ref="M477" ca="1">IF(AND(_xlfn.XLOOKUP("End", $M$9:M476, $M$9:M476, "")&lt;&gt;"End", $I476=""), "End", "")</f>
        <v/>
      </c>
    </row>
    <row r="478" spans="13:13" ht="17.45" customHeight="1" x14ac:dyDescent="0.25">
      <c r="M478" s="60" t="str" cm="1">
        <f t="array" aca="1" ref="M478" ca="1">IF(AND(_xlfn.XLOOKUP("End", $M$9:M477, $M$9:M477, "")&lt;&gt;"End", $I477=""), "End", "")</f>
        <v/>
      </c>
    </row>
    <row r="479" spans="13:13" ht="17.45" customHeight="1" x14ac:dyDescent="0.25">
      <c r="M479" s="60" t="str" cm="1">
        <f t="array" aca="1" ref="M479" ca="1">IF(AND(_xlfn.XLOOKUP("End", $M$9:M478, $M$9:M478, "")&lt;&gt;"End", $I478=""), "End", "")</f>
        <v/>
      </c>
    </row>
    <row r="480" spans="13:13" ht="17.45" customHeight="1" x14ac:dyDescent="0.25">
      <c r="M480" s="60" t="str" cm="1">
        <f t="array" aca="1" ref="M480" ca="1">IF(AND(_xlfn.XLOOKUP("End", $M$9:M479, $M$9:M479, "")&lt;&gt;"End", $I479=""), "End", "")</f>
        <v/>
      </c>
    </row>
    <row r="481" spans="13:13" ht="17.45" customHeight="1" x14ac:dyDescent="0.25">
      <c r="M481" s="60" t="str" cm="1">
        <f t="array" aca="1" ref="M481" ca="1">IF(AND(_xlfn.XLOOKUP("End", $M$9:M480, $M$9:M480, "")&lt;&gt;"End", $I480=""), "End", "")</f>
        <v/>
      </c>
    </row>
    <row r="482" spans="13:13" ht="17.45" customHeight="1" x14ac:dyDescent="0.25">
      <c r="M482" s="60" t="str" cm="1">
        <f t="array" aca="1" ref="M482" ca="1">IF(AND(_xlfn.XLOOKUP("End", $M$9:M481, $M$9:M481, "")&lt;&gt;"End", $I481=""), "End", "")</f>
        <v/>
      </c>
    </row>
    <row r="483" spans="13:13" ht="17.45" customHeight="1" x14ac:dyDescent="0.25">
      <c r="M483" s="60" t="str" cm="1">
        <f t="array" aca="1" ref="M483" ca="1">IF(AND(_xlfn.XLOOKUP("End", $M$9:M482, $M$9:M482, "")&lt;&gt;"End", $I482=""), "End", "")</f>
        <v/>
      </c>
    </row>
    <row r="484" spans="13:13" ht="17.45" customHeight="1" x14ac:dyDescent="0.25">
      <c r="M484" s="60" t="str" cm="1">
        <f t="array" aca="1" ref="M484" ca="1">IF(AND(_xlfn.XLOOKUP("End", $M$9:M483, $M$9:M483, "")&lt;&gt;"End", $I483=""), "End", "")</f>
        <v/>
      </c>
    </row>
    <row r="485" spans="13:13" ht="17.45" customHeight="1" x14ac:dyDescent="0.25">
      <c r="M485" s="60" t="str" cm="1">
        <f t="array" aca="1" ref="M485" ca="1">IF(AND(_xlfn.XLOOKUP("End", $M$9:M484, $M$9:M484, "")&lt;&gt;"End", $I484=""), "End", "")</f>
        <v/>
      </c>
    </row>
    <row r="486" spans="13:13" ht="17.45" customHeight="1" x14ac:dyDescent="0.25">
      <c r="M486" s="60" t="str" cm="1">
        <f t="array" aca="1" ref="M486" ca="1">IF(AND(_xlfn.XLOOKUP("End", $M$9:M485, $M$9:M485, "")&lt;&gt;"End", $I485=""), "End", "")</f>
        <v/>
      </c>
    </row>
    <row r="487" spans="13:13" ht="17.45" customHeight="1" x14ac:dyDescent="0.25">
      <c r="M487" s="60" t="str" cm="1">
        <f t="array" aca="1" ref="M487" ca="1">IF(AND(_xlfn.XLOOKUP("End", $M$9:M486, $M$9:M486, "")&lt;&gt;"End", $I486=""), "End", "")</f>
        <v/>
      </c>
    </row>
    <row r="488" spans="13:13" ht="17.45" customHeight="1" x14ac:dyDescent="0.25">
      <c r="M488" s="60" t="str" cm="1">
        <f t="array" aca="1" ref="M488" ca="1">IF(AND(_xlfn.XLOOKUP("End", $M$9:M487, $M$9:M487, "")&lt;&gt;"End", $I487=""), "End", "")</f>
        <v/>
      </c>
    </row>
    <row r="489" spans="13:13" ht="17.45" customHeight="1" x14ac:dyDescent="0.25">
      <c r="M489" s="60" t="str" cm="1">
        <f t="array" aca="1" ref="M489" ca="1">IF(AND(_xlfn.XLOOKUP("End", $M$9:M488, $M$9:M488, "")&lt;&gt;"End", $I488=""), "End", "")</f>
        <v/>
      </c>
    </row>
    <row r="490" spans="13:13" ht="17.45" customHeight="1" x14ac:dyDescent="0.25">
      <c r="M490" s="60" t="str" cm="1">
        <f t="array" aca="1" ref="M490" ca="1">IF(AND(_xlfn.XLOOKUP("End", $M$9:M489, $M$9:M489, "")&lt;&gt;"End", $I489=""), "End", "")</f>
        <v/>
      </c>
    </row>
    <row r="491" spans="13:13" ht="17.45" customHeight="1" x14ac:dyDescent="0.25">
      <c r="M491" s="60" t="str" cm="1">
        <f t="array" aca="1" ref="M491" ca="1">IF(AND(_xlfn.XLOOKUP("End", $M$9:M490, $M$9:M490, "")&lt;&gt;"End", $I490=""), "End", "")</f>
        <v/>
      </c>
    </row>
    <row r="492" spans="13:13" ht="17.45" customHeight="1" x14ac:dyDescent="0.25">
      <c r="M492" s="60" t="str" cm="1">
        <f t="array" aca="1" ref="M492" ca="1">IF(AND(_xlfn.XLOOKUP("End", $M$9:M491, $M$9:M491, "")&lt;&gt;"End", $I491=""), "End", "")</f>
        <v/>
      </c>
    </row>
    <row r="493" spans="13:13" ht="17.45" customHeight="1" x14ac:dyDescent="0.25">
      <c r="M493" s="60" t="str" cm="1">
        <f t="array" aca="1" ref="M493" ca="1">IF(AND(_xlfn.XLOOKUP("End", $M$9:M492, $M$9:M492, "")&lt;&gt;"End", $I492=""), "End", "")</f>
        <v/>
      </c>
    </row>
    <row r="494" spans="13:13" ht="17.45" customHeight="1" x14ac:dyDescent="0.25">
      <c r="M494" s="60" t="str" cm="1">
        <f t="array" aca="1" ref="M494" ca="1">IF(AND(_xlfn.XLOOKUP("End", $M$9:M493, $M$9:M493, "")&lt;&gt;"End", $I493=""), "End", "")</f>
        <v/>
      </c>
    </row>
    <row r="495" spans="13:13" ht="17.45" customHeight="1" x14ac:dyDescent="0.25">
      <c r="M495" s="60" t="str" cm="1">
        <f t="array" aca="1" ref="M495" ca="1">IF(AND(_xlfn.XLOOKUP("End", $M$9:M494, $M$9:M494, "")&lt;&gt;"End", $I494=""), "End", "")</f>
        <v/>
      </c>
    </row>
    <row r="496" spans="13:13" ht="17.45" customHeight="1" x14ac:dyDescent="0.25">
      <c r="M496" s="60" t="str" cm="1">
        <f t="array" aca="1" ref="M496" ca="1">IF(AND(_xlfn.XLOOKUP("End", $M$9:M495, $M$9:M495, "")&lt;&gt;"End", $I495=""), "End", "")</f>
        <v/>
      </c>
    </row>
    <row r="497" spans="13:13" ht="17.45" customHeight="1" x14ac:dyDescent="0.25">
      <c r="M497" s="60" t="str" cm="1">
        <f t="array" aca="1" ref="M497" ca="1">IF(AND(_xlfn.XLOOKUP("End", $M$9:M496, $M$9:M496, "")&lt;&gt;"End", $I496=""), "End", "")</f>
        <v/>
      </c>
    </row>
    <row r="498" spans="13:13" ht="17.45" customHeight="1" x14ac:dyDescent="0.25">
      <c r="M498" s="60" t="str" cm="1">
        <f t="array" aca="1" ref="M498" ca="1">IF(AND(_xlfn.XLOOKUP("End", $M$9:M497, $M$9:M497, "")&lt;&gt;"End", $I497=""), "End", "")</f>
        <v/>
      </c>
    </row>
    <row r="499" spans="13:13" ht="17.45" customHeight="1" x14ac:dyDescent="0.25">
      <c r="M499" s="60" t="str" cm="1">
        <f t="array" aca="1" ref="M499" ca="1">IF(AND(_xlfn.XLOOKUP("End", $M$9:M498, $M$9:M498, "")&lt;&gt;"End", $I498=""), "End", "")</f>
        <v/>
      </c>
    </row>
    <row r="500" spans="13:13" ht="17.45" customHeight="1" x14ac:dyDescent="0.25">
      <c r="M500" s="60" t="str" cm="1">
        <f t="array" aca="1" ref="M500" ca="1">IF(AND(_xlfn.XLOOKUP("End", $M$9:M499, $M$9:M499, "")&lt;&gt;"End", $I499=""), "End", "")</f>
        <v/>
      </c>
    </row>
    <row r="501" spans="13:13" ht="17.45" customHeight="1" x14ac:dyDescent="0.25">
      <c r="M501" s="60" t="str" cm="1">
        <f t="array" aca="1" ref="M501" ca="1">IF(AND(_xlfn.XLOOKUP("End", $M$9:M500, $M$9:M500, "")&lt;&gt;"End", $I500=""), "End", "")</f>
        <v/>
      </c>
    </row>
    <row r="502" spans="13:13" ht="17.45" customHeight="1" x14ac:dyDescent="0.25">
      <c r="M502" s="60" t="str" cm="1">
        <f t="array" aca="1" ref="M502" ca="1">IF(AND(_xlfn.XLOOKUP("End", $M$9:M501, $M$9:M501, "")&lt;&gt;"End", $I501=""), "End", "")</f>
        <v/>
      </c>
    </row>
    <row r="503" spans="13:13" ht="17.45" customHeight="1" x14ac:dyDescent="0.25">
      <c r="M503" s="60" t="str" cm="1">
        <f t="array" aca="1" ref="M503" ca="1">IF(AND(_xlfn.XLOOKUP("End", $M$9:M502, $M$9:M502, "")&lt;&gt;"End", $I502=""), "End", "")</f>
        <v/>
      </c>
    </row>
    <row r="504" spans="13:13" ht="17.45" customHeight="1" x14ac:dyDescent="0.25">
      <c r="M504" s="60" t="str" cm="1">
        <f t="array" aca="1" ref="M504" ca="1">IF(AND(_xlfn.XLOOKUP("End", $M$9:M503, $M$9:M503, "")&lt;&gt;"End", $I503=""), "End", "")</f>
        <v/>
      </c>
    </row>
    <row r="505" spans="13:13" ht="17.45" customHeight="1" x14ac:dyDescent="0.25">
      <c r="M505" s="60" t="str" cm="1">
        <f t="array" aca="1" ref="M505" ca="1">IF(AND(_xlfn.XLOOKUP("End", $M$9:M504, $M$9:M504, "")&lt;&gt;"End", $I504=""), "End", "")</f>
        <v/>
      </c>
    </row>
    <row r="506" spans="13:13" ht="17.45" customHeight="1" x14ac:dyDescent="0.25">
      <c r="M506" s="60" t="str" cm="1">
        <f t="array" aca="1" ref="M506" ca="1">IF(AND(_xlfn.XLOOKUP("End", $M$9:M505, $M$9:M505, "")&lt;&gt;"End", $I505=""), "End", "")</f>
        <v/>
      </c>
    </row>
    <row r="507" spans="13:13" ht="17.45" customHeight="1" x14ac:dyDescent="0.25">
      <c r="M507" s="60" t="str" cm="1">
        <f t="array" aca="1" ref="M507" ca="1">IF(AND(_xlfn.XLOOKUP("End", $M$9:M506, $M$9:M506, "")&lt;&gt;"End", $I506=""), "End", "")</f>
        <v/>
      </c>
    </row>
    <row r="508" spans="13:13" ht="17.45" customHeight="1" x14ac:dyDescent="0.25">
      <c r="M508" s="60" t="str" cm="1">
        <f t="array" aca="1" ref="M508" ca="1">IF(AND(_xlfn.XLOOKUP("End", $M$9:M507, $M$9:M507, "")&lt;&gt;"End", $I507=""), "End", "")</f>
        <v/>
      </c>
    </row>
    <row r="509" spans="13:13" ht="17.45" customHeight="1" x14ac:dyDescent="0.25">
      <c r="M509" s="60" t="str" cm="1">
        <f t="array" aca="1" ref="M509" ca="1">IF(AND(_xlfn.XLOOKUP("End", $M$9:M508, $M$9:M508, "")&lt;&gt;"End", $I508=""), "End", "")</f>
        <v/>
      </c>
    </row>
    <row r="510" spans="13:13" ht="17.45" customHeight="1" x14ac:dyDescent="0.25">
      <c r="M510" s="60" t="str" cm="1">
        <f t="array" aca="1" ref="M510" ca="1">IF(AND(_xlfn.XLOOKUP("End", $M$9:M509, $M$9:M509, "")&lt;&gt;"End", $I509=""), "End", "")</f>
        <v/>
      </c>
    </row>
    <row r="511" spans="13:13" ht="17.45" customHeight="1" x14ac:dyDescent="0.25">
      <c r="M511" s="60" t="str" cm="1">
        <f t="array" aca="1" ref="M511" ca="1">IF(AND(_xlfn.XLOOKUP("End", $M$9:M510, $M$9:M510, "")&lt;&gt;"End", $I510=""), "End", "")</f>
        <v/>
      </c>
    </row>
    <row r="512" spans="13:13" ht="17.45" customHeight="1" x14ac:dyDescent="0.25">
      <c r="M512" s="60" t="str" cm="1">
        <f t="array" aca="1" ref="M512" ca="1">IF(AND(_xlfn.XLOOKUP("End", $M$9:M511, $M$9:M511, "")&lt;&gt;"End", $I511=""), "End", "")</f>
        <v/>
      </c>
    </row>
    <row r="513" spans="13:13" ht="17.45" customHeight="1" x14ac:dyDescent="0.25">
      <c r="M513" s="60" t="str" cm="1">
        <f t="array" aca="1" ref="M513" ca="1">IF(AND(_xlfn.XLOOKUP("End", $M$9:M512, $M$9:M512, "")&lt;&gt;"End", $I512=""), "End", "")</f>
        <v/>
      </c>
    </row>
    <row r="514" spans="13:13" ht="17.45" customHeight="1" x14ac:dyDescent="0.25">
      <c r="M514" s="60" t="str" cm="1">
        <f t="array" aca="1" ref="M514" ca="1">IF(AND(_xlfn.XLOOKUP("End", $M$9:M513, $M$9:M513, "")&lt;&gt;"End", $I513=""), "End", "")</f>
        <v/>
      </c>
    </row>
    <row r="515" spans="13:13" ht="17.45" customHeight="1" x14ac:dyDescent="0.25">
      <c r="M515" s="60" t="str" cm="1">
        <f t="array" aca="1" ref="M515" ca="1">IF(AND(_xlfn.XLOOKUP("End", $M$9:M514, $M$9:M514, "")&lt;&gt;"End", $I514=""), "End", "")</f>
        <v/>
      </c>
    </row>
    <row r="516" spans="13:13" ht="17.45" customHeight="1" x14ac:dyDescent="0.25">
      <c r="M516" s="60" t="str" cm="1">
        <f t="array" aca="1" ref="M516" ca="1">IF(AND(_xlfn.XLOOKUP("End", $M$9:M515, $M$9:M515, "")&lt;&gt;"End", $I515=""), "End", "")</f>
        <v/>
      </c>
    </row>
    <row r="517" spans="13:13" ht="17.45" customHeight="1" x14ac:dyDescent="0.25">
      <c r="M517" s="60" t="str" cm="1">
        <f t="array" aca="1" ref="M517" ca="1">IF(AND(_xlfn.XLOOKUP("End", $M$9:M516, $M$9:M516, "")&lt;&gt;"End", $I516=""), "End", "")</f>
        <v/>
      </c>
    </row>
    <row r="518" spans="13:13" ht="17.45" customHeight="1" x14ac:dyDescent="0.25">
      <c r="M518" s="60" t="str" cm="1">
        <f t="array" aca="1" ref="M518" ca="1">IF(AND(_xlfn.XLOOKUP("End", $M$9:M517, $M$9:M517, "")&lt;&gt;"End", $I517=""), "End", "")</f>
        <v/>
      </c>
    </row>
    <row r="519" spans="13:13" ht="17.45" customHeight="1" x14ac:dyDescent="0.25">
      <c r="M519" s="60" t="str" cm="1">
        <f t="array" aca="1" ref="M519" ca="1">IF(AND(_xlfn.XLOOKUP("End", $M$9:M518, $M$9:M518, "")&lt;&gt;"End", $I518=""), "End", "")</f>
        <v/>
      </c>
    </row>
    <row r="520" spans="13:13" ht="17.45" customHeight="1" x14ac:dyDescent="0.25">
      <c r="M520" s="60" t="str" cm="1">
        <f t="array" aca="1" ref="M520" ca="1">IF(AND(_xlfn.XLOOKUP("End", $M$9:M519, $M$9:M519, "")&lt;&gt;"End", $I519=""), "End", "")</f>
        <v/>
      </c>
    </row>
    <row r="521" spans="13:13" ht="17.45" customHeight="1" x14ac:dyDescent="0.25">
      <c r="M521" s="60" t="str" cm="1">
        <f t="array" aca="1" ref="M521" ca="1">IF(AND(_xlfn.XLOOKUP("End", $M$9:M520, $M$9:M520, "")&lt;&gt;"End", $I520=""), "End", "")</f>
        <v/>
      </c>
    </row>
    <row r="522" spans="13:13" ht="17.45" customHeight="1" x14ac:dyDescent="0.25">
      <c r="M522" s="60" t="str" cm="1">
        <f t="array" aca="1" ref="M522" ca="1">IF(AND(_xlfn.XLOOKUP("End", $M$9:M521, $M$9:M521, "")&lt;&gt;"End", $I521=""), "End", "")</f>
        <v/>
      </c>
    </row>
    <row r="523" spans="13:13" ht="17.45" customHeight="1" x14ac:dyDescent="0.25">
      <c r="M523" s="60" t="str" cm="1">
        <f t="array" aca="1" ref="M523" ca="1">IF(AND(_xlfn.XLOOKUP("End", $M$9:M522, $M$9:M522, "")&lt;&gt;"End", $I522=""), "End", "")</f>
        <v/>
      </c>
    </row>
    <row r="524" spans="13:13" ht="17.45" customHeight="1" x14ac:dyDescent="0.25">
      <c r="M524" s="60" t="str" cm="1">
        <f t="array" aca="1" ref="M524" ca="1">IF(AND(_xlfn.XLOOKUP("End", $M$9:M523, $M$9:M523, "")&lt;&gt;"End", $I523=""), "End", "")</f>
        <v/>
      </c>
    </row>
    <row r="525" spans="13:13" ht="17.45" customHeight="1" x14ac:dyDescent="0.25">
      <c r="M525" s="60" t="str" cm="1">
        <f t="array" aca="1" ref="M525" ca="1">IF(AND(_xlfn.XLOOKUP("End", $M$9:M524, $M$9:M524, "")&lt;&gt;"End", $I524=""), "End", "")</f>
        <v/>
      </c>
    </row>
    <row r="526" spans="13:13" ht="17.45" customHeight="1" x14ac:dyDescent="0.25">
      <c r="M526" s="60" t="str" cm="1">
        <f t="array" aca="1" ref="M526" ca="1">IF(AND(_xlfn.XLOOKUP("End", $M$9:M525, $M$9:M525, "")&lt;&gt;"End", $I525=""), "End", "")</f>
        <v/>
      </c>
    </row>
    <row r="527" spans="13:13" ht="17.45" customHeight="1" x14ac:dyDescent="0.25">
      <c r="M527" s="60" t="str" cm="1">
        <f t="array" aca="1" ref="M527" ca="1">IF(AND(_xlfn.XLOOKUP("End", $M$9:M526, $M$9:M526, "")&lt;&gt;"End", $I526=""), "End", "")</f>
        <v/>
      </c>
    </row>
    <row r="528" spans="13:13" ht="17.45" customHeight="1" x14ac:dyDescent="0.25">
      <c r="M528" s="60" t="str" cm="1">
        <f t="array" aca="1" ref="M528" ca="1">IF(AND(_xlfn.XLOOKUP("End", $M$9:M527, $M$9:M527, "")&lt;&gt;"End", $I527=""), "End", "")</f>
        <v/>
      </c>
    </row>
    <row r="529" spans="13:13" ht="17.45" customHeight="1" x14ac:dyDescent="0.25">
      <c r="M529" s="60" t="str" cm="1">
        <f t="array" aca="1" ref="M529" ca="1">IF(AND(_xlfn.XLOOKUP("End", $M$9:M528, $M$9:M528, "")&lt;&gt;"End", $I528=""), "End", "")</f>
        <v/>
      </c>
    </row>
    <row r="530" spans="13:13" ht="17.45" customHeight="1" x14ac:dyDescent="0.25">
      <c r="M530" s="60" t="str" cm="1">
        <f t="array" aca="1" ref="M530" ca="1">IF(AND(_xlfn.XLOOKUP("End", $M$9:M529, $M$9:M529, "")&lt;&gt;"End", $I529=""), "End", "")</f>
        <v/>
      </c>
    </row>
    <row r="531" spans="13:13" ht="17.45" customHeight="1" x14ac:dyDescent="0.25">
      <c r="M531" s="60" t="str" cm="1">
        <f t="array" aca="1" ref="M531" ca="1">IF(AND(_xlfn.XLOOKUP("End", $M$9:M530, $M$9:M530, "")&lt;&gt;"End", $I530=""), "End", "")</f>
        <v/>
      </c>
    </row>
    <row r="532" spans="13:13" ht="17.45" customHeight="1" x14ac:dyDescent="0.25">
      <c r="M532" s="60" t="str" cm="1">
        <f t="array" aca="1" ref="M532" ca="1">IF(AND(_xlfn.XLOOKUP("End", $M$9:M531, $M$9:M531, "")&lt;&gt;"End", $I531=""), "End", "")</f>
        <v/>
      </c>
    </row>
    <row r="533" spans="13:13" ht="17.45" customHeight="1" x14ac:dyDescent="0.25">
      <c r="M533" s="60" t="str" cm="1">
        <f t="array" aca="1" ref="M533" ca="1">IF(AND(_xlfn.XLOOKUP("End", $M$9:M532, $M$9:M532, "")&lt;&gt;"End", $I532=""), "End", "")</f>
        <v/>
      </c>
    </row>
    <row r="534" spans="13:13" ht="17.45" customHeight="1" x14ac:dyDescent="0.25">
      <c r="M534" s="60" t="str" cm="1">
        <f t="array" aca="1" ref="M534" ca="1">IF(AND(_xlfn.XLOOKUP("End", $M$9:M533, $M$9:M533, "")&lt;&gt;"End", $I533=""), "End", "")</f>
        <v/>
      </c>
    </row>
    <row r="535" spans="13:13" ht="17.45" customHeight="1" x14ac:dyDescent="0.25">
      <c r="M535" s="60" t="str" cm="1">
        <f t="array" aca="1" ref="M535" ca="1">IF(AND(_xlfn.XLOOKUP("End", $M$9:M534, $M$9:M534, "")&lt;&gt;"End", $I534=""), "End", "")</f>
        <v/>
      </c>
    </row>
    <row r="536" spans="13:13" ht="17.45" customHeight="1" x14ac:dyDescent="0.25">
      <c r="M536" s="60" t="str" cm="1">
        <f t="array" aca="1" ref="M536" ca="1">IF(AND(_xlfn.XLOOKUP("End", $M$9:M535, $M$9:M535, "")&lt;&gt;"End", $I535=""), "End", "")</f>
        <v/>
      </c>
    </row>
    <row r="537" spans="13:13" ht="17.45" customHeight="1" x14ac:dyDescent="0.25">
      <c r="M537" s="60" t="str" cm="1">
        <f t="array" aca="1" ref="M537" ca="1">IF(AND(_xlfn.XLOOKUP("End", $M$9:M536, $M$9:M536, "")&lt;&gt;"End", $I536=""), "End", "")</f>
        <v/>
      </c>
    </row>
    <row r="538" spans="13:13" ht="17.45" customHeight="1" x14ac:dyDescent="0.25">
      <c r="M538" s="60" t="str" cm="1">
        <f t="array" aca="1" ref="M538" ca="1">IF(AND(_xlfn.XLOOKUP("End", $M$9:M537, $M$9:M537, "")&lt;&gt;"End", $I537=""), "End", "")</f>
        <v/>
      </c>
    </row>
    <row r="539" spans="13:13" ht="17.45" customHeight="1" x14ac:dyDescent="0.25">
      <c r="M539" s="60" t="str" cm="1">
        <f t="array" aca="1" ref="M539" ca="1">IF(AND(_xlfn.XLOOKUP("End", $M$9:M538, $M$9:M538, "")&lt;&gt;"End", $I538=""), "End", "")</f>
        <v/>
      </c>
    </row>
    <row r="540" spans="13:13" ht="17.45" customHeight="1" x14ac:dyDescent="0.25">
      <c r="M540" s="60" t="str" cm="1">
        <f t="array" aca="1" ref="M540" ca="1">IF(AND(_xlfn.XLOOKUP("End", $M$9:M539, $M$9:M539, "")&lt;&gt;"End", $I539=""), "End", "")</f>
        <v/>
      </c>
    </row>
    <row r="541" spans="13:13" ht="17.45" customHeight="1" x14ac:dyDescent="0.25">
      <c r="M541" s="60" t="str" cm="1">
        <f t="array" aca="1" ref="M541" ca="1">IF(AND(_xlfn.XLOOKUP("End", $M$9:M540, $M$9:M540, "")&lt;&gt;"End", $I540=""), "End", "")</f>
        <v/>
      </c>
    </row>
    <row r="542" spans="13:13" ht="17.45" customHeight="1" x14ac:dyDescent="0.25">
      <c r="M542" s="60" t="str" cm="1">
        <f t="array" aca="1" ref="M542" ca="1">IF(AND(_xlfn.XLOOKUP("End", $M$9:M541, $M$9:M541, "")&lt;&gt;"End", $I541=""), "End", "")</f>
        <v/>
      </c>
    </row>
    <row r="543" spans="13:13" ht="17.45" customHeight="1" x14ac:dyDescent="0.25">
      <c r="M543" s="60" t="str" cm="1">
        <f t="array" aca="1" ref="M543" ca="1">IF(AND(_xlfn.XLOOKUP("End", $M$9:M542, $M$9:M542, "")&lt;&gt;"End", $I542=""), "End", "")</f>
        <v/>
      </c>
    </row>
    <row r="544" spans="13:13" ht="17.45" customHeight="1" x14ac:dyDescent="0.25">
      <c r="M544" s="60" t="str" cm="1">
        <f t="array" aca="1" ref="M544" ca="1">IF(AND(_xlfn.XLOOKUP("End", $M$9:M543, $M$9:M543, "")&lt;&gt;"End", $I543=""), "End", "")</f>
        <v/>
      </c>
    </row>
    <row r="545" spans="13:13" ht="17.45" customHeight="1" x14ac:dyDescent="0.25">
      <c r="M545" s="60" t="str" cm="1">
        <f t="array" aca="1" ref="M545" ca="1">IF(AND(_xlfn.XLOOKUP("End", $M$9:M544, $M$9:M544, "")&lt;&gt;"End", $I544=""), "End", "")</f>
        <v/>
      </c>
    </row>
    <row r="546" spans="13:13" ht="17.45" customHeight="1" x14ac:dyDescent="0.25">
      <c r="M546" s="60" t="str" cm="1">
        <f t="array" aca="1" ref="M546" ca="1">IF(AND(_xlfn.XLOOKUP("End", $M$9:M545, $M$9:M545, "")&lt;&gt;"End", $I545=""), "End", "")</f>
        <v/>
      </c>
    </row>
    <row r="547" spans="13:13" ht="17.45" customHeight="1" x14ac:dyDescent="0.25">
      <c r="M547" s="60" t="str" cm="1">
        <f t="array" aca="1" ref="M547" ca="1">IF(AND(_xlfn.XLOOKUP("End", $M$9:M546, $M$9:M546, "")&lt;&gt;"End", $I546=""), "End", "")</f>
        <v/>
      </c>
    </row>
    <row r="548" spans="13:13" ht="17.45" customHeight="1" x14ac:dyDescent="0.25">
      <c r="M548" s="60" t="str" cm="1">
        <f t="array" aca="1" ref="M548" ca="1">IF(AND(_xlfn.XLOOKUP("End", $M$9:M547, $M$9:M547, "")&lt;&gt;"End", $I547=""), "End", "")</f>
        <v/>
      </c>
    </row>
    <row r="549" spans="13:13" ht="17.45" customHeight="1" x14ac:dyDescent="0.25">
      <c r="M549" s="60" t="str" cm="1">
        <f t="array" aca="1" ref="M549" ca="1">IF(AND(_xlfn.XLOOKUP("End", $M$9:M548, $M$9:M548, "")&lt;&gt;"End", $I548=""), "End", "")</f>
        <v/>
      </c>
    </row>
    <row r="550" spans="13:13" ht="17.45" customHeight="1" x14ac:dyDescent="0.25">
      <c r="M550" s="60" t="str" cm="1">
        <f t="array" aca="1" ref="M550" ca="1">IF(AND(_xlfn.XLOOKUP("End", $M$9:M549, $M$9:M549, "")&lt;&gt;"End", $I549=""), "End", "")</f>
        <v/>
      </c>
    </row>
    <row r="551" spans="13:13" ht="17.45" customHeight="1" x14ac:dyDescent="0.25">
      <c r="M551" s="60" t="str" cm="1">
        <f t="array" aca="1" ref="M551" ca="1">IF(AND(_xlfn.XLOOKUP("End", $M$9:M550, $M$9:M550, "")&lt;&gt;"End", $I550=""), "End", "")</f>
        <v/>
      </c>
    </row>
    <row r="552" spans="13:13" ht="17.45" customHeight="1" x14ac:dyDescent="0.25">
      <c r="M552" s="60" t="str" cm="1">
        <f t="array" aca="1" ref="M552" ca="1">IF(AND(_xlfn.XLOOKUP("End", $M$9:M551, $M$9:M551, "")&lt;&gt;"End", $I551=""), "End", "")</f>
        <v/>
      </c>
    </row>
    <row r="553" spans="13:13" ht="17.45" customHeight="1" x14ac:dyDescent="0.25">
      <c r="M553" s="60" t="str" cm="1">
        <f t="array" aca="1" ref="M553" ca="1">IF(AND(_xlfn.XLOOKUP("End", $M$9:M552, $M$9:M552, "")&lt;&gt;"End", $I552=""), "End", "")</f>
        <v/>
      </c>
    </row>
    <row r="554" spans="13:13" ht="17.45" customHeight="1" x14ac:dyDescent="0.25">
      <c r="M554" s="60" t="str" cm="1">
        <f t="array" aca="1" ref="M554" ca="1">IF(AND(_xlfn.XLOOKUP("End", $M$9:M553, $M$9:M553, "")&lt;&gt;"End", $I553=""), "End", "")</f>
        <v/>
      </c>
    </row>
    <row r="555" spans="13:13" ht="17.45" customHeight="1" x14ac:dyDescent="0.25">
      <c r="M555" s="60" t="str" cm="1">
        <f t="array" aca="1" ref="M555" ca="1">IF(AND(_xlfn.XLOOKUP("End", $M$9:M554, $M$9:M554, "")&lt;&gt;"End", $I554=""), "End", "")</f>
        <v/>
      </c>
    </row>
    <row r="556" spans="13:13" ht="17.45" customHeight="1" x14ac:dyDescent="0.25">
      <c r="M556" s="60" t="str" cm="1">
        <f t="array" aca="1" ref="M556" ca="1">IF(AND(_xlfn.XLOOKUP("End", $M$9:M555, $M$9:M555, "")&lt;&gt;"End", $I555=""), "End", "")</f>
        <v/>
      </c>
    </row>
    <row r="557" spans="13:13" ht="17.45" customHeight="1" x14ac:dyDescent="0.25">
      <c r="M557" s="60" t="str" cm="1">
        <f t="array" aca="1" ref="M557" ca="1">IF(AND(_xlfn.XLOOKUP("End", $M$9:M556, $M$9:M556, "")&lt;&gt;"End", $I556=""), "End", "")</f>
        <v/>
      </c>
    </row>
    <row r="558" spans="13:13" ht="17.45" customHeight="1" x14ac:dyDescent="0.25">
      <c r="M558" s="60" t="str" cm="1">
        <f t="array" aca="1" ref="M558" ca="1">IF(AND(_xlfn.XLOOKUP("End", $M$9:M557, $M$9:M557, "")&lt;&gt;"End", $I557=""), "End", "")</f>
        <v/>
      </c>
    </row>
    <row r="559" spans="13:13" ht="17.45" customHeight="1" x14ac:dyDescent="0.25">
      <c r="M559" s="60" t="str" cm="1">
        <f t="array" aca="1" ref="M559" ca="1">IF(AND(_xlfn.XLOOKUP("End", $M$9:M558, $M$9:M558, "")&lt;&gt;"End", $I558=""), "End", "")</f>
        <v/>
      </c>
    </row>
    <row r="560" spans="13:13" ht="17.45" customHeight="1" x14ac:dyDescent="0.25">
      <c r="M560" s="60" t="str" cm="1">
        <f t="array" aca="1" ref="M560" ca="1">IF(AND(_xlfn.XLOOKUP("End", $M$9:M559, $M$9:M559, "")&lt;&gt;"End", $I559=""), "End", "")</f>
        <v/>
      </c>
    </row>
    <row r="561" spans="13:13" ht="17.45" customHeight="1" x14ac:dyDescent="0.25">
      <c r="M561" s="60" t="str" cm="1">
        <f t="array" aca="1" ref="M561" ca="1">IF(AND(_xlfn.XLOOKUP("End", $M$9:M560, $M$9:M560, "")&lt;&gt;"End", $I560=""), "End", "")</f>
        <v/>
      </c>
    </row>
    <row r="562" spans="13:13" ht="17.45" customHeight="1" x14ac:dyDescent="0.25">
      <c r="M562" s="60" t="str" cm="1">
        <f t="array" aca="1" ref="M562" ca="1">IF(AND(_xlfn.XLOOKUP("End", $M$9:M561, $M$9:M561, "")&lt;&gt;"End", $I561=""), "End", "")</f>
        <v/>
      </c>
    </row>
    <row r="563" spans="13:13" ht="17.45" customHeight="1" x14ac:dyDescent="0.25">
      <c r="M563" s="60" t="str" cm="1">
        <f t="array" aca="1" ref="M563" ca="1">IF(AND(_xlfn.XLOOKUP("End", $M$9:M562, $M$9:M562, "")&lt;&gt;"End", $I562=""), "End", "")</f>
        <v/>
      </c>
    </row>
    <row r="564" spans="13:13" ht="17.45" customHeight="1" x14ac:dyDescent="0.25">
      <c r="M564" s="60" t="str" cm="1">
        <f t="array" aca="1" ref="M564" ca="1">IF(AND(_xlfn.XLOOKUP("End", $M$9:M563, $M$9:M563, "")&lt;&gt;"End", $I563=""), "End", "")</f>
        <v/>
      </c>
    </row>
    <row r="565" spans="13:13" ht="17.45" customHeight="1" x14ac:dyDescent="0.25">
      <c r="M565" s="60" t="str" cm="1">
        <f t="array" aca="1" ref="M565" ca="1">IF(AND(_xlfn.XLOOKUP("End", $M$9:M564, $M$9:M564, "")&lt;&gt;"End", $I564=""), "End", "")</f>
        <v/>
      </c>
    </row>
    <row r="566" spans="13:13" ht="17.45" customHeight="1" x14ac:dyDescent="0.25">
      <c r="M566" s="60" t="str" cm="1">
        <f t="array" aca="1" ref="M566" ca="1">IF(AND(_xlfn.XLOOKUP("End", $M$9:M565, $M$9:M565, "")&lt;&gt;"End", $I565=""), "End", "")</f>
        <v/>
      </c>
    </row>
    <row r="567" spans="13:13" ht="17.45" customHeight="1" x14ac:dyDescent="0.25">
      <c r="M567" s="60" t="str" cm="1">
        <f t="array" aca="1" ref="M567" ca="1">IF(AND(_xlfn.XLOOKUP("End", $M$9:M566, $M$9:M566, "")&lt;&gt;"End", $I566=""), "End", "")</f>
        <v/>
      </c>
    </row>
    <row r="568" spans="13:13" ht="17.45" customHeight="1" x14ac:dyDescent="0.25">
      <c r="M568" s="60" t="str" cm="1">
        <f t="array" aca="1" ref="M568" ca="1">IF(AND(_xlfn.XLOOKUP("End", $M$9:M567, $M$9:M567, "")&lt;&gt;"End", $I567=""), "End", "")</f>
        <v/>
      </c>
    </row>
    <row r="569" spans="13:13" ht="17.45" customHeight="1" x14ac:dyDescent="0.25">
      <c r="M569" s="60" t="str" cm="1">
        <f t="array" aca="1" ref="M569" ca="1">IF(AND(_xlfn.XLOOKUP("End", $M$9:M568, $M$9:M568, "")&lt;&gt;"End", $I568=""), "End", "")</f>
        <v/>
      </c>
    </row>
    <row r="570" spans="13:13" ht="17.45" customHeight="1" x14ac:dyDescent="0.25">
      <c r="M570" s="60" t="str" cm="1">
        <f t="array" aca="1" ref="M570" ca="1">IF(AND(_xlfn.XLOOKUP("End", $M$9:M569, $M$9:M569, "")&lt;&gt;"End", $I569=""), "End", "")</f>
        <v/>
      </c>
    </row>
    <row r="571" spans="13:13" ht="17.45" customHeight="1" x14ac:dyDescent="0.25">
      <c r="M571" s="60" t="str" cm="1">
        <f t="array" aca="1" ref="M571" ca="1">IF(AND(_xlfn.XLOOKUP("End", $M$9:M570, $M$9:M570, "")&lt;&gt;"End", $I570=""), "End", "")</f>
        <v/>
      </c>
    </row>
    <row r="572" spans="13:13" ht="17.45" customHeight="1" x14ac:dyDescent="0.25">
      <c r="M572" s="60" t="str" cm="1">
        <f t="array" aca="1" ref="M572" ca="1">IF(AND(_xlfn.XLOOKUP("End", $M$9:M571, $M$9:M571, "")&lt;&gt;"End", $I571=""), "End", "")</f>
        <v/>
      </c>
    </row>
    <row r="573" spans="13:13" ht="17.45" customHeight="1" x14ac:dyDescent="0.25">
      <c r="M573" s="60" t="str" cm="1">
        <f t="array" aca="1" ref="M573" ca="1">IF(AND(_xlfn.XLOOKUP("End", $M$9:M572, $M$9:M572, "")&lt;&gt;"End", $I572=""), "End", "")</f>
        <v/>
      </c>
    </row>
    <row r="574" spans="13:13" ht="17.45" customHeight="1" x14ac:dyDescent="0.25">
      <c r="M574" s="60" t="str" cm="1">
        <f t="array" aca="1" ref="M574" ca="1">IF(AND(_xlfn.XLOOKUP("End", $M$9:M573, $M$9:M573, "")&lt;&gt;"End", $I573=""), "End", "")</f>
        <v/>
      </c>
    </row>
    <row r="575" spans="13:13" ht="17.45" customHeight="1" x14ac:dyDescent="0.25">
      <c r="M575" s="60" t="str" cm="1">
        <f t="array" aca="1" ref="M575" ca="1">IF(AND(_xlfn.XLOOKUP("End", $M$9:M574, $M$9:M574, "")&lt;&gt;"End", $I574=""), "End", "")</f>
        <v/>
      </c>
    </row>
  </sheetData>
  <mergeCells count="1">
    <mergeCell ref="D6:E6"/>
  </mergeCells>
  <conditionalFormatting sqref="D9:I219">
    <cfRule type="notContainsBlanks" dxfId="19" priority="1">
      <formula>LEN(TRIM(D9))&gt;0</formula>
    </cfRule>
  </conditionalFormatting>
  <pageMargins left="0.5" right="0.5" top="0.5" bottom="0.5" header="0.5" footer="0.5"/>
  <pageSetup scale="75" fitToWidth="0" fitToHeight="0" orientation="portrait" r:id="rId1"/>
  <headerFooter>
    <oddFooter>&amp;R&amp;P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1" r:id="rId4" name="SendEmail">
              <controlPr defaultSize="0" print="0" autoFill="0" autoPict="0" macro="[0]!PrintToPDF_Email">
                <anchor moveWithCells="1" sizeWithCells="1">
                  <from>
                    <xdr:col>12</xdr:col>
                    <xdr:colOff>361950</xdr:colOff>
                    <xdr:row>2</xdr:row>
                    <xdr:rowOff>95250</xdr:rowOff>
                  </from>
                  <to>
                    <xdr:col>14</xdr:col>
                    <xdr:colOff>247650</xdr:colOff>
                    <xdr:row>3</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27122-3623-431E-94FD-CFEEB3184FD4}">
  <sheetPr codeName="Sheet4"/>
  <dimension ref="A1:I93"/>
  <sheetViews>
    <sheetView workbookViewId="0">
      <selection activeCell="N24" sqref="N24"/>
    </sheetView>
  </sheetViews>
  <sheetFormatPr defaultRowHeight="15" x14ac:dyDescent="0.25"/>
  <cols>
    <col min="1" max="1" width="26.5703125" bestFit="1" customWidth="1"/>
    <col min="2" max="2" width="16.28515625" bestFit="1" customWidth="1"/>
    <col min="3" max="3" width="9" bestFit="1" customWidth="1"/>
    <col min="4" max="5" width="11.5703125" bestFit="1" customWidth="1"/>
    <col min="6" max="8" width="12.5703125" bestFit="1" customWidth="1"/>
    <col min="9" max="9" width="13.85546875" bestFit="1" customWidth="1"/>
    <col min="10" max="10" width="6.42578125" bestFit="1" customWidth="1"/>
    <col min="11" max="11" width="6.7109375" bestFit="1" customWidth="1"/>
    <col min="12" max="12" width="5.85546875" bestFit="1" customWidth="1"/>
    <col min="13" max="13" width="6.7109375" bestFit="1" customWidth="1"/>
    <col min="14" max="14" width="6.28515625" bestFit="1" customWidth="1"/>
    <col min="15" max="15" width="6.140625" bestFit="1" customWidth="1"/>
    <col min="16" max="16" width="6.7109375" bestFit="1" customWidth="1"/>
    <col min="17" max="17" width="6.85546875" bestFit="1" customWidth="1"/>
    <col min="18" max="18" width="6.42578125" bestFit="1" customWidth="1"/>
    <col min="19" max="20" width="6.7109375" bestFit="1" customWidth="1"/>
    <col min="21" max="21" width="5.85546875" bestFit="1" customWidth="1"/>
    <col min="22" max="22" width="6.7109375" bestFit="1" customWidth="1"/>
    <col min="23" max="23" width="6.28515625" bestFit="1" customWidth="1"/>
    <col min="24" max="24" width="6.140625" bestFit="1" customWidth="1"/>
    <col min="25" max="25" width="6.7109375" bestFit="1" customWidth="1"/>
    <col min="26" max="26" width="6.42578125" bestFit="1" customWidth="1"/>
    <col min="27" max="27" width="6.140625" bestFit="1" customWidth="1"/>
    <col min="28" max="28" width="6.85546875" bestFit="1" customWidth="1"/>
    <col min="29" max="29" width="6.140625" bestFit="1" customWidth="1"/>
    <col min="30" max="30" width="6.42578125" bestFit="1" customWidth="1"/>
    <col min="31" max="32" width="6.7109375" bestFit="1" customWidth="1"/>
    <col min="33" max="33" width="5.85546875" bestFit="1" customWidth="1"/>
    <col min="34" max="34" width="6.7109375" bestFit="1" customWidth="1"/>
    <col min="35" max="35" width="11.28515625" bestFit="1" customWidth="1"/>
    <col min="36" max="41" width="9.7109375" bestFit="1" customWidth="1"/>
    <col min="42" max="44" width="8.7109375" bestFit="1" customWidth="1"/>
    <col min="45" max="47" width="9.7109375" bestFit="1" customWidth="1"/>
    <col min="48" max="50" width="8.7109375" bestFit="1" customWidth="1"/>
    <col min="51" max="56" width="9.7109375" bestFit="1" customWidth="1"/>
    <col min="57" max="61" width="8.7109375" bestFit="1" customWidth="1"/>
    <col min="62" max="66" width="9.7109375" bestFit="1" customWidth="1"/>
    <col min="67" max="69" width="8.7109375" bestFit="1" customWidth="1"/>
    <col min="70" max="77" width="9.7109375" bestFit="1" customWidth="1"/>
    <col min="78" max="85" width="10.7109375" bestFit="1" customWidth="1"/>
    <col min="86" max="88" width="9.7109375" bestFit="1" customWidth="1"/>
    <col min="89" max="98" width="10.7109375" bestFit="1" customWidth="1"/>
    <col min="99" max="99" width="9.7109375" bestFit="1" customWidth="1"/>
    <col min="100" max="111" width="10.7109375" bestFit="1" customWidth="1"/>
    <col min="112" max="113" width="8.7109375" bestFit="1" customWidth="1"/>
    <col min="114" max="127" width="9.7109375" bestFit="1" customWidth="1"/>
    <col min="128" max="135" width="8.7109375" bestFit="1" customWidth="1"/>
    <col min="136" max="147" width="9.7109375" bestFit="1" customWidth="1"/>
    <col min="148" max="155" width="8.7109375" bestFit="1" customWidth="1"/>
    <col min="156" max="172" width="9.7109375" bestFit="1" customWidth="1"/>
    <col min="173" max="178" width="8.7109375" bestFit="1" customWidth="1"/>
    <col min="179" max="195" width="9.7109375" bestFit="1" customWidth="1"/>
    <col min="196" max="204" width="8.7109375" bestFit="1" customWidth="1"/>
    <col min="205" max="223" width="9.7109375" bestFit="1" customWidth="1"/>
    <col min="224" max="231" width="8.7109375" bestFit="1" customWidth="1"/>
    <col min="232" max="245" width="9.7109375" bestFit="1" customWidth="1"/>
    <col min="246" max="249" width="8.7109375" bestFit="1" customWidth="1"/>
    <col min="250" max="254" width="9.7109375" bestFit="1" customWidth="1"/>
    <col min="255" max="255" width="11.28515625" bestFit="1" customWidth="1"/>
  </cols>
  <sheetData>
    <row r="1" spans="1:9" x14ac:dyDescent="0.25">
      <c r="H1" s="150">
        <f>SUM($I$8:$I$241)</f>
        <v>0</v>
      </c>
      <c r="I1" s="150">
        <f>SUM($H$8:$H$241)</f>
        <v>1229361.7200000002</v>
      </c>
    </row>
    <row r="3" spans="1:9" x14ac:dyDescent="0.25">
      <c r="A3" s="149" t="s">
        <v>2932</v>
      </c>
      <c r="B3" s="149" t="s">
        <v>2924</v>
      </c>
    </row>
    <row r="4" spans="1:9" x14ac:dyDescent="0.25">
      <c r="B4" t="s">
        <v>2925</v>
      </c>
      <c r="C4" t="s">
        <v>2926</v>
      </c>
      <c r="D4" t="s">
        <v>2927</v>
      </c>
      <c r="E4" t="s">
        <v>2928</v>
      </c>
      <c r="H4" t="s">
        <v>2923</v>
      </c>
    </row>
    <row r="5" spans="1:9" x14ac:dyDescent="0.25">
      <c r="E5" t="s">
        <v>2930</v>
      </c>
      <c r="F5" t="s">
        <v>2931</v>
      </c>
      <c r="G5" t="s">
        <v>2929</v>
      </c>
    </row>
    <row r="7" spans="1:9" x14ac:dyDescent="0.25">
      <c r="A7" s="149" t="s">
        <v>2922</v>
      </c>
    </row>
    <row r="8" spans="1:9" x14ac:dyDescent="0.25">
      <c r="A8" s="34" t="s">
        <v>2897</v>
      </c>
      <c r="B8" s="150"/>
      <c r="C8" s="150"/>
      <c r="D8" s="150">
        <v>1253.95</v>
      </c>
      <c r="E8" s="150">
        <v>1259.51</v>
      </c>
      <c r="F8" s="150">
        <v>60681.43</v>
      </c>
      <c r="G8" s="150">
        <v>5472.25</v>
      </c>
      <c r="H8" s="150">
        <v>68667.14</v>
      </c>
    </row>
    <row r="9" spans="1:9" x14ac:dyDescent="0.25">
      <c r="A9" s="34" t="s">
        <v>2879</v>
      </c>
      <c r="B9" s="150"/>
      <c r="C9" s="150"/>
      <c r="D9" s="150">
        <v>2145</v>
      </c>
      <c r="E9" s="150">
        <v>738.45</v>
      </c>
      <c r="F9" s="150">
        <v>45393.43</v>
      </c>
      <c r="G9" s="150">
        <v>12268.18</v>
      </c>
      <c r="H9" s="150">
        <v>60545.06</v>
      </c>
    </row>
    <row r="10" spans="1:9" x14ac:dyDescent="0.25">
      <c r="A10" s="34" t="s">
        <v>2855</v>
      </c>
      <c r="B10" s="150"/>
      <c r="C10" s="150"/>
      <c r="D10" s="150">
        <v>2232.27</v>
      </c>
      <c r="E10" s="150">
        <v>12974.98</v>
      </c>
      <c r="F10" s="150">
        <v>21468.91</v>
      </c>
      <c r="G10" s="150">
        <v>10109.51</v>
      </c>
      <c r="H10" s="150">
        <v>46785.67</v>
      </c>
    </row>
    <row r="11" spans="1:9" x14ac:dyDescent="0.25">
      <c r="A11" s="34" t="s">
        <v>2883</v>
      </c>
      <c r="B11" s="150"/>
      <c r="C11" s="150"/>
      <c r="D11" s="150">
        <v>7971.94</v>
      </c>
      <c r="E11" s="150">
        <v>966.61</v>
      </c>
      <c r="F11" s="150">
        <v>28208.080000000002</v>
      </c>
      <c r="G11" s="150">
        <v>7987.22</v>
      </c>
      <c r="H11" s="150">
        <v>45133.85</v>
      </c>
    </row>
    <row r="12" spans="1:9" x14ac:dyDescent="0.25">
      <c r="A12" s="34" t="s">
        <v>2888</v>
      </c>
      <c r="B12" s="150"/>
      <c r="C12" s="150"/>
      <c r="D12" s="150">
        <v>1619.4</v>
      </c>
      <c r="E12" s="150">
        <v>4792.75</v>
      </c>
      <c r="F12" s="150">
        <v>29787.79</v>
      </c>
      <c r="G12" s="150">
        <v>2264.64</v>
      </c>
      <c r="H12" s="150">
        <v>38464.58</v>
      </c>
    </row>
    <row r="13" spans="1:9" x14ac:dyDescent="0.25">
      <c r="A13" s="34" t="s">
        <v>2680</v>
      </c>
      <c r="B13" s="150"/>
      <c r="C13" s="150"/>
      <c r="D13" s="150"/>
      <c r="E13" s="150"/>
      <c r="F13" s="150">
        <v>27466.34</v>
      </c>
      <c r="G13" s="150">
        <v>9941.25</v>
      </c>
      <c r="H13" s="150">
        <v>37407.589999999997</v>
      </c>
    </row>
    <row r="14" spans="1:9" x14ac:dyDescent="0.25">
      <c r="A14" s="34" t="s">
        <v>2705</v>
      </c>
      <c r="B14" s="150"/>
      <c r="C14" s="150"/>
      <c r="D14" s="150">
        <v>1299.5</v>
      </c>
      <c r="E14" s="150">
        <v>75</v>
      </c>
      <c r="F14" s="150">
        <v>16907.29</v>
      </c>
      <c r="G14" s="150">
        <v>6022.34</v>
      </c>
      <c r="H14" s="150">
        <v>24304.13</v>
      </c>
    </row>
    <row r="15" spans="1:9" x14ac:dyDescent="0.25">
      <c r="A15" s="34" t="s">
        <v>2874</v>
      </c>
      <c r="B15" s="150"/>
      <c r="C15" s="150"/>
      <c r="D15" s="150">
        <v>771.9</v>
      </c>
      <c r="E15" s="150">
        <v>7679.6</v>
      </c>
      <c r="F15" s="150">
        <v>15095.35</v>
      </c>
      <c r="G15" s="150"/>
      <c r="H15" s="150">
        <v>23546.85</v>
      </c>
    </row>
    <row r="16" spans="1:9" x14ac:dyDescent="0.25">
      <c r="A16" s="34" t="s">
        <v>2773</v>
      </c>
      <c r="B16" s="150"/>
      <c r="C16" s="150"/>
      <c r="D16" s="150">
        <v>1452</v>
      </c>
      <c r="E16" s="150">
        <v>2138.25</v>
      </c>
      <c r="F16" s="150">
        <v>9481.9</v>
      </c>
      <c r="G16" s="150">
        <v>6674.85</v>
      </c>
      <c r="H16" s="150">
        <v>19747</v>
      </c>
    </row>
    <row r="17" spans="1:8" x14ac:dyDescent="0.25">
      <c r="A17" s="34" t="s">
        <v>2674</v>
      </c>
      <c r="B17" s="150"/>
      <c r="C17" s="150"/>
      <c r="D17" s="150">
        <v>4482</v>
      </c>
      <c r="E17" s="150">
        <v>5246.1</v>
      </c>
      <c r="F17" s="150">
        <v>5957.61</v>
      </c>
      <c r="G17" s="150"/>
      <c r="H17" s="150">
        <v>15685.71</v>
      </c>
    </row>
    <row r="18" spans="1:8" x14ac:dyDescent="0.25">
      <c r="A18" s="34" t="s">
        <v>2885</v>
      </c>
      <c r="B18" s="150"/>
      <c r="C18" s="150"/>
      <c r="D18" s="150">
        <v>1366</v>
      </c>
      <c r="E18" s="150">
        <v>3207.63</v>
      </c>
      <c r="F18" s="150">
        <v>1083.75</v>
      </c>
      <c r="G18" s="150">
        <v>9522.9699999999993</v>
      </c>
      <c r="H18" s="150">
        <v>15180.35</v>
      </c>
    </row>
    <row r="19" spans="1:8" x14ac:dyDescent="0.25">
      <c r="A19" s="34" t="s">
        <v>2755</v>
      </c>
      <c r="B19" s="150"/>
      <c r="C19" s="150"/>
      <c r="D19" s="150"/>
      <c r="E19" s="150"/>
      <c r="F19" s="150">
        <v>12745.31</v>
      </c>
      <c r="G19" s="150">
        <v>1806.25</v>
      </c>
      <c r="H19" s="150">
        <v>14551.56</v>
      </c>
    </row>
    <row r="20" spans="1:8" x14ac:dyDescent="0.25">
      <c r="A20" s="34" t="s">
        <v>2898</v>
      </c>
      <c r="B20" s="150"/>
      <c r="C20" s="150"/>
      <c r="D20" s="150"/>
      <c r="E20" s="150"/>
      <c r="F20" s="150">
        <v>10854.01</v>
      </c>
      <c r="G20" s="150">
        <v>3468</v>
      </c>
      <c r="H20" s="150">
        <v>14322.01</v>
      </c>
    </row>
    <row r="21" spans="1:8" x14ac:dyDescent="0.25">
      <c r="A21" s="34" t="s">
        <v>2892</v>
      </c>
      <c r="B21" s="150"/>
      <c r="C21" s="150"/>
      <c r="D21" s="150">
        <v>6678.38</v>
      </c>
      <c r="E21" s="150"/>
      <c r="F21" s="150">
        <v>6199.05</v>
      </c>
      <c r="G21" s="150"/>
      <c r="H21" s="150">
        <v>12877.43</v>
      </c>
    </row>
    <row r="22" spans="1:8" x14ac:dyDescent="0.25">
      <c r="A22" s="34" t="s">
        <v>2678</v>
      </c>
      <c r="B22" s="150"/>
      <c r="C22" s="150"/>
      <c r="D22" s="150">
        <v>704</v>
      </c>
      <c r="E22" s="150">
        <v>2090.2600000000002</v>
      </c>
      <c r="F22" s="150">
        <v>8248.2999999999993</v>
      </c>
      <c r="G22" s="150"/>
      <c r="H22" s="150">
        <v>11042.56</v>
      </c>
    </row>
    <row r="23" spans="1:8" x14ac:dyDescent="0.25">
      <c r="A23" s="34" t="s">
        <v>2725</v>
      </c>
      <c r="B23" s="150"/>
      <c r="C23" s="150"/>
      <c r="D23" s="150"/>
      <c r="E23" s="150">
        <v>766.25</v>
      </c>
      <c r="F23" s="150">
        <v>4326.5</v>
      </c>
      <c r="G23" s="150">
        <v>4840.75</v>
      </c>
      <c r="H23" s="150">
        <v>9933.5</v>
      </c>
    </row>
    <row r="24" spans="1:8" x14ac:dyDescent="0.25">
      <c r="A24" s="34" t="s">
        <v>2675</v>
      </c>
      <c r="B24" s="150"/>
      <c r="C24" s="150"/>
      <c r="D24" s="150">
        <v>100</v>
      </c>
      <c r="E24" s="150">
        <v>6500</v>
      </c>
      <c r="F24" s="150">
        <v>2200</v>
      </c>
      <c r="G24" s="150"/>
      <c r="H24" s="150">
        <v>8800</v>
      </c>
    </row>
    <row r="25" spans="1:8" x14ac:dyDescent="0.25">
      <c r="A25" s="34" t="s">
        <v>2780</v>
      </c>
      <c r="B25" s="150"/>
      <c r="C25" s="150"/>
      <c r="D25" s="150">
        <v>1062.5</v>
      </c>
      <c r="E25" s="150"/>
      <c r="F25" s="150">
        <v>5673.14</v>
      </c>
      <c r="G25" s="150">
        <v>1914.63</v>
      </c>
      <c r="H25" s="150">
        <v>8650.27</v>
      </c>
    </row>
    <row r="26" spans="1:8" x14ac:dyDescent="0.25">
      <c r="A26" s="34" t="s">
        <v>2853</v>
      </c>
      <c r="B26" s="150">
        <v>110.95</v>
      </c>
      <c r="C26" s="150">
        <v>200</v>
      </c>
      <c r="D26" s="150"/>
      <c r="E26" s="150">
        <v>3300</v>
      </c>
      <c r="F26" s="150">
        <v>3300</v>
      </c>
      <c r="G26" s="150"/>
      <c r="H26" s="150">
        <v>6910.95</v>
      </c>
    </row>
    <row r="27" spans="1:8" x14ac:dyDescent="0.25">
      <c r="A27" s="34" t="s">
        <v>2715</v>
      </c>
      <c r="B27" s="150"/>
      <c r="C27" s="150"/>
      <c r="D27" s="150"/>
      <c r="E27" s="150"/>
      <c r="F27" s="150">
        <v>5272.59</v>
      </c>
      <c r="G27" s="150">
        <v>1224.1199999999999</v>
      </c>
      <c r="H27" s="150">
        <v>6496.71</v>
      </c>
    </row>
    <row r="28" spans="1:8" x14ac:dyDescent="0.25">
      <c r="A28" s="34" t="s">
        <v>2695</v>
      </c>
      <c r="B28" s="150"/>
      <c r="C28" s="150"/>
      <c r="D28" s="150"/>
      <c r="E28" s="150"/>
      <c r="F28" s="150">
        <v>1445</v>
      </c>
      <c r="G28" s="150">
        <v>4212.5</v>
      </c>
      <c r="H28" s="150">
        <v>5657.5</v>
      </c>
    </row>
    <row r="29" spans="1:8" x14ac:dyDescent="0.25">
      <c r="A29" s="34" t="s">
        <v>2881</v>
      </c>
      <c r="B29" s="150"/>
      <c r="C29" s="150"/>
      <c r="D29" s="150">
        <v>3000</v>
      </c>
      <c r="E29" s="150">
        <v>1800</v>
      </c>
      <c r="F29" s="150"/>
      <c r="G29" s="150"/>
      <c r="H29" s="150">
        <v>4800</v>
      </c>
    </row>
    <row r="30" spans="1:8" x14ac:dyDescent="0.25">
      <c r="A30" s="34" t="s">
        <v>2782</v>
      </c>
      <c r="B30" s="150"/>
      <c r="C30" s="150"/>
      <c r="D30" s="150"/>
      <c r="E30" s="150">
        <v>2190.38</v>
      </c>
      <c r="F30" s="150">
        <v>1730.5</v>
      </c>
      <c r="G30" s="150">
        <v>591.38</v>
      </c>
      <c r="H30" s="150">
        <v>4512.26</v>
      </c>
    </row>
    <row r="31" spans="1:8" x14ac:dyDescent="0.25">
      <c r="A31" s="34" t="s">
        <v>2774</v>
      </c>
      <c r="B31" s="150"/>
      <c r="C31" s="150">
        <v>65</v>
      </c>
      <c r="D31" s="150">
        <v>145</v>
      </c>
      <c r="E31" s="150"/>
      <c r="F31" s="150">
        <v>2501</v>
      </c>
      <c r="G31" s="150">
        <v>1767.13</v>
      </c>
      <c r="H31" s="150">
        <v>4478.13</v>
      </c>
    </row>
    <row r="32" spans="1:8" x14ac:dyDescent="0.25">
      <c r="A32" s="34" t="s">
        <v>2858</v>
      </c>
      <c r="B32" s="150"/>
      <c r="C32" s="150"/>
      <c r="D32" s="150"/>
      <c r="E32" s="150"/>
      <c r="F32" s="150">
        <v>3762.5</v>
      </c>
      <c r="G32" s="150">
        <v>590</v>
      </c>
      <c r="H32" s="150">
        <v>4352.5</v>
      </c>
    </row>
    <row r="33" spans="1:8" x14ac:dyDescent="0.25">
      <c r="A33" s="34" t="s">
        <v>2857</v>
      </c>
      <c r="B33" s="150"/>
      <c r="C33" s="150"/>
      <c r="D33" s="150"/>
      <c r="E33" s="150"/>
      <c r="F33" s="150">
        <v>4200</v>
      </c>
      <c r="G33" s="150"/>
      <c r="H33" s="150">
        <v>4200</v>
      </c>
    </row>
    <row r="34" spans="1:8" x14ac:dyDescent="0.25">
      <c r="A34" s="34" t="s">
        <v>2871</v>
      </c>
      <c r="B34" s="150"/>
      <c r="C34" s="150"/>
      <c r="D34" s="150">
        <v>3850</v>
      </c>
      <c r="E34" s="150"/>
      <c r="F34" s="150"/>
      <c r="G34" s="150"/>
      <c r="H34" s="150">
        <v>3850</v>
      </c>
    </row>
    <row r="35" spans="1:8" x14ac:dyDescent="0.25">
      <c r="A35" s="34" t="s">
        <v>2815</v>
      </c>
      <c r="B35" s="150"/>
      <c r="C35" s="150"/>
      <c r="D35" s="150"/>
      <c r="E35" s="150"/>
      <c r="F35" s="150">
        <v>3811.14</v>
      </c>
      <c r="G35" s="150"/>
      <c r="H35" s="150">
        <v>3811.14</v>
      </c>
    </row>
    <row r="36" spans="1:8" x14ac:dyDescent="0.25">
      <c r="A36" s="34" t="s">
        <v>2876</v>
      </c>
      <c r="B36" s="150"/>
      <c r="C36" s="150"/>
      <c r="D36" s="150"/>
      <c r="E36" s="150"/>
      <c r="F36" s="150">
        <v>3600</v>
      </c>
      <c r="G36" s="150"/>
      <c r="H36" s="150">
        <v>3600</v>
      </c>
    </row>
    <row r="37" spans="1:8" x14ac:dyDescent="0.25">
      <c r="A37" s="34" t="s">
        <v>2866</v>
      </c>
      <c r="B37" s="150"/>
      <c r="C37" s="150"/>
      <c r="D37" s="150"/>
      <c r="E37" s="150">
        <v>1039.5</v>
      </c>
      <c r="F37" s="150">
        <v>2488.75</v>
      </c>
      <c r="G37" s="150"/>
      <c r="H37" s="150">
        <v>3528.25</v>
      </c>
    </row>
    <row r="38" spans="1:8" x14ac:dyDescent="0.25">
      <c r="A38" s="34" t="s">
        <v>2778</v>
      </c>
      <c r="B38" s="150"/>
      <c r="C38" s="150"/>
      <c r="D38" s="150"/>
      <c r="E38" s="150">
        <v>2659.5</v>
      </c>
      <c r="F38" s="150">
        <v>846</v>
      </c>
      <c r="G38" s="150"/>
      <c r="H38" s="150">
        <v>3505.5</v>
      </c>
    </row>
    <row r="39" spans="1:8" x14ac:dyDescent="0.25">
      <c r="A39" s="34" t="s">
        <v>2877</v>
      </c>
      <c r="B39" s="150"/>
      <c r="C39" s="150"/>
      <c r="D39" s="150"/>
      <c r="E39" s="150">
        <v>1696.25</v>
      </c>
      <c r="F39" s="150">
        <v>1551</v>
      </c>
      <c r="G39" s="150"/>
      <c r="H39" s="150">
        <v>3247.25</v>
      </c>
    </row>
    <row r="40" spans="1:8" x14ac:dyDescent="0.25">
      <c r="A40" s="34" t="s">
        <v>2870</v>
      </c>
      <c r="B40" s="150"/>
      <c r="C40" s="150"/>
      <c r="D40" s="150"/>
      <c r="E40" s="150"/>
      <c r="F40" s="150">
        <v>3166.78</v>
      </c>
      <c r="G40" s="150"/>
      <c r="H40" s="150">
        <v>3166.78</v>
      </c>
    </row>
    <row r="41" spans="1:8" x14ac:dyDescent="0.25">
      <c r="A41" s="34" t="s">
        <v>2900</v>
      </c>
      <c r="B41" s="150"/>
      <c r="C41" s="150"/>
      <c r="D41" s="150"/>
      <c r="E41" s="150"/>
      <c r="F41" s="150">
        <v>3143.24</v>
      </c>
      <c r="G41" s="150"/>
      <c r="H41" s="150">
        <v>3143.24</v>
      </c>
    </row>
    <row r="42" spans="1:8" x14ac:dyDescent="0.25">
      <c r="A42" s="34" t="s">
        <v>2903</v>
      </c>
      <c r="B42" s="150"/>
      <c r="C42" s="150"/>
      <c r="D42" s="150"/>
      <c r="E42" s="150"/>
      <c r="F42" s="150">
        <v>3115</v>
      </c>
      <c r="G42" s="150"/>
      <c r="H42" s="150">
        <v>3115</v>
      </c>
    </row>
    <row r="43" spans="1:8" x14ac:dyDescent="0.25">
      <c r="A43" s="34" t="s">
        <v>2785</v>
      </c>
      <c r="B43" s="150"/>
      <c r="C43" s="150"/>
      <c r="D43" s="150">
        <v>3000</v>
      </c>
      <c r="E43" s="150"/>
      <c r="F43" s="150"/>
      <c r="G43" s="150"/>
      <c r="H43" s="150">
        <v>3000</v>
      </c>
    </row>
    <row r="44" spans="1:8" x14ac:dyDescent="0.25">
      <c r="A44" s="34" t="s">
        <v>2779</v>
      </c>
      <c r="B44" s="150"/>
      <c r="C44" s="150"/>
      <c r="D44" s="150"/>
      <c r="E44" s="150"/>
      <c r="F44" s="150">
        <v>1264.3800000000001</v>
      </c>
      <c r="G44" s="150">
        <v>1661.75</v>
      </c>
      <c r="H44" s="150">
        <v>2926.13</v>
      </c>
    </row>
    <row r="45" spans="1:8" x14ac:dyDescent="0.25">
      <c r="A45" s="34" t="s">
        <v>2864</v>
      </c>
      <c r="B45" s="150"/>
      <c r="C45" s="150"/>
      <c r="D45" s="150"/>
      <c r="E45" s="150"/>
      <c r="F45" s="150"/>
      <c r="G45" s="150">
        <v>2751.5</v>
      </c>
      <c r="H45" s="150">
        <v>2751.5</v>
      </c>
    </row>
    <row r="46" spans="1:8" x14ac:dyDescent="0.25">
      <c r="A46" s="34" t="s">
        <v>2854</v>
      </c>
      <c r="B46" s="150"/>
      <c r="C46" s="150"/>
      <c r="D46" s="150"/>
      <c r="E46" s="150"/>
      <c r="F46" s="150">
        <v>2750</v>
      </c>
      <c r="G46" s="150"/>
      <c r="H46" s="150">
        <v>2750</v>
      </c>
    </row>
    <row r="47" spans="1:8" x14ac:dyDescent="0.25">
      <c r="A47" s="34" t="s">
        <v>2868</v>
      </c>
      <c r="B47" s="150"/>
      <c r="C47" s="150"/>
      <c r="D47" s="150">
        <v>2000</v>
      </c>
      <c r="E47" s="150">
        <v>700</v>
      </c>
      <c r="F47" s="150"/>
      <c r="G47" s="150"/>
      <c r="H47" s="150">
        <v>2700</v>
      </c>
    </row>
    <row r="48" spans="1:8" x14ac:dyDescent="0.25">
      <c r="A48" s="34" t="s">
        <v>2869</v>
      </c>
      <c r="B48" s="150"/>
      <c r="C48" s="150"/>
      <c r="D48" s="150">
        <v>2565</v>
      </c>
      <c r="E48" s="150"/>
      <c r="F48" s="150"/>
      <c r="G48" s="150"/>
      <c r="H48" s="150">
        <v>2565</v>
      </c>
    </row>
    <row r="49" spans="1:8" x14ac:dyDescent="0.25">
      <c r="A49" s="34" t="s">
        <v>2867</v>
      </c>
      <c r="B49" s="150"/>
      <c r="C49" s="150"/>
      <c r="D49" s="150"/>
      <c r="E49" s="150">
        <v>2507.5</v>
      </c>
      <c r="F49" s="150"/>
      <c r="G49" s="150"/>
      <c r="H49" s="150">
        <v>2507.5</v>
      </c>
    </row>
    <row r="50" spans="1:8" x14ac:dyDescent="0.25">
      <c r="A50" s="34" t="s">
        <v>2685</v>
      </c>
      <c r="B50" s="150"/>
      <c r="C50" s="150"/>
      <c r="D50" s="150"/>
      <c r="E50" s="150"/>
      <c r="F50" s="150"/>
      <c r="G50" s="150">
        <v>2500</v>
      </c>
      <c r="H50" s="150">
        <v>2500</v>
      </c>
    </row>
    <row r="51" spans="1:8" x14ac:dyDescent="0.25">
      <c r="A51" s="34" t="s">
        <v>2875</v>
      </c>
      <c r="B51" s="150"/>
      <c r="C51" s="150"/>
      <c r="D51" s="150"/>
      <c r="E51" s="150">
        <v>2500</v>
      </c>
      <c r="F51" s="150"/>
      <c r="G51" s="150"/>
      <c r="H51" s="150">
        <v>2500</v>
      </c>
    </row>
    <row r="52" spans="1:8" x14ac:dyDescent="0.25">
      <c r="A52" s="34" t="s">
        <v>2880</v>
      </c>
      <c r="B52" s="150"/>
      <c r="C52" s="150"/>
      <c r="D52" s="150"/>
      <c r="E52" s="150"/>
      <c r="F52" s="150">
        <v>2400</v>
      </c>
      <c r="G52" s="150"/>
      <c r="H52" s="150">
        <v>2400</v>
      </c>
    </row>
    <row r="53" spans="1:8" x14ac:dyDescent="0.25">
      <c r="A53" s="34" t="s">
        <v>2765</v>
      </c>
      <c r="B53" s="150"/>
      <c r="C53" s="150"/>
      <c r="D53" s="150"/>
      <c r="E53" s="150"/>
      <c r="F53" s="150"/>
      <c r="G53" s="150">
        <v>2300</v>
      </c>
      <c r="H53" s="150">
        <v>2300</v>
      </c>
    </row>
    <row r="54" spans="1:8" x14ac:dyDescent="0.25">
      <c r="A54" s="34" t="s">
        <v>2895</v>
      </c>
      <c r="B54" s="150"/>
      <c r="C54" s="150"/>
      <c r="D54" s="150"/>
      <c r="E54" s="150"/>
      <c r="F54" s="150">
        <v>1925.51</v>
      </c>
      <c r="G54" s="150">
        <v>251.13</v>
      </c>
      <c r="H54" s="150">
        <v>2176.64</v>
      </c>
    </row>
    <row r="55" spans="1:8" x14ac:dyDescent="0.25">
      <c r="A55" s="34" t="s">
        <v>2795</v>
      </c>
      <c r="B55" s="150"/>
      <c r="C55" s="150"/>
      <c r="D55" s="150"/>
      <c r="E55" s="150"/>
      <c r="F55" s="150">
        <v>1633.55</v>
      </c>
      <c r="G55" s="150">
        <v>485</v>
      </c>
      <c r="H55" s="150">
        <v>2118.5500000000002</v>
      </c>
    </row>
    <row r="56" spans="1:8" x14ac:dyDescent="0.25">
      <c r="A56" s="34" t="s">
        <v>2894</v>
      </c>
      <c r="B56" s="150"/>
      <c r="C56" s="150"/>
      <c r="D56" s="150"/>
      <c r="E56" s="150">
        <v>2004.75</v>
      </c>
      <c r="F56" s="150"/>
      <c r="G56" s="150"/>
      <c r="H56" s="150">
        <v>2004.75</v>
      </c>
    </row>
    <row r="57" spans="1:8" x14ac:dyDescent="0.25">
      <c r="A57" s="34" t="s">
        <v>2899</v>
      </c>
      <c r="B57" s="150"/>
      <c r="C57" s="150"/>
      <c r="D57" s="150"/>
      <c r="E57" s="150"/>
      <c r="F57" s="150">
        <v>1980.35</v>
      </c>
      <c r="G57" s="150"/>
      <c r="H57" s="150">
        <v>1980.35</v>
      </c>
    </row>
    <row r="58" spans="1:8" x14ac:dyDescent="0.25">
      <c r="A58" s="34" t="s">
        <v>2653</v>
      </c>
      <c r="B58" s="150"/>
      <c r="C58" s="150"/>
      <c r="D58" s="150"/>
      <c r="E58" s="150">
        <v>1900</v>
      </c>
      <c r="F58" s="150"/>
      <c r="G58" s="150"/>
      <c r="H58" s="150">
        <v>1900</v>
      </c>
    </row>
    <row r="59" spans="1:8" x14ac:dyDescent="0.25">
      <c r="A59" s="34" t="s">
        <v>2679</v>
      </c>
      <c r="B59" s="150"/>
      <c r="C59" s="150"/>
      <c r="D59" s="150"/>
      <c r="E59" s="150"/>
      <c r="F59" s="150">
        <v>1863.45</v>
      </c>
      <c r="G59" s="150"/>
      <c r="H59" s="150">
        <v>1863.45</v>
      </c>
    </row>
    <row r="60" spans="1:8" x14ac:dyDescent="0.25">
      <c r="A60" s="34" t="s">
        <v>2862</v>
      </c>
      <c r="B60" s="150"/>
      <c r="C60" s="150"/>
      <c r="D60" s="150"/>
      <c r="E60" s="150"/>
      <c r="F60" s="150">
        <v>1813.5</v>
      </c>
      <c r="G60" s="150"/>
      <c r="H60" s="150">
        <v>1813.5</v>
      </c>
    </row>
    <row r="61" spans="1:8" x14ac:dyDescent="0.25">
      <c r="A61" s="34" t="s">
        <v>2902</v>
      </c>
      <c r="B61" s="150"/>
      <c r="C61" s="150"/>
      <c r="D61" s="150">
        <v>640.61</v>
      </c>
      <c r="E61" s="150">
        <v>449.79</v>
      </c>
      <c r="F61" s="150">
        <v>299.86</v>
      </c>
      <c r="G61" s="150"/>
      <c r="H61" s="150">
        <v>1390.26</v>
      </c>
    </row>
    <row r="62" spans="1:8" x14ac:dyDescent="0.25">
      <c r="A62" s="34" t="s">
        <v>2676</v>
      </c>
      <c r="B62" s="150"/>
      <c r="C62" s="150"/>
      <c r="D62" s="150">
        <v>1350</v>
      </c>
      <c r="E62" s="150"/>
      <c r="F62" s="150"/>
      <c r="G62" s="150"/>
      <c r="H62" s="150">
        <v>1350</v>
      </c>
    </row>
    <row r="63" spans="1:8" x14ac:dyDescent="0.25">
      <c r="A63" s="34" t="s">
        <v>2665</v>
      </c>
      <c r="B63" s="150"/>
      <c r="C63" s="150"/>
      <c r="D63" s="150"/>
      <c r="E63" s="150">
        <v>1350</v>
      </c>
      <c r="F63" s="150"/>
      <c r="G63" s="150"/>
      <c r="H63" s="150">
        <v>1350</v>
      </c>
    </row>
    <row r="64" spans="1:8" x14ac:dyDescent="0.25">
      <c r="A64" s="34" t="s">
        <v>2872</v>
      </c>
      <c r="B64" s="150"/>
      <c r="C64" s="150"/>
      <c r="D64" s="150"/>
      <c r="E64" s="150">
        <v>1250</v>
      </c>
      <c r="F64" s="150"/>
      <c r="G64" s="150"/>
      <c r="H64" s="150">
        <v>1250</v>
      </c>
    </row>
    <row r="65" spans="1:8" x14ac:dyDescent="0.25">
      <c r="A65" s="34" t="s">
        <v>2825</v>
      </c>
      <c r="B65" s="150"/>
      <c r="C65" s="150"/>
      <c r="D65" s="150"/>
      <c r="E65" s="150"/>
      <c r="F65" s="150">
        <v>1150</v>
      </c>
      <c r="G65" s="150"/>
      <c r="H65" s="150">
        <v>1150</v>
      </c>
    </row>
    <row r="66" spans="1:8" x14ac:dyDescent="0.25">
      <c r="A66" s="34" t="s">
        <v>2865</v>
      </c>
      <c r="B66" s="150"/>
      <c r="C66" s="150"/>
      <c r="D66" s="150"/>
      <c r="E66" s="150"/>
      <c r="F66" s="150">
        <v>248.5</v>
      </c>
      <c r="G66" s="150">
        <v>794.75</v>
      </c>
      <c r="H66" s="150">
        <v>1043.25</v>
      </c>
    </row>
    <row r="67" spans="1:8" x14ac:dyDescent="0.25">
      <c r="A67" s="34" t="s">
        <v>2777</v>
      </c>
      <c r="B67" s="150"/>
      <c r="C67" s="150"/>
      <c r="D67" s="150"/>
      <c r="E67" s="150">
        <v>1039.5</v>
      </c>
      <c r="F67" s="150"/>
      <c r="G67" s="150"/>
      <c r="H67" s="150">
        <v>1039.5</v>
      </c>
    </row>
    <row r="68" spans="1:8" x14ac:dyDescent="0.25">
      <c r="A68" s="34" t="s">
        <v>2891</v>
      </c>
      <c r="B68" s="150"/>
      <c r="C68" s="150"/>
      <c r="D68" s="150"/>
      <c r="E68" s="150">
        <v>918.25</v>
      </c>
      <c r="F68" s="150"/>
      <c r="G68" s="150"/>
      <c r="H68" s="150">
        <v>918.25</v>
      </c>
    </row>
    <row r="69" spans="1:8" x14ac:dyDescent="0.25">
      <c r="A69" s="34" t="s">
        <v>2781</v>
      </c>
      <c r="B69" s="150"/>
      <c r="C69" s="150"/>
      <c r="D69" s="150">
        <v>900</v>
      </c>
      <c r="E69" s="150"/>
      <c r="F69" s="150"/>
      <c r="G69" s="150"/>
      <c r="H69" s="150">
        <v>900</v>
      </c>
    </row>
    <row r="70" spans="1:8" x14ac:dyDescent="0.25">
      <c r="A70" s="34" t="s">
        <v>2775</v>
      </c>
      <c r="B70" s="150"/>
      <c r="C70" s="150"/>
      <c r="D70" s="150"/>
      <c r="E70" s="150"/>
      <c r="F70" s="150">
        <v>900</v>
      </c>
      <c r="G70" s="150"/>
      <c r="H70" s="150">
        <v>900</v>
      </c>
    </row>
    <row r="71" spans="1:8" x14ac:dyDescent="0.25">
      <c r="A71" s="34" t="s">
        <v>2896</v>
      </c>
      <c r="B71" s="150">
        <v>891.75</v>
      </c>
      <c r="C71" s="150"/>
      <c r="D71" s="150"/>
      <c r="E71" s="150"/>
      <c r="F71" s="150"/>
      <c r="G71" s="150"/>
      <c r="H71" s="150">
        <v>891.75</v>
      </c>
    </row>
    <row r="72" spans="1:8" x14ac:dyDescent="0.25">
      <c r="A72" s="34" t="s">
        <v>2887</v>
      </c>
      <c r="B72" s="150"/>
      <c r="C72" s="150"/>
      <c r="D72" s="150"/>
      <c r="E72" s="150">
        <v>853.88</v>
      </c>
      <c r="F72" s="150"/>
      <c r="G72" s="150"/>
      <c r="H72" s="150">
        <v>853.88</v>
      </c>
    </row>
    <row r="73" spans="1:8" x14ac:dyDescent="0.25">
      <c r="A73" s="34" t="s">
        <v>2893</v>
      </c>
      <c r="B73" s="150"/>
      <c r="C73" s="150"/>
      <c r="D73" s="150"/>
      <c r="E73" s="150"/>
      <c r="F73" s="150">
        <v>843</v>
      </c>
      <c r="G73" s="150"/>
      <c r="H73" s="150">
        <v>843</v>
      </c>
    </row>
    <row r="74" spans="1:8" x14ac:dyDescent="0.25">
      <c r="A74" s="34" t="s">
        <v>2863</v>
      </c>
      <c r="B74" s="150"/>
      <c r="C74" s="150"/>
      <c r="D74" s="150"/>
      <c r="E74" s="150"/>
      <c r="F74" s="150">
        <v>800</v>
      </c>
      <c r="G74" s="150"/>
      <c r="H74" s="150">
        <v>800</v>
      </c>
    </row>
    <row r="75" spans="1:8" x14ac:dyDescent="0.25">
      <c r="A75" s="34" t="s">
        <v>2884</v>
      </c>
      <c r="B75" s="150"/>
      <c r="C75" s="150"/>
      <c r="D75" s="150"/>
      <c r="E75" s="150"/>
      <c r="F75" s="150">
        <v>750</v>
      </c>
      <c r="G75" s="150"/>
      <c r="H75" s="150">
        <v>750</v>
      </c>
    </row>
    <row r="76" spans="1:8" x14ac:dyDescent="0.25">
      <c r="A76" s="34" t="s">
        <v>2681</v>
      </c>
      <c r="B76" s="150"/>
      <c r="C76" s="150"/>
      <c r="D76" s="150"/>
      <c r="E76" s="150">
        <v>368.75</v>
      </c>
      <c r="F76" s="150"/>
      <c r="G76" s="150">
        <v>361.25</v>
      </c>
      <c r="H76" s="150">
        <v>730</v>
      </c>
    </row>
    <row r="77" spans="1:8" x14ac:dyDescent="0.25">
      <c r="A77" s="34" t="s">
        <v>2805</v>
      </c>
      <c r="B77" s="150"/>
      <c r="C77" s="150"/>
      <c r="D77" s="150"/>
      <c r="E77" s="150"/>
      <c r="F77" s="150">
        <v>722.5</v>
      </c>
      <c r="G77" s="150"/>
      <c r="H77" s="150">
        <v>722.5</v>
      </c>
    </row>
    <row r="78" spans="1:8" x14ac:dyDescent="0.25">
      <c r="A78" s="34" t="s">
        <v>2878</v>
      </c>
      <c r="B78" s="150"/>
      <c r="C78" s="150"/>
      <c r="D78" s="150"/>
      <c r="E78" s="150"/>
      <c r="F78" s="150"/>
      <c r="G78" s="150">
        <v>722.5</v>
      </c>
      <c r="H78" s="150">
        <v>722.5</v>
      </c>
    </row>
    <row r="79" spans="1:8" x14ac:dyDescent="0.25">
      <c r="A79" s="34" t="s">
        <v>2904</v>
      </c>
      <c r="B79" s="150"/>
      <c r="C79" s="150"/>
      <c r="D79" s="150">
        <v>712.25</v>
      </c>
      <c r="E79" s="150"/>
      <c r="F79" s="150"/>
      <c r="G79" s="150"/>
      <c r="H79" s="150">
        <v>712.25</v>
      </c>
    </row>
    <row r="80" spans="1:8" x14ac:dyDescent="0.25">
      <c r="A80" s="34" t="s">
        <v>2776</v>
      </c>
      <c r="B80" s="150"/>
      <c r="C80" s="150"/>
      <c r="D80" s="150">
        <v>704</v>
      </c>
      <c r="E80" s="150"/>
      <c r="F80" s="150"/>
      <c r="G80" s="150"/>
      <c r="H80" s="150">
        <v>704</v>
      </c>
    </row>
    <row r="81" spans="1:8" x14ac:dyDescent="0.25">
      <c r="A81" s="34" t="s">
        <v>2735</v>
      </c>
      <c r="B81" s="150"/>
      <c r="C81" s="150"/>
      <c r="D81" s="150"/>
      <c r="E81" s="150"/>
      <c r="F81" s="150">
        <v>700</v>
      </c>
      <c r="G81" s="150"/>
      <c r="H81" s="150">
        <v>700</v>
      </c>
    </row>
    <row r="82" spans="1:8" x14ac:dyDescent="0.25">
      <c r="A82" s="34" t="s">
        <v>2901</v>
      </c>
      <c r="B82" s="150"/>
      <c r="C82" s="150"/>
      <c r="D82" s="150"/>
      <c r="E82" s="150">
        <v>698.25</v>
      </c>
      <c r="F82" s="150"/>
      <c r="G82" s="150"/>
      <c r="H82" s="150">
        <v>698.25</v>
      </c>
    </row>
    <row r="83" spans="1:8" x14ac:dyDescent="0.25">
      <c r="A83" s="34" t="s">
        <v>2882</v>
      </c>
      <c r="B83" s="150"/>
      <c r="C83" s="150"/>
      <c r="D83" s="150"/>
      <c r="E83" s="150">
        <v>550</v>
      </c>
      <c r="F83" s="150"/>
      <c r="G83" s="150"/>
      <c r="H83" s="150">
        <v>550</v>
      </c>
    </row>
    <row r="84" spans="1:8" x14ac:dyDescent="0.25">
      <c r="A84" s="34" t="s">
        <v>2889</v>
      </c>
      <c r="B84" s="150"/>
      <c r="C84" s="150"/>
      <c r="D84" s="150"/>
      <c r="E84" s="150">
        <v>516.25</v>
      </c>
      <c r="F84" s="150"/>
      <c r="G84" s="150"/>
      <c r="H84" s="150">
        <v>516.25</v>
      </c>
    </row>
    <row r="85" spans="1:8" x14ac:dyDescent="0.25">
      <c r="A85" s="34" t="s">
        <v>2860</v>
      </c>
      <c r="B85" s="150"/>
      <c r="C85" s="150"/>
      <c r="D85" s="150"/>
      <c r="E85" s="150"/>
      <c r="F85" s="150"/>
      <c r="G85" s="150">
        <v>505.75</v>
      </c>
      <c r="H85" s="150">
        <v>505.75</v>
      </c>
    </row>
    <row r="86" spans="1:8" x14ac:dyDescent="0.25">
      <c r="A86" s="34" t="s">
        <v>2890</v>
      </c>
      <c r="B86" s="150"/>
      <c r="C86" s="150"/>
      <c r="D86" s="150">
        <v>400</v>
      </c>
      <c r="E86" s="150"/>
      <c r="F86" s="150"/>
      <c r="G86" s="150"/>
      <c r="H86" s="150">
        <v>400</v>
      </c>
    </row>
    <row r="87" spans="1:8" x14ac:dyDescent="0.25">
      <c r="A87" s="34" t="s">
        <v>2835</v>
      </c>
      <c r="B87" s="150"/>
      <c r="C87" s="150"/>
      <c r="D87" s="150"/>
      <c r="E87" s="150"/>
      <c r="F87" s="150">
        <v>375.7</v>
      </c>
      <c r="G87" s="150"/>
      <c r="H87" s="150">
        <v>375.7</v>
      </c>
    </row>
    <row r="88" spans="1:8" x14ac:dyDescent="0.25">
      <c r="A88" s="34" t="s">
        <v>2909</v>
      </c>
      <c r="B88" s="150"/>
      <c r="C88" s="150"/>
      <c r="D88" s="150">
        <v>316.25</v>
      </c>
      <c r="E88" s="150"/>
      <c r="F88" s="150"/>
      <c r="G88" s="150"/>
      <c r="H88" s="150">
        <v>316.25</v>
      </c>
    </row>
    <row r="89" spans="1:8" x14ac:dyDescent="0.25">
      <c r="A89" s="34" t="s">
        <v>2886</v>
      </c>
      <c r="B89" s="150"/>
      <c r="C89" s="150">
        <v>304.3</v>
      </c>
      <c r="D89" s="150"/>
      <c r="E89" s="150"/>
      <c r="F89" s="150"/>
      <c r="G89" s="150"/>
      <c r="H89" s="150">
        <v>304.3</v>
      </c>
    </row>
    <row r="90" spans="1:8" x14ac:dyDescent="0.25">
      <c r="A90" s="34" t="s">
        <v>2906</v>
      </c>
      <c r="B90" s="150"/>
      <c r="C90" s="150"/>
      <c r="D90" s="150"/>
      <c r="E90" s="150"/>
      <c r="F90" s="150"/>
      <c r="G90" s="150">
        <v>186</v>
      </c>
      <c r="H90" s="150">
        <v>186</v>
      </c>
    </row>
    <row r="91" spans="1:8" x14ac:dyDescent="0.25">
      <c r="A91" s="34" t="s">
        <v>2873</v>
      </c>
      <c r="B91" s="150"/>
      <c r="C91" s="150"/>
      <c r="D91" s="150"/>
      <c r="E91" s="150"/>
      <c r="F91" s="150"/>
      <c r="G91" s="150">
        <v>179.38</v>
      </c>
      <c r="H91" s="150">
        <v>179.38</v>
      </c>
    </row>
    <row r="92" spans="1:8" x14ac:dyDescent="0.25">
      <c r="A92" s="34" t="s">
        <v>2845</v>
      </c>
      <c r="B92" s="150"/>
      <c r="C92" s="150"/>
      <c r="D92" s="150"/>
      <c r="E92" s="150">
        <v>150</v>
      </c>
      <c r="F92" s="150"/>
      <c r="G92" s="150"/>
      <c r="H92" s="150">
        <v>150</v>
      </c>
    </row>
    <row r="93" spans="1:8" x14ac:dyDescent="0.25">
      <c r="A93" s="34" t="s">
        <v>2923</v>
      </c>
      <c r="B93" s="150">
        <v>1002.7</v>
      </c>
      <c r="C93" s="150">
        <v>569.29999999999995</v>
      </c>
      <c r="D93" s="150">
        <v>52721.95</v>
      </c>
      <c r="E93" s="150">
        <v>78877.94</v>
      </c>
      <c r="F93" s="150">
        <v>378131.99</v>
      </c>
      <c r="G93" s="150">
        <v>103376.98</v>
      </c>
      <c r="H93" s="150">
        <v>614680.86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F2D5-2553-469D-8286-0C129672BA0A}">
  <sheetPr codeName="Sheet5"/>
  <dimension ref="B1:O2968"/>
  <sheetViews>
    <sheetView showZeros="0" workbookViewId="0">
      <selection activeCell="E11" sqref="E11"/>
    </sheetView>
  </sheetViews>
  <sheetFormatPr defaultRowHeight="15" x14ac:dyDescent="0.25"/>
  <cols>
    <col min="2" max="2" width="19.85546875" bestFit="1" customWidth="1"/>
    <col min="3" max="3" width="38.42578125" bestFit="1" customWidth="1"/>
    <col min="4" max="4" width="20.42578125" bestFit="1" customWidth="1"/>
    <col min="5" max="5" width="17.140625" style="6" bestFit="1" customWidth="1"/>
    <col min="6" max="6" width="15.5703125" style="51" bestFit="1" customWidth="1"/>
    <col min="7" max="7" width="21" style="51" bestFit="1" customWidth="1"/>
    <col min="8" max="8" width="8.7109375" bestFit="1" customWidth="1"/>
    <col min="10" max="10" width="38.42578125" bestFit="1" customWidth="1"/>
    <col min="11" max="11" width="12.28515625" customWidth="1"/>
    <col min="15" max="15" width="10.7109375" bestFit="1" customWidth="1"/>
  </cols>
  <sheetData>
    <row r="1" spans="2:15" ht="21.75" customHeight="1" x14ac:dyDescent="0.25">
      <c r="B1" s="48" t="s">
        <v>1766</v>
      </c>
      <c r="C1" s="48" t="s">
        <v>0</v>
      </c>
      <c r="D1" s="48" t="s">
        <v>1767</v>
      </c>
      <c r="E1" s="49" t="s">
        <v>1088</v>
      </c>
      <c r="F1" s="50" t="s">
        <v>1089</v>
      </c>
      <c r="G1" s="50" t="s">
        <v>1090</v>
      </c>
    </row>
    <row r="2" spans="2:15" x14ac:dyDescent="0.25">
      <c r="B2" t="s">
        <v>2</v>
      </c>
      <c r="C2" t="s">
        <v>2650</v>
      </c>
      <c r="D2" t="s">
        <v>4</v>
      </c>
      <c r="E2" s="6">
        <v>44968</v>
      </c>
      <c r="F2" s="51">
        <v>1002.38</v>
      </c>
      <c r="G2" s="51">
        <v>1002.38</v>
      </c>
      <c r="H2" s="6">
        <v>44938</v>
      </c>
      <c r="I2" s="6"/>
      <c r="J2" t="s">
        <v>0</v>
      </c>
    </row>
    <row r="3" spans="2:15" x14ac:dyDescent="0.25">
      <c r="B3" t="s">
        <v>2</v>
      </c>
      <c r="C3" t="s">
        <v>2650</v>
      </c>
      <c r="D3" t="s">
        <v>1091</v>
      </c>
      <c r="E3" s="6">
        <v>45049</v>
      </c>
      <c r="F3" s="51">
        <v>1953</v>
      </c>
      <c r="G3" s="51">
        <v>1953</v>
      </c>
      <c r="H3" s="6">
        <v>45019</v>
      </c>
      <c r="I3" s="6" t="s">
        <v>2</v>
      </c>
      <c r="J3" t="s">
        <v>3</v>
      </c>
      <c r="K3" t="s">
        <v>2650</v>
      </c>
      <c r="L3">
        <v>1</v>
      </c>
      <c r="O3" t="str">
        <f>INDEX($C$2:$C$2221, MATCH(I3, $B$2:$B$2221, 0))</f>
        <v>Company 1</v>
      </c>
    </row>
    <row r="4" spans="2:15" x14ac:dyDescent="0.25">
      <c r="B4" t="s">
        <v>5</v>
      </c>
      <c r="C4" t="s">
        <v>2653</v>
      </c>
      <c r="D4" t="s">
        <v>7</v>
      </c>
      <c r="E4" s="6">
        <v>44972</v>
      </c>
      <c r="F4" s="51">
        <v>1900</v>
      </c>
      <c r="G4" s="51">
        <v>1900</v>
      </c>
      <c r="H4" s="6">
        <v>44942</v>
      </c>
      <c r="I4" s="6" t="s">
        <v>5</v>
      </c>
      <c r="J4" t="s">
        <v>6</v>
      </c>
      <c r="K4" t="s">
        <v>2653</v>
      </c>
      <c r="L4">
        <v>2</v>
      </c>
      <c r="O4" t="str">
        <f t="shared" ref="O4:O18" si="0">INDEX($C$2:$C$2221, MATCH(I4, $B$2:$B$2221, 0))</f>
        <v>Company 2</v>
      </c>
    </row>
    <row r="5" spans="2:15" x14ac:dyDescent="0.25">
      <c r="B5" t="s">
        <v>8</v>
      </c>
      <c r="C5" t="s">
        <v>2654</v>
      </c>
      <c r="D5" t="s">
        <v>9</v>
      </c>
      <c r="E5" s="6">
        <v>44907</v>
      </c>
      <c r="F5" s="51">
        <v>512.75</v>
      </c>
      <c r="G5" s="51">
        <v>512.75</v>
      </c>
      <c r="H5" s="6">
        <v>44877</v>
      </c>
      <c r="I5" s="6" t="s">
        <v>8</v>
      </c>
      <c r="J5" t="s">
        <v>2238</v>
      </c>
      <c r="K5" t="s">
        <v>2654</v>
      </c>
      <c r="L5">
        <v>3</v>
      </c>
      <c r="O5" t="str">
        <f t="shared" si="0"/>
        <v>Company 3</v>
      </c>
    </row>
    <row r="6" spans="2:15" x14ac:dyDescent="0.25">
      <c r="B6" t="s">
        <v>8</v>
      </c>
      <c r="C6" t="s">
        <v>2654</v>
      </c>
      <c r="D6" t="s">
        <v>10</v>
      </c>
      <c r="E6" s="6">
        <v>44907</v>
      </c>
      <c r="F6" s="51">
        <v>586</v>
      </c>
      <c r="G6" s="51">
        <v>586</v>
      </c>
      <c r="H6" s="6">
        <v>44877</v>
      </c>
      <c r="I6" s="6" t="s">
        <v>12</v>
      </c>
      <c r="J6" t="s">
        <v>13</v>
      </c>
      <c r="K6" t="s">
        <v>2655</v>
      </c>
      <c r="L6">
        <v>4</v>
      </c>
      <c r="O6" t="str">
        <f t="shared" si="0"/>
        <v>Company 4</v>
      </c>
    </row>
    <row r="7" spans="2:15" x14ac:dyDescent="0.25">
      <c r="B7" t="s">
        <v>8</v>
      </c>
      <c r="C7" t="s">
        <v>2654</v>
      </c>
      <c r="D7" t="s">
        <v>11</v>
      </c>
      <c r="E7" s="6">
        <v>44907</v>
      </c>
      <c r="F7" s="51">
        <v>439.5</v>
      </c>
      <c r="G7" s="51">
        <v>439.5</v>
      </c>
      <c r="H7" s="6">
        <v>44877</v>
      </c>
      <c r="I7" s="6" t="s">
        <v>16</v>
      </c>
      <c r="J7" t="s">
        <v>17</v>
      </c>
      <c r="K7" t="s">
        <v>2656</v>
      </c>
      <c r="L7">
        <v>5</v>
      </c>
      <c r="O7" t="str">
        <f t="shared" si="0"/>
        <v>Company 5</v>
      </c>
    </row>
    <row r="8" spans="2:15" x14ac:dyDescent="0.25">
      <c r="B8" t="s">
        <v>8</v>
      </c>
      <c r="C8" t="s">
        <v>2654</v>
      </c>
      <c r="D8" t="s">
        <v>2239</v>
      </c>
      <c r="E8" s="6">
        <v>44920</v>
      </c>
      <c r="F8" s="51">
        <v>1465</v>
      </c>
      <c r="G8" s="51">
        <v>3</v>
      </c>
      <c r="H8" s="6">
        <v>44890</v>
      </c>
      <c r="I8" s="6" t="s">
        <v>2242</v>
      </c>
      <c r="J8" t="s">
        <v>2243</v>
      </c>
      <c r="K8" t="s">
        <v>2657</v>
      </c>
      <c r="L8">
        <v>6</v>
      </c>
      <c r="O8" t="str">
        <f t="shared" si="0"/>
        <v>Company 6</v>
      </c>
    </row>
    <row r="9" spans="2:15" x14ac:dyDescent="0.25">
      <c r="B9" t="s">
        <v>8</v>
      </c>
      <c r="C9" t="s">
        <v>2654</v>
      </c>
      <c r="D9" t="s">
        <v>1238</v>
      </c>
      <c r="E9" s="6">
        <v>45053</v>
      </c>
      <c r="F9" s="51">
        <v>871.88</v>
      </c>
      <c r="G9" s="51">
        <v>871.88</v>
      </c>
      <c r="H9" s="6">
        <v>45023</v>
      </c>
      <c r="I9" s="6" t="s">
        <v>18</v>
      </c>
      <c r="J9" t="s">
        <v>19</v>
      </c>
      <c r="K9" t="s">
        <v>2658</v>
      </c>
      <c r="L9">
        <v>7</v>
      </c>
      <c r="O9" t="str">
        <f t="shared" si="0"/>
        <v>Company 7</v>
      </c>
    </row>
    <row r="10" spans="2:15" x14ac:dyDescent="0.25">
      <c r="B10" t="s">
        <v>8</v>
      </c>
      <c r="C10" t="s">
        <v>2654</v>
      </c>
      <c r="D10" t="s">
        <v>1240</v>
      </c>
      <c r="E10" s="6">
        <v>45054</v>
      </c>
      <c r="F10" s="51">
        <v>614.13</v>
      </c>
      <c r="G10" s="51">
        <v>614.13</v>
      </c>
      <c r="H10" s="6">
        <v>45024</v>
      </c>
      <c r="I10" s="6" t="s">
        <v>1773</v>
      </c>
      <c r="J10" t="s">
        <v>1774</v>
      </c>
      <c r="K10" t="s">
        <v>2661</v>
      </c>
      <c r="L10">
        <v>8</v>
      </c>
      <c r="O10" t="str">
        <f t="shared" si="0"/>
        <v>Company 8</v>
      </c>
    </row>
    <row r="11" spans="2:15" x14ac:dyDescent="0.25">
      <c r="B11" t="s">
        <v>8</v>
      </c>
      <c r="C11" t="s">
        <v>2654</v>
      </c>
      <c r="D11" t="s">
        <v>1242</v>
      </c>
      <c r="E11" s="6">
        <v>45055</v>
      </c>
      <c r="F11" s="51">
        <v>150</v>
      </c>
      <c r="G11" s="51">
        <v>150</v>
      </c>
      <c r="H11" s="6">
        <v>45025</v>
      </c>
      <c r="I11" s="6" t="s">
        <v>25</v>
      </c>
      <c r="J11" t="s">
        <v>26</v>
      </c>
      <c r="K11" t="s">
        <v>2662</v>
      </c>
      <c r="L11">
        <v>9</v>
      </c>
      <c r="O11" t="str">
        <f t="shared" si="0"/>
        <v>Company 9</v>
      </c>
    </row>
    <row r="12" spans="2:15" x14ac:dyDescent="0.25">
      <c r="B12" t="s">
        <v>8</v>
      </c>
      <c r="C12" t="s">
        <v>2654</v>
      </c>
      <c r="D12" t="s">
        <v>1241</v>
      </c>
      <c r="E12" s="6">
        <v>45057</v>
      </c>
      <c r="F12" s="51">
        <v>289</v>
      </c>
      <c r="G12" s="51">
        <v>289</v>
      </c>
      <c r="H12" s="6">
        <v>45027</v>
      </c>
      <c r="I12" s="6" t="s">
        <v>2504</v>
      </c>
      <c r="J12" t="s">
        <v>2505</v>
      </c>
      <c r="K12" t="s">
        <v>2663</v>
      </c>
      <c r="L12">
        <v>10</v>
      </c>
      <c r="O12" t="str">
        <f t="shared" si="0"/>
        <v>Company 10</v>
      </c>
    </row>
    <row r="13" spans="2:15" x14ac:dyDescent="0.25">
      <c r="B13" t="s">
        <v>8</v>
      </c>
      <c r="C13" t="s">
        <v>2654</v>
      </c>
      <c r="D13" t="s">
        <v>1243</v>
      </c>
      <c r="E13" s="6">
        <v>45057</v>
      </c>
      <c r="F13" s="51">
        <v>361.25</v>
      </c>
      <c r="G13" s="51">
        <v>361.25</v>
      </c>
      <c r="H13" s="6">
        <v>45027</v>
      </c>
      <c r="I13" s="6" t="s">
        <v>1782</v>
      </c>
      <c r="J13" t="s">
        <v>1783</v>
      </c>
      <c r="K13" t="s">
        <v>2664</v>
      </c>
      <c r="L13">
        <v>11</v>
      </c>
      <c r="O13" t="str">
        <f t="shared" si="0"/>
        <v>Company 11</v>
      </c>
    </row>
    <row r="14" spans="2:15" x14ac:dyDescent="0.25">
      <c r="B14" t="s">
        <v>8</v>
      </c>
      <c r="C14" t="s">
        <v>2654</v>
      </c>
      <c r="D14" t="s">
        <v>1237</v>
      </c>
      <c r="E14" s="6">
        <v>45060</v>
      </c>
      <c r="F14" s="51">
        <v>3500</v>
      </c>
      <c r="G14" s="51">
        <v>3500</v>
      </c>
      <c r="H14" s="6">
        <v>45030</v>
      </c>
      <c r="I14" s="6" t="s">
        <v>31</v>
      </c>
      <c r="J14" t="s">
        <v>32</v>
      </c>
      <c r="K14" t="s">
        <v>2665</v>
      </c>
      <c r="L14">
        <v>12</v>
      </c>
      <c r="O14" t="str">
        <f t="shared" si="0"/>
        <v>Company 12</v>
      </c>
    </row>
    <row r="15" spans="2:15" x14ac:dyDescent="0.25">
      <c r="B15" t="s">
        <v>8</v>
      </c>
      <c r="C15" t="s">
        <v>2654</v>
      </c>
      <c r="D15" t="s">
        <v>1239</v>
      </c>
      <c r="E15" s="6">
        <v>45062</v>
      </c>
      <c r="F15" s="51">
        <v>466.38</v>
      </c>
      <c r="G15" s="51">
        <v>466.38</v>
      </c>
      <c r="H15" s="6">
        <v>45032</v>
      </c>
      <c r="I15" s="6" t="s">
        <v>34</v>
      </c>
      <c r="J15" t="s">
        <v>35</v>
      </c>
      <c r="K15" t="s">
        <v>2666</v>
      </c>
      <c r="L15">
        <v>13</v>
      </c>
      <c r="O15" t="str">
        <f t="shared" si="0"/>
        <v>Company 13</v>
      </c>
    </row>
    <row r="16" spans="2:15" x14ac:dyDescent="0.25">
      <c r="B16" t="s">
        <v>8</v>
      </c>
      <c r="C16" t="s">
        <v>2654</v>
      </c>
      <c r="D16" t="s">
        <v>1785</v>
      </c>
      <c r="E16" s="6">
        <v>45068</v>
      </c>
      <c r="F16" s="51">
        <v>722.5</v>
      </c>
      <c r="G16" s="51">
        <v>722.5</v>
      </c>
      <c r="H16" s="6">
        <v>45038</v>
      </c>
      <c r="I16" s="6" t="s">
        <v>38</v>
      </c>
      <c r="J16" t="s">
        <v>39</v>
      </c>
      <c r="K16" t="s">
        <v>2667</v>
      </c>
      <c r="L16">
        <v>14</v>
      </c>
      <c r="O16" t="str">
        <f t="shared" si="0"/>
        <v>Company 14</v>
      </c>
    </row>
    <row r="17" spans="2:15" x14ac:dyDescent="0.25">
      <c r="B17" t="s">
        <v>8</v>
      </c>
      <c r="C17" t="s">
        <v>2654</v>
      </c>
      <c r="D17" t="s">
        <v>1786</v>
      </c>
      <c r="E17" s="6">
        <v>45071</v>
      </c>
      <c r="F17" s="51">
        <v>505.75</v>
      </c>
      <c r="G17" s="51">
        <v>505.75</v>
      </c>
      <c r="H17" s="6">
        <v>45041</v>
      </c>
      <c r="I17" s="6" t="s">
        <v>40</v>
      </c>
      <c r="J17" t="s">
        <v>2249</v>
      </c>
      <c r="K17" t="s">
        <v>2668</v>
      </c>
      <c r="L17">
        <v>15</v>
      </c>
      <c r="O17" t="str">
        <f t="shared" si="0"/>
        <v>Company 15</v>
      </c>
    </row>
    <row r="18" spans="2:15" x14ac:dyDescent="0.25">
      <c r="B18" t="s">
        <v>8</v>
      </c>
      <c r="C18" t="s">
        <v>2654</v>
      </c>
      <c r="D18" t="s">
        <v>1787</v>
      </c>
      <c r="E18" s="6">
        <v>45074</v>
      </c>
      <c r="F18" s="51">
        <v>433.5</v>
      </c>
      <c r="G18" s="51">
        <v>433.5</v>
      </c>
      <c r="H18" s="6">
        <v>45044</v>
      </c>
      <c r="I18" s="6" t="s">
        <v>42</v>
      </c>
      <c r="J18" t="s">
        <v>43</v>
      </c>
      <c r="K18" t="s">
        <v>2669</v>
      </c>
      <c r="L18">
        <v>16</v>
      </c>
      <c r="O18" t="str">
        <f t="shared" si="0"/>
        <v>Company 16</v>
      </c>
    </row>
    <row r="19" spans="2:15" x14ac:dyDescent="0.25">
      <c r="B19" t="s">
        <v>8</v>
      </c>
      <c r="C19" t="s">
        <v>2654</v>
      </c>
      <c r="D19" t="s">
        <v>1788</v>
      </c>
      <c r="E19" s="6">
        <v>45074</v>
      </c>
      <c r="F19" s="51">
        <v>533.5</v>
      </c>
      <c r="G19" s="51">
        <v>533.5</v>
      </c>
      <c r="H19" s="6">
        <v>45044</v>
      </c>
      <c r="I19" s="6" t="s">
        <v>46</v>
      </c>
      <c r="J19" t="s">
        <v>47</v>
      </c>
      <c r="K19" t="s">
        <v>2670</v>
      </c>
      <c r="L19">
        <v>17</v>
      </c>
    </row>
    <row r="20" spans="2:15" x14ac:dyDescent="0.25">
      <c r="B20" t="s">
        <v>8</v>
      </c>
      <c r="C20" t="s">
        <v>2654</v>
      </c>
      <c r="D20" t="s">
        <v>2533</v>
      </c>
      <c r="E20" s="6">
        <v>45075</v>
      </c>
      <c r="F20" s="51">
        <v>794.75</v>
      </c>
      <c r="G20" s="51">
        <v>794.75</v>
      </c>
      <c r="H20" s="6">
        <v>45045</v>
      </c>
      <c r="I20" s="6" t="s">
        <v>58</v>
      </c>
      <c r="J20" t="s">
        <v>59</v>
      </c>
      <c r="K20" t="s">
        <v>2671</v>
      </c>
      <c r="L20">
        <v>18</v>
      </c>
    </row>
    <row r="21" spans="2:15" x14ac:dyDescent="0.25">
      <c r="B21" t="s">
        <v>8</v>
      </c>
      <c r="C21" t="s">
        <v>2654</v>
      </c>
      <c r="D21" t="s">
        <v>2198</v>
      </c>
      <c r="E21" s="6">
        <v>45078</v>
      </c>
      <c r="F21" s="51">
        <v>550</v>
      </c>
      <c r="G21" s="51">
        <v>550</v>
      </c>
      <c r="H21" s="6">
        <v>45048</v>
      </c>
      <c r="I21" s="6" t="s">
        <v>64</v>
      </c>
      <c r="J21" t="s">
        <v>65</v>
      </c>
      <c r="K21" t="s">
        <v>2672</v>
      </c>
      <c r="L21">
        <v>19</v>
      </c>
    </row>
    <row r="22" spans="2:15" x14ac:dyDescent="0.25">
      <c r="B22" t="s">
        <v>8</v>
      </c>
      <c r="C22" t="s">
        <v>2654</v>
      </c>
      <c r="D22" t="s">
        <v>2209</v>
      </c>
      <c r="E22" s="6">
        <v>45082</v>
      </c>
      <c r="F22" s="51">
        <v>578</v>
      </c>
      <c r="G22" s="51">
        <v>578</v>
      </c>
      <c r="H22" s="6">
        <v>45052</v>
      </c>
      <c r="I22" s="6" t="s">
        <v>1289</v>
      </c>
      <c r="J22" t="s">
        <v>1290</v>
      </c>
      <c r="K22" t="s">
        <v>2673</v>
      </c>
      <c r="L22">
        <v>20</v>
      </c>
    </row>
    <row r="23" spans="2:15" x14ac:dyDescent="0.25">
      <c r="B23" t="s">
        <v>8</v>
      </c>
      <c r="C23" t="s">
        <v>2654</v>
      </c>
      <c r="D23" t="s">
        <v>2240</v>
      </c>
      <c r="E23" s="6">
        <v>45090</v>
      </c>
      <c r="F23" s="51">
        <v>681.63</v>
      </c>
      <c r="G23" s="51">
        <v>681.63</v>
      </c>
      <c r="H23" s="6">
        <v>45060</v>
      </c>
      <c r="I23" s="6" t="s">
        <v>69</v>
      </c>
      <c r="J23" t="s">
        <v>70</v>
      </c>
      <c r="K23" t="s">
        <v>2674</v>
      </c>
      <c r="L23">
        <v>21</v>
      </c>
    </row>
    <row r="24" spans="2:15" x14ac:dyDescent="0.25">
      <c r="B24" t="s">
        <v>8</v>
      </c>
      <c r="C24" t="s">
        <v>2654</v>
      </c>
      <c r="D24" t="s">
        <v>2534</v>
      </c>
      <c r="E24" s="6">
        <v>45092</v>
      </c>
      <c r="F24" s="51">
        <v>896.88</v>
      </c>
      <c r="G24" s="51">
        <v>896.88</v>
      </c>
      <c r="H24" s="6">
        <v>45062</v>
      </c>
      <c r="I24" s="6" t="s">
        <v>83</v>
      </c>
      <c r="J24" t="s">
        <v>84</v>
      </c>
      <c r="K24" t="s">
        <v>2675</v>
      </c>
      <c r="L24">
        <v>22</v>
      </c>
    </row>
    <row r="25" spans="2:15" x14ac:dyDescent="0.25">
      <c r="B25" t="s">
        <v>8</v>
      </c>
      <c r="C25" t="s">
        <v>2654</v>
      </c>
      <c r="D25" t="s">
        <v>2535</v>
      </c>
      <c r="E25" s="6">
        <v>45092</v>
      </c>
      <c r="F25" s="51">
        <v>570</v>
      </c>
      <c r="G25" s="51">
        <v>570</v>
      </c>
      <c r="H25" s="6">
        <v>45062</v>
      </c>
      <c r="I25" s="6" t="s">
        <v>87</v>
      </c>
      <c r="J25" t="s">
        <v>88</v>
      </c>
      <c r="K25" t="s">
        <v>2676</v>
      </c>
      <c r="L25">
        <v>23</v>
      </c>
    </row>
    <row r="26" spans="2:15" x14ac:dyDescent="0.25">
      <c r="B26" t="s">
        <v>12</v>
      </c>
      <c r="C26" t="s">
        <v>2655</v>
      </c>
      <c r="D26" t="s">
        <v>14</v>
      </c>
      <c r="E26" s="6">
        <v>44993</v>
      </c>
      <c r="F26" s="51">
        <v>401.25</v>
      </c>
      <c r="G26" s="51">
        <v>401.25</v>
      </c>
      <c r="H26" s="6">
        <v>44963</v>
      </c>
      <c r="I26" s="6" t="s">
        <v>1293</v>
      </c>
      <c r="J26" t="s">
        <v>1294</v>
      </c>
      <c r="K26" t="s">
        <v>2677</v>
      </c>
      <c r="L26">
        <v>24</v>
      </c>
    </row>
    <row r="27" spans="2:15" x14ac:dyDescent="0.25">
      <c r="B27" t="s">
        <v>12</v>
      </c>
      <c r="C27" t="s">
        <v>2655</v>
      </c>
      <c r="D27" t="s">
        <v>15</v>
      </c>
      <c r="E27" s="6">
        <v>45032</v>
      </c>
      <c r="F27" s="51">
        <v>855</v>
      </c>
      <c r="G27" s="51">
        <v>855</v>
      </c>
      <c r="H27" s="6">
        <v>45002</v>
      </c>
      <c r="I27" s="6" t="s">
        <v>90</v>
      </c>
      <c r="J27" t="s">
        <v>91</v>
      </c>
      <c r="K27" t="s">
        <v>2678</v>
      </c>
      <c r="L27">
        <v>25</v>
      </c>
    </row>
    <row r="28" spans="2:15" x14ac:dyDescent="0.25">
      <c r="B28" t="s">
        <v>16</v>
      </c>
      <c r="C28" t="s">
        <v>2656</v>
      </c>
      <c r="D28" t="s">
        <v>2241</v>
      </c>
      <c r="E28" s="6">
        <v>45088</v>
      </c>
      <c r="F28" s="51">
        <v>1300</v>
      </c>
      <c r="G28" s="51">
        <v>1300</v>
      </c>
      <c r="H28" s="6">
        <v>-30</v>
      </c>
      <c r="I28" s="6" t="s">
        <v>1301</v>
      </c>
      <c r="J28" t="s">
        <v>1302</v>
      </c>
      <c r="K28" t="s">
        <v>2679</v>
      </c>
      <c r="L28">
        <v>26</v>
      </c>
    </row>
    <row r="29" spans="2:15" x14ac:dyDescent="0.25">
      <c r="B29" t="s">
        <v>2242</v>
      </c>
      <c r="C29" t="s">
        <v>2657</v>
      </c>
      <c r="D29" t="s">
        <v>2244</v>
      </c>
      <c r="E29" s="6">
        <v>45088</v>
      </c>
      <c r="F29" s="51">
        <v>4000</v>
      </c>
      <c r="G29" s="51">
        <v>4000</v>
      </c>
      <c r="H29" s="6">
        <v>-30</v>
      </c>
      <c r="I29" s="6" t="s">
        <v>103</v>
      </c>
      <c r="J29" t="s">
        <v>104</v>
      </c>
      <c r="K29" t="s">
        <v>2680</v>
      </c>
      <c r="L29">
        <v>27</v>
      </c>
    </row>
    <row r="30" spans="2:15" x14ac:dyDescent="0.25">
      <c r="B30" t="s">
        <v>18</v>
      </c>
      <c r="C30" t="s">
        <v>2658</v>
      </c>
      <c r="D30" t="s">
        <v>22</v>
      </c>
      <c r="E30" s="6">
        <v>44997</v>
      </c>
      <c r="F30" s="51">
        <v>423</v>
      </c>
      <c r="G30" s="51">
        <v>423</v>
      </c>
      <c r="H30" s="6">
        <v>45058</v>
      </c>
      <c r="I30" s="6" t="s">
        <v>105</v>
      </c>
      <c r="J30" t="s">
        <v>106</v>
      </c>
      <c r="K30" t="s">
        <v>2681</v>
      </c>
      <c r="L30">
        <v>28</v>
      </c>
    </row>
    <row r="31" spans="2:15" x14ac:dyDescent="0.25">
      <c r="B31" t="s">
        <v>18</v>
      </c>
      <c r="C31" t="s">
        <v>2658</v>
      </c>
      <c r="D31" t="s">
        <v>20</v>
      </c>
      <c r="E31" s="6">
        <v>44998</v>
      </c>
      <c r="F31" s="51">
        <v>436.5</v>
      </c>
      <c r="G31" s="51">
        <v>436.5</v>
      </c>
      <c r="H31" s="6">
        <v>45058</v>
      </c>
      <c r="I31" s="6" t="s">
        <v>1315</v>
      </c>
      <c r="J31" t="s">
        <v>1316</v>
      </c>
      <c r="K31" t="s">
        <v>2682</v>
      </c>
      <c r="L31">
        <v>29</v>
      </c>
    </row>
    <row r="32" spans="2:15" x14ac:dyDescent="0.25">
      <c r="B32" t="s">
        <v>18</v>
      </c>
      <c r="C32" t="s">
        <v>2658</v>
      </c>
      <c r="D32" t="s">
        <v>21</v>
      </c>
      <c r="E32" s="6">
        <v>44998</v>
      </c>
      <c r="F32" s="51">
        <v>423</v>
      </c>
      <c r="G32" s="51">
        <v>423</v>
      </c>
      <c r="H32" s="6">
        <v>-30</v>
      </c>
      <c r="I32" s="6" t="s">
        <v>108</v>
      </c>
      <c r="J32" t="s">
        <v>109</v>
      </c>
      <c r="K32" t="s">
        <v>2683</v>
      </c>
      <c r="L32">
        <v>30</v>
      </c>
    </row>
    <row r="33" spans="2:12" x14ac:dyDescent="0.25">
      <c r="B33" t="s">
        <v>18</v>
      </c>
      <c r="C33" t="s">
        <v>2658</v>
      </c>
      <c r="D33" t="s">
        <v>21</v>
      </c>
      <c r="E33" s="6">
        <v>45032</v>
      </c>
      <c r="F33" s="51">
        <v>423</v>
      </c>
      <c r="G33" s="51">
        <v>423</v>
      </c>
      <c r="H33" s="6">
        <v>-30</v>
      </c>
      <c r="I33" s="6" t="s">
        <v>2557</v>
      </c>
      <c r="J33" t="s">
        <v>2558</v>
      </c>
      <c r="K33" t="s">
        <v>2684</v>
      </c>
      <c r="L33">
        <v>31</v>
      </c>
    </row>
    <row r="34" spans="2:12" x14ac:dyDescent="0.25">
      <c r="B34" t="s">
        <v>18</v>
      </c>
      <c r="C34" t="s">
        <v>2658</v>
      </c>
      <c r="D34" t="s">
        <v>23</v>
      </c>
      <c r="E34" s="6">
        <v>45033</v>
      </c>
      <c r="F34" s="51">
        <v>493.5</v>
      </c>
      <c r="G34" s="51">
        <v>493.5</v>
      </c>
      <c r="H34" s="6">
        <v>-30</v>
      </c>
      <c r="I34" s="6" t="s">
        <v>2560</v>
      </c>
      <c r="J34" t="s">
        <v>2561</v>
      </c>
      <c r="K34" t="s">
        <v>2685</v>
      </c>
      <c r="L34">
        <v>32</v>
      </c>
    </row>
    <row r="35" spans="2:12" x14ac:dyDescent="0.25">
      <c r="B35" t="s">
        <v>18</v>
      </c>
      <c r="C35" t="s">
        <v>2658</v>
      </c>
      <c r="D35" t="s">
        <v>24</v>
      </c>
      <c r="E35" s="6">
        <v>45033</v>
      </c>
      <c r="F35" s="51">
        <v>280</v>
      </c>
      <c r="G35" s="51">
        <v>280</v>
      </c>
      <c r="H35" s="6">
        <v>-30</v>
      </c>
      <c r="I35" s="6" t="s">
        <v>111</v>
      </c>
      <c r="J35" t="s">
        <v>112</v>
      </c>
      <c r="K35" t="s">
        <v>2686</v>
      </c>
      <c r="L35">
        <v>33</v>
      </c>
    </row>
    <row r="36" spans="2:12" x14ac:dyDescent="0.25">
      <c r="B36" t="s">
        <v>18</v>
      </c>
      <c r="C36" t="s">
        <v>2658</v>
      </c>
      <c r="D36" t="s">
        <v>1770</v>
      </c>
      <c r="E36" s="6">
        <v>45068</v>
      </c>
      <c r="F36" s="51">
        <v>361.25</v>
      </c>
      <c r="G36" s="51">
        <v>361.25</v>
      </c>
      <c r="H36" s="6">
        <v>44967</v>
      </c>
      <c r="I36" s="6" t="s">
        <v>114</v>
      </c>
      <c r="J36" t="s">
        <v>115</v>
      </c>
      <c r="K36" t="s">
        <v>2687</v>
      </c>
      <c r="L36">
        <v>34</v>
      </c>
    </row>
    <row r="37" spans="2:12" x14ac:dyDescent="0.25">
      <c r="B37" t="s">
        <v>18</v>
      </c>
      <c r="C37" t="s">
        <v>2658</v>
      </c>
      <c r="D37" t="s">
        <v>1771</v>
      </c>
      <c r="E37" s="6">
        <v>45074</v>
      </c>
      <c r="F37" s="51">
        <v>469.63</v>
      </c>
      <c r="G37" s="51">
        <v>469.63</v>
      </c>
      <c r="H37" s="6">
        <v>44968</v>
      </c>
      <c r="I37" s="6" t="s">
        <v>210</v>
      </c>
      <c r="J37" t="s">
        <v>211</v>
      </c>
      <c r="K37" t="s">
        <v>2688</v>
      </c>
      <c r="L37">
        <v>35</v>
      </c>
    </row>
    <row r="38" spans="2:12" x14ac:dyDescent="0.25">
      <c r="B38" t="s">
        <v>18</v>
      </c>
      <c r="C38" t="s">
        <v>2658</v>
      </c>
      <c r="D38" t="s">
        <v>1772</v>
      </c>
      <c r="E38" s="6">
        <v>45077</v>
      </c>
      <c r="F38" s="51">
        <v>433.5</v>
      </c>
      <c r="G38" s="51">
        <v>433.5</v>
      </c>
      <c r="H38" s="6">
        <v>44968</v>
      </c>
      <c r="I38" s="6" t="s">
        <v>221</v>
      </c>
      <c r="J38" t="s">
        <v>222</v>
      </c>
      <c r="K38" t="s">
        <v>2689</v>
      </c>
      <c r="L38">
        <v>36</v>
      </c>
    </row>
    <row r="39" spans="2:12" x14ac:dyDescent="0.25">
      <c r="B39" t="s">
        <v>18</v>
      </c>
      <c r="C39" t="s">
        <v>2658</v>
      </c>
      <c r="D39" t="s">
        <v>2205</v>
      </c>
      <c r="E39" s="6">
        <v>45082</v>
      </c>
      <c r="F39" s="51">
        <v>433.5</v>
      </c>
      <c r="G39" s="51">
        <v>433.5</v>
      </c>
      <c r="H39" s="6">
        <v>45002</v>
      </c>
      <c r="I39" s="6" t="s">
        <v>224</v>
      </c>
      <c r="J39" t="s">
        <v>225</v>
      </c>
      <c r="K39" t="s">
        <v>2690</v>
      </c>
      <c r="L39">
        <v>37</v>
      </c>
    </row>
    <row r="40" spans="2:12" x14ac:dyDescent="0.25">
      <c r="B40" t="s">
        <v>1773</v>
      </c>
      <c r="C40" t="s">
        <v>2661</v>
      </c>
      <c r="D40" t="s">
        <v>1775</v>
      </c>
      <c r="E40" s="6">
        <v>45070</v>
      </c>
      <c r="F40" s="51">
        <v>722.5</v>
      </c>
      <c r="G40" s="51">
        <v>722.5</v>
      </c>
      <c r="H40" s="6">
        <v>45003</v>
      </c>
      <c r="I40" s="6" t="s">
        <v>228</v>
      </c>
      <c r="J40" t="s">
        <v>229</v>
      </c>
      <c r="K40" t="s">
        <v>2691</v>
      </c>
      <c r="L40">
        <v>38</v>
      </c>
    </row>
    <row r="41" spans="2:12" x14ac:dyDescent="0.25">
      <c r="B41" t="s">
        <v>25</v>
      </c>
      <c r="C41" t="s">
        <v>2662</v>
      </c>
      <c r="D41" t="s">
        <v>28</v>
      </c>
      <c r="E41" s="6">
        <v>44567</v>
      </c>
      <c r="F41" s="51">
        <v>3200</v>
      </c>
      <c r="G41" s="51">
        <v>3200</v>
      </c>
      <c r="H41" s="6">
        <v>45003</v>
      </c>
      <c r="I41" s="6" t="s">
        <v>1104</v>
      </c>
      <c r="J41" t="s">
        <v>231</v>
      </c>
      <c r="K41" t="s">
        <v>2692</v>
      </c>
      <c r="L41">
        <v>39</v>
      </c>
    </row>
    <row r="42" spans="2:12" x14ac:dyDescent="0.25">
      <c r="B42" t="s">
        <v>25</v>
      </c>
      <c r="C42" t="s">
        <v>2662</v>
      </c>
      <c r="D42" t="s">
        <v>29</v>
      </c>
      <c r="E42" s="6">
        <v>44963</v>
      </c>
      <c r="F42" s="51">
        <v>150</v>
      </c>
      <c r="G42" s="51">
        <v>150</v>
      </c>
      <c r="H42" s="6">
        <v>45038</v>
      </c>
      <c r="I42" s="6" t="s">
        <v>232</v>
      </c>
      <c r="J42" t="s">
        <v>233</v>
      </c>
      <c r="K42" t="s">
        <v>2693</v>
      </c>
      <c r="L42">
        <v>40</v>
      </c>
    </row>
    <row r="43" spans="2:12" x14ac:dyDescent="0.25">
      <c r="B43" t="s">
        <v>25</v>
      </c>
      <c r="C43" t="s">
        <v>2662</v>
      </c>
      <c r="D43" t="s">
        <v>30</v>
      </c>
      <c r="E43" s="6">
        <v>44983</v>
      </c>
      <c r="F43" s="51">
        <v>2100</v>
      </c>
      <c r="G43" s="51">
        <v>2100</v>
      </c>
      <c r="H43" s="6">
        <v>45044</v>
      </c>
      <c r="I43" s="6" t="s">
        <v>234</v>
      </c>
      <c r="J43" t="s">
        <v>2288</v>
      </c>
      <c r="K43" t="s">
        <v>2694</v>
      </c>
      <c r="L43">
        <v>41</v>
      </c>
    </row>
    <row r="44" spans="2:12" x14ac:dyDescent="0.25">
      <c r="B44" t="s">
        <v>25</v>
      </c>
      <c r="C44" t="s">
        <v>2662</v>
      </c>
      <c r="D44" t="s">
        <v>27</v>
      </c>
      <c r="E44" s="6">
        <v>45012</v>
      </c>
      <c r="F44" s="51">
        <v>4000</v>
      </c>
      <c r="G44" s="51">
        <v>4000</v>
      </c>
      <c r="H44" s="6">
        <v>45047</v>
      </c>
      <c r="I44" s="6" t="s">
        <v>235</v>
      </c>
      <c r="J44" t="s">
        <v>2290</v>
      </c>
      <c r="K44" t="s">
        <v>2695</v>
      </c>
      <c r="L44">
        <v>42</v>
      </c>
    </row>
    <row r="45" spans="2:12" x14ac:dyDescent="0.25">
      <c r="B45" t="s">
        <v>25</v>
      </c>
      <c r="C45" t="s">
        <v>2662</v>
      </c>
      <c r="D45" t="s">
        <v>1251</v>
      </c>
      <c r="E45" s="6">
        <v>45054</v>
      </c>
      <c r="F45" s="51">
        <v>1131</v>
      </c>
      <c r="G45" s="51">
        <v>1131</v>
      </c>
      <c r="H45" s="6">
        <v>45052</v>
      </c>
      <c r="I45" s="6" t="s">
        <v>236</v>
      </c>
      <c r="J45" t="s">
        <v>237</v>
      </c>
      <c r="K45" t="s">
        <v>2696</v>
      </c>
      <c r="L45">
        <v>43</v>
      </c>
    </row>
    <row r="46" spans="2:12" x14ac:dyDescent="0.25">
      <c r="B46" t="s">
        <v>25</v>
      </c>
      <c r="C46" t="s">
        <v>2662</v>
      </c>
      <c r="D46" t="s">
        <v>1252</v>
      </c>
      <c r="E46" s="6">
        <v>45060</v>
      </c>
      <c r="F46" s="51">
        <v>2660</v>
      </c>
      <c r="G46" s="51">
        <v>2660</v>
      </c>
      <c r="H46" s="6">
        <v>45040</v>
      </c>
      <c r="I46" s="6" t="s">
        <v>239</v>
      </c>
      <c r="J46" t="s">
        <v>240</v>
      </c>
      <c r="K46" t="s">
        <v>2697</v>
      </c>
      <c r="L46">
        <v>44</v>
      </c>
    </row>
    <row r="47" spans="2:12" x14ac:dyDescent="0.25">
      <c r="B47" t="s">
        <v>25</v>
      </c>
      <c r="C47" t="s">
        <v>2662</v>
      </c>
      <c r="D47" t="s">
        <v>1826</v>
      </c>
      <c r="E47" s="6">
        <v>45068</v>
      </c>
      <c r="F47" s="51">
        <v>1501</v>
      </c>
      <c r="G47" s="51">
        <v>1501</v>
      </c>
      <c r="H47" s="6">
        <v>-30</v>
      </c>
      <c r="I47" s="6" t="s">
        <v>241</v>
      </c>
      <c r="J47" t="s">
        <v>242</v>
      </c>
      <c r="K47" t="s">
        <v>2698</v>
      </c>
      <c r="L47">
        <v>45</v>
      </c>
    </row>
    <row r="48" spans="2:12" x14ac:dyDescent="0.25">
      <c r="B48" t="s">
        <v>25</v>
      </c>
      <c r="C48" t="s">
        <v>2662</v>
      </c>
      <c r="D48" t="s">
        <v>2219</v>
      </c>
      <c r="E48" s="6">
        <v>45082</v>
      </c>
      <c r="F48" s="51">
        <v>2340</v>
      </c>
      <c r="G48" s="51">
        <v>2340</v>
      </c>
      <c r="H48" s="6">
        <v>44537</v>
      </c>
      <c r="I48" s="6" t="s">
        <v>246</v>
      </c>
      <c r="J48" t="s">
        <v>247</v>
      </c>
      <c r="K48" t="s">
        <v>2699</v>
      </c>
      <c r="L48">
        <v>46</v>
      </c>
    </row>
    <row r="49" spans="2:12" x14ac:dyDescent="0.25">
      <c r="B49" t="s">
        <v>25</v>
      </c>
      <c r="C49" t="s">
        <v>2662</v>
      </c>
      <c r="D49" t="s">
        <v>2220</v>
      </c>
      <c r="E49" s="6">
        <v>45082</v>
      </c>
      <c r="F49" s="51">
        <v>2400</v>
      </c>
      <c r="G49" s="51">
        <v>2400</v>
      </c>
      <c r="H49" s="6">
        <v>-30</v>
      </c>
      <c r="I49" s="6" t="s">
        <v>249</v>
      </c>
      <c r="J49" t="s">
        <v>250</v>
      </c>
      <c r="K49" t="s">
        <v>2700</v>
      </c>
      <c r="L49">
        <v>47</v>
      </c>
    </row>
    <row r="50" spans="2:12" x14ac:dyDescent="0.25">
      <c r="B50" t="s">
        <v>25</v>
      </c>
      <c r="C50" t="s">
        <v>2662</v>
      </c>
      <c r="D50" t="s">
        <v>2222</v>
      </c>
      <c r="E50" s="6">
        <v>45082</v>
      </c>
      <c r="F50" s="51">
        <v>2900</v>
      </c>
      <c r="G50" s="51">
        <v>2900</v>
      </c>
      <c r="H50" s="6">
        <v>-30</v>
      </c>
      <c r="I50" s="6" t="s">
        <v>1868</v>
      </c>
      <c r="J50" t="s">
        <v>1869</v>
      </c>
      <c r="K50" t="s">
        <v>2701</v>
      </c>
      <c r="L50">
        <v>48</v>
      </c>
    </row>
    <row r="51" spans="2:12" x14ac:dyDescent="0.25">
      <c r="B51" t="s">
        <v>25</v>
      </c>
      <c r="C51" t="s">
        <v>2662</v>
      </c>
      <c r="D51" t="s">
        <v>2221</v>
      </c>
      <c r="E51" s="6">
        <v>45082</v>
      </c>
      <c r="F51" s="51">
        <v>2550</v>
      </c>
      <c r="G51" s="51">
        <v>2550</v>
      </c>
      <c r="H51" s="6">
        <v>-30</v>
      </c>
      <c r="I51" s="6" t="s">
        <v>257</v>
      </c>
      <c r="J51" t="s">
        <v>258</v>
      </c>
      <c r="K51" t="s">
        <v>2702</v>
      </c>
      <c r="L51">
        <v>49</v>
      </c>
    </row>
    <row r="52" spans="2:12" x14ac:dyDescent="0.25">
      <c r="B52" t="s">
        <v>25</v>
      </c>
      <c r="C52" t="s">
        <v>2662</v>
      </c>
      <c r="D52" t="s">
        <v>2245</v>
      </c>
      <c r="E52" s="6">
        <v>45083</v>
      </c>
      <c r="F52" s="51">
        <v>3200</v>
      </c>
      <c r="G52" s="51">
        <v>3200</v>
      </c>
      <c r="H52" s="6">
        <v>-30</v>
      </c>
      <c r="I52" s="6" t="s">
        <v>260</v>
      </c>
      <c r="J52" t="s">
        <v>261</v>
      </c>
      <c r="K52" t="s">
        <v>2703</v>
      </c>
      <c r="L52">
        <v>50</v>
      </c>
    </row>
    <row r="53" spans="2:12" x14ac:dyDescent="0.25">
      <c r="B53" t="s">
        <v>25</v>
      </c>
      <c r="C53" t="s">
        <v>2662</v>
      </c>
      <c r="D53" t="s">
        <v>2248</v>
      </c>
      <c r="E53" s="6">
        <v>45083</v>
      </c>
      <c r="F53" s="51">
        <v>2520</v>
      </c>
      <c r="G53" s="51">
        <v>2520</v>
      </c>
      <c r="H53" s="6">
        <v>-30</v>
      </c>
      <c r="I53" s="6" t="s">
        <v>264</v>
      </c>
      <c r="J53" t="s">
        <v>265</v>
      </c>
      <c r="K53" t="s">
        <v>2704</v>
      </c>
      <c r="L53">
        <v>51</v>
      </c>
    </row>
    <row r="54" spans="2:12" x14ac:dyDescent="0.25">
      <c r="B54" t="s">
        <v>25</v>
      </c>
      <c r="C54" t="s">
        <v>2662</v>
      </c>
      <c r="D54" t="s">
        <v>2246</v>
      </c>
      <c r="E54" s="6">
        <v>45088</v>
      </c>
      <c r="F54" s="51">
        <v>2076</v>
      </c>
      <c r="G54" s="51">
        <v>2076</v>
      </c>
      <c r="H54" s="6">
        <v>-30</v>
      </c>
      <c r="I54" s="6" t="s">
        <v>267</v>
      </c>
      <c r="J54" t="s">
        <v>268</v>
      </c>
      <c r="K54" t="s">
        <v>2705</v>
      </c>
      <c r="L54">
        <v>52</v>
      </c>
    </row>
    <row r="55" spans="2:12" x14ac:dyDescent="0.25">
      <c r="B55" t="s">
        <v>25</v>
      </c>
      <c r="C55" t="s">
        <v>2662</v>
      </c>
      <c r="D55" t="s">
        <v>2247</v>
      </c>
      <c r="E55" s="6">
        <v>45090</v>
      </c>
      <c r="F55" s="51">
        <v>1570</v>
      </c>
      <c r="G55" s="51">
        <v>1570</v>
      </c>
      <c r="H55" s="6">
        <v>-30</v>
      </c>
      <c r="I55" s="6" t="s">
        <v>1871</v>
      </c>
      <c r="J55" t="s">
        <v>1872</v>
      </c>
      <c r="K55" t="s">
        <v>2706</v>
      </c>
      <c r="L55">
        <v>53</v>
      </c>
    </row>
    <row r="56" spans="2:12" x14ac:dyDescent="0.25">
      <c r="B56" t="s">
        <v>25</v>
      </c>
      <c r="C56" t="s">
        <v>2662</v>
      </c>
      <c r="D56" t="s">
        <v>2536</v>
      </c>
      <c r="E56" s="6">
        <v>45092</v>
      </c>
      <c r="F56" s="51">
        <v>1280</v>
      </c>
      <c r="G56" s="51">
        <v>1280</v>
      </c>
      <c r="H56" s="6">
        <v>44933</v>
      </c>
      <c r="I56" s="6" t="s">
        <v>1112</v>
      </c>
      <c r="J56" t="s">
        <v>274</v>
      </c>
      <c r="K56" t="s">
        <v>2707</v>
      </c>
      <c r="L56">
        <v>54</v>
      </c>
    </row>
    <row r="57" spans="2:12" x14ac:dyDescent="0.25">
      <c r="B57" t="s">
        <v>2504</v>
      </c>
      <c r="C57" t="s">
        <v>2663</v>
      </c>
      <c r="D57" t="s">
        <v>2506</v>
      </c>
      <c r="E57" s="6">
        <v>45061</v>
      </c>
      <c r="F57" s="51">
        <v>1800</v>
      </c>
      <c r="G57" s="51">
        <v>1800</v>
      </c>
      <c r="H57" s="6">
        <v>44953</v>
      </c>
      <c r="I57" s="6" t="s">
        <v>275</v>
      </c>
      <c r="J57" t="s">
        <v>276</v>
      </c>
      <c r="K57" t="s">
        <v>2708</v>
      </c>
      <c r="L57">
        <v>55</v>
      </c>
    </row>
    <row r="58" spans="2:12" x14ac:dyDescent="0.25">
      <c r="B58" t="s">
        <v>1782</v>
      </c>
      <c r="C58" t="s">
        <v>2664</v>
      </c>
      <c r="D58" t="s">
        <v>1784</v>
      </c>
      <c r="E58" s="6">
        <v>45070</v>
      </c>
      <c r="F58" s="51">
        <v>686.38</v>
      </c>
      <c r="G58" s="51">
        <v>686.38</v>
      </c>
      <c r="H58" s="6">
        <v>44982</v>
      </c>
      <c r="I58" s="6" t="s">
        <v>278</v>
      </c>
      <c r="J58" t="s">
        <v>279</v>
      </c>
      <c r="K58" t="s">
        <v>2709</v>
      </c>
      <c r="L58">
        <v>56</v>
      </c>
    </row>
    <row r="59" spans="2:12" x14ac:dyDescent="0.25">
      <c r="B59" t="s">
        <v>31</v>
      </c>
      <c r="C59" t="s">
        <v>2665</v>
      </c>
      <c r="D59" t="s">
        <v>33</v>
      </c>
      <c r="E59" s="6">
        <v>44997</v>
      </c>
      <c r="F59" s="51">
        <v>1350</v>
      </c>
      <c r="G59" s="51">
        <v>1350</v>
      </c>
      <c r="H59" s="6">
        <v>45024</v>
      </c>
      <c r="I59" s="6" t="s">
        <v>281</v>
      </c>
      <c r="J59" t="s">
        <v>282</v>
      </c>
      <c r="K59" t="s">
        <v>2710</v>
      </c>
      <c r="L59">
        <v>57</v>
      </c>
    </row>
    <row r="60" spans="2:12" x14ac:dyDescent="0.25">
      <c r="B60" t="s">
        <v>34</v>
      </c>
      <c r="C60" t="s">
        <v>2666</v>
      </c>
      <c r="D60" t="s">
        <v>36</v>
      </c>
      <c r="E60" s="6">
        <v>44999</v>
      </c>
      <c r="F60" s="51">
        <v>2410</v>
      </c>
      <c r="G60" s="51">
        <v>410</v>
      </c>
      <c r="H60" s="6">
        <v>45030</v>
      </c>
      <c r="I60" s="6" t="s">
        <v>289</v>
      </c>
      <c r="J60" t="s">
        <v>290</v>
      </c>
      <c r="K60" t="s">
        <v>2711</v>
      </c>
      <c r="L60">
        <v>58</v>
      </c>
    </row>
    <row r="61" spans="2:12" x14ac:dyDescent="0.25">
      <c r="B61" t="s">
        <v>34</v>
      </c>
      <c r="C61" t="s">
        <v>2666</v>
      </c>
      <c r="D61" t="s">
        <v>37</v>
      </c>
      <c r="E61" s="6">
        <v>45029</v>
      </c>
      <c r="F61" s="51">
        <v>2100</v>
      </c>
      <c r="G61" s="51">
        <v>2100</v>
      </c>
      <c r="H61" s="6">
        <v>45038</v>
      </c>
      <c r="I61" s="6" t="s">
        <v>369</v>
      </c>
      <c r="J61" t="s">
        <v>370</v>
      </c>
      <c r="K61" t="s">
        <v>2712</v>
      </c>
      <c r="L61">
        <v>59</v>
      </c>
    </row>
    <row r="62" spans="2:12" x14ac:dyDescent="0.25">
      <c r="B62" t="s">
        <v>34</v>
      </c>
      <c r="C62" t="s">
        <v>2666</v>
      </c>
      <c r="D62" t="s">
        <v>1796</v>
      </c>
      <c r="E62" s="6">
        <v>45068</v>
      </c>
      <c r="F62" s="51">
        <v>433.5</v>
      </c>
      <c r="G62" s="51">
        <v>433.5</v>
      </c>
      <c r="H62" s="6">
        <v>45052</v>
      </c>
      <c r="I62" s="6" t="s">
        <v>2224</v>
      </c>
      <c r="J62" t="s">
        <v>2225</v>
      </c>
      <c r="K62" t="s">
        <v>2713</v>
      </c>
      <c r="L62">
        <v>60</v>
      </c>
    </row>
    <row r="63" spans="2:12" x14ac:dyDescent="0.25">
      <c r="B63" t="s">
        <v>34</v>
      </c>
      <c r="C63" t="s">
        <v>2666</v>
      </c>
      <c r="D63" t="s">
        <v>1798</v>
      </c>
      <c r="E63" s="6">
        <v>45068</v>
      </c>
      <c r="F63" s="51">
        <v>1700</v>
      </c>
      <c r="G63" s="51">
        <v>1700</v>
      </c>
      <c r="H63" s="6">
        <v>45052</v>
      </c>
      <c r="I63" s="6" t="s">
        <v>372</v>
      </c>
      <c r="J63" t="s">
        <v>373</v>
      </c>
      <c r="K63" t="s">
        <v>2714</v>
      </c>
      <c r="L63">
        <v>61</v>
      </c>
    </row>
    <row r="64" spans="2:12" x14ac:dyDescent="0.25">
      <c r="B64" t="s">
        <v>34</v>
      </c>
      <c r="C64" t="s">
        <v>2666</v>
      </c>
      <c r="D64" t="s">
        <v>1797</v>
      </c>
      <c r="E64" s="6">
        <v>45068</v>
      </c>
      <c r="F64" s="51">
        <v>830.88</v>
      </c>
      <c r="G64" s="51">
        <v>830.88</v>
      </c>
      <c r="H64" s="6">
        <v>45052</v>
      </c>
      <c r="I64" s="6" t="s">
        <v>1125</v>
      </c>
      <c r="J64" t="s">
        <v>1126</v>
      </c>
      <c r="K64" t="s">
        <v>2715</v>
      </c>
      <c r="L64">
        <v>62</v>
      </c>
    </row>
    <row r="65" spans="2:12" x14ac:dyDescent="0.25">
      <c r="B65" t="s">
        <v>34</v>
      </c>
      <c r="C65" t="s">
        <v>2666</v>
      </c>
      <c r="D65" t="s">
        <v>1802</v>
      </c>
      <c r="E65" s="6">
        <v>45074</v>
      </c>
      <c r="F65" s="51">
        <v>1445</v>
      </c>
      <c r="G65" s="51">
        <v>1445</v>
      </c>
      <c r="H65" s="6">
        <v>45052</v>
      </c>
      <c r="I65" s="6" t="s">
        <v>375</v>
      </c>
      <c r="J65" t="s">
        <v>376</v>
      </c>
      <c r="K65" t="s">
        <v>2716</v>
      </c>
      <c r="L65">
        <v>63</v>
      </c>
    </row>
    <row r="66" spans="2:12" x14ac:dyDescent="0.25">
      <c r="B66" t="s">
        <v>34</v>
      </c>
      <c r="C66" t="s">
        <v>2666</v>
      </c>
      <c r="D66" t="s">
        <v>2214</v>
      </c>
      <c r="E66" s="6">
        <v>45082</v>
      </c>
      <c r="F66" s="51">
        <v>1518</v>
      </c>
      <c r="G66" s="51">
        <v>1518</v>
      </c>
      <c r="H66" s="6">
        <v>45053</v>
      </c>
      <c r="I66" s="6" t="s">
        <v>378</v>
      </c>
      <c r="J66" t="s">
        <v>379</v>
      </c>
      <c r="K66" t="s">
        <v>2717</v>
      </c>
      <c r="L66">
        <v>64</v>
      </c>
    </row>
    <row r="67" spans="2:12" x14ac:dyDescent="0.25">
      <c r="B67" t="s">
        <v>34</v>
      </c>
      <c r="C67" t="s">
        <v>2666</v>
      </c>
      <c r="D67" t="s">
        <v>2213</v>
      </c>
      <c r="E67" s="6">
        <v>45082</v>
      </c>
      <c r="F67" s="51">
        <v>1500</v>
      </c>
      <c r="G67" s="51">
        <v>1500</v>
      </c>
      <c r="H67" s="6">
        <v>45053</v>
      </c>
      <c r="I67" s="6" t="s">
        <v>380</v>
      </c>
      <c r="J67" t="s">
        <v>381</v>
      </c>
      <c r="K67" t="s">
        <v>2718</v>
      </c>
      <c r="L67">
        <v>65</v>
      </c>
    </row>
    <row r="68" spans="2:12" x14ac:dyDescent="0.25">
      <c r="B68" t="s">
        <v>34</v>
      </c>
      <c r="C68" t="s">
        <v>2666</v>
      </c>
      <c r="D68" t="s">
        <v>2537</v>
      </c>
      <c r="E68" s="6">
        <v>45091</v>
      </c>
      <c r="F68" s="51">
        <v>1445</v>
      </c>
      <c r="G68" s="51">
        <v>1445</v>
      </c>
      <c r="H68" s="6">
        <v>45058</v>
      </c>
      <c r="I68" s="6" t="s">
        <v>395</v>
      </c>
      <c r="J68" t="s">
        <v>396</v>
      </c>
      <c r="K68" t="s">
        <v>2719</v>
      </c>
      <c r="L68">
        <v>66</v>
      </c>
    </row>
    <row r="69" spans="2:12" x14ac:dyDescent="0.25">
      <c r="B69" t="s">
        <v>38</v>
      </c>
      <c r="C69" t="s">
        <v>2667</v>
      </c>
      <c r="D69" t="s">
        <v>1047</v>
      </c>
      <c r="E69" s="6">
        <v>45040</v>
      </c>
      <c r="F69" s="51">
        <v>1700</v>
      </c>
      <c r="G69" s="51">
        <v>1700</v>
      </c>
      <c r="H69" s="6">
        <v>45060</v>
      </c>
      <c r="I69" s="6" t="s">
        <v>399</v>
      </c>
      <c r="J69" t="s">
        <v>400</v>
      </c>
      <c r="K69" t="s">
        <v>2720</v>
      </c>
      <c r="L69">
        <v>67</v>
      </c>
    </row>
    <row r="70" spans="2:12" x14ac:dyDescent="0.25">
      <c r="B70" t="s">
        <v>38</v>
      </c>
      <c r="C70" t="s">
        <v>2667</v>
      </c>
      <c r="D70" t="s">
        <v>1092</v>
      </c>
      <c r="E70" s="6">
        <v>45047</v>
      </c>
      <c r="F70" s="51">
        <v>1100</v>
      </c>
      <c r="G70" s="51">
        <v>50</v>
      </c>
      <c r="H70" s="6">
        <v>45062</v>
      </c>
      <c r="I70" s="6" t="s">
        <v>402</v>
      </c>
      <c r="J70" t="s">
        <v>403</v>
      </c>
      <c r="K70" t="s">
        <v>2721</v>
      </c>
      <c r="L70">
        <v>68</v>
      </c>
    </row>
    <row r="71" spans="2:12" x14ac:dyDescent="0.25">
      <c r="B71" t="s">
        <v>38</v>
      </c>
      <c r="C71" t="s">
        <v>2667</v>
      </c>
      <c r="D71" t="s">
        <v>1789</v>
      </c>
      <c r="E71" s="6">
        <v>45068</v>
      </c>
      <c r="F71" s="51">
        <v>4200</v>
      </c>
      <c r="G71" s="51">
        <v>4200</v>
      </c>
      <c r="H71" s="6">
        <v>45031</v>
      </c>
      <c r="I71" s="6" t="s">
        <v>1411</v>
      </c>
      <c r="J71" t="s">
        <v>1412</v>
      </c>
      <c r="K71" t="s">
        <v>2722</v>
      </c>
      <c r="L71">
        <v>69</v>
      </c>
    </row>
    <row r="72" spans="2:12" x14ac:dyDescent="0.25">
      <c r="B72" t="s">
        <v>40</v>
      </c>
      <c r="C72" t="s">
        <v>2668</v>
      </c>
      <c r="D72" t="s">
        <v>41</v>
      </c>
      <c r="E72" s="6">
        <v>45036</v>
      </c>
      <c r="F72" s="51">
        <v>1584</v>
      </c>
      <c r="G72" s="51">
        <v>1584</v>
      </c>
      <c r="H72" s="6">
        <v>45040</v>
      </c>
      <c r="I72" s="6" t="s">
        <v>1414</v>
      </c>
      <c r="J72" t="s">
        <v>1415</v>
      </c>
      <c r="K72" t="s">
        <v>2723</v>
      </c>
      <c r="L72">
        <v>70</v>
      </c>
    </row>
    <row r="73" spans="2:12" x14ac:dyDescent="0.25">
      <c r="B73" t="s">
        <v>40</v>
      </c>
      <c r="C73" t="s">
        <v>2668</v>
      </c>
      <c r="D73" t="s">
        <v>1262</v>
      </c>
      <c r="E73" s="6">
        <v>45050</v>
      </c>
      <c r="F73" s="51">
        <v>2000</v>
      </c>
      <c r="G73" s="51">
        <v>2000</v>
      </c>
      <c r="H73" s="6">
        <v>44967</v>
      </c>
      <c r="I73" s="6" t="s">
        <v>429</v>
      </c>
      <c r="J73" t="s">
        <v>430</v>
      </c>
      <c r="K73" t="s">
        <v>2724</v>
      </c>
      <c r="L73">
        <v>71</v>
      </c>
    </row>
    <row r="74" spans="2:12" x14ac:dyDescent="0.25">
      <c r="B74" t="s">
        <v>40</v>
      </c>
      <c r="C74" t="s">
        <v>2668</v>
      </c>
      <c r="D74" t="s">
        <v>1263</v>
      </c>
      <c r="E74" s="6">
        <v>45060</v>
      </c>
      <c r="F74" s="51">
        <v>650</v>
      </c>
      <c r="G74" s="51">
        <v>650</v>
      </c>
      <c r="H74" s="6">
        <v>44969</v>
      </c>
      <c r="I74" s="6" t="s">
        <v>432</v>
      </c>
      <c r="J74" t="s">
        <v>2357</v>
      </c>
      <c r="K74" t="s">
        <v>2725</v>
      </c>
      <c r="L74">
        <v>72</v>
      </c>
    </row>
    <row r="75" spans="2:12" x14ac:dyDescent="0.25">
      <c r="B75" t="s">
        <v>40</v>
      </c>
      <c r="C75" t="s">
        <v>2668</v>
      </c>
      <c r="D75" t="s">
        <v>1799</v>
      </c>
      <c r="E75" s="6">
        <v>45068</v>
      </c>
      <c r="F75" s="51">
        <v>2000</v>
      </c>
      <c r="G75" s="51">
        <v>2000</v>
      </c>
      <c r="H75" s="6">
        <v>44999</v>
      </c>
      <c r="I75" s="6" t="s">
        <v>435</v>
      </c>
      <c r="J75" t="s">
        <v>436</v>
      </c>
      <c r="K75" t="s">
        <v>2726</v>
      </c>
      <c r="L75">
        <v>73</v>
      </c>
    </row>
    <row r="76" spans="2:12" x14ac:dyDescent="0.25">
      <c r="B76" t="s">
        <v>40</v>
      </c>
      <c r="C76" t="s">
        <v>2668</v>
      </c>
      <c r="D76" t="s">
        <v>1792</v>
      </c>
      <c r="E76" s="6">
        <v>45068</v>
      </c>
      <c r="F76" s="51">
        <v>1600</v>
      </c>
      <c r="G76" s="51">
        <v>1600</v>
      </c>
      <c r="H76" s="6">
        <v>-30</v>
      </c>
      <c r="I76" s="6" t="s">
        <v>437</v>
      </c>
      <c r="J76" t="s">
        <v>2361</v>
      </c>
      <c r="K76" t="s">
        <v>2727</v>
      </c>
      <c r="L76">
        <v>74</v>
      </c>
    </row>
    <row r="77" spans="2:12" x14ac:dyDescent="0.25">
      <c r="B77" t="s">
        <v>40</v>
      </c>
      <c r="C77" t="s">
        <v>2668</v>
      </c>
      <c r="D77" t="s">
        <v>1791</v>
      </c>
      <c r="E77" s="6">
        <v>45068</v>
      </c>
      <c r="F77" s="51">
        <v>2650</v>
      </c>
      <c r="G77" s="51">
        <v>2650</v>
      </c>
      <c r="H77" s="6">
        <v>45038</v>
      </c>
      <c r="I77" s="6" t="s">
        <v>1911</v>
      </c>
      <c r="J77" t="s">
        <v>1912</v>
      </c>
      <c r="K77" t="s">
        <v>2728</v>
      </c>
      <c r="L77">
        <v>75</v>
      </c>
    </row>
    <row r="78" spans="2:12" x14ac:dyDescent="0.25">
      <c r="B78" t="s">
        <v>40</v>
      </c>
      <c r="C78" t="s">
        <v>2668</v>
      </c>
      <c r="D78" t="s">
        <v>1790</v>
      </c>
      <c r="E78" s="6">
        <v>45068</v>
      </c>
      <c r="F78" s="51">
        <v>2100</v>
      </c>
      <c r="G78" s="51">
        <v>2100</v>
      </c>
      <c r="H78" s="6">
        <v>45038</v>
      </c>
      <c r="I78" s="6" t="s">
        <v>439</v>
      </c>
      <c r="J78" t="s">
        <v>2362</v>
      </c>
      <c r="K78" t="s">
        <v>2729</v>
      </c>
      <c r="L78">
        <v>76</v>
      </c>
    </row>
    <row r="79" spans="2:12" x14ac:dyDescent="0.25">
      <c r="B79" t="s">
        <v>40</v>
      </c>
      <c r="C79" t="s">
        <v>2668</v>
      </c>
      <c r="D79" t="s">
        <v>1795</v>
      </c>
      <c r="E79" s="6">
        <v>45068</v>
      </c>
      <c r="F79" s="51">
        <v>1800</v>
      </c>
      <c r="G79" s="51">
        <v>1800</v>
      </c>
      <c r="H79" s="6">
        <v>45038</v>
      </c>
      <c r="I79" s="6" t="s">
        <v>440</v>
      </c>
      <c r="J79" t="s">
        <v>441</v>
      </c>
      <c r="K79" t="s">
        <v>2730</v>
      </c>
      <c r="L79">
        <v>77</v>
      </c>
    </row>
    <row r="80" spans="2:12" x14ac:dyDescent="0.25">
      <c r="B80" t="s">
        <v>40</v>
      </c>
      <c r="C80" t="s">
        <v>2668</v>
      </c>
      <c r="D80" t="s">
        <v>1794</v>
      </c>
      <c r="E80" s="6">
        <v>45068</v>
      </c>
      <c r="F80" s="51">
        <v>2100</v>
      </c>
      <c r="G80" s="51">
        <v>2100</v>
      </c>
      <c r="H80" s="6">
        <v>45044</v>
      </c>
      <c r="I80" s="6" t="s">
        <v>443</v>
      </c>
      <c r="J80" t="s">
        <v>444</v>
      </c>
      <c r="K80" t="s">
        <v>2731</v>
      </c>
      <c r="L80">
        <v>78</v>
      </c>
    </row>
    <row r="81" spans="2:12" x14ac:dyDescent="0.25">
      <c r="B81" t="s">
        <v>40</v>
      </c>
      <c r="C81" t="s">
        <v>2668</v>
      </c>
      <c r="D81" t="s">
        <v>1793</v>
      </c>
      <c r="E81" s="6">
        <v>45068</v>
      </c>
      <c r="F81" s="51">
        <v>1797</v>
      </c>
      <c r="G81" s="51">
        <v>1797</v>
      </c>
      <c r="H81" s="6">
        <v>45052</v>
      </c>
      <c r="I81" s="6" t="s">
        <v>446</v>
      </c>
      <c r="J81" t="s">
        <v>2365</v>
      </c>
      <c r="K81" t="s">
        <v>2732</v>
      </c>
      <c r="L81">
        <v>79</v>
      </c>
    </row>
    <row r="82" spans="2:12" x14ac:dyDescent="0.25">
      <c r="B82" t="s">
        <v>40</v>
      </c>
      <c r="C82" t="s">
        <v>2668</v>
      </c>
      <c r="D82" t="s">
        <v>1801</v>
      </c>
      <c r="E82" s="6">
        <v>45074</v>
      </c>
      <c r="F82" s="51">
        <v>2400</v>
      </c>
      <c r="G82" s="51">
        <v>2400</v>
      </c>
      <c r="H82" s="6">
        <v>45052</v>
      </c>
      <c r="I82" s="6" t="s">
        <v>450</v>
      </c>
      <c r="J82" t="s">
        <v>2366</v>
      </c>
      <c r="K82" t="s">
        <v>2733</v>
      </c>
      <c r="L82">
        <v>80</v>
      </c>
    </row>
    <row r="83" spans="2:12" x14ac:dyDescent="0.25">
      <c r="B83" t="s">
        <v>40</v>
      </c>
      <c r="C83" t="s">
        <v>2668</v>
      </c>
      <c r="D83" t="s">
        <v>1800</v>
      </c>
      <c r="E83" s="6">
        <v>45074</v>
      </c>
      <c r="F83" s="51">
        <v>1800</v>
      </c>
      <c r="G83" s="51">
        <v>1800</v>
      </c>
      <c r="H83" s="6">
        <v>45061</v>
      </c>
      <c r="I83" s="6" t="s">
        <v>1426</v>
      </c>
      <c r="J83" t="s">
        <v>1427</v>
      </c>
      <c r="K83" t="s">
        <v>2734</v>
      </c>
      <c r="L83">
        <v>81</v>
      </c>
    </row>
    <row r="84" spans="2:12" x14ac:dyDescent="0.25">
      <c r="B84" t="s">
        <v>40</v>
      </c>
      <c r="C84" t="s">
        <v>2668</v>
      </c>
      <c r="D84" t="s">
        <v>1803</v>
      </c>
      <c r="E84" s="6">
        <v>45074</v>
      </c>
      <c r="F84" s="51">
        <v>2700</v>
      </c>
      <c r="G84" s="51">
        <v>2700</v>
      </c>
      <c r="H84" s="6">
        <v>45010</v>
      </c>
      <c r="I84" s="6" t="s">
        <v>1928</v>
      </c>
      <c r="J84" t="s">
        <v>1929</v>
      </c>
      <c r="K84" t="s">
        <v>2735</v>
      </c>
      <c r="L84">
        <v>82</v>
      </c>
    </row>
    <row r="85" spans="2:12" x14ac:dyDescent="0.25">
      <c r="B85" t="s">
        <v>40</v>
      </c>
      <c r="C85" t="s">
        <v>2668</v>
      </c>
      <c r="D85" t="s">
        <v>1804</v>
      </c>
      <c r="E85" s="6">
        <v>45076</v>
      </c>
      <c r="F85" s="51">
        <v>1700</v>
      </c>
      <c r="G85" s="51">
        <v>1700</v>
      </c>
      <c r="H85" s="6">
        <v>45017</v>
      </c>
      <c r="I85" s="6" t="s">
        <v>454</v>
      </c>
      <c r="J85" t="s">
        <v>2367</v>
      </c>
      <c r="K85" t="s">
        <v>2736</v>
      </c>
      <c r="L85">
        <v>83</v>
      </c>
    </row>
    <row r="86" spans="2:12" x14ac:dyDescent="0.25">
      <c r="B86" t="s">
        <v>40</v>
      </c>
      <c r="C86" t="s">
        <v>2668</v>
      </c>
      <c r="D86" t="s">
        <v>1806</v>
      </c>
      <c r="E86" s="6">
        <v>45076</v>
      </c>
      <c r="F86" s="51">
        <v>2300</v>
      </c>
      <c r="G86" s="51">
        <v>2300</v>
      </c>
      <c r="H86" s="6">
        <v>45038</v>
      </c>
      <c r="I86" s="6" t="s">
        <v>456</v>
      </c>
      <c r="J86" t="s">
        <v>457</v>
      </c>
      <c r="K86" t="s">
        <v>2737</v>
      </c>
      <c r="L86">
        <v>84</v>
      </c>
    </row>
    <row r="87" spans="2:12" x14ac:dyDescent="0.25">
      <c r="B87" t="s">
        <v>40</v>
      </c>
      <c r="C87" t="s">
        <v>2668</v>
      </c>
      <c r="D87" t="s">
        <v>1805</v>
      </c>
      <c r="E87" s="6">
        <v>45076</v>
      </c>
      <c r="F87" s="51">
        <v>1650</v>
      </c>
      <c r="G87" s="51">
        <v>1650</v>
      </c>
      <c r="H87" s="6">
        <v>45006</v>
      </c>
      <c r="I87" s="6" t="s">
        <v>2203</v>
      </c>
      <c r="J87" t="s">
        <v>465</v>
      </c>
      <c r="K87" t="s">
        <v>2738</v>
      </c>
      <c r="L87">
        <v>85</v>
      </c>
    </row>
    <row r="88" spans="2:12" x14ac:dyDescent="0.25">
      <c r="B88" t="s">
        <v>40</v>
      </c>
      <c r="C88" t="s">
        <v>2668</v>
      </c>
      <c r="D88" t="s">
        <v>2199</v>
      </c>
      <c r="E88" s="6">
        <v>45078</v>
      </c>
      <c r="F88" s="51">
        <v>1700</v>
      </c>
      <c r="G88" s="51">
        <v>1700</v>
      </c>
      <c r="H88" s="6">
        <v>45020</v>
      </c>
      <c r="I88" s="6" t="s">
        <v>466</v>
      </c>
      <c r="J88" t="s">
        <v>467</v>
      </c>
      <c r="K88" t="s">
        <v>2739</v>
      </c>
      <c r="L88">
        <v>86</v>
      </c>
    </row>
    <row r="89" spans="2:12" x14ac:dyDescent="0.25">
      <c r="B89" t="s">
        <v>40</v>
      </c>
      <c r="C89" t="s">
        <v>2668</v>
      </c>
      <c r="D89" t="s">
        <v>2212</v>
      </c>
      <c r="E89" s="6">
        <v>45082</v>
      </c>
      <c r="F89" s="51">
        <v>2500</v>
      </c>
      <c r="G89" s="51">
        <v>2500</v>
      </c>
      <c r="H89" s="6">
        <v>45030</v>
      </c>
      <c r="I89" s="6" t="s">
        <v>470</v>
      </c>
      <c r="J89" t="s">
        <v>471</v>
      </c>
      <c r="K89" t="s">
        <v>2740</v>
      </c>
      <c r="L89">
        <v>87</v>
      </c>
    </row>
    <row r="90" spans="2:12" x14ac:dyDescent="0.25">
      <c r="B90" t="s">
        <v>40</v>
      </c>
      <c r="C90" t="s">
        <v>2668</v>
      </c>
      <c r="D90" t="s">
        <v>2210</v>
      </c>
      <c r="E90" s="6">
        <v>45082</v>
      </c>
      <c r="F90" s="51">
        <v>1600</v>
      </c>
      <c r="G90" s="51">
        <v>1600</v>
      </c>
      <c r="H90" s="6">
        <v>45038</v>
      </c>
      <c r="I90" s="6" t="s">
        <v>472</v>
      </c>
      <c r="J90" t="s">
        <v>473</v>
      </c>
      <c r="K90" t="s">
        <v>2741</v>
      </c>
      <c r="L90">
        <v>88</v>
      </c>
    </row>
    <row r="91" spans="2:12" x14ac:dyDescent="0.25">
      <c r="B91" t="s">
        <v>40</v>
      </c>
      <c r="C91" t="s">
        <v>2668</v>
      </c>
      <c r="D91" t="s">
        <v>2211</v>
      </c>
      <c r="E91" s="6">
        <v>45082</v>
      </c>
      <c r="F91" s="51">
        <v>1900</v>
      </c>
      <c r="G91" s="51">
        <v>1900</v>
      </c>
      <c r="H91" s="6">
        <v>45038</v>
      </c>
      <c r="I91" s="6" t="s">
        <v>475</v>
      </c>
      <c r="J91" t="s">
        <v>476</v>
      </c>
      <c r="K91" t="s">
        <v>2742</v>
      </c>
      <c r="L91">
        <v>89</v>
      </c>
    </row>
    <row r="92" spans="2:12" x14ac:dyDescent="0.25">
      <c r="B92" t="s">
        <v>40</v>
      </c>
      <c r="C92" t="s">
        <v>2668</v>
      </c>
      <c r="D92" t="s">
        <v>2250</v>
      </c>
      <c r="E92" s="6">
        <v>45090</v>
      </c>
      <c r="F92" s="51">
        <v>2000</v>
      </c>
      <c r="G92" s="51">
        <v>2000</v>
      </c>
      <c r="H92" s="6">
        <v>45038</v>
      </c>
      <c r="I92" s="6" t="s">
        <v>481</v>
      </c>
      <c r="J92" t="s">
        <v>2372</v>
      </c>
      <c r="K92" t="s">
        <v>2743</v>
      </c>
      <c r="L92">
        <v>90</v>
      </c>
    </row>
    <row r="93" spans="2:12" x14ac:dyDescent="0.25">
      <c r="B93" t="s">
        <v>40</v>
      </c>
      <c r="C93" t="s">
        <v>2668</v>
      </c>
      <c r="D93" t="s">
        <v>2251</v>
      </c>
      <c r="E93" s="6">
        <v>45090</v>
      </c>
      <c r="F93" s="51">
        <v>2700</v>
      </c>
      <c r="G93" s="51">
        <v>2700</v>
      </c>
      <c r="H93" s="6">
        <v>45038</v>
      </c>
      <c r="I93" s="6" t="s">
        <v>482</v>
      </c>
      <c r="J93" t="s">
        <v>483</v>
      </c>
      <c r="K93" t="s">
        <v>2744</v>
      </c>
      <c r="L93">
        <v>91</v>
      </c>
    </row>
    <row r="94" spans="2:12" x14ac:dyDescent="0.25">
      <c r="B94" t="s">
        <v>40</v>
      </c>
      <c r="C94" t="s">
        <v>2668</v>
      </c>
      <c r="D94" t="s">
        <v>2538</v>
      </c>
      <c r="E94" s="6">
        <v>45092</v>
      </c>
      <c r="F94" s="51">
        <v>1700</v>
      </c>
      <c r="G94" s="51">
        <v>1700</v>
      </c>
      <c r="H94" s="6">
        <v>45038</v>
      </c>
      <c r="I94" s="6" t="s">
        <v>1436</v>
      </c>
      <c r="J94" t="s">
        <v>1437</v>
      </c>
      <c r="K94" t="s">
        <v>2745</v>
      </c>
      <c r="L94">
        <v>92</v>
      </c>
    </row>
    <row r="95" spans="2:12" x14ac:dyDescent="0.25">
      <c r="B95" t="s">
        <v>40</v>
      </c>
      <c r="C95" t="s">
        <v>2668</v>
      </c>
      <c r="D95" t="s">
        <v>2539</v>
      </c>
      <c r="E95" s="6">
        <v>45092</v>
      </c>
      <c r="F95" s="51">
        <v>800</v>
      </c>
      <c r="G95" s="51">
        <v>800</v>
      </c>
      <c r="H95" s="6">
        <v>45038</v>
      </c>
      <c r="I95" s="6" t="s">
        <v>485</v>
      </c>
      <c r="J95" t="s">
        <v>486</v>
      </c>
      <c r="K95" t="s">
        <v>2746</v>
      </c>
      <c r="L95">
        <v>93</v>
      </c>
    </row>
    <row r="96" spans="2:12" x14ac:dyDescent="0.25">
      <c r="B96" t="s">
        <v>40</v>
      </c>
      <c r="C96" t="s">
        <v>2668</v>
      </c>
      <c r="D96" t="s">
        <v>2540</v>
      </c>
      <c r="E96" s="6">
        <v>45092</v>
      </c>
      <c r="F96" s="51">
        <v>1100</v>
      </c>
      <c r="G96" s="51">
        <v>1100</v>
      </c>
      <c r="H96" s="6">
        <v>45038</v>
      </c>
      <c r="I96" s="6" t="s">
        <v>1440</v>
      </c>
      <c r="J96" t="s">
        <v>2374</v>
      </c>
      <c r="K96" t="s">
        <v>2747</v>
      </c>
      <c r="L96">
        <v>94</v>
      </c>
    </row>
    <row r="97" spans="2:12" x14ac:dyDescent="0.25">
      <c r="B97" t="s">
        <v>40</v>
      </c>
      <c r="C97" t="s">
        <v>2668</v>
      </c>
      <c r="D97" t="s">
        <v>2541</v>
      </c>
      <c r="E97" s="6">
        <v>45092</v>
      </c>
      <c r="F97" s="51">
        <v>2200</v>
      </c>
      <c r="G97" s="51">
        <v>2200</v>
      </c>
      <c r="H97" s="6">
        <v>45044</v>
      </c>
      <c r="I97" s="6" t="s">
        <v>1057</v>
      </c>
      <c r="J97" t="s">
        <v>1058</v>
      </c>
      <c r="K97" t="s">
        <v>2748</v>
      </c>
      <c r="L97">
        <v>95</v>
      </c>
    </row>
    <row r="98" spans="2:12" x14ac:dyDescent="0.25">
      <c r="B98" t="s">
        <v>40</v>
      </c>
      <c r="C98" t="s">
        <v>2668</v>
      </c>
      <c r="D98" t="s">
        <v>2542</v>
      </c>
      <c r="E98" s="6">
        <v>45092</v>
      </c>
      <c r="F98" s="51">
        <v>1500</v>
      </c>
      <c r="G98" s="51">
        <v>1500</v>
      </c>
      <c r="H98" s="6">
        <v>45044</v>
      </c>
      <c r="I98" s="6" t="s">
        <v>489</v>
      </c>
      <c r="J98" t="s">
        <v>490</v>
      </c>
      <c r="K98" t="s">
        <v>2749</v>
      </c>
      <c r="L98">
        <v>96</v>
      </c>
    </row>
    <row r="99" spans="2:12" x14ac:dyDescent="0.25">
      <c r="B99" t="s">
        <v>42</v>
      </c>
      <c r="C99" t="s">
        <v>2669</v>
      </c>
      <c r="D99" t="s">
        <v>45</v>
      </c>
      <c r="E99" s="6">
        <v>45019</v>
      </c>
      <c r="F99" s="51">
        <v>463.13</v>
      </c>
      <c r="G99" s="51">
        <v>9</v>
      </c>
      <c r="H99" s="6">
        <v>45044</v>
      </c>
      <c r="I99" s="6" t="s">
        <v>491</v>
      </c>
      <c r="J99" t="s">
        <v>2375</v>
      </c>
      <c r="K99" t="s">
        <v>2750</v>
      </c>
      <c r="L99">
        <v>97</v>
      </c>
    </row>
    <row r="100" spans="2:12" x14ac:dyDescent="0.25">
      <c r="B100" t="s">
        <v>42</v>
      </c>
      <c r="C100" t="s">
        <v>2669</v>
      </c>
      <c r="D100" t="s">
        <v>44</v>
      </c>
      <c r="E100" s="6">
        <v>45032</v>
      </c>
      <c r="F100" s="51">
        <v>855</v>
      </c>
      <c r="G100" s="51">
        <v>855</v>
      </c>
      <c r="H100" s="6">
        <v>45046</v>
      </c>
      <c r="I100" s="6" t="s">
        <v>2227</v>
      </c>
      <c r="J100" t="s">
        <v>2228</v>
      </c>
      <c r="K100" t="s">
        <v>2751</v>
      </c>
      <c r="L100">
        <v>98</v>
      </c>
    </row>
    <row r="101" spans="2:12" x14ac:dyDescent="0.25">
      <c r="B101" t="s">
        <v>42</v>
      </c>
      <c r="C101" t="s">
        <v>2669</v>
      </c>
      <c r="D101" t="s">
        <v>1048</v>
      </c>
      <c r="E101" s="6">
        <v>45040</v>
      </c>
      <c r="F101" s="51">
        <v>630</v>
      </c>
      <c r="G101" s="51">
        <v>630</v>
      </c>
      <c r="H101" s="6">
        <v>45046</v>
      </c>
      <c r="I101" s="6" t="s">
        <v>1945</v>
      </c>
      <c r="J101" t="s">
        <v>1946</v>
      </c>
      <c r="K101" t="s">
        <v>2752</v>
      </c>
      <c r="L101">
        <v>99</v>
      </c>
    </row>
    <row r="102" spans="2:12" x14ac:dyDescent="0.25">
      <c r="B102" t="s">
        <v>42</v>
      </c>
      <c r="C102" t="s">
        <v>2669</v>
      </c>
      <c r="D102" t="s">
        <v>1264</v>
      </c>
      <c r="E102" s="6">
        <v>45054</v>
      </c>
      <c r="F102" s="51">
        <v>538.13</v>
      </c>
      <c r="G102" s="51">
        <v>538.13</v>
      </c>
      <c r="H102" s="6">
        <v>45046</v>
      </c>
      <c r="I102" s="6" t="s">
        <v>492</v>
      </c>
      <c r="J102" t="s">
        <v>2376</v>
      </c>
      <c r="K102" t="s">
        <v>2753</v>
      </c>
      <c r="L102">
        <v>100</v>
      </c>
    </row>
    <row r="103" spans="2:12" x14ac:dyDescent="0.25">
      <c r="B103" t="s">
        <v>42</v>
      </c>
      <c r="C103" t="s">
        <v>2669</v>
      </c>
      <c r="D103" t="s">
        <v>1265</v>
      </c>
      <c r="E103" s="6">
        <v>45054</v>
      </c>
      <c r="F103" s="51">
        <v>289</v>
      </c>
      <c r="G103" s="51">
        <v>289</v>
      </c>
      <c r="H103" s="6">
        <v>45048</v>
      </c>
      <c r="I103" s="6" t="s">
        <v>495</v>
      </c>
      <c r="J103" t="s">
        <v>496</v>
      </c>
      <c r="K103" t="s">
        <v>2754</v>
      </c>
      <c r="L103">
        <v>101</v>
      </c>
    </row>
    <row r="104" spans="2:12" x14ac:dyDescent="0.25">
      <c r="B104" t="s">
        <v>42</v>
      </c>
      <c r="C104" t="s">
        <v>2669</v>
      </c>
      <c r="D104" t="s">
        <v>1266</v>
      </c>
      <c r="E104" s="6">
        <v>45061</v>
      </c>
      <c r="F104" s="51">
        <v>433.5</v>
      </c>
      <c r="G104" s="51">
        <v>433.5</v>
      </c>
      <c r="H104" s="6">
        <v>-30</v>
      </c>
      <c r="I104" s="6" t="s">
        <v>497</v>
      </c>
      <c r="J104" t="s">
        <v>498</v>
      </c>
      <c r="K104" t="s">
        <v>2755</v>
      </c>
      <c r="L104">
        <v>102</v>
      </c>
    </row>
    <row r="105" spans="2:12" x14ac:dyDescent="0.25">
      <c r="B105" t="s">
        <v>42</v>
      </c>
      <c r="C105" t="s">
        <v>2669</v>
      </c>
      <c r="D105" t="s">
        <v>1808</v>
      </c>
      <c r="E105" s="6">
        <v>45068</v>
      </c>
      <c r="F105" s="51">
        <v>1445</v>
      </c>
      <c r="G105" s="51">
        <v>1445</v>
      </c>
      <c r="H105" s="6">
        <v>45052</v>
      </c>
      <c r="I105" s="6" t="s">
        <v>1447</v>
      </c>
      <c r="J105" t="s">
        <v>1448</v>
      </c>
      <c r="K105" t="s">
        <v>2756</v>
      </c>
      <c r="L105">
        <v>103</v>
      </c>
    </row>
    <row r="106" spans="2:12" x14ac:dyDescent="0.25">
      <c r="B106" t="s">
        <v>42</v>
      </c>
      <c r="C106" t="s">
        <v>2669</v>
      </c>
      <c r="D106" t="s">
        <v>1809</v>
      </c>
      <c r="E106" s="6">
        <v>45068</v>
      </c>
      <c r="F106" s="51">
        <v>758.63</v>
      </c>
      <c r="G106" s="51">
        <v>758.63</v>
      </c>
      <c r="H106" s="6">
        <v>45052</v>
      </c>
      <c r="I106" s="6" t="s">
        <v>504</v>
      </c>
      <c r="J106" t="s">
        <v>2378</v>
      </c>
      <c r="K106" t="s">
        <v>2757</v>
      </c>
      <c r="L106">
        <v>104</v>
      </c>
    </row>
    <row r="107" spans="2:12" x14ac:dyDescent="0.25">
      <c r="B107" t="s">
        <v>42</v>
      </c>
      <c r="C107" t="s">
        <v>2669</v>
      </c>
      <c r="D107" t="s">
        <v>1807</v>
      </c>
      <c r="E107" s="6">
        <v>45068</v>
      </c>
      <c r="F107" s="51">
        <v>505.75</v>
      </c>
      <c r="G107" s="51">
        <v>505.75</v>
      </c>
      <c r="H107" s="6">
        <v>45052</v>
      </c>
      <c r="I107" s="6" t="s">
        <v>506</v>
      </c>
      <c r="J107" t="s">
        <v>507</v>
      </c>
      <c r="K107" t="s">
        <v>2758</v>
      </c>
      <c r="L107">
        <v>105</v>
      </c>
    </row>
    <row r="108" spans="2:12" x14ac:dyDescent="0.25">
      <c r="B108" t="s">
        <v>42</v>
      </c>
      <c r="C108" t="s">
        <v>2669</v>
      </c>
      <c r="D108" t="s">
        <v>1810</v>
      </c>
      <c r="E108" s="6">
        <v>45070</v>
      </c>
      <c r="F108" s="51">
        <v>599.67999999999995</v>
      </c>
      <c r="G108" s="51">
        <v>599.67999999999995</v>
      </c>
      <c r="H108" s="6">
        <v>45060</v>
      </c>
      <c r="I108" s="6" t="s">
        <v>2202</v>
      </c>
      <c r="J108" t="s">
        <v>509</v>
      </c>
      <c r="K108" t="s">
        <v>2759</v>
      </c>
      <c r="L108">
        <v>106</v>
      </c>
    </row>
    <row r="109" spans="2:12" x14ac:dyDescent="0.25">
      <c r="B109" t="s">
        <v>42</v>
      </c>
      <c r="C109" t="s">
        <v>2669</v>
      </c>
      <c r="D109" t="s">
        <v>2200</v>
      </c>
      <c r="E109" s="6">
        <v>45078</v>
      </c>
      <c r="F109" s="51">
        <v>579.45000000000005</v>
      </c>
      <c r="G109" s="51">
        <v>579.45000000000005</v>
      </c>
      <c r="H109" s="6">
        <v>45060</v>
      </c>
      <c r="I109" s="6" t="s">
        <v>510</v>
      </c>
      <c r="J109" t="s">
        <v>511</v>
      </c>
      <c r="K109" t="s">
        <v>2760</v>
      </c>
      <c r="L109">
        <v>107</v>
      </c>
    </row>
    <row r="110" spans="2:12" x14ac:dyDescent="0.25">
      <c r="B110" t="s">
        <v>42</v>
      </c>
      <c r="C110" t="s">
        <v>2669</v>
      </c>
      <c r="D110" t="s">
        <v>2215</v>
      </c>
      <c r="E110" s="6">
        <v>45081</v>
      </c>
      <c r="F110" s="51">
        <v>505.75</v>
      </c>
      <c r="G110" s="51">
        <v>505.75</v>
      </c>
      <c r="H110" s="6">
        <v>45062</v>
      </c>
      <c r="I110" s="6" t="s">
        <v>516</v>
      </c>
      <c r="J110" t="s">
        <v>517</v>
      </c>
      <c r="K110" t="s">
        <v>2761</v>
      </c>
      <c r="L110">
        <v>108</v>
      </c>
    </row>
    <row r="111" spans="2:12" x14ac:dyDescent="0.25">
      <c r="B111" t="s">
        <v>42</v>
      </c>
      <c r="C111" t="s">
        <v>2669</v>
      </c>
      <c r="D111" t="s">
        <v>2218</v>
      </c>
      <c r="E111" s="6">
        <v>45082</v>
      </c>
      <c r="F111" s="51">
        <v>482.63</v>
      </c>
      <c r="G111" s="51">
        <v>482.63</v>
      </c>
      <c r="H111" s="6">
        <v>45062</v>
      </c>
      <c r="I111" s="6" t="s">
        <v>523</v>
      </c>
      <c r="J111" t="s">
        <v>524</v>
      </c>
      <c r="K111" t="s">
        <v>2762</v>
      </c>
      <c r="L111">
        <v>109</v>
      </c>
    </row>
    <row r="112" spans="2:12" x14ac:dyDescent="0.25">
      <c r="B112" t="s">
        <v>42</v>
      </c>
      <c r="C112" t="s">
        <v>2669</v>
      </c>
      <c r="D112" t="s">
        <v>2216</v>
      </c>
      <c r="E112" s="6">
        <v>45082</v>
      </c>
      <c r="F112" s="51">
        <v>583.78</v>
      </c>
      <c r="G112" s="51">
        <v>583.78</v>
      </c>
      <c r="H112" s="6">
        <v>45062</v>
      </c>
      <c r="I112" s="6" t="s">
        <v>525</v>
      </c>
      <c r="J112" t="s">
        <v>526</v>
      </c>
      <c r="K112" t="s">
        <v>2763</v>
      </c>
      <c r="L112">
        <v>110</v>
      </c>
    </row>
    <row r="113" spans="2:12" x14ac:dyDescent="0.25">
      <c r="B113" t="s">
        <v>42</v>
      </c>
      <c r="C113" t="s">
        <v>2669</v>
      </c>
      <c r="D113" t="s">
        <v>2217</v>
      </c>
      <c r="E113" s="6">
        <v>45082</v>
      </c>
      <c r="F113" s="51">
        <v>1115.54</v>
      </c>
      <c r="G113" s="51">
        <v>1115.54</v>
      </c>
      <c r="H113" s="6">
        <v>45062</v>
      </c>
      <c r="I113" s="6" t="s">
        <v>1959</v>
      </c>
      <c r="J113" t="s">
        <v>1960</v>
      </c>
      <c r="K113" t="s">
        <v>2764</v>
      </c>
      <c r="L113">
        <v>111</v>
      </c>
    </row>
    <row r="114" spans="2:12" x14ac:dyDescent="0.25">
      <c r="B114" t="s">
        <v>42</v>
      </c>
      <c r="C114" t="s">
        <v>2669</v>
      </c>
      <c r="D114" t="s">
        <v>2543</v>
      </c>
      <c r="E114" s="6">
        <v>45092</v>
      </c>
      <c r="F114" s="51">
        <v>482.63</v>
      </c>
      <c r="G114" s="51">
        <v>482.63</v>
      </c>
      <c r="H114" s="6">
        <v>45062</v>
      </c>
      <c r="I114" s="6" t="s">
        <v>2384</v>
      </c>
      <c r="J114" t="s">
        <v>2385</v>
      </c>
      <c r="K114" t="s">
        <v>2765</v>
      </c>
      <c r="L114">
        <v>112</v>
      </c>
    </row>
    <row r="115" spans="2:12" x14ac:dyDescent="0.25">
      <c r="B115" t="s">
        <v>42</v>
      </c>
      <c r="C115" t="s">
        <v>2669</v>
      </c>
      <c r="D115" t="s">
        <v>2544</v>
      </c>
      <c r="E115" s="6">
        <v>45092</v>
      </c>
      <c r="F115" s="51">
        <v>591.22</v>
      </c>
      <c r="G115" s="51">
        <v>591.22</v>
      </c>
      <c r="H115" s="6">
        <v>44989</v>
      </c>
      <c r="I115" s="6" t="s">
        <v>1459</v>
      </c>
      <c r="J115" t="s">
        <v>1460</v>
      </c>
      <c r="K115" t="s">
        <v>2766</v>
      </c>
      <c r="L115">
        <v>113</v>
      </c>
    </row>
    <row r="116" spans="2:12" x14ac:dyDescent="0.25">
      <c r="B116" t="s">
        <v>42</v>
      </c>
      <c r="C116" t="s">
        <v>2669</v>
      </c>
      <c r="D116" t="s">
        <v>2545</v>
      </c>
      <c r="E116" s="6">
        <v>45092</v>
      </c>
      <c r="F116" s="51">
        <v>396.15</v>
      </c>
      <c r="G116" s="51">
        <v>396.15</v>
      </c>
      <c r="H116" s="6">
        <v>45002</v>
      </c>
      <c r="I116" s="6" t="s">
        <v>528</v>
      </c>
      <c r="J116" t="s">
        <v>529</v>
      </c>
      <c r="K116" t="s">
        <v>2767</v>
      </c>
      <c r="L116">
        <v>114</v>
      </c>
    </row>
    <row r="117" spans="2:12" x14ac:dyDescent="0.25">
      <c r="B117" t="s">
        <v>42</v>
      </c>
      <c r="C117" t="s">
        <v>2669</v>
      </c>
      <c r="D117" t="s">
        <v>2546</v>
      </c>
      <c r="E117" s="6">
        <v>45092</v>
      </c>
      <c r="F117" s="51">
        <v>330.6</v>
      </c>
      <c r="G117" s="51">
        <v>330.6</v>
      </c>
      <c r="H117" s="6">
        <v>45010</v>
      </c>
      <c r="I117" s="6" t="s">
        <v>530</v>
      </c>
      <c r="J117" t="s">
        <v>531</v>
      </c>
      <c r="K117" t="s">
        <v>2768</v>
      </c>
      <c r="L117">
        <v>115</v>
      </c>
    </row>
    <row r="118" spans="2:12" x14ac:dyDescent="0.25">
      <c r="B118" t="s">
        <v>46</v>
      </c>
      <c r="C118" t="s">
        <v>2670</v>
      </c>
      <c r="D118" t="s">
        <v>49</v>
      </c>
      <c r="E118" s="6">
        <v>44846</v>
      </c>
      <c r="F118" s="51">
        <v>720.5</v>
      </c>
      <c r="G118" s="51">
        <v>720.5</v>
      </c>
      <c r="H118" s="6">
        <v>45024</v>
      </c>
      <c r="I118" s="6" t="s">
        <v>1153</v>
      </c>
      <c r="J118" t="s">
        <v>548</v>
      </c>
      <c r="K118" t="s">
        <v>2769</v>
      </c>
      <c r="L118">
        <v>116</v>
      </c>
    </row>
    <row r="119" spans="2:12" x14ac:dyDescent="0.25">
      <c r="B119" t="s">
        <v>46</v>
      </c>
      <c r="C119" t="s">
        <v>2670</v>
      </c>
      <c r="D119" t="s">
        <v>48</v>
      </c>
      <c r="E119" s="6">
        <v>44888</v>
      </c>
      <c r="F119" s="51">
        <v>1193.25</v>
      </c>
      <c r="G119" s="51">
        <v>1193.25</v>
      </c>
      <c r="H119" s="6">
        <v>45024</v>
      </c>
      <c r="I119" s="6" t="s">
        <v>549</v>
      </c>
      <c r="J119" t="s">
        <v>550</v>
      </c>
      <c r="K119" t="s">
        <v>2770</v>
      </c>
      <c r="L119">
        <v>117</v>
      </c>
    </row>
    <row r="120" spans="2:12" x14ac:dyDescent="0.25">
      <c r="B120" t="s">
        <v>46</v>
      </c>
      <c r="C120" t="s">
        <v>2670</v>
      </c>
      <c r="D120" t="s">
        <v>51</v>
      </c>
      <c r="E120" s="6">
        <v>45001</v>
      </c>
      <c r="F120" s="51">
        <v>662.5</v>
      </c>
      <c r="G120" s="51">
        <v>235</v>
      </c>
      <c r="H120" s="6">
        <v>45031</v>
      </c>
      <c r="I120" s="6" t="s">
        <v>1155</v>
      </c>
      <c r="J120" t="s">
        <v>1156</v>
      </c>
      <c r="K120" t="s">
        <v>2771</v>
      </c>
      <c r="L120">
        <v>118</v>
      </c>
    </row>
    <row r="121" spans="2:12" x14ac:dyDescent="0.25">
      <c r="B121" t="s">
        <v>46</v>
      </c>
      <c r="C121" t="s">
        <v>2670</v>
      </c>
      <c r="D121" t="s">
        <v>50</v>
      </c>
      <c r="E121" s="6">
        <v>45011</v>
      </c>
      <c r="F121" s="51">
        <v>436.5</v>
      </c>
      <c r="G121" s="51">
        <v>436.5</v>
      </c>
      <c r="H121" s="6">
        <v>45038</v>
      </c>
      <c r="I121" s="6" t="s">
        <v>1986</v>
      </c>
      <c r="J121" t="s">
        <v>1987</v>
      </c>
      <c r="K121" t="s">
        <v>2772</v>
      </c>
      <c r="L121">
        <v>119</v>
      </c>
    </row>
    <row r="122" spans="2:12" x14ac:dyDescent="0.25">
      <c r="B122" t="s">
        <v>46</v>
      </c>
      <c r="C122" t="s">
        <v>2670</v>
      </c>
      <c r="D122" t="s">
        <v>53</v>
      </c>
      <c r="E122" s="6">
        <v>45041</v>
      </c>
      <c r="F122" s="51">
        <v>424.5</v>
      </c>
      <c r="G122" s="51">
        <v>424.5</v>
      </c>
      <c r="H122" s="6">
        <v>45038</v>
      </c>
      <c r="I122" s="6" t="s">
        <v>552</v>
      </c>
      <c r="J122" t="s">
        <v>553</v>
      </c>
      <c r="K122" t="s">
        <v>2773</v>
      </c>
      <c r="L122">
        <v>120</v>
      </c>
    </row>
    <row r="123" spans="2:12" x14ac:dyDescent="0.25">
      <c r="B123" t="s">
        <v>46</v>
      </c>
      <c r="C123" t="s">
        <v>2670</v>
      </c>
      <c r="D123" t="s">
        <v>52</v>
      </c>
      <c r="E123" s="6">
        <v>45055</v>
      </c>
      <c r="F123" s="51">
        <v>1083</v>
      </c>
      <c r="G123" s="51">
        <v>1083</v>
      </c>
      <c r="H123" s="6">
        <v>45038</v>
      </c>
      <c r="I123" s="6" t="s">
        <v>557</v>
      </c>
      <c r="J123" t="s">
        <v>558</v>
      </c>
      <c r="K123" t="s">
        <v>2774</v>
      </c>
      <c r="L123">
        <v>121</v>
      </c>
    </row>
    <row r="124" spans="2:12" x14ac:dyDescent="0.25">
      <c r="B124" t="s">
        <v>46</v>
      </c>
      <c r="C124" t="s">
        <v>2670</v>
      </c>
      <c r="D124" t="s">
        <v>1268</v>
      </c>
      <c r="E124" s="6">
        <v>45057</v>
      </c>
      <c r="F124" s="51">
        <v>430.5</v>
      </c>
      <c r="G124" s="51">
        <v>430.5</v>
      </c>
      <c r="H124" s="6">
        <v>45040</v>
      </c>
      <c r="I124" s="6" t="s">
        <v>560</v>
      </c>
      <c r="J124" t="s">
        <v>561</v>
      </c>
      <c r="K124" t="s">
        <v>2775</v>
      </c>
      <c r="L124">
        <v>122</v>
      </c>
    </row>
    <row r="125" spans="2:12" x14ac:dyDescent="0.25">
      <c r="B125" t="s">
        <v>46</v>
      </c>
      <c r="C125" t="s">
        <v>2670</v>
      </c>
      <c r="D125" t="s">
        <v>1269</v>
      </c>
      <c r="E125" s="6">
        <v>45057</v>
      </c>
      <c r="F125" s="51">
        <v>867</v>
      </c>
      <c r="G125" s="51">
        <v>867</v>
      </c>
      <c r="H125" s="6">
        <v>45048</v>
      </c>
      <c r="I125" s="6" t="s">
        <v>562</v>
      </c>
      <c r="J125" t="s">
        <v>563</v>
      </c>
      <c r="K125" t="s">
        <v>2776</v>
      </c>
      <c r="L125">
        <v>123</v>
      </c>
    </row>
    <row r="126" spans="2:12" x14ac:dyDescent="0.25">
      <c r="B126" t="s">
        <v>46</v>
      </c>
      <c r="C126" t="s">
        <v>2670</v>
      </c>
      <c r="D126" t="s">
        <v>1270</v>
      </c>
      <c r="E126" s="6">
        <v>45057</v>
      </c>
      <c r="F126" s="51">
        <v>758.63</v>
      </c>
      <c r="G126" s="51">
        <v>758.63</v>
      </c>
      <c r="H126" s="6">
        <v>45051</v>
      </c>
      <c r="I126" s="6" t="s">
        <v>564</v>
      </c>
      <c r="J126" t="s">
        <v>565</v>
      </c>
      <c r="K126" t="s">
        <v>2777</v>
      </c>
      <c r="L126">
        <v>124</v>
      </c>
    </row>
    <row r="127" spans="2:12" x14ac:dyDescent="0.25">
      <c r="B127" t="s">
        <v>46</v>
      </c>
      <c r="C127" t="s">
        <v>2670</v>
      </c>
      <c r="D127" t="s">
        <v>1271</v>
      </c>
      <c r="E127" s="6">
        <v>45057</v>
      </c>
      <c r="F127" s="51">
        <v>867</v>
      </c>
      <c r="G127" s="51">
        <v>867</v>
      </c>
      <c r="H127" s="6">
        <v>45052</v>
      </c>
      <c r="I127" s="6" t="s">
        <v>567</v>
      </c>
      <c r="J127" t="s">
        <v>568</v>
      </c>
      <c r="K127" t="s">
        <v>2778</v>
      </c>
      <c r="L127">
        <v>125</v>
      </c>
    </row>
    <row r="128" spans="2:12" x14ac:dyDescent="0.25">
      <c r="B128" t="s">
        <v>46</v>
      </c>
      <c r="C128" t="s">
        <v>2670</v>
      </c>
      <c r="D128" t="s">
        <v>1272</v>
      </c>
      <c r="E128" s="6">
        <v>45061</v>
      </c>
      <c r="F128" s="51">
        <v>469.63</v>
      </c>
      <c r="G128" s="51">
        <v>469.63</v>
      </c>
      <c r="H128" s="6">
        <v>45052</v>
      </c>
      <c r="I128" s="6" t="s">
        <v>1992</v>
      </c>
      <c r="J128" t="s">
        <v>1993</v>
      </c>
      <c r="K128" t="s">
        <v>2779</v>
      </c>
      <c r="L128">
        <v>126</v>
      </c>
    </row>
    <row r="129" spans="2:12" x14ac:dyDescent="0.25">
      <c r="B129" t="s">
        <v>46</v>
      </c>
      <c r="C129" t="s">
        <v>2670</v>
      </c>
      <c r="D129" t="s">
        <v>1267</v>
      </c>
      <c r="E129" s="6">
        <v>45062</v>
      </c>
      <c r="F129" s="51">
        <v>430.5</v>
      </c>
      <c r="G129" s="51">
        <v>430.5</v>
      </c>
      <c r="H129" s="6">
        <v>45052</v>
      </c>
      <c r="I129" s="6" t="s">
        <v>571</v>
      </c>
      <c r="J129" t="s">
        <v>572</v>
      </c>
      <c r="K129" t="s">
        <v>2780</v>
      </c>
      <c r="L129">
        <v>127</v>
      </c>
    </row>
    <row r="130" spans="2:12" x14ac:dyDescent="0.25">
      <c r="B130" t="s">
        <v>46</v>
      </c>
      <c r="C130" t="s">
        <v>2670</v>
      </c>
      <c r="D130" t="s">
        <v>1776</v>
      </c>
      <c r="E130" s="6">
        <v>45068</v>
      </c>
      <c r="F130" s="51">
        <v>631.33000000000004</v>
      </c>
      <c r="G130" s="51">
        <v>631.33000000000004</v>
      </c>
      <c r="H130" s="6">
        <v>45062</v>
      </c>
      <c r="I130" s="6" t="s">
        <v>574</v>
      </c>
      <c r="J130" t="s">
        <v>575</v>
      </c>
      <c r="K130" t="s">
        <v>2781</v>
      </c>
      <c r="L130">
        <v>128</v>
      </c>
    </row>
    <row r="131" spans="2:12" x14ac:dyDescent="0.25">
      <c r="B131" t="s">
        <v>46</v>
      </c>
      <c r="C131" t="s">
        <v>2670</v>
      </c>
      <c r="D131" t="s">
        <v>1777</v>
      </c>
      <c r="E131" s="6">
        <v>45068</v>
      </c>
      <c r="F131" s="51">
        <v>975.38</v>
      </c>
      <c r="G131" s="51">
        <v>975.38</v>
      </c>
      <c r="H131" s="6">
        <v>45062</v>
      </c>
      <c r="I131" s="6" t="s">
        <v>577</v>
      </c>
      <c r="J131" t="s">
        <v>578</v>
      </c>
      <c r="K131" t="s">
        <v>2782</v>
      </c>
      <c r="L131">
        <v>129</v>
      </c>
    </row>
    <row r="132" spans="2:12" x14ac:dyDescent="0.25">
      <c r="B132" t="s">
        <v>46</v>
      </c>
      <c r="C132" t="s">
        <v>2670</v>
      </c>
      <c r="D132" t="s">
        <v>1778</v>
      </c>
      <c r="E132" s="6">
        <v>45070</v>
      </c>
      <c r="F132" s="51">
        <v>1674</v>
      </c>
      <c r="G132" s="51">
        <v>1674</v>
      </c>
      <c r="H132" s="6">
        <v>45062</v>
      </c>
      <c r="I132" s="6" t="s">
        <v>582</v>
      </c>
      <c r="J132" t="s">
        <v>583</v>
      </c>
      <c r="K132" t="s">
        <v>2783</v>
      </c>
      <c r="L132">
        <v>130</v>
      </c>
    </row>
    <row r="133" spans="2:12" x14ac:dyDescent="0.25">
      <c r="B133" t="s">
        <v>46</v>
      </c>
      <c r="C133" t="s">
        <v>2670</v>
      </c>
      <c r="D133" t="s">
        <v>1779</v>
      </c>
      <c r="E133" s="6">
        <v>45070</v>
      </c>
      <c r="F133" s="51">
        <v>498.53</v>
      </c>
      <c r="G133" s="51">
        <v>498.53</v>
      </c>
      <c r="H133" s="6">
        <v>45062</v>
      </c>
      <c r="I133" s="6" t="s">
        <v>586</v>
      </c>
      <c r="J133" t="s">
        <v>587</v>
      </c>
      <c r="K133" t="s">
        <v>2784</v>
      </c>
      <c r="L133">
        <v>131</v>
      </c>
    </row>
    <row r="134" spans="2:12" x14ac:dyDescent="0.25">
      <c r="B134" t="s">
        <v>46</v>
      </c>
      <c r="C134" t="s">
        <v>2670</v>
      </c>
      <c r="D134" t="s">
        <v>1780</v>
      </c>
      <c r="E134" s="6">
        <v>45071</v>
      </c>
      <c r="F134" s="51">
        <v>609.88</v>
      </c>
      <c r="G134" s="51">
        <v>609.88</v>
      </c>
      <c r="H134" s="6">
        <v>-30</v>
      </c>
      <c r="I134" s="6" t="s">
        <v>590</v>
      </c>
      <c r="J134" t="s">
        <v>591</v>
      </c>
      <c r="K134" t="s">
        <v>2785</v>
      </c>
      <c r="L134">
        <v>132</v>
      </c>
    </row>
    <row r="135" spans="2:12" x14ac:dyDescent="0.25">
      <c r="B135" t="s">
        <v>46</v>
      </c>
      <c r="C135" t="s">
        <v>2670</v>
      </c>
      <c r="D135" t="s">
        <v>1781</v>
      </c>
      <c r="E135" s="6">
        <v>45074</v>
      </c>
      <c r="F135" s="51">
        <v>1156</v>
      </c>
      <c r="G135" s="51">
        <v>1156</v>
      </c>
      <c r="H135" s="6">
        <v>44816</v>
      </c>
      <c r="I135" s="6" t="s">
        <v>593</v>
      </c>
      <c r="J135" t="s">
        <v>594</v>
      </c>
      <c r="K135" t="s">
        <v>2786</v>
      </c>
      <c r="L135">
        <v>133</v>
      </c>
    </row>
    <row r="136" spans="2:12" x14ac:dyDescent="0.25">
      <c r="B136" t="s">
        <v>46</v>
      </c>
      <c r="C136" t="s">
        <v>2670</v>
      </c>
      <c r="D136" t="s">
        <v>2206</v>
      </c>
      <c r="E136" s="6">
        <v>45082</v>
      </c>
      <c r="F136" s="51">
        <v>469.63</v>
      </c>
      <c r="G136" s="51">
        <v>469.63</v>
      </c>
      <c r="H136" s="6">
        <v>44858</v>
      </c>
      <c r="I136" s="6" t="s">
        <v>596</v>
      </c>
      <c r="J136" t="s">
        <v>597</v>
      </c>
      <c r="K136" t="s">
        <v>2787</v>
      </c>
      <c r="L136">
        <v>134</v>
      </c>
    </row>
    <row r="137" spans="2:12" x14ac:dyDescent="0.25">
      <c r="B137" t="s">
        <v>46</v>
      </c>
      <c r="C137" t="s">
        <v>2670</v>
      </c>
      <c r="D137" t="s">
        <v>2207</v>
      </c>
      <c r="E137" s="6">
        <v>45082</v>
      </c>
      <c r="F137" s="51">
        <v>433.5</v>
      </c>
      <c r="G137" s="51">
        <v>433.5</v>
      </c>
      <c r="H137" s="6">
        <v>44971</v>
      </c>
      <c r="I137" s="6" t="s">
        <v>2015</v>
      </c>
      <c r="J137" t="s">
        <v>2016</v>
      </c>
      <c r="K137" t="s">
        <v>2788</v>
      </c>
      <c r="L137">
        <v>135</v>
      </c>
    </row>
    <row r="138" spans="2:12" x14ac:dyDescent="0.25">
      <c r="B138" t="s">
        <v>46</v>
      </c>
      <c r="C138" t="s">
        <v>2670</v>
      </c>
      <c r="D138" t="s">
        <v>2208</v>
      </c>
      <c r="E138" s="6">
        <v>45082</v>
      </c>
      <c r="F138" s="51">
        <v>216.75</v>
      </c>
      <c r="G138" s="51">
        <v>216.75</v>
      </c>
      <c r="H138" s="6">
        <v>44981</v>
      </c>
      <c r="I138" s="6" t="s">
        <v>602</v>
      </c>
      <c r="J138" t="s">
        <v>603</v>
      </c>
      <c r="K138" t="s">
        <v>2789</v>
      </c>
      <c r="L138">
        <v>136</v>
      </c>
    </row>
    <row r="139" spans="2:12" x14ac:dyDescent="0.25">
      <c r="B139" t="s">
        <v>46</v>
      </c>
      <c r="C139" t="s">
        <v>2670</v>
      </c>
      <c r="D139" t="s">
        <v>2254</v>
      </c>
      <c r="E139" s="6">
        <v>45083</v>
      </c>
      <c r="F139" s="51">
        <v>202.3</v>
      </c>
      <c r="G139" s="51">
        <v>202.3</v>
      </c>
      <c r="H139" s="6">
        <v>45011</v>
      </c>
      <c r="I139" s="6" t="s">
        <v>614</v>
      </c>
      <c r="J139" t="s">
        <v>615</v>
      </c>
      <c r="K139" t="s">
        <v>2790</v>
      </c>
      <c r="L139">
        <v>137</v>
      </c>
    </row>
    <row r="140" spans="2:12" x14ac:dyDescent="0.25">
      <c r="B140" t="s">
        <v>46</v>
      </c>
      <c r="C140" t="s">
        <v>2670</v>
      </c>
      <c r="D140" t="s">
        <v>2252</v>
      </c>
      <c r="E140" s="6">
        <v>45090</v>
      </c>
      <c r="F140" s="51">
        <v>578</v>
      </c>
      <c r="G140" s="51">
        <v>578</v>
      </c>
      <c r="H140" s="6">
        <v>45025</v>
      </c>
      <c r="I140" s="6" t="s">
        <v>616</v>
      </c>
      <c r="J140" t="s">
        <v>617</v>
      </c>
      <c r="K140" t="s">
        <v>2791</v>
      </c>
      <c r="L140">
        <v>138</v>
      </c>
    </row>
    <row r="141" spans="2:12" x14ac:dyDescent="0.25">
      <c r="B141" t="s">
        <v>46</v>
      </c>
      <c r="C141" t="s">
        <v>2670</v>
      </c>
      <c r="D141" t="s">
        <v>2253</v>
      </c>
      <c r="E141" s="6">
        <v>45090</v>
      </c>
      <c r="F141" s="51">
        <v>683.38</v>
      </c>
      <c r="G141" s="51">
        <v>683.38</v>
      </c>
      <c r="H141" s="6">
        <v>45027</v>
      </c>
      <c r="I141" s="6" t="s">
        <v>619</v>
      </c>
      <c r="J141" t="s">
        <v>620</v>
      </c>
      <c r="K141" t="s">
        <v>2792</v>
      </c>
      <c r="L141">
        <v>139</v>
      </c>
    </row>
    <row r="142" spans="2:12" x14ac:dyDescent="0.25">
      <c r="B142" t="s">
        <v>46</v>
      </c>
      <c r="C142" t="s">
        <v>2670</v>
      </c>
      <c r="D142" t="s">
        <v>2255</v>
      </c>
      <c r="E142" s="6">
        <v>45090</v>
      </c>
      <c r="F142" s="51">
        <v>430.5</v>
      </c>
      <c r="G142" s="51">
        <v>430.5</v>
      </c>
      <c r="H142" s="6">
        <v>45027</v>
      </c>
      <c r="I142" s="6" t="s">
        <v>623</v>
      </c>
      <c r="J142" t="s">
        <v>624</v>
      </c>
      <c r="K142" t="s">
        <v>2793</v>
      </c>
      <c r="L142">
        <v>140</v>
      </c>
    </row>
    <row r="143" spans="2:12" x14ac:dyDescent="0.25">
      <c r="B143" t="s">
        <v>46</v>
      </c>
      <c r="C143" t="s">
        <v>2670</v>
      </c>
      <c r="D143" t="s">
        <v>2547</v>
      </c>
      <c r="E143" s="6">
        <v>45092</v>
      </c>
      <c r="F143" s="51">
        <v>430.5</v>
      </c>
      <c r="G143" s="51">
        <v>430.5</v>
      </c>
      <c r="H143" s="6">
        <v>45027</v>
      </c>
      <c r="I143" s="6" t="s">
        <v>2404</v>
      </c>
      <c r="J143" t="s">
        <v>2405</v>
      </c>
      <c r="K143" t="s">
        <v>2794</v>
      </c>
      <c r="L143">
        <v>141</v>
      </c>
    </row>
    <row r="144" spans="2:12" x14ac:dyDescent="0.25">
      <c r="B144" t="s">
        <v>58</v>
      </c>
      <c r="C144" t="s">
        <v>2671</v>
      </c>
      <c r="D144" t="s">
        <v>1285</v>
      </c>
      <c r="E144" s="6">
        <v>44909</v>
      </c>
      <c r="F144" s="51">
        <v>975</v>
      </c>
      <c r="G144" s="51">
        <v>975</v>
      </c>
      <c r="H144" s="6">
        <v>45027</v>
      </c>
      <c r="I144" s="6" t="s">
        <v>627</v>
      </c>
      <c r="J144" t="s">
        <v>628</v>
      </c>
      <c r="K144" t="s">
        <v>2795</v>
      </c>
      <c r="L144">
        <v>142</v>
      </c>
    </row>
    <row r="145" spans="2:12" x14ac:dyDescent="0.25">
      <c r="B145" t="s">
        <v>58</v>
      </c>
      <c r="C145" t="s">
        <v>2671</v>
      </c>
      <c r="D145" t="s">
        <v>60</v>
      </c>
      <c r="E145" s="6">
        <v>45033</v>
      </c>
      <c r="F145" s="51">
        <v>1297.2</v>
      </c>
      <c r="G145" s="51">
        <v>1297.2</v>
      </c>
      <c r="H145" s="6">
        <v>45031</v>
      </c>
      <c r="I145" s="6" t="s">
        <v>1515</v>
      </c>
      <c r="J145" t="s">
        <v>631</v>
      </c>
      <c r="K145" t="s">
        <v>2796</v>
      </c>
      <c r="L145">
        <v>143</v>
      </c>
    </row>
    <row r="146" spans="2:12" x14ac:dyDescent="0.25">
      <c r="B146" t="s">
        <v>58</v>
      </c>
      <c r="C146" t="s">
        <v>2671</v>
      </c>
      <c r="D146" t="s">
        <v>61</v>
      </c>
      <c r="E146" s="6">
        <v>45033</v>
      </c>
      <c r="F146" s="51">
        <v>2608.5</v>
      </c>
      <c r="G146" s="51">
        <v>2608.5</v>
      </c>
      <c r="H146" s="6">
        <v>45032</v>
      </c>
      <c r="I146" s="6" t="s">
        <v>632</v>
      </c>
      <c r="J146" t="s">
        <v>2513</v>
      </c>
      <c r="K146" t="s">
        <v>2797</v>
      </c>
      <c r="L146">
        <v>144</v>
      </c>
    </row>
    <row r="147" spans="2:12" x14ac:dyDescent="0.25">
      <c r="B147" t="s">
        <v>58</v>
      </c>
      <c r="C147" t="s">
        <v>2671</v>
      </c>
      <c r="D147" t="s">
        <v>62</v>
      </c>
      <c r="E147" s="6">
        <v>45033</v>
      </c>
      <c r="F147" s="51">
        <v>1551</v>
      </c>
      <c r="G147" s="51">
        <v>1551</v>
      </c>
      <c r="H147" s="6">
        <v>45038</v>
      </c>
      <c r="I147" s="6" t="s">
        <v>633</v>
      </c>
      <c r="J147" t="s">
        <v>634</v>
      </c>
      <c r="K147" t="s">
        <v>2798</v>
      </c>
      <c r="L147">
        <v>145</v>
      </c>
    </row>
    <row r="148" spans="2:12" x14ac:dyDescent="0.25">
      <c r="B148" t="s">
        <v>58</v>
      </c>
      <c r="C148" t="s">
        <v>2671</v>
      </c>
      <c r="D148" t="s">
        <v>63</v>
      </c>
      <c r="E148" s="6">
        <v>45033</v>
      </c>
      <c r="F148" s="51">
        <v>727.5</v>
      </c>
      <c r="G148" s="51">
        <v>727.5</v>
      </c>
      <c r="H148" s="6">
        <v>45038</v>
      </c>
      <c r="I148" s="6" t="s">
        <v>638</v>
      </c>
      <c r="J148" t="s">
        <v>639</v>
      </c>
      <c r="K148" t="s">
        <v>2799</v>
      </c>
      <c r="L148">
        <v>146</v>
      </c>
    </row>
    <row r="149" spans="2:12" x14ac:dyDescent="0.25">
      <c r="B149" t="s">
        <v>58</v>
      </c>
      <c r="C149" t="s">
        <v>2671</v>
      </c>
      <c r="D149" t="s">
        <v>1096</v>
      </c>
      <c r="E149" s="6">
        <v>45043</v>
      </c>
      <c r="F149" s="51">
        <v>1246.8800000000001</v>
      </c>
      <c r="G149" s="51">
        <v>1246.8800000000001</v>
      </c>
      <c r="H149" s="6">
        <v>45040</v>
      </c>
      <c r="I149" s="6" t="s">
        <v>641</v>
      </c>
      <c r="J149" t="s">
        <v>642</v>
      </c>
      <c r="K149" t="s">
        <v>2800</v>
      </c>
      <c r="L149">
        <v>147</v>
      </c>
    </row>
    <row r="150" spans="2:12" x14ac:dyDescent="0.25">
      <c r="B150" t="s">
        <v>58</v>
      </c>
      <c r="C150" t="s">
        <v>2671</v>
      </c>
      <c r="D150" t="s">
        <v>1097</v>
      </c>
      <c r="E150" s="6">
        <v>45043</v>
      </c>
      <c r="F150" s="51">
        <v>961.88</v>
      </c>
      <c r="G150" s="51">
        <v>961.88</v>
      </c>
      <c r="H150" s="6">
        <v>45040</v>
      </c>
      <c r="I150" s="6" t="s">
        <v>646</v>
      </c>
      <c r="J150" t="s">
        <v>647</v>
      </c>
      <c r="K150" t="s">
        <v>2801</v>
      </c>
      <c r="L150">
        <v>148</v>
      </c>
    </row>
    <row r="151" spans="2:12" x14ac:dyDescent="0.25">
      <c r="B151" t="s">
        <v>58</v>
      </c>
      <c r="C151" t="s">
        <v>2671</v>
      </c>
      <c r="D151" t="s">
        <v>1283</v>
      </c>
      <c r="E151" s="6">
        <v>45054</v>
      </c>
      <c r="F151" s="51">
        <v>1888.13</v>
      </c>
      <c r="G151" s="51">
        <v>1888.13</v>
      </c>
      <c r="H151" s="6">
        <v>45041</v>
      </c>
      <c r="I151" s="6" t="s">
        <v>649</v>
      </c>
      <c r="J151" t="s">
        <v>650</v>
      </c>
      <c r="K151" t="s">
        <v>2802</v>
      </c>
      <c r="L151">
        <v>149</v>
      </c>
    </row>
    <row r="152" spans="2:12" x14ac:dyDescent="0.25">
      <c r="B152" t="s">
        <v>58</v>
      </c>
      <c r="C152" t="s">
        <v>2671</v>
      </c>
      <c r="D152" t="s">
        <v>1284</v>
      </c>
      <c r="E152" s="6">
        <v>45061</v>
      </c>
      <c r="F152" s="51">
        <v>861</v>
      </c>
      <c r="G152" s="51">
        <v>861</v>
      </c>
      <c r="H152" s="6">
        <v>45044</v>
      </c>
      <c r="I152" s="6" t="s">
        <v>1531</v>
      </c>
      <c r="J152" t="s">
        <v>1532</v>
      </c>
      <c r="K152" t="s">
        <v>2803</v>
      </c>
      <c r="L152">
        <v>150</v>
      </c>
    </row>
    <row r="153" spans="2:12" x14ac:dyDescent="0.25">
      <c r="B153" t="s">
        <v>58</v>
      </c>
      <c r="C153" t="s">
        <v>2671</v>
      </c>
      <c r="D153" t="s">
        <v>1812</v>
      </c>
      <c r="E153" s="6">
        <v>45068</v>
      </c>
      <c r="F153" s="51">
        <v>1372.75</v>
      </c>
      <c r="G153" s="51">
        <v>1372.75</v>
      </c>
      <c r="H153" s="6">
        <v>45052</v>
      </c>
      <c r="I153" s="6" t="s">
        <v>651</v>
      </c>
      <c r="J153" t="s">
        <v>652</v>
      </c>
      <c r="K153" t="s">
        <v>2804</v>
      </c>
      <c r="L153">
        <v>151</v>
      </c>
    </row>
    <row r="154" spans="2:12" x14ac:dyDescent="0.25">
      <c r="B154" t="s">
        <v>58</v>
      </c>
      <c r="C154" t="s">
        <v>2671</v>
      </c>
      <c r="D154" t="s">
        <v>1811</v>
      </c>
      <c r="E154" s="6">
        <v>45068</v>
      </c>
      <c r="F154" s="51">
        <v>325.13</v>
      </c>
      <c r="G154" s="51">
        <v>325.13</v>
      </c>
      <c r="H154" s="6">
        <v>45052</v>
      </c>
      <c r="I154" s="6" t="s">
        <v>1066</v>
      </c>
      <c r="J154" t="s">
        <v>1067</v>
      </c>
      <c r="K154" t="s">
        <v>2805</v>
      </c>
      <c r="L154">
        <v>152</v>
      </c>
    </row>
    <row r="155" spans="2:12" x14ac:dyDescent="0.25">
      <c r="B155" t="s">
        <v>58</v>
      </c>
      <c r="C155" t="s">
        <v>2671</v>
      </c>
      <c r="D155" t="s">
        <v>1813</v>
      </c>
      <c r="E155" s="6">
        <v>45077</v>
      </c>
      <c r="F155" s="51">
        <v>1322.18</v>
      </c>
      <c r="G155" s="51">
        <v>1322.18</v>
      </c>
      <c r="H155" s="6">
        <v>45052</v>
      </c>
      <c r="I155" s="6" t="s">
        <v>2012</v>
      </c>
      <c r="J155" t="s">
        <v>2013</v>
      </c>
      <c r="K155" t="s">
        <v>2806</v>
      </c>
      <c r="L155">
        <v>153</v>
      </c>
    </row>
    <row r="156" spans="2:12" x14ac:dyDescent="0.25">
      <c r="B156" t="s">
        <v>58</v>
      </c>
      <c r="C156" t="s">
        <v>2671</v>
      </c>
      <c r="D156" t="s">
        <v>2201</v>
      </c>
      <c r="E156" s="6">
        <v>45078</v>
      </c>
      <c r="F156" s="51">
        <v>1551</v>
      </c>
      <c r="G156" s="51">
        <v>1551</v>
      </c>
      <c r="H156" s="6">
        <v>45053</v>
      </c>
      <c r="I156" s="6" t="s">
        <v>653</v>
      </c>
      <c r="J156" t="s">
        <v>654</v>
      </c>
      <c r="K156" t="s">
        <v>2807</v>
      </c>
      <c r="L156">
        <v>154</v>
      </c>
    </row>
    <row r="157" spans="2:12" x14ac:dyDescent="0.25">
      <c r="B157" t="s">
        <v>58</v>
      </c>
      <c r="C157" t="s">
        <v>2671</v>
      </c>
      <c r="D157" t="s">
        <v>2256</v>
      </c>
      <c r="E157" s="6">
        <v>45082</v>
      </c>
      <c r="F157" s="51">
        <v>2384.25</v>
      </c>
      <c r="G157" s="51">
        <v>2384.25</v>
      </c>
      <c r="H157" s="6">
        <v>45060</v>
      </c>
      <c r="I157" s="6" t="s">
        <v>655</v>
      </c>
      <c r="J157" t="s">
        <v>2417</v>
      </c>
      <c r="K157" t="s">
        <v>2808</v>
      </c>
      <c r="L157">
        <v>155</v>
      </c>
    </row>
    <row r="158" spans="2:12" x14ac:dyDescent="0.25">
      <c r="B158" t="s">
        <v>64</v>
      </c>
      <c r="C158" t="s">
        <v>2672</v>
      </c>
      <c r="D158" t="s">
        <v>66</v>
      </c>
      <c r="E158" s="6">
        <v>44440</v>
      </c>
      <c r="F158" s="51">
        <v>3180</v>
      </c>
      <c r="G158" s="51">
        <v>168.5</v>
      </c>
      <c r="H158" s="6">
        <v>45060</v>
      </c>
      <c r="I158" s="6" t="s">
        <v>657</v>
      </c>
      <c r="J158" t="s">
        <v>658</v>
      </c>
      <c r="K158" t="s">
        <v>2809</v>
      </c>
      <c r="L158">
        <v>156</v>
      </c>
    </row>
    <row r="159" spans="2:12" x14ac:dyDescent="0.25">
      <c r="B159" t="s">
        <v>64</v>
      </c>
      <c r="C159" t="s">
        <v>2672</v>
      </c>
      <c r="D159" t="s">
        <v>67</v>
      </c>
      <c r="E159" s="6">
        <v>44881</v>
      </c>
      <c r="F159" s="51">
        <v>1513</v>
      </c>
      <c r="G159" s="51">
        <v>1513</v>
      </c>
      <c r="H159" s="6">
        <v>45060</v>
      </c>
      <c r="I159" s="6" t="s">
        <v>660</v>
      </c>
      <c r="J159" t="s">
        <v>661</v>
      </c>
      <c r="K159" t="s">
        <v>2810</v>
      </c>
      <c r="L159">
        <v>157</v>
      </c>
    </row>
    <row r="160" spans="2:12" x14ac:dyDescent="0.25">
      <c r="B160" t="s">
        <v>64</v>
      </c>
      <c r="C160" t="s">
        <v>2672</v>
      </c>
      <c r="D160" t="s">
        <v>68</v>
      </c>
      <c r="E160" s="6">
        <v>44990</v>
      </c>
      <c r="F160" s="51">
        <v>2410.9499999999998</v>
      </c>
      <c r="G160" s="51">
        <v>2410.9499999999998</v>
      </c>
      <c r="H160" s="6">
        <v>45062</v>
      </c>
      <c r="I160" s="6" t="s">
        <v>663</v>
      </c>
      <c r="J160" t="s">
        <v>664</v>
      </c>
      <c r="K160" t="s">
        <v>2811</v>
      </c>
      <c r="L160">
        <v>158</v>
      </c>
    </row>
    <row r="161" spans="2:12" x14ac:dyDescent="0.25">
      <c r="B161" t="s">
        <v>64</v>
      </c>
      <c r="C161" t="s">
        <v>2672</v>
      </c>
      <c r="D161" t="s">
        <v>1286</v>
      </c>
      <c r="E161" s="6">
        <v>45053</v>
      </c>
      <c r="F161" s="51">
        <v>1431</v>
      </c>
      <c r="G161" s="51">
        <v>1431</v>
      </c>
      <c r="H161" s="6">
        <v>44879</v>
      </c>
      <c r="I161" s="6" t="s">
        <v>1539</v>
      </c>
      <c r="J161" t="s">
        <v>666</v>
      </c>
      <c r="K161" t="s">
        <v>2812</v>
      </c>
      <c r="L161">
        <v>159</v>
      </c>
    </row>
    <row r="162" spans="2:12" x14ac:dyDescent="0.25">
      <c r="B162" t="s">
        <v>64</v>
      </c>
      <c r="C162" t="s">
        <v>2672</v>
      </c>
      <c r="D162" t="s">
        <v>1287</v>
      </c>
      <c r="E162" s="6">
        <v>45054</v>
      </c>
      <c r="F162" s="51">
        <v>1650</v>
      </c>
      <c r="G162" s="51">
        <v>1650</v>
      </c>
      <c r="H162" s="6">
        <v>45003</v>
      </c>
      <c r="I162" s="6" t="s">
        <v>2095</v>
      </c>
      <c r="J162" t="s">
        <v>2514</v>
      </c>
      <c r="K162" t="s">
        <v>2813</v>
      </c>
      <c r="L162">
        <v>160</v>
      </c>
    </row>
    <row r="163" spans="2:12" x14ac:dyDescent="0.25">
      <c r="B163" t="s">
        <v>64</v>
      </c>
      <c r="C163" t="s">
        <v>2672</v>
      </c>
      <c r="D163" t="s">
        <v>1288</v>
      </c>
      <c r="E163" s="6">
        <v>45060</v>
      </c>
      <c r="F163" s="51">
        <v>2400</v>
      </c>
      <c r="G163" s="51">
        <v>2400</v>
      </c>
      <c r="H163" s="6">
        <v>45003</v>
      </c>
      <c r="I163" s="6" t="s">
        <v>667</v>
      </c>
      <c r="J163" t="s">
        <v>668</v>
      </c>
      <c r="K163" t="s">
        <v>2814</v>
      </c>
      <c r="L163">
        <v>161</v>
      </c>
    </row>
    <row r="164" spans="2:12" x14ac:dyDescent="0.25">
      <c r="B164" t="s">
        <v>64</v>
      </c>
      <c r="C164" t="s">
        <v>2672</v>
      </c>
      <c r="D164" t="s">
        <v>1814</v>
      </c>
      <c r="E164" s="6">
        <v>45068</v>
      </c>
      <c r="F164" s="51">
        <v>1500</v>
      </c>
      <c r="G164" s="51">
        <v>1500</v>
      </c>
      <c r="H164" s="6">
        <v>45003</v>
      </c>
      <c r="I164" s="6" t="s">
        <v>670</v>
      </c>
      <c r="J164" t="s">
        <v>671</v>
      </c>
      <c r="K164" t="s">
        <v>2815</v>
      </c>
      <c r="L164">
        <v>162</v>
      </c>
    </row>
    <row r="165" spans="2:12" x14ac:dyDescent="0.25">
      <c r="B165" t="s">
        <v>69</v>
      </c>
      <c r="C165" t="s">
        <v>2674</v>
      </c>
      <c r="D165" t="s">
        <v>72</v>
      </c>
      <c r="E165" s="6">
        <v>44892</v>
      </c>
      <c r="F165" s="51">
        <v>879</v>
      </c>
      <c r="G165" s="51">
        <v>879</v>
      </c>
      <c r="H165" s="6">
        <v>45003</v>
      </c>
      <c r="I165" s="6" t="s">
        <v>673</v>
      </c>
      <c r="J165" t="s">
        <v>674</v>
      </c>
      <c r="K165" t="s">
        <v>2816</v>
      </c>
      <c r="L165">
        <v>163</v>
      </c>
    </row>
    <row r="166" spans="2:12" x14ac:dyDescent="0.25">
      <c r="B166" t="s">
        <v>69</v>
      </c>
      <c r="C166" t="s">
        <v>2674</v>
      </c>
      <c r="D166" t="s">
        <v>71</v>
      </c>
      <c r="E166" s="6">
        <v>44907</v>
      </c>
      <c r="F166" s="51">
        <v>2574</v>
      </c>
      <c r="G166" s="51">
        <v>2574</v>
      </c>
      <c r="H166" s="6">
        <v>45013</v>
      </c>
      <c r="I166" s="6" t="s">
        <v>675</v>
      </c>
      <c r="J166" t="s">
        <v>676</v>
      </c>
      <c r="K166" t="s">
        <v>2817</v>
      </c>
      <c r="L166">
        <v>164</v>
      </c>
    </row>
    <row r="167" spans="2:12" x14ac:dyDescent="0.25">
      <c r="B167" t="s">
        <v>69</v>
      </c>
      <c r="C167" t="s">
        <v>2674</v>
      </c>
      <c r="D167" t="s">
        <v>73</v>
      </c>
      <c r="E167" s="6">
        <v>44907</v>
      </c>
      <c r="F167" s="51">
        <v>1029</v>
      </c>
      <c r="G167" s="51">
        <v>1029</v>
      </c>
      <c r="H167" s="6">
        <v>45013</v>
      </c>
      <c r="I167" s="6" t="s">
        <v>2232</v>
      </c>
      <c r="J167" t="s">
        <v>2233</v>
      </c>
      <c r="K167" t="s">
        <v>2818</v>
      </c>
      <c r="L167">
        <v>165</v>
      </c>
    </row>
    <row r="168" spans="2:12" x14ac:dyDescent="0.25">
      <c r="B168" t="s">
        <v>69</v>
      </c>
      <c r="C168" t="s">
        <v>2674</v>
      </c>
      <c r="D168" t="s">
        <v>74</v>
      </c>
      <c r="E168" s="6">
        <v>44937</v>
      </c>
      <c r="F168" s="51">
        <v>994.95</v>
      </c>
      <c r="G168" s="51">
        <v>994.95</v>
      </c>
      <c r="H168" s="6">
        <v>45024</v>
      </c>
      <c r="I168" s="6" t="s">
        <v>680</v>
      </c>
      <c r="J168" t="s">
        <v>681</v>
      </c>
      <c r="K168" t="s">
        <v>2819</v>
      </c>
      <c r="L168">
        <v>166</v>
      </c>
    </row>
    <row r="169" spans="2:12" x14ac:dyDescent="0.25">
      <c r="B169" t="s">
        <v>69</v>
      </c>
      <c r="C169" t="s">
        <v>2674</v>
      </c>
      <c r="D169" t="s">
        <v>75</v>
      </c>
      <c r="E169" s="6">
        <v>44944</v>
      </c>
      <c r="F169" s="51">
        <v>519.75</v>
      </c>
      <c r="G169" s="51">
        <v>519.75</v>
      </c>
      <c r="H169" s="6">
        <v>45031</v>
      </c>
      <c r="I169" s="6" t="s">
        <v>1547</v>
      </c>
      <c r="J169" t="s">
        <v>1548</v>
      </c>
      <c r="K169" t="s">
        <v>2820</v>
      </c>
      <c r="L169">
        <v>167</v>
      </c>
    </row>
    <row r="170" spans="2:12" x14ac:dyDescent="0.25">
      <c r="B170" t="s">
        <v>69</v>
      </c>
      <c r="C170" t="s">
        <v>2674</v>
      </c>
      <c r="D170" t="s">
        <v>76</v>
      </c>
      <c r="E170" s="6">
        <v>44948</v>
      </c>
      <c r="F170" s="51">
        <v>311.85000000000002</v>
      </c>
      <c r="G170" s="51">
        <v>311.85000000000002</v>
      </c>
      <c r="H170" s="6">
        <v>45038</v>
      </c>
      <c r="I170" s="6" t="s">
        <v>684</v>
      </c>
      <c r="J170" t="s">
        <v>685</v>
      </c>
      <c r="K170" t="s">
        <v>2821</v>
      </c>
      <c r="L170">
        <v>168</v>
      </c>
    </row>
    <row r="171" spans="2:12" x14ac:dyDescent="0.25">
      <c r="B171" t="s">
        <v>69</v>
      </c>
      <c r="C171" t="s">
        <v>2674</v>
      </c>
      <c r="D171" t="s">
        <v>77</v>
      </c>
      <c r="E171" s="6">
        <v>44949</v>
      </c>
      <c r="F171" s="51">
        <v>222.75</v>
      </c>
      <c r="G171" s="51">
        <v>222.75</v>
      </c>
      <c r="H171" s="6">
        <v>45038</v>
      </c>
      <c r="I171" s="6" t="s">
        <v>687</v>
      </c>
      <c r="J171" t="s">
        <v>688</v>
      </c>
      <c r="K171" t="s">
        <v>2822</v>
      </c>
      <c r="L171">
        <v>169</v>
      </c>
    </row>
    <row r="172" spans="2:12" x14ac:dyDescent="0.25">
      <c r="B172" t="s">
        <v>69</v>
      </c>
      <c r="C172" t="s">
        <v>2674</v>
      </c>
      <c r="D172" t="s">
        <v>78</v>
      </c>
      <c r="E172" s="6">
        <v>44966</v>
      </c>
      <c r="F172" s="51">
        <v>308.7</v>
      </c>
      <c r="G172" s="51">
        <v>308.7</v>
      </c>
      <c r="H172" s="6">
        <v>45047</v>
      </c>
      <c r="I172" s="6" t="s">
        <v>692</v>
      </c>
      <c r="J172" t="s">
        <v>693</v>
      </c>
      <c r="K172" t="s">
        <v>2823</v>
      </c>
      <c r="L172">
        <v>170</v>
      </c>
    </row>
    <row r="173" spans="2:12" x14ac:dyDescent="0.25">
      <c r="B173" t="s">
        <v>69</v>
      </c>
      <c r="C173" t="s">
        <v>2674</v>
      </c>
      <c r="D173" t="s">
        <v>80</v>
      </c>
      <c r="E173" s="6">
        <v>44966</v>
      </c>
      <c r="F173" s="51">
        <v>436.5</v>
      </c>
      <c r="G173" s="51">
        <v>436.5</v>
      </c>
      <c r="H173" s="6">
        <v>45048</v>
      </c>
      <c r="I173" s="6" t="s">
        <v>1551</v>
      </c>
      <c r="J173" t="s">
        <v>1552</v>
      </c>
      <c r="K173" t="s">
        <v>2824</v>
      </c>
      <c r="L173">
        <v>171</v>
      </c>
    </row>
    <row r="174" spans="2:12" x14ac:dyDescent="0.25">
      <c r="B174" t="s">
        <v>69</v>
      </c>
      <c r="C174" t="s">
        <v>2674</v>
      </c>
      <c r="D174" t="s">
        <v>79</v>
      </c>
      <c r="E174" s="6">
        <v>44987</v>
      </c>
      <c r="F174" s="51">
        <v>1993.35</v>
      </c>
      <c r="G174" s="51">
        <v>1993.35</v>
      </c>
      <c r="H174" s="6">
        <v>45052</v>
      </c>
      <c r="I174" s="6" t="s">
        <v>1069</v>
      </c>
      <c r="J174" t="s">
        <v>1070</v>
      </c>
      <c r="K174" t="s">
        <v>2825</v>
      </c>
      <c r="L174">
        <v>172</v>
      </c>
    </row>
    <row r="175" spans="2:12" x14ac:dyDescent="0.25">
      <c r="B175" t="s">
        <v>69</v>
      </c>
      <c r="C175" t="s">
        <v>2674</v>
      </c>
      <c r="D175" t="s">
        <v>81</v>
      </c>
      <c r="E175" s="6">
        <v>44987</v>
      </c>
      <c r="F175" s="51">
        <v>458.25</v>
      </c>
      <c r="G175" s="51">
        <v>458.25</v>
      </c>
      <c r="H175" s="6">
        <v>44410</v>
      </c>
      <c r="I175" s="6" t="s">
        <v>694</v>
      </c>
      <c r="J175" t="s">
        <v>695</v>
      </c>
      <c r="K175" t="s">
        <v>2826</v>
      </c>
      <c r="L175">
        <v>173</v>
      </c>
    </row>
    <row r="176" spans="2:12" x14ac:dyDescent="0.25">
      <c r="B176" t="s">
        <v>69</v>
      </c>
      <c r="C176" t="s">
        <v>2674</v>
      </c>
      <c r="D176" t="s">
        <v>82</v>
      </c>
      <c r="E176" s="6">
        <v>45033</v>
      </c>
      <c r="F176" s="51">
        <v>391.88</v>
      </c>
      <c r="G176" s="51">
        <v>391.88</v>
      </c>
      <c r="H176" s="6">
        <v>44851</v>
      </c>
      <c r="I176" s="6" t="s">
        <v>697</v>
      </c>
      <c r="J176" t="s">
        <v>698</v>
      </c>
      <c r="K176" t="s">
        <v>2827</v>
      </c>
      <c r="L176">
        <v>174</v>
      </c>
    </row>
    <row r="177" spans="2:12" x14ac:dyDescent="0.25">
      <c r="B177" t="s">
        <v>69</v>
      </c>
      <c r="C177" t="s">
        <v>2674</v>
      </c>
      <c r="D177" t="s">
        <v>1941</v>
      </c>
      <c r="E177" s="6">
        <v>45064</v>
      </c>
      <c r="F177" s="51">
        <v>433.5</v>
      </c>
      <c r="G177" s="51">
        <v>433.5</v>
      </c>
      <c r="H177" s="6">
        <v>44960</v>
      </c>
      <c r="I177" s="6" t="s">
        <v>701</v>
      </c>
      <c r="J177" t="s">
        <v>702</v>
      </c>
      <c r="K177" t="s">
        <v>2828</v>
      </c>
      <c r="L177">
        <v>175</v>
      </c>
    </row>
    <row r="178" spans="2:12" x14ac:dyDescent="0.25">
      <c r="B178" t="s">
        <v>69</v>
      </c>
      <c r="C178" t="s">
        <v>2674</v>
      </c>
      <c r="D178" t="s">
        <v>1942</v>
      </c>
      <c r="E178" s="6">
        <v>45068</v>
      </c>
      <c r="F178" s="51">
        <v>195.08</v>
      </c>
      <c r="G178" s="51">
        <v>195.08</v>
      </c>
      <c r="H178" s="6">
        <v>45023</v>
      </c>
      <c r="I178" s="6" t="s">
        <v>708</v>
      </c>
      <c r="J178" t="s">
        <v>709</v>
      </c>
      <c r="K178" t="s">
        <v>2829</v>
      </c>
      <c r="L178">
        <v>176</v>
      </c>
    </row>
    <row r="179" spans="2:12" x14ac:dyDescent="0.25">
      <c r="B179" t="s">
        <v>69</v>
      </c>
      <c r="C179" t="s">
        <v>2674</v>
      </c>
      <c r="D179" t="s">
        <v>1943</v>
      </c>
      <c r="E179" s="6">
        <v>45074</v>
      </c>
      <c r="F179" s="51">
        <v>505.75</v>
      </c>
      <c r="G179" s="51">
        <v>505.75</v>
      </c>
      <c r="H179" s="6">
        <v>45024</v>
      </c>
      <c r="I179" s="6" t="s">
        <v>710</v>
      </c>
      <c r="J179" t="s">
        <v>711</v>
      </c>
      <c r="K179" t="s">
        <v>2830</v>
      </c>
      <c r="L179">
        <v>177</v>
      </c>
    </row>
    <row r="180" spans="2:12" x14ac:dyDescent="0.25">
      <c r="B180" t="s">
        <v>69</v>
      </c>
      <c r="C180" t="s">
        <v>2674</v>
      </c>
      <c r="D180" t="s">
        <v>1944</v>
      </c>
      <c r="E180" s="6">
        <v>45077</v>
      </c>
      <c r="F180" s="51">
        <v>252.88</v>
      </c>
      <c r="G180" s="51">
        <v>252.88</v>
      </c>
      <c r="H180" s="6">
        <v>45030</v>
      </c>
      <c r="I180" s="6" t="s">
        <v>713</v>
      </c>
      <c r="J180" t="s">
        <v>714</v>
      </c>
      <c r="K180" t="s">
        <v>2831</v>
      </c>
      <c r="L180">
        <v>178</v>
      </c>
    </row>
    <row r="181" spans="2:12" x14ac:dyDescent="0.25">
      <c r="B181" t="s">
        <v>69</v>
      </c>
      <c r="C181" t="s">
        <v>2674</v>
      </c>
      <c r="D181" t="s">
        <v>2257</v>
      </c>
      <c r="E181" s="6">
        <v>45082</v>
      </c>
      <c r="F181" s="51">
        <v>712.5</v>
      </c>
      <c r="G181" s="51">
        <v>712.5</v>
      </c>
      <c r="H181" s="6">
        <v>45038</v>
      </c>
      <c r="I181" s="6" t="s">
        <v>715</v>
      </c>
      <c r="J181" t="s">
        <v>716</v>
      </c>
      <c r="K181" t="s">
        <v>2832</v>
      </c>
      <c r="L181">
        <v>179</v>
      </c>
    </row>
    <row r="182" spans="2:12" x14ac:dyDescent="0.25">
      <c r="B182" t="s">
        <v>69</v>
      </c>
      <c r="C182" t="s">
        <v>2674</v>
      </c>
      <c r="D182" t="s">
        <v>2258</v>
      </c>
      <c r="E182" s="6">
        <v>45082</v>
      </c>
      <c r="F182" s="51">
        <v>541.88</v>
      </c>
      <c r="G182" s="51">
        <v>541.88</v>
      </c>
      <c r="H182" s="6">
        <v>-30</v>
      </c>
      <c r="I182" s="6" t="s">
        <v>717</v>
      </c>
      <c r="J182" t="s">
        <v>718</v>
      </c>
      <c r="K182" t="s">
        <v>2833</v>
      </c>
      <c r="L182">
        <v>180</v>
      </c>
    </row>
    <row r="183" spans="2:12" x14ac:dyDescent="0.25">
      <c r="B183" t="s">
        <v>69</v>
      </c>
      <c r="C183" t="s">
        <v>2674</v>
      </c>
      <c r="D183" t="s">
        <v>2260</v>
      </c>
      <c r="E183" s="6">
        <v>45083</v>
      </c>
      <c r="F183" s="51">
        <v>252.88</v>
      </c>
      <c r="G183" s="51">
        <v>252.88</v>
      </c>
      <c r="H183" s="6">
        <v>44862</v>
      </c>
      <c r="I183" s="6" t="s">
        <v>2430</v>
      </c>
      <c r="J183" t="s">
        <v>2431</v>
      </c>
      <c r="K183" t="s">
        <v>2834</v>
      </c>
      <c r="L183">
        <v>181</v>
      </c>
    </row>
    <row r="184" spans="2:12" x14ac:dyDescent="0.25">
      <c r="B184" t="s">
        <v>69</v>
      </c>
      <c r="C184" t="s">
        <v>2674</v>
      </c>
      <c r="D184" t="s">
        <v>2259</v>
      </c>
      <c r="E184" s="6">
        <v>45090</v>
      </c>
      <c r="F184" s="51">
        <v>686.38</v>
      </c>
      <c r="G184" s="51">
        <v>686.38</v>
      </c>
      <c r="H184" s="6">
        <v>44877</v>
      </c>
      <c r="I184" s="6" t="s">
        <v>1573</v>
      </c>
      <c r="J184" t="s">
        <v>1574</v>
      </c>
      <c r="K184" t="s">
        <v>2835</v>
      </c>
      <c r="L184">
        <v>182</v>
      </c>
    </row>
    <row r="185" spans="2:12" x14ac:dyDescent="0.25">
      <c r="B185" t="s">
        <v>69</v>
      </c>
      <c r="C185" t="s">
        <v>2674</v>
      </c>
      <c r="D185" t="s">
        <v>2261</v>
      </c>
      <c r="E185" s="6">
        <v>45090</v>
      </c>
      <c r="F185" s="51">
        <v>287</v>
      </c>
      <c r="G185" s="51">
        <v>287</v>
      </c>
      <c r="H185" s="6">
        <v>44877</v>
      </c>
      <c r="I185" s="6" t="s">
        <v>721</v>
      </c>
      <c r="J185" t="s">
        <v>722</v>
      </c>
      <c r="K185" t="s">
        <v>2836</v>
      </c>
      <c r="L185">
        <v>183</v>
      </c>
    </row>
    <row r="186" spans="2:12" x14ac:dyDescent="0.25">
      <c r="B186" t="s">
        <v>69</v>
      </c>
      <c r="C186" t="s">
        <v>2674</v>
      </c>
      <c r="D186" t="s">
        <v>2548</v>
      </c>
      <c r="E186" s="6">
        <v>45091</v>
      </c>
      <c r="F186" s="51">
        <v>1228.25</v>
      </c>
      <c r="G186" s="51">
        <v>1228.25</v>
      </c>
      <c r="H186" s="6">
        <v>44907</v>
      </c>
      <c r="I186" s="6" t="s">
        <v>742</v>
      </c>
      <c r="J186" t="s">
        <v>743</v>
      </c>
      <c r="K186" t="s">
        <v>2837</v>
      </c>
      <c r="L186">
        <v>184</v>
      </c>
    </row>
    <row r="187" spans="2:12" x14ac:dyDescent="0.25">
      <c r="B187" t="s">
        <v>69</v>
      </c>
      <c r="C187" t="s">
        <v>2674</v>
      </c>
      <c r="D187" t="s">
        <v>2549</v>
      </c>
      <c r="E187" s="6">
        <v>45091</v>
      </c>
      <c r="F187" s="51">
        <v>469.63</v>
      </c>
      <c r="G187" s="51">
        <v>469.63</v>
      </c>
      <c r="H187" s="6">
        <v>44914</v>
      </c>
      <c r="I187" s="6" t="s">
        <v>744</v>
      </c>
      <c r="J187" t="s">
        <v>745</v>
      </c>
      <c r="K187" t="s">
        <v>2838</v>
      </c>
      <c r="L187">
        <v>185</v>
      </c>
    </row>
    <row r="188" spans="2:12" x14ac:dyDescent="0.25">
      <c r="B188" t="s">
        <v>83</v>
      </c>
      <c r="C188" t="s">
        <v>2675</v>
      </c>
      <c r="D188" t="s">
        <v>86</v>
      </c>
      <c r="E188" s="6">
        <v>44893</v>
      </c>
      <c r="F188" s="51">
        <v>3200</v>
      </c>
      <c r="G188" s="51">
        <v>100</v>
      </c>
      <c r="H188" s="6">
        <v>44918</v>
      </c>
      <c r="I188" s="6" t="s">
        <v>749</v>
      </c>
      <c r="J188" t="s">
        <v>750</v>
      </c>
      <c r="K188" t="s">
        <v>2839</v>
      </c>
      <c r="L188">
        <v>186</v>
      </c>
    </row>
    <row r="189" spans="2:12" x14ac:dyDescent="0.25">
      <c r="B189" t="s">
        <v>83</v>
      </c>
      <c r="C189" t="s">
        <v>2675</v>
      </c>
      <c r="D189" t="s">
        <v>1098</v>
      </c>
      <c r="E189" s="6">
        <v>44979</v>
      </c>
      <c r="F189" s="51">
        <v>3100</v>
      </c>
      <c r="G189" s="51">
        <v>3100</v>
      </c>
      <c r="H189" s="6">
        <v>44919</v>
      </c>
      <c r="I189" s="6" t="s">
        <v>752</v>
      </c>
      <c r="J189" t="s">
        <v>753</v>
      </c>
      <c r="K189" t="s">
        <v>2840</v>
      </c>
      <c r="L189">
        <v>187</v>
      </c>
    </row>
    <row r="190" spans="2:12" x14ac:dyDescent="0.25">
      <c r="B190" t="s">
        <v>83</v>
      </c>
      <c r="C190" t="s">
        <v>2675</v>
      </c>
      <c r="D190" t="s">
        <v>1292</v>
      </c>
      <c r="E190" s="6">
        <v>44979</v>
      </c>
      <c r="F190" s="51">
        <v>3200</v>
      </c>
      <c r="G190" s="51">
        <v>3200</v>
      </c>
      <c r="H190" s="6">
        <v>44936</v>
      </c>
      <c r="I190" s="6" t="s">
        <v>755</v>
      </c>
      <c r="J190" t="s">
        <v>756</v>
      </c>
      <c r="K190" t="s">
        <v>2841</v>
      </c>
      <c r="L190">
        <v>188</v>
      </c>
    </row>
    <row r="191" spans="2:12" x14ac:dyDescent="0.25">
      <c r="B191" t="s">
        <v>83</v>
      </c>
      <c r="C191" t="s">
        <v>2675</v>
      </c>
      <c r="D191" t="s">
        <v>85</v>
      </c>
      <c r="E191" s="6">
        <v>45015</v>
      </c>
      <c r="F191" s="51">
        <v>2200</v>
      </c>
      <c r="G191" s="51">
        <v>200</v>
      </c>
      <c r="H191" s="6">
        <v>44936</v>
      </c>
      <c r="I191" s="6" t="s">
        <v>759</v>
      </c>
      <c r="J191" t="s">
        <v>760</v>
      </c>
      <c r="K191" t="s">
        <v>2842</v>
      </c>
      <c r="L191">
        <v>189</v>
      </c>
    </row>
    <row r="192" spans="2:12" x14ac:dyDescent="0.25">
      <c r="B192" t="s">
        <v>83</v>
      </c>
      <c r="C192" t="s">
        <v>2675</v>
      </c>
      <c r="D192" t="s">
        <v>85</v>
      </c>
      <c r="E192" s="6">
        <v>45056</v>
      </c>
      <c r="F192" s="51">
        <v>2200</v>
      </c>
      <c r="G192" s="51">
        <v>2200</v>
      </c>
      <c r="H192" s="6">
        <v>44957</v>
      </c>
      <c r="I192" s="6" t="s">
        <v>772</v>
      </c>
      <c r="J192" t="s">
        <v>773</v>
      </c>
      <c r="K192" t="s">
        <v>2843</v>
      </c>
      <c r="L192">
        <v>190</v>
      </c>
    </row>
    <row r="193" spans="2:12" x14ac:dyDescent="0.25">
      <c r="B193" t="s">
        <v>87</v>
      </c>
      <c r="C193" t="s">
        <v>2676</v>
      </c>
      <c r="D193" t="s">
        <v>89</v>
      </c>
      <c r="E193" s="6">
        <v>44876</v>
      </c>
      <c r="F193" s="51">
        <v>1350</v>
      </c>
      <c r="G193" s="51">
        <v>1350</v>
      </c>
      <c r="H193" s="6">
        <v>44957</v>
      </c>
      <c r="I193" s="6" t="s">
        <v>775</v>
      </c>
      <c r="J193" t="s">
        <v>776</v>
      </c>
      <c r="K193" t="s">
        <v>2844</v>
      </c>
      <c r="L193">
        <v>191</v>
      </c>
    </row>
    <row r="194" spans="2:12" x14ac:dyDescent="0.25">
      <c r="B194" t="s">
        <v>90</v>
      </c>
      <c r="C194" t="s">
        <v>2678</v>
      </c>
      <c r="D194" t="s">
        <v>92</v>
      </c>
      <c r="E194" s="6">
        <v>44776</v>
      </c>
      <c r="F194" s="51">
        <v>704</v>
      </c>
      <c r="G194" s="51">
        <v>704</v>
      </c>
      <c r="H194" s="6">
        <v>45003</v>
      </c>
      <c r="I194" s="6" t="s">
        <v>783</v>
      </c>
      <c r="J194" t="s">
        <v>784</v>
      </c>
      <c r="K194" t="s">
        <v>2845</v>
      </c>
      <c r="L194">
        <v>192</v>
      </c>
    </row>
    <row r="195" spans="2:12" x14ac:dyDescent="0.25">
      <c r="B195" t="s">
        <v>90</v>
      </c>
      <c r="C195" t="s">
        <v>2678</v>
      </c>
      <c r="D195" t="s">
        <v>93</v>
      </c>
      <c r="E195" s="6">
        <v>44943</v>
      </c>
      <c r="F195" s="51">
        <v>965.25</v>
      </c>
      <c r="G195" s="51">
        <v>965.25</v>
      </c>
      <c r="H195" s="6">
        <v>45034</v>
      </c>
      <c r="I195" s="6" t="s">
        <v>786</v>
      </c>
      <c r="J195" t="s">
        <v>787</v>
      </c>
      <c r="K195" t="s">
        <v>2846</v>
      </c>
      <c r="L195">
        <v>193</v>
      </c>
    </row>
    <row r="196" spans="2:12" x14ac:dyDescent="0.25">
      <c r="B196" t="s">
        <v>90</v>
      </c>
      <c r="C196" t="s">
        <v>2678</v>
      </c>
      <c r="D196" t="s">
        <v>94</v>
      </c>
      <c r="E196" s="6">
        <v>44987</v>
      </c>
      <c r="F196" s="51">
        <v>282</v>
      </c>
      <c r="G196" s="51">
        <v>282</v>
      </c>
      <c r="H196" s="6">
        <v>45038</v>
      </c>
      <c r="I196" s="6" t="s">
        <v>788</v>
      </c>
      <c r="J196" t="s">
        <v>789</v>
      </c>
      <c r="K196" t="s">
        <v>2847</v>
      </c>
      <c r="L196">
        <v>194</v>
      </c>
    </row>
    <row r="197" spans="2:12" x14ac:dyDescent="0.25">
      <c r="B197" t="s">
        <v>90</v>
      </c>
      <c r="C197" t="s">
        <v>2678</v>
      </c>
      <c r="D197" t="s">
        <v>95</v>
      </c>
      <c r="E197" s="6">
        <v>45000</v>
      </c>
      <c r="F197" s="51">
        <v>597.13</v>
      </c>
      <c r="G197" s="51">
        <v>597.13</v>
      </c>
      <c r="H197" s="6">
        <v>45044</v>
      </c>
      <c r="I197" s="6" t="s">
        <v>792</v>
      </c>
      <c r="J197" t="s">
        <v>2457</v>
      </c>
      <c r="K197" t="s">
        <v>2848</v>
      </c>
      <c r="L197">
        <v>195</v>
      </c>
    </row>
    <row r="198" spans="2:12" x14ac:dyDescent="0.25">
      <c r="B198" t="s">
        <v>90</v>
      </c>
      <c r="C198" t="s">
        <v>2678</v>
      </c>
      <c r="D198" t="s">
        <v>96</v>
      </c>
      <c r="E198" s="6">
        <v>45001</v>
      </c>
      <c r="F198" s="51">
        <v>245.88</v>
      </c>
      <c r="G198" s="51">
        <v>245.88</v>
      </c>
      <c r="H198" s="6">
        <v>45047</v>
      </c>
      <c r="I198" s="6" t="s">
        <v>1638</v>
      </c>
      <c r="J198" t="s">
        <v>1639</v>
      </c>
      <c r="K198" t="s">
        <v>2849</v>
      </c>
      <c r="L198">
        <v>196</v>
      </c>
    </row>
    <row r="199" spans="2:12" x14ac:dyDescent="0.25">
      <c r="B199" t="s">
        <v>90</v>
      </c>
      <c r="C199" t="s">
        <v>2678</v>
      </c>
      <c r="D199" t="s">
        <v>98</v>
      </c>
      <c r="E199" s="6">
        <v>45026</v>
      </c>
      <c r="F199" s="51">
        <v>389.13</v>
      </c>
      <c r="G199" s="51">
        <v>389.13</v>
      </c>
      <c r="H199" s="6">
        <v>45052</v>
      </c>
      <c r="I199" s="6" t="s">
        <v>1641</v>
      </c>
      <c r="J199" t="s">
        <v>794</v>
      </c>
      <c r="K199" t="s">
        <v>2850</v>
      </c>
      <c r="L199">
        <v>197</v>
      </c>
    </row>
    <row r="200" spans="2:12" x14ac:dyDescent="0.25">
      <c r="B200" t="s">
        <v>90</v>
      </c>
      <c r="C200" t="s">
        <v>2678</v>
      </c>
      <c r="D200" t="s">
        <v>99</v>
      </c>
      <c r="E200" s="6">
        <v>45026</v>
      </c>
      <c r="F200" s="51">
        <v>396.2</v>
      </c>
      <c r="G200" s="51">
        <v>396.2</v>
      </c>
      <c r="H200" s="6">
        <v>45052</v>
      </c>
      <c r="I200" s="6" t="s">
        <v>1189</v>
      </c>
      <c r="J200" t="s">
        <v>1190</v>
      </c>
      <c r="K200" t="s">
        <v>2851</v>
      </c>
      <c r="L200">
        <v>198</v>
      </c>
    </row>
    <row r="201" spans="2:12" x14ac:dyDescent="0.25">
      <c r="B201" t="s">
        <v>90</v>
      </c>
      <c r="C201" t="s">
        <v>2678</v>
      </c>
      <c r="D201" t="s">
        <v>97</v>
      </c>
      <c r="E201" s="6">
        <v>45029</v>
      </c>
      <c r="F201" s="51">
        <v>534.38</v>
      </c>
      <c r="G201" s="51">
        <v>534.38</v>
      </c>
      <c r="H201" s="6">
        <v>45053</v>
      </c>
      <c r="I201" s="6" t="s">
        <v>795</v>
      </c>
      <c r="J201" t="s">
        <v>796</v>
      </c>
      <c r="K201" t="s">
        <v>2852</v>
      </c>
      <c r="L201">
        <v>199</v>
      </c>
    </row>
    <row r="202" spans="2:12" x14ac:dyDescent="0.25">
      <c r="B202" t="s">
        <v>90</v>
      </c>
      <c r="C202" t="s">
        <v>2678</v>
      </c>
      <c r="D202" t="s">
        <v>100</v>
      </c>
      <c r="E202" s="6">
        <v>45029</v>
      </c>
      <c r="F202" s="51">
        <v>881.25</v>
      </c>
      <c r="G202" s="51">
        <v>881.25</v>
      </c>
      <c r="H202" s="6">
        <v>45060</v>
      </c>
      <c r="I202" s="6" t="s">
        <v>797</v>
      </c>
      <c r="J202" t="s">
        <v>2459</v>
      </c>
      <c r="K202" t="s">
        <v>2853</v>
      </c>
      <c r="L202">
        <v>200</v>
      </c>
    </row>
    <row r="203" spans="2:12" x14ac:dyDescent="0.25">
      <c r="B203" t="s">
        <v>90</v>
      </c>
      <c r="C203" t="s">
        <v>2678</v>
      </c>
      <c r="D203" t="s">
        <v>1815</v>
      </c>
      <c r="E203" s="6">
        <v>45076</v>
      </c>
      <c r="F203" s="51">
        <v>1372.75</v>
      </c>
      <c r="G203" s="51">
        <v>1372.75</v>
      </c>
      <c r="H203" s="6">
        <v>45060</v>
      </c>
      <c r="I203" s="6" t="s">
        <v>801</v>
      </c>
      <c r="J203" t="s">
        <v>802</v>
      </c>
      <c r="K203" t="s">
        <v>2854</v>
      </c>
      <c r="L203">
        <v>201</v>
      </c>
    </row>
    <row r="204" spans="2:12" x14ac:dyDescent="0.25">
      <c r="B204" t="s">
        <v>90</v>
      </c>
      <c r="C204" t="s">
        <v>2678</v>
      </c>
      <c r="D204" t="s">
        <v>2262</v>
      </c>
      <c r="E204" s="6">
        <v>45078</v>
      </c>
      <c r="F204" s="51">
        <v>614.13</v>
      </c>
      <c r="G204" s="51">
        <v>614.13</v>
      </c>
      <c r="H204" s="6">
        <v>45061</v>
      </c>
      <c r="I204" s="6" t="s">
        <v>804</v>
      </c>
      <c r="J204" t="s">
        <v>805</v>
      </c>
      <c r="K204" t="s">
        <v>2855</v>
      </c>
      <c r="L204">
        <v>202</v>
      </c>
    </row>
    <row r="205" spans="2:12" x14ac:dyDescent="0.25">
      <c r="B205" t="s">
        <v>90</v>
      </c>
      <c r="C205" t="s">
        <v>2678</v>
      </c>
      <c r="D205" t="s">
        <v>2263</v>
      </c>
      <c r="E205" s="6">
        <v>45078</v>
      </c>
      <c r="F205" s="51">
        <v>650.25</v>
      </c>
      <c r="G205" s="51">
        <v>650.25</v>
      </c>
      <c r="H205" s="6">
        <v>45061</v>
      </c>
      <c r="I205" s="6" t="s">
        <v>1654</v>
      </c>
      <c r="J205" t="s">
        <v>1655</v>
      </c>
      <c r="K205" t="s">
        <v>2856</v>
      </c>
      <c r="L205">
        <v>203</v>
      </c>
    </row>
    <row r="206" spans="2:12" x14ac:dyDescent="0.25">
      <c r="B206" t="s">
        <v>90</v>
      </c>
      <c r="C206" t="s">
        <v>2678</v>
      </c>
      <c r="D206" t="s">
        <v>2264</v>
      </c>
      <c r="E206" s="6">
        <v>45083</v>
      </c>
      <c r="F206" s="51">
        <v>578</v>
      </c>
      <c r="G206" s="51">
        <v>578</v>
      </c>
      <c r="H206" s="6">
        <v>44863</v>
      </c>
      <c r="I206" s="6" t="s">
        <v>2157</v>
      </c>
      <c r="J206" t="s">
        <v>2158</v>
      </c>
      <c r="K206" t="s">
        <v>2857</v>
      </c>
      <c r="L206">
        <v>204</v>
      </c>
    </row>
    <row r="207" spans="2:12" x14ac:dyDescent="0.25">
      <c r="B207" t="s">
        <v>90</v>
      </c>
      <c r="C207" t="s">
        <v>2678</v>
      </c>
      <c r="D207" t="s">
        <v>2551</v>
      </c>
      <c r="E207" s="6">
        <v>45091</v>
      </c>
      <c r="F207" s="51">
        <v>614.13</v>
      </c>
      <c r="G207" s="51">
        <v>614.13</v>
      </c>
      <c r="H207" s="6">
        <v>44949</v>
      </c>
      <c r="I207" s="6" t="s">
        <v>824</v>
      </c>
      <c r="J207" t="s">
        <v>825</v>
      </c>
      <c r="K207" t="s">
        <v>2858</v>
      </c>
      <c r="L207">
        <v>205</v>
      </c>
    </row>
    <row r="208" spans="2:12" x14ac:dyDescent="0.25">
      <c r="B208" t="s">
        <v>90</v>
      </c>
      <c r="C208" t="s">
        <v>2678</v>
      </c>
      <c r="D208" t="s">
        <v>2552</v>
      </c>
      <c r="E208" s="6">
        <v>45091</v>
      </c>
      <c r="F208" s="51">
        <v>469.63</v>
      </c>
      <c r="G208" s="51">
        <v>469.63</v>
      </c>
      <c r="H208" s="6">
        <v>44949</v>
      </c>
      <c r="I208" s="6" t="s">
        <v>1657</v>
      </c>
      <c r="J208" t="s">
        <v>1658</v>
      </c>
      <c r="K208" t="s">
        <v>2859</v>
      </c>
      <c r="L208">
        <v>206</v>
      </c>
    </row>
    <row r="209" spans="2:12" x14ac:dyDescent="0.25">
      <c r="B209" t="s">
        <v>90</v>
      </c>
      <c r="C209" t="s">
        <v>2678</v>
      </c>
      <c r="D209" t="s">
        <v>2550</v>
      </c>
      <c r="E209" s="6">
        <v>45092</v>
      </c>
      <c r="F209" s="51">
        <v>1445</v>
      </c>
      <c r="G209" s="51">
        <v>1445</v>
      </c>
      <c r="H209" s="6">
        <v>44985</v>
      </c>
      <c r="I209" s="6" t="s">
        <v>2467</v>
      </c>
      <c r="J209" t="s">
        <v>2468</v>
      </c>
      <c r="K209" t="s">
        <v>2860</v>
      </c>
      <c r="L209">
        <v>207</v>
      </c>
    </row>
    <row r="210" spans="2:12" x14ac:dyDescent="0.25">
      <c r="B210" t="s">
        <v>90</v>
      </c>
      <c r="C210" t="s">
        <v>2678</v>
      </c>
      <c r="D210" t="s">
        <v>2553</v>
      </c>
      <c r="E210" s="6">
        <v>45092</v>
      </c>
      <c r="F210" s="51">
        <v>303.45</v>
      </c>
      <c r="G210" s="51">
        <v>303.45</v>
      </c>
      <c r="H210" s="6">
        <v>45026</v>
      </c>
      <c r="I210" s="6" t="s">
        <v>1660</v>
      </c>
      <c r="J210" t="s">
        <v>1661</v>
      </c>
      <c r="K210" t="s">
        <v>2861</v>
      </c>
      <c r="L210">
        <v>208</v>
      </c>
    </row>
    <row r="211" spans="2:12" x14ac:dyDescent="0.25">
      <c r="B211" t="s">
        <v>1301</v>
      </c>
      <c r="C211" t="s">
        <v>2679</v>
      </c>
      <c r="D211" t="s">
        <v>1303</v>
      </c>
      <c r="E211" s="6">
        <v>45057</v>
      </c>
      <c r="F211" s="51">
        <v>722.5</v>
      </c>
      <c r="G211" s="51">
        <v>722.5</v>
      </c>
      <c r="H211" s="6">
        <v>44846</v>
      </c>
      <c r="I211" s="6" t="s">
        <v>829</v>
      </c>
      <c r="J211" t="s">
        <v>830</v>
      </c>
      <c r="K211" t="s">
        <v>2862</v>
      </c>
      <c r="L211">
        <v>209</v>
      </c>
    </row>
    <row r="212" spans="2:12" x14ac:dyDescent="0.25">
      <c r="B212" t="s">
        <v>1301</v>
      </c>
      <c r="C212" t="s">
        <v>2679</v>
      </c>
      <c r="D212" t="s">
        <v>1304</v>
      </c>
      <c r="E212" s="6">
        <v>45057</v>
      </c>
      <c r="F212" s="51">
        <v>1140.95</v>
      </c>
      <c r="G212" s="51">
        <v>1140.95</v>
      </c>
      <c r="H212" s="6">
        <v>-30</v>
      </c>
      <c r="I212" s="6" t="s">
        <v>1192</v>
      </c>
      <c r="J212" t="s">
        <v>1193</v>
      </c>
      <c r="K212" t="s">
        <v>2863</v>
      </c>
      <c r="L212">
        <v>210</v>
      </c>
    </row>
    <row r="213" spans="2:12" x14ac:dyDescent="0.25">
      <c r="B213" t="s">
        <v>103</v>
      </c>
      <c r="C213" t="s">
        <v>2680</v>
      </c>
      <c r="D213" t="s">
        <v>1099</v>
      </c>
      <c r="E213" s="6">
        <v>45049</v>
      </c>
      <c r="F213" s="51">
        <v>700</v>
      </c>
      <c r="G213" s="51">
        <v>700</v>
      </c>
      <c r="H213" s="6">
        <v>44746</v>
      </c>
      <c r="I213" s="6" t="s">
        <v>831</v>
      </c>
      <c r="J213" t="s">
        <v>832</v>
      </c>
      <c r="K213" t="s">
        <v>2864</v>
      </c>
      <c r="L213">
        <v>211</v>
      </c>
    </row>
    <row r="214" spans="2:12" x14ac:dyDescent="0.25">
      <c r="B214" t="s">
        <v>103</v>
      </c>
      <c r="C214" t="s">
        <v>2680</v>
      </c>
      <c r="D214" t="s">
        <v>1100</v>
      </c>
      <c r="E214" s="6">
        <v>45049</v>
      </c>
      <c r="F214" s="51">
        <v>287</v>
      </c>
      <c r="G214" s="51">
        <v>287</v>
      </c>
      <c r="H214" s="6">
        <v>44913</v>
      </c>
      <c r="I214" s="6" t="s">
        <v>833</v>
      </c>
      <c r="J214" t="s">
        <v>834</v>
      </c>
      <c r="K214" t="s">
        <v>2865</v>
      </c>
      <c r="L214">
        <v>212</v>
      </c>
    </row>
    <row r="215" spans="2:12" x14ac:dyDescent="0.25">
      <c r="B215" t="s">
        <v>103</v>
      </c>
      <c r="C215" t="s">
        <v>2680</v>
      </c>
      <c r="D215" t="s">
        <v>1101</v>
      </c>
      <c r="E215" s="6">
        <v>45049</v>
      </c>
      <c r="F215" s="51">
        <v>558</v>
      </c>
      <c r="G215" s="51">
        <v>558</v>
      </c>
      <c r="H215" s="6">
        <v>44957</v>
      </c>
      <c r="I215" s="6" t="s">
        <v>836</v>
      </c>
      <c r="J215" t="s">
        <v>837</v>
      </c>
      <c r="K215" t="s">
        <v>2866</v>
      </c>
      <c r="L215">
        <v>213</v>
      </c>
    </row>
    <row r="216" spans="2:12" x14ac:dyDescent="0.25">
      <c r="B216" t="s">
        <v>103</v>
      </c>
      <c r="C216" t="s">
        <v>2680</v>
      </c>
      <c r="D216" t="s">
        <v>1102</v>
      </c>
      <c r="E216" s="6">
        <v>45049</v>
      </c>
      <c r="F216" s="51">
        <v>453.38</v>
      </c>
      <c r="G216" s="51">
        <v>453.38</v>
      </c>
      <c r="H216" s="6">
        <v>44970</v>
      </c>
      <c r="I216" s="6" t="s">
        <v>840</v>
      </c>
      <c r="J216" t="s">
        <v>841</v>
      </c>
      <c r="K216" t="s">
        <v>2867</v>
      </c>
      <c r="L216">
        <v>214</v>
      </c>
    </row>
    <row r="217" spans="2:12" x14ac:dyDescent="0.25">
      <c r="B217" t="s">
        <v>103</v>
      </c>
      <c r="C217" t="s">
        <v>2680</v>
      </c>
      <c r="D217" t="s">
        <v>1305</v>
      </c>
      <c r="E217" s="6">
        <v>45050</v>
      </c>
      <c r="F217" s="51">
        <v>1260</v>
      </c>
      <c r="G217" s="51">
        <v>1260</v>
      </c>
      <c r="H217" s="6">
        <v>44971</v>
      </c>
      <c r="I217" s="6" t="s">
        <v>844</v>
      </c>
      <c r="J217" t="s">
        <v>845</v>
      </c>
      <c r="K217" t="s">
        <v>2868</v>
      </c>
      <c r="L217">
        <v>215</v>
      </c>
    </row>
    <row r="218" spans="2:12" x14ac:dyDescent="0.25">
      <c r="B218" t="s">
        <v>103</v>
      </c>
      <c r="C218" t="s">
        <v>2680</v>
      </c>
      <c r="D218" t="s">
        <v>1311</v>
      </c>
      <c r="E218" s="6">
        <v>45050</v>
      </c>
      <c r="F218" s="51">
        <v>1393</v>
      </c>
      <c r="G218" s="51">
        <v>1393</v>
      </c>
      <c r="H218" s="6">
        <v>44996</v>
      </c>
      <c r="I218" s="6" t="s">
        <v>848</v>
      </c>
      <c r="J218" t="s">
        <v>849</v>
      </c>
      <c r="K218" t="s">
        <v>2869</v>
      </c>
      <c r="L218">
        <v>216</v>
      </c>
    </row>
    <row r="219" spans="2:12" x14ac:dyDescent="0.25">
      <c r="B219" t="s">
        <v>103</v>
      </c>
      <c r="C219" t="s">
        <v>2680</v>
      </c>
      <c r="D219" t="s">
        <v>1307</v>
      </c>
      <c r="E219" s="6">
        <v>45057</v>
      </c>
      <c r="F219" s="51">
        <v>1606</v>
      </c>
      <c r="G219" s="51">
        <v>1606</v>
      </c>
      <c r="H219" s="6">
        <v>44996</v>
      </c>
      <c r="I219" s="6" t="s">
        <v>851</v>
      </c>
      <c r="J219" t="s">
        <v>852</v>
      </c>
      <c r="K219" t="s">
        <v>2870</v>
      </c>
      <c r="L219">
        <v>217</v>
      </c>
    </row>
    <row r="220" spans="2:12" x14ac:dyDescent="0.25">
      <c r="B220" t="s">
        <v>103</v>
      </c>
      <c r="C220" t="s">
        <v>2680</v>
      </c>
      <c r="D220" t="s">
        <v>1308</v>
      </c>
      <c r="E220" s="6">
        <v>45057</v>
      </c>
      <c r="F220" s="51">
        <v>700</v>
      </c>
      <c r="G220" s="51">
        <v>700</v>
      </c>
      <c r="H220" s="6">
        <v>44999</v>
      </c>
      <c r="I220" s="6" t="s">
        <v>853</v>
      </c>
      <c r="J220" t="s">
        <v>854</v>
      </c>
      <c r="K220" t="s">
        <v>2871</v>
      </c>
      <c r="L220">
        <v>218</v>
      </c>
    </row>
    <row r="221" spans="2:12" x14ac:dyDescent="0.25">
      <c r="B221" t="s">
        <v>103</v>
      </c>
      <c r="C221" t="s">
        <v>2680</v>
      </c>
      <c r="D221" t="s">
        <v>1309</v>
      </c>
      <c r="E221" s="6">
        <v>45057</v>
      </c>
      <c r="F221" s="51">
        <v>1116</v>
      </c>
      <c r="G221" s="51">
        <v>1116</v>
      </c>
      <c r="H221" s="6">
        <v>44999</v>
      </c>
      <c r="I221" s="6" t="s">
        <v>856</v>
      </c>
      <c r="J221" t="s">
        <v>857</v>
      </c>
      <c r="K221" t="s">
        <v>2872</v>
      </c>
      <c r="L221">
        <v>219</v>
      </c>
    </row>
    <row r="222" spans="2:12" x14ac:dyDescent="0.25">
      <c r="B222" t="s">
        <v>103</v>
      </c>
      <c r="C222" t="s">
        <v>2680</v>
      </c>
      <c r="D222" t="s">
        <v>1310</v>
      </c>
      <c r="E222" s="6">
        <v>45057</v>
      </c>
      <c r="F222" s="51">
        <v>1781</v>
      </c>
      <c r="G222" s="51">
        <v>1781</v>
      </c>
      <c r="H222" s="6">
        <v>45046</v>
      </c>
      <c r="I222" s="6" t="s">
        <v>1196</v>
      </c>
      <c r="J222" t="s">
        <v>2472</v>
      </c>
      <c r="K222" t="s">
        <v>2873</v>
      </c>
      <c r="L222">
        <v>220</v>
      </c>
    </row>
    <row r="223" spans="2:12" x14ac:dyDescent="0.25">
      <c r="B223" t="s">
        <v>103</v>
      </c>
      <c r="C223" t="s">
        <v>2680</v>
      </c>
      <c r="D223" t="s">
        <v>1312</v>
      </c>
      <c r="E223" s="6">
        <v>45061</v>
      </c>
      <c r="F223" s="51">
        <v>1166.5</v>
      </c>
      <c r="G223" s="51">
        <v>1166.5</v>
      </c>
      <c r="H223" s="6">
        <v>45048</v>
      </c>
      <c r="I223" s="6" t="s">
        <v>859</v>
      </c>
      <c r="J223" t="s">
        <v>860</v>
      </c>
      <c r="K223" t="s">
        <v>2874</v>
      </c>
      <c r="L223">
        <v>221</v>
      </c>
    </row>
    <row r="224" spans="2:12" x14ac:dyDescent="0.25">
      <c r="B224" t="s">
        <v>103</v>
      </c>
      <c r="C224" t="s">
        <v>2680</v>
      </c>
      <c r="D224" t="s">
        <v>1313</v>
      </c>
      <c r="E224" s="6">
        <v>45061</v>
      </c>
      <c r="F224" s="51">
        <v>1171.5</v>
      </c>
      <c r="G224" s="51">
        <v>1171.5</v>
      </c>
      <c r="H224" s="6">
        <v>45048</v>
      </c>
      <c r="I224" s="6" t="s">
        <v>864</v>
      </c>
      <c r="J224" t="s">
        <v>865</v>
      </c>
      <c r="K224" t="s">
        <v>2875</v>
      </c>
      <c r="L224">
        <v>222</v>
      </c>
    </row>
    <row r="225" spans="2:12" x14ac:dyDescent="0.25">
      <c r="B225" t="s">
        <v>103</v>
      </c>
      <c r="C225" t="s">
        <v>2680</v>
      </c>
      <c r="D225" t="s">
        <v>1314</v>
      </c>
      <c r="E225" s="6">
        <v>45061</v>
      </c>
      <c r="F225" s="51">
        <v>614.13</v>
      </c>
      <c r="G225" s="51">
        <v>614.13</v>
      </c>
      <c r="H225" s="6">
        <v>45053</v>
      </c>
      <c r="I225" s="6" t="s">
        <v>1670</v>
      </c>
      <c r="J225" t="s">
        <v>1671</v>
      </c>
      <c r="K225" t="s">
        <v>2876</v>
      </c>
      <c r="L225">
        <v>223</v>
      </c>
    </row>
    <row r="226" spans="2:12" x14ac:dyDescent="0.25">
      <c r="B226" t="s">
        <v>103</v>
      </c>
      <c r="C226" t="s">
        <v>2680</v>
      </c>
      <c r="D226" t="s">
        <v>1306</v>
      </c>
      <c r="E226" s="6">
        <v>45062</v>
      </c>
      <c r="F226" s="51">
        <v>835.95</v>
      </c>
      <c r="G226" s="51">
        <v>835.95</v>
      </c>
      <c r="H226" s="6">
        <v>45061</v>
      </c>
      <c r="I226" s="6" t="s">
        <v>867</v>
      </c>
      <c r="J226" t="s">
        <v>868</v>
      </c>
      <c r="K226" t="s">
        <v>2877</v>
      </c>
      <c r="L226">
        <v>224</v>
      </c>
    </row>
    <row r="227" spans="2:12" x14ac:dyDescent="0.25">
      <c r="B227" t="s">
        <v>103</v>
      </c>
      <c r="C227" t="s">
        <v>2680</v>
      </c>
      <c r="D227" t="s">
        <v>1817</v>
      </c>
      <c r="E227" s="6">
        <v>45068</v>
      </c>
      <c r="F227" s="51">
        <v>469.63</v>
      </c>
      <c r="G227" s="51">
        <v>469.63</v>
      </c>
      <c r="H227" s="6">
        <v>45061</v>
      </c>
      <c r="I227" s="6" t="s">
        <v>2204</v>
      </c>
      <c r="J227" t="s">
        <v>1074</v>
      </c>
      <c r="K227" t="s">
        <v>2878</v>
      </c>
      <c r="L227">
        <v>225</v>
      </c>
    </row>
    <row r="228" spans="2:12" x14ac:dyDescent="0.25">
      <c r="B228" t="s">
        <v>103</v>
      </c>
      <c r="C228" t="s">
        <v>2680</v>
      </c>
      <c r="D228" t="s">
        <v>1821</v>
      </c>
      <c r="E228" s="6">
        <v>45068</v>
      </c>
      <c r="F228" s="51">
        <v>1499.58</v>
      </c>
      <c r="G228" s="51">
        <v>1499.58</v>
      </c>
      <c r="H228" s="6">
        <v>45062</v>
      </c>
      <c r="I228" s="6" t="s">
        <v>871</v>
      </c>
      <c r="J228" t="s">
        <v>1</v>
      </c>
      <c r="K228" t="s">
        <v>2879</v>
      </c>
      <c r="L228">
        <v>226</v>
      </c>
    </row>
    <row r="229" spans="2:12" x14ac:dyDescent="0.25">
      <c r="B229" t="s">
        <v>103</v>
      </c>
      <c r="C229" t="s">
        <v>2680</v>
      </c>
      <c r="D229" t="s">
        <v>1818</v>
      </c>
      <c r="E229" s="6">
        <v>45068</v>
      </c>
      <c r="F229" s="51">
        <v>753.38</v>
      </c>
      <c r="G229" s="51">
        <v>753.38</v>
      </c>
      <c r="H229" s="6">
        <v>45062</v>
      </c>
      <c r="I229" s="6" t="s">
        <v>2181</v>
      </c>
      <c r="J229" t="s">
        <v>2182</v>
      </c>
      <c r="K229" t="s">
        <v>2880</v>
      </c>
      <c r="L229">
        <v>227</v>
      </c>
    </row>
    <row r="230" spans="2:12" x14ac:dyDescent="0.25">
      <c r="B230" t="s">
        <v>103</v>
      </c>
      <c r="C230" t="s">
        <v>2680</v>
      </c>
      <c r="D230" t="s">
        <v>1820</v>
      </c>
      <c r="E230" s="6">
        <v>45068</v>
      </c>
      <c r="F230" s="51">
        <v>469.63</v>
      </c>
      <c r="G230" s="51">
        <v>469.63</v>
      </c>
      <c r="H230" s="6">
        <v>45027</v>
      </c>
      <c r="I230" s="6" t="s">
        <v>878</v>
      </c>
      <c r="J230" t="s">
        <v>879</v>
      </c>
      <c r="K230" t="s">
        <v>2881</v>
      </c>
      <c r="L230">
        <v>228</v>
      </c>
    </row>
    <row r="231" spans="2:12" x14ac:dyDescent="0.25">
      <c r="B231" t="s">
        <v>103</v>
      </c>
      <c r="C231" t="s">
        <v>2680</v>
      </c>
      <c r="D231" t="s">
        <v>1816</v>
      </c>
      <c r="E231" s="6">
        <v>45068</v>
      </c>
      <c r="F231" s="51">
        <v>527.03</v>
      </c>
      <c r="G231" s="51">
        <v>527.03</v>
      </c>
      <c r="H231" s="6">
        <v>45027</v>
      </c>
      <c r="I231" s="6" t="s">
        <v>882</v>
      </c>
      <c r="J231" t="s">
        <v>883</v>
      </c>
      <c r="K231" t="s">
        <v>2882</v>
      </c>
      <c r="L231">
        <v>229</v>
      </c>
    </row>
    <row r="232" spans="2:12" x14ac:dyDescent="0.25">
      <c r="B232" t="s">
        <v>103</v>
      </c>
      <c r="C232" t="s">
        <v>2680</v>
      </c>
      <c r="D232" t="s">
        <v>1819</v>
      </c>
      <c r="E232" s="6">
        <v>45068</v>
      </c>
      <c r="F232" s="51">
        <v>574</v>
      </c>
      <c r="G232" s="51">
        <v>574</v>
      </c>
      <c r="H232" s="6">
        <v>45019</v>
      </c>
      <c r="I232" s="6" t="s">
        <v>885</v>
      </c>
      <c r="J232" t="s">
        <v>886</v>
      </c>
      <c r="K232" t="s">
        <v>2883</v>
      </c>
      <c r="L232">
        <v>230</v>
      </c>
    </row>
    <row r="233" spans="2:12" x14ac:dyDescent="0.25">
      <c r="B233" t="s">
        <v>103</v>
      </c>
      <c r="C233" t="s">
        <v>2680</v>
      </c>
      <c r="D233" t="s">
        <v>1822</v>
      </c>
      <c r="E233" s="6">
        <v>45070</v>
      </c>
      <c r="F233" s="51">
        <v>1183.8800000000001</v>
      </c>
      <c r="G233" s="51">
        <v>1183.8800000000001</v>
      </c>
      <c r="H233" s="6">
        <v>45019</v>
      </c>
      <c r="I233" s="6" t="s">
        <v>1700</v>
      </c>
      <c r="J233" t="s">
        <v>1701</v>
      </c>
      <c r="K233" t="s">
        <v>2884</v>
      </c>
      <c r="L233">
        <v>231</v>
      </c>
    </row>
    <row r="234" spans="2:12" x14ac:dyDescent="0.25">
      <c r="B234" t="s">
        <v>103</v>
      </c>
      <c r="C234" t="s">
        <v>2680</v>
      </c>
      <c r="D234" t="s">
        <v>1823</v>
      </c>
      <c r="E234" s="6">
        <v>45074</v>
      </c>
      <c r="F234" s="51">
        <v>2906.5</v>
      </c>
      <c r="G234" s="51">
        <v>2906.5</v>
      </c>
      <c r="H234" s="6">
        <v>45019</v>
      </c>
      <c r="I234" s="6" t="s">
        <v>905</v>
      </c>
      <c r="J234" t="s">
        <v>906</v>
      </c>
      <c r="K234" t="s">
        <v>2885</v>
      </c>
      <c r="L234">
        <v>232</v>
      </c>
    </row>
    <row r="235" spans="2:12" x14ac:dyDescent="0.25">
      <c r="B235" t="s">
        <v>103</v>
      </c>
      <c r="C235" t="s">
        <v>2680</v>
      </c>
      <c r="D235" t="s">
        <v>1825</v>
      </c>
      <c r="E235" s="6">
        <v>45076</v>
      </c>
      <c r="F235" s="51">
        <v>433.5</v>
      </c>
      <c r="G235" s="51">
        <v>433.5</v>
      </c>
      <c r="H235" s="6">
        <v>45019</v>
      </c>
      <c r="I235" s="6" t="s">
        <v>1768</v>
      </c>
      <c r="J235" t="s">
        <v>914</v>
      </c>
      <c r="K235" t="s">
        <v>2886</v>
      </c>
      <c r="L235">
        <v>233</v>
      </c>
    </row>
    <row r="236" spans="2:12" x14ac:dyDescent="0.25">
      <c r="B236" t="s">
        <v>103</v>
      </c>
      <c r="C236" t="s">
        <v>2680</v>
      </c>
      <c r="D236" t="s">
        <v>1824</v>
      </c>
      <c r="E236" s="6">
        <v>45076</v>
      </c>
      <c r="F236" s="51">
        <v>508.5</v>
      </c>
      <c r="G236" s="51">
        <v>508.5</v>
      </c>
      <c r="H236" s="6">
        <v>45020</v>
      </c>
      <c r="I236" s="6" t="s">
        <v>915</v>
      </c>
      <c r="J236" t="s">
        <v>916</v>
      </c>
      <c r="K236" t="s">
        <v>2887</v>
      </c>
      <c r="L236">
        <v>234</v>
      </c>
    </row>
    <row r="237" spans="2:12" x14ac:dyDescent="0.25">
      <c r="B237" t="s">
        <v>103</v>
      </c>
      <c r="C237" t="s">
        <v>2680</v>
      </c>
      <c r="D237" t="s">
        <v>2267</v>
      </c>
      <c r="E237" s="6">
        <v>45082</v>
      </c>
      <c r="F237" s="51">
        <v>816.5</v>
      </c>
      <c r="G237" s="51">
        <v>816.5</v>
      </c>
      <c r="H237" s="6">
        <v>45020</v>
      </c>
      <c r="I237" s="6" t="s">
        <v>918</v>
      </c>
      <c r="J237" t="s">
        <v>918</v>
      </c>
      <c r="K237" t="s">
        <v>2888</v>
      </c>
      <c r="L237">
        <v>235</v>
      </c>
    </row>
    <row r="238" spans="2:12" x14ac:dyDescent="0.25">
      <c r="B238" t="s">
        <v>103</v>
      </c>
      <c r="C238" t="s">
        <v>2680</v>
      </c>
      <c r="D238" t="s">
        <v>2269</v>
      </c>
      <c r="E238" s="6">
        <v>45082</v>
      </c>
      <c r="F238" s="51">
        <v>1581</v>
      </c>
      <c r="G238" s="51">
        <v>1581</v>
      </c>
      <c r="H238" s="6">
        <v>45027</v>
      </c>
      <c r="I238" s="6" t="s">
        <v>956</v>
      </c>
      <c r="J238" t="s">
        <v>957</v>
      </c>
      <c r="K238" t="s">
        <v>2889</v>
      </c>
      <c r="L238">
        <v>236</v>
      </c>
    </row>
    <row r="239" spans="2:12" x14ac:dyDescent="0.25">
      <c r="B239" t="s">
        <v>103</v>
      </c>
      <c r="C239" t="s">
        <v>2680</v>
      </c>
      <c r="D239" t="s">
        <v>2270</v>
      </c>
      <c r="E239" s="6">
        <v>45082</v>
      </c>
      <c r="F239" s="51">
        <v>939.25</v>
      </c>
      <c r="G239" s="51">
        <v>939.25</v>
      </c>
      <c r="H239" s="6">
        <v>45027</v>
      </c>
      <c r="I239" s="6" t="s">
        <v>959</v>
      </c>
      <c r="J239" t="s">
        <v>960</v>
      </c>
      <c r="K239" t="s">
        <v>2890</v>
      </c>
      <c r="L239">
        <v>237</v>
      </c>
    </row>
    <row r="240" spans="2:12" x14ac:dyDescent="0.25">
      <c r="B240" t="s">
        <v>103</v>
      </c>
      <c r="C240" t="s">
        <v>2680</v>
      </c>
      <c r="D240" t="s">
        <v>2271</v>
      </c>
      <c r="E240" s="6">
        <v>45082</v>
      </c>
      <c r="F240" s="51">
        <v>1161.5</v>
      </c>
      <c r="G240" s="51">
        <v>1161.5</v>
      </c>
      <c r="H240" s="6">
        <v>45027</v>
      </c>
      <c r="I240" s="6" t="s">
        <v>962</v>
      </c>
      <c r="J240" t="s">
        <v>963</v>
      </c>
      <c r="K240" t="s">
        <v>2891</v>
      </c>
      <c r="L240">
        <v>238</v>
      </c>
    </row>
    <row r="241" spans="2:12" x14ac:dyDescent="0.25">
      <c r="B241" t="s">
        <v>103</v>
      </c>
      <c r="C241" t="s">
        <v>2680</v>
      </c>
      <c r="D241" t="s">
        <v>2274</v>
      </c>
      <c r="E241" s="6">
        <v>45112</v>
      </c>
      <c r="F241" s="51">
        <v>830.88</v>
      </c>
      <c r="G241" s="51">
        <v>830.88</v>
      </c>
      <c r="H241" s="6">
        <v>45027</v>
      </c>
      <c r="I241" s="6" t="s">
        <v>965</v>
      </c>
      <c r="J241" t="s">
        <v>966</v>
      </c>
      <c r="K241" t="s">
        <v>2892</v>
      </c>
      <c r="L241">
        <v>239</v>
      </c>
    </row>
    <row r="242" spans="2:12" x14ac:dyDescent="0.25">
      <c r="B242" t="s">
        <v>103</v>
      </c>
      <c r="C242" t="s">
        <v>2680</v>
      </c>
      <c r="D242" t="s">
        <v>2276</v>
      </c>
      <c r="E242" s="6">
        <v>45112</v>
      </c>
      <c r="F242" s="51">
        <v>289</v>
      </c>
      <c r="G242" s="51">
        <v>289</v>
      </c>
      <c r="H242" s="6">
        <v>45031</v>
      </c>
      <c r="I242" s="6" t="s">
        <v>976</v>
      </c>
      <c r="J242" t="s">
        <v>977</v>
      </c>
      <c r="K242" t="s">
        <v>2893</v>
      </c>
      <c r="L242">
        <v>240</v>
      </c>
    </row>
    <row r="243" spans="2:12" x14ac:dyDescent="0.25">
      <c r="B243" t="s">
        <v>103</v>
      </c>
      <c r="C243" t="s">
        <v>2680</v>
      </c>
      <c r="D243" t="s">
        <v>2265</v>
      </c>
      <c r="E243" s="6">
        <v>45113</v>
      </c>
      <c r="F243" s="51">
        <v>882</v>
      </c>
      <c r="G243" s="51">
        <v>882</v>
      </c>
      <c r="H243" s="6">
        <v>45031</v>
      </c>
      <c r="I243" s="6" t="s">
        <v>1211</v>
      </c>
      <c r="J243" t="s">
        <v>979</v>
      </c>
      <c r="K243" t="s">
        <v>2894</v>
      </c>
      <c r="L243">
        <v>241</v>
      </c>
    </row>
    <row r="244" spans="2:12" x14ac:dyDescent="0.25">
      <c r="B244" t="s">
        <v>103</v>
      </c>
      <c r="C244" t="s">
        <v>2680</v>
      </c>
      <c r="D244" t="s">
        <v>2266</v>
      </c>
      <c r="E244" s="6">
        <v>45113</v>
      </c>
      <c r="F244" s="51">
        <v>748.75</v>
      </c>
      <c r="G244" s="51">
        <v>748.75</v>
      </c>
      <c r="H244" s="6">
        <v>45031</v>
      </c>
      <c r="I244" s="6" t="s">
        <v>980</v>
      </c>
      <c r="J244" t="s">
        <v>981</v>
      </c>
      <c r="K244" t="s">
        <v>2895</v>
      </c>
      <c r="L244">
        <v>242</v>
      </c>
    </row>
    <row r="245" spans="2:12" x14ac:dyDescent="0.25">
      <c r="B245" t="s">
        <v>103</v>
      </c>
      <c r="C245" t="s">
        <v>2680</v>
      </c>
      <c r="D245" t="s">
        <v>2268</v>
      </c>
      <c r="E245" s="6">
        <v>45118</v>
      </c>
      <c r="F245" s="51">
        <v>538.13</v>
      </c>
      <c r="G245" s="51">
        <v>538.13</v>
      </c>
      <c r="H245" s="6">
        <v>45032</v>
      </c>
      <c r="I245" s="6" t="s">
        <v>1214</v>
      </c>
      <c r="J245" t="s">
        <v>983</v>
      </c>
      <c r="K245" t="s">
        <v>2896</v>
      </c>
      <c r="L245">
        <v>243</v>
      </c>
    </row>
    <row r="246" spans="2:12" x14ac:dyDescent="0.25">
      <c r="B246" t="s">
        <v>103</v>
      </c>
      <c r="C246" t="s">
        <v>2680</v>
      </c>
      <c r="D246" t="s">
        <v>2272</v>
      </c>
      <c r="E246" s="6">
        <v>45120</v>
      </c>
      <c r="F246" s="51">
        <v>1374.75</v>
      </c>
      <c r="G246" s="51">
        <v>1374.75</v>
      </c>
      <c r="H246" s="6">
        <v>45038</v>
      </c>
      <c r="I246" s="6" t="s">
        <v>984</v>
      </c>
      <c r="J246" t="s">
        <v>985</v>
      </c>
      <c r="K246" t="s">
        <v>2897</v>
      </c>
      <c r="L246">
        <v>244</v>
      </c>
    </row>
    <row r="247" spans="2:12" x14ac:dyDescent="0.25">
      <c r="B247" t="s">
        <v>103</v>
      </c>
      <c r="C247" t="s">
        <v>2680</v>
      </c>
      <c r="D247" t="s">
        <v>2273</v>
      </c>
      <c r="E247" s="6">
        <v>45120</v>
      </c>
      <c r="F247" s="51">
        <v>1374.25</v>
      </c>
      <c r="G247" s="51">
        <v>1374.25</v>
      </c>
      <c r="H247" s="6">
        <v>45038</v>
      </c>
      <c r="I247" s="6" t="s">
        <v>1010</v>
      </c>
      <c r="J247" t="s">
        <v>2500</v>
      </c>
      <c r="K247" t="s">
        <v>2898</v>
      </c>
      <c r="L247">
        <v>245</v>
      </c>
    </row>
    <row r="248" spans="2:12" x14ac:dyDescent="0.25">
      <c r="B248" t="s">
        <v>103</v>
      </c>
      <c r="C248" t="s">
        <v>2680</v>
      </c>
      <c r="D248" t="s">
        <v>2275</v>
      </c>
      <c r="E248" s="6">
        <v>45120</v>
      </c>
      <c r="F248" s="51">
        <v>498.53</v>
      </c>
      <c r="G248" s="51">
        <v>498.53</v>
      </c>
      <c r="H248" s="6">
        <v>45038</v>
      </c>
      <c r="I248" s="6" t="s">
        <v>1011</v>
      </c>
      <c r="J248" t="s">
        <v>1012</v>
      </c>
      <c r="K248" t="s">
        <v>2899</v>
      </c>
      <c r="L248">
        <v>246</v>
      </c>
    </row>
    <row r="249" spans="2:12" x14ac:dyDescent="0.25">
      <c r="B249" t="s">
        <v>103</v>
      </c>
      <c r="C249" t="s">
        <v>2680</v>
      </c>
      <c r="D249" t="s">
        <v>2277</v>
      </c>
      <c r="E249" s="6">
        <v>45120</v>
      </c>
      <c r="F249" s="51">
        <v>939.25</v>
      </c>
      <c r="G249" s="51">
        <v>939.25</v>
      </c>
      <c r="H249" s="6">
        <v>45038</v>
      </c>
      <c r="I249" s="6" t="s">
        <v>1014</v>
      </c>
      <c r="J249" t="s">
        <v>1015</v>
      </c>
      <c r="K249" t="s">
        <v>2900</v>
      </c>
      <c r="L249">
        <v>247</v>
      </c>
    </row>
    <row r="250" spans="2:12" x14ac:dyDescent="0.25">
      <c r="B250" t="s">
        <v>103</v>
      </c>
      <c r="C250" t="s">
        <v>2680</v>
      </c>
      <c r="D250" t="s">
        <v>2554</v>
      </c>
      <c r="E250" s="6">
        <v>45122</v>
      </c>
      <c r="F250" s="51">
        <v>917.58</v>
      </c>
      <c r="G250" s="51">
        <v>917.58</v>
      </c>
      <c r="H250" s="6">
        <v>45038</v>
      </c>
      <c r="I250" s="6" t="s">
        <v>1016</v>
      </c>
      <c r="J250" t="s">
        <v>1017</v>
      </c>
      <c r="K250" t="s">
        <v>2901</v>
      </c>
      <c r="L250">
        <v>248</v>
      </c>
    </row>
    <row r="251" spans="2:12" x14ac:dyDescent="0.25">
      <c r="B251" t="s">
        <v>103</v>
      </c>
      <c r="C251" t="s">
        <v>2680</v>
      </c>
      <c r="D251" t="s">
        <v>2555</v>
      </c>
      <c r="E251" s="6">
        <v>45122</v>
      </c>
      <c r="F251" s="51">
        <v>794.75</v>
      </c>
      <c r="G251" s="51">
        <v>794.75</v>
      </c>
      <c r="H251" s="6">
        <v>45038</v>
      </c>
      <c r="I251" s="6" t="s">
        <v>1019</v>
      </c>
      <c r="J251" t="s">
        <v>1020</v>
      </c>
      <c r="K251" t="s">
        <v>2902</v>
      </c>
      <c r="L251">
        <v>249</v>
      </c>
    </row>
    <row r="252" spans="2:12" x14ac:dyDescent="0.25">
      <c r="B252" t="s">
        <v>103</v>
      </c>
      <c r="C252" t="s">
        <v>2680</v>
      </c>
      <c r="D252" t="s">
        <v>2556</v>
      </c>
      <c r="E252" s="6">
        <v>45122</v>
      </c>
      <c r="F252" s="51">
        <v>753.38</v>
      </c>
      <c r="G252" s="51">
        <v>753.38</v>
      </c>
      <c r="H252" s="6">
        <v>45040</v>
      </c>
      <c r="I252" s="6" t="s">
        <v>1031</v>
      </c>
      <c r="J252" t="s">
        <v>1032</v>
      </c>
      <c r="K252" t="s">
        <v>2903</v>
      </c>
      <c r="L252">
        <v>250</v>
      </c>
    </row>
    <row r="253" spans="2:12" x14ac:dyDescent="0.25">
      <c r="B253" t="s">
        <v>105</v>
      </c>
      <c r="C253" t="s">
        <v>2681</v>
      </c>
      <c r="D253" t="s">
        <v>107</v>
      </c>
      <c r="E253" s="6">
        <v>44937</v>
      </c>
      <c r="F253" s="51">
        <v>368.75</v>
      </c>
      <c r="G253" s="51">
        <v>368.75</v>
      </c>
      <c r="H253" s="6">
        <v>45044</v>
      </c>
      <c r="I253" s="6" t="s">
        <v>1034</v>
      </c>
      <c r="J253" t="s">
        <v>1035</v>
      </c>
      <c r="K253" t="s">
        <v>2904</v>
      </c>
      <c r="L253">
        <v>251</v>
      </c>
    </row>
    <row r="254" spans="2:12" x14ac:dyDescent="0.25">
      <c r="B254" t="s">
        <v>105</v>
      </c>
      <c r="C254" t="s">
        <v>2681</v>
      </c>
      <c r="D254" t="s">
        <v>2278</v>
      </c>
      <c r="E254" s="6">
        <v>45112</v>
      </c>
      <c r="F254" s="51">
        <v>361.25</v>
      </c>
      <c r="G254" s="51">
        <v>361.25</v>
      </c>
      <c r="H254" s="6">
        <v>45046</v>
      </c>
      <c r="I254" s="6" t="s">
        <v>2529</v>
      </c>
      <c r="J254" t="s">
        <v>2530</v>
      </c>
      <c r="K254" t="s">
        <v>2905</v>
      </c>
      <c r="L254">
        <v>252</v>
      </c>
    </row>
    <row r="255" spans="2:12" x14ac:dyDescent="0.25">
      <c r="B255" t="s">
        <v>108</v>
      </c>
      <c r="C255" t="s">
        <v>2683</v>
      </c>
      <c r="D255" t="s">
        <v>110</v>
      </c>
      <c r="E255" s="6">
        <v>45017</v>
      </c>
      <c r="F255" s="51">
        <v>564</v>
      </c>
      <c r="G255" s="51">
        <v>564</v>
      </c>
      <c r="H255" s="6">
        <v>45046</v>
      </c>
      <c r="I255" s="6" t="s">
        <v>2501</v>
      </c>
      <c r="J255" t="s">
        <v>2502</v>
      </c>
      <c r="K255" t="s">
        <v>2906</v>
      </c>
      <c r="L255">
        <v>253</v>
      </c>
    </row>
    <row r="256" spans="2:12" x14ac:dyDescent="0.25">
      <c r="B256" t="s">
        <v>2557</v>
      </c>
      <c r="C256" t="s">
        <v>2684</v>
      </c>
      <c r="D256" t="s">
        <v>2559</v>
      </c>
      <c r="E256" s="6">
        <v>45122</v>
      </c>
      <c r="F256" s="51">
        <v>600</v>
      </c>
      <c r="G256" s="51">
        <v>600</v>
      </c>
      <c r="H256" s="6">
        <v>45052</v>
      </c>
      <c r="I256" s="6" t="s">
        <v>1231</v>
      </c>
      <c r="J256" t="s">
        <v>1232</v>
      </c>
      <c r="K256" t="s">
        <v>2907</v>
      </c>
      <c r="L256">
        <v>254</v>
      </c>
    </row>
    <row r="257" spans="2:12" x14ac:dyDescent="0.25">
      <c r="B257" t="s">
        <v>2560</v>
      </c>
      <c r="C257" t="s">
        <v>2685</v>
      </c>
      <c r="D257" t="s">
        <v>2562</v>
      </c>
      <c r="E257" s="6">
        <v>45122</v>
      </c>
      <c r="F257" s="51">
        <v>2500</v>
      </c>
      <c r="G257" s="51">
        <v>2500</v>
      </c>
      <c r="H257" s="6">
        <v>45052</v>
      </c>
      <c r="I257" s="6" t="s">
        <v>1761</v>
      </c>
      <c r="J257" t="s">
        <v>1762</v>
      </c>
      <c r="K257" t="s">
        <v>2908</v>
      </c>
      <c r="L257">
        <v>255</v>
      </c>
    </row>
    <row r="258" spans="2:12" x14ac:dyDescent="0.25">
      <c r="B258" t="s">
        <v>111</v>
      </c>
      <c r="C258" t="s">
        <v>2686</v>
      </c>
      <c r="D258" t="s">
        <v>113</v>
      </c>
      <c r="E258" s="6">
        <v>45028</v>
      </c>
      <c r="F258" s="51">
        <v>386.38</v>
      </c>
      <c r="G258" s="51">
        <v>386.38</v>
      </c>
      <c r="H258" s="6">
        <v>45052</v>
      </c>
      <c r="I258" s="6" t="s">
        <v>1233</v>
      </c>
      <c r="J258" t="s">
        <v>1234</v>
      </c>
      <c r="K258" t="s">
        <v>2909</v>
      </c>
      <c r="L258">
        <v>256</v>
      </c>
    </row>
    <row r="259" spans="2:12" x14ac:dyDescent="0.25">
      <c r="B259" t="s">
        <v>111</v>
      </c>
      <c r="C259" t="s">
        <v>2686</v>
      </c>
      <c r="D259" t="s">
        <v>1049</v>
      </c>
      <c r="E259" s="6">
        <v>45071</v>
      </c>
      <c r="F259" s="51">
        <v>348.75</v>
      </c>
      <c r="G259" s="51">
        <v>348.75</v>
      </c>
      <c r="H259" s="6">
        <v>45052</v>
      </c>
      <c r="I259" s="6" t="s">
        <v>2197</v>
      </c>
      <c r="J259">
        <v>0</v>
      </c>
      <c r="K259" t="s">
        <v>2910</v>
      </c>
      <c r="L259">
        <v>257</v>
      </c>
    </row>
    <row r="260" spans="2:12" x14ac:dyDescent="0.25">
      <c r="B260" t="s">
        <v>114</v>
      </c>
      <c r="C260" t="s">
        <v>2687</v>
      </c>
      <c r="D260" t="s">
        <v>116</v>
      </c>
      <c r="E260" s="6">
        <v>44922</v>
      </c>
      <c r="F260" s="51">
        <v>975</v>
      </c>
      <c r="G260" s="51">
        <v>975</v>
      </c>
      <c r="I260" s="6"/>
    </row>
    <row r="261" spans="2:12" x14ac:dyDescent="0.25">
      <c r="B261" t="s">
        <v>114</v>
      </c>
      <c r="C261" t="s">
        <v>2687</v>
      </c>
      <c r="D261" t="s">
        <v>117</v>
      </c>
      <c r="E261" s="6">
        <v>44937</v>
      </c>
      <c r="F261" s="51">
        <v>483.6</v>
      </c>
      <c r="G261" s="51">
        <v>483.6</v>
      </c>
      <c r="I261" s="6"/>
    </row>
    <row r="262" spans="2:12" x14ac:dyDescent="0.25">
      <c r="B262" t="s">
        <v>114</v>
      </c>
      <c r="C262" t="s">
        <v>2687</v>
      </c>
      <c r="D262" t="s">
        <v>118</v>
      </c>
      <c r="E262" s="6">
        <v>44937</v>
      </c>
      <c r="F262" s="51">
        <v>892.5</v>
      </c>
      <c r="G262" s="51">
        <v>892.5</v>
      </c>
      <c r="I262" s="6"/>
    </row>
    <row r="263" spans="2:12" x14ac:dyDescent="0.25">
      <c r="B263" t="s">
        <v>114</v>
      </c>
      <c r="C263" t="s">
        <v>2687</v>
      </c>
      <c r="D263" t="s">
        <v>119</v>
      </c>
      <c r="E263" s="6">
        <v>44937</v>
      </c>
      <c r="F263" s="51">
        <v>403</v>
      </c>
      <c r="G263" s="51">
        <v>403</v>
      </c>
      <c r="I263" s="6"/>
    </row>
    <row r="264" spans="2:12" x14ac:dyDescent="0.25">
      <c r="B264" t="s">
        <v>114</v>
      </c>
      <c r="C264" t="s">
        <v>2687</v>
      </c>
      <c r="D264" t="s">
        <v>120</v>
      </c>
      <c r="E264" s="6">
        <v>44937</v>
      </c>
      <c r="F264" s="51">
        <v>403</v>
      </c>
      <c r="G264" s="51">
        <v>403</v>
      </c>
      <c r="I264" s="6"/>
    </row>
    <row r="265" spans="2:12" x14ac:dyDescent="0.25">
      <c r="B265" t="s">
        <v>114</v>
      </c>
      <c r="C265" t="s">
        <v>2687</v>
      </c>
      <c r="D265" t="s">
        <v>122</v>
      </c>
      <c r="E265" s="6">
        <v>44946</v>
      </c>
      <c r="F265" s="51">
        <v>474</v>
      </c>
      <c r="G265" s="51">
        <v>474</v>
      </c>
      <c r="I265" s="6"/>
    </row>
    <row r="266" spans="2:12" x14ac:dyDescent="0.25">
      <c r="B266" t="s">
        <v>114</v>
      </c>
      <c r="C266" t="s">
        <v>2687</v>
      </c>
      <c r="D266" t="s">
        <v>123</v>
      </c>
      <c r="E266" s="6">
        <v>44947</v>
      </c>
      <c r="F266" s="51">
        <v>474</v>
      </c>
      <c r="G266" s="51">
        <v>474</v>
      </c>
      <c r="I266" s="6"/>
    </row>
    <row r="267" spans="2:12" x14ac:dyDescent="0.25">
      <c r="B267" t="s">
        <v>114</v>
      </c>
      <c r="C267" t="s">
        <v>2687</v>
      </c>
      <c r="D267" t="s">
        <v>121</v>
      </c>
      <c r="E267" s="6">
        <v>44950</v>
      </c>
      <c r="F267" s="51">
        <v>403</v>
      </c>
      <c r="G267" s="51">
        <v>403</v>
      </c>
      <c r="I267" s="6"/>
    </row>
    <row r="268" spans="2:12" x14ac:dyDescent="0.25">
      <c r="B268" t="s">
        <v>114</v>
      </c>
      <c r="C268" t="s">
        <v>2687</v>
      </c>
      <c r="D268" t="s">
        <v>126</v>
      </c>
      <c r="E268" s="6">
        <v>44952</v>
      </c>
      <c r="F268" s="51">
        <v>403</v>
      </c>
      <c r="G268" s="51">
        <v>403</v>
      </c>
      <c r="I268" s="6"/>
    </row>
    <row r="269" spans="2:12" x14ac:dyDescent="0.25">
      <c r="B269" t="s">
        <v>114</v>
      </c>
      <c r="C269" t="s">
        <v>2687</v>
      </c>
      <c r="D269" t="s">
        <v>127</v>
      </c>
      <c r="E269" s="6">
        <v>44953</v>
      </c>
      <c r="F269" s="51">
        <v>483.6</v>
      </c>
      <c r="G269" s="51">
        <v>483.6</v>
      </c>
      <c r="I269" s="6"/>
    </row>
    <row r="270" spans="2:12" x14ac:dyDescent="0.25">
      <c r="B270" t="s">
        <v>114</v>
      </c>
      <c r="C270" t="s">
        <v>2687</v>
      </c>
      <c r="D270" t="s">
        <v>125</v>
      </c>
      <c r="E270" s="6">
        <v>44953</v>
      </c>
      <c r="F270" s="51">
        <v>403</v>
      </c>
      <c r="G270" s="51">
        <v>403</v>
      </c>
      <c r="I270" s="6"/>
    </row>
    <row r="271" spans="2:12" x14ac:dyDescent="0.25">
      <c r="B271" t="s">
        <v>114</v>
      </c>
      <c r="C271" t="s">
        <v>2687</v>
      </c>
      <c r="D271" t="s">
        <v>124</v>
      </c>
      <c r="E271" s="6">
        <v>44954</v>
      </c>
      <c r="F271" s="51">
        <v>403</v>
      </c>
      <c r="G271" s="51">
        <v>403</v>
      </c>
      <c r="I271" s="6"/>
    </row>
    <row r="272" spans="2:12" x14ac:dyDescent="0.25">
      <c r="B272" t="s">
        <v>114</v>
      </c>
      <c r="C272" t="s">
        <v>2687</v>
      </c>
      <c r="D272" t="s">
        <v>129</v>
      </c>
      <c r="E272" s="6">
        <v>44958</v>
      </c>
      <c r="F272" s="51">
        <v>483.6</v>
      </c>
      <c r="G272" s="51">
        <v>483.6</v>
      </c>
      <c r="I272" s="6"/>
    </row>
    <row r="273" spans="2:9" x14ac:dyDescent="0.25">
      <c r="B273" t="s">
        <v>114</v>
      </c>
      <c r="C273" t="s">
        <v>2687</v>
      </c>
      <c r="D273" t="s">
        <v>128</v>
      </c>
      <c r="E273" s="6">
        <v>44958</v>
      </c>
      <c r="F273" s="51">
        <v>403</v>
      </c>
      <c r="G273" s="51">
        <v>403</v>
      </c>
      <c r="I273" s="6"/>
    </row>
    <row r="274" spans="2:9" x14ac:dyDescent="0.25">
      <c r="B274" t="s">
        <v>114</v>
      </c>
      <c r="C274" t="s">
        <v>2687</v>
      </c>
      <c r="D274" t="s">
        <v>130</v>
      </c>
      <c r="E274" s="6">
        <v>44959</v>
      </c>
      <c r="F274" s="51">
        <v>489.8</v>
      </c>
      <c r="G274" s="51">
        <v>489.8</v>
      </c>
      <c r="I274" s="6"/>
    </row>
    <row r="275" spans="2:9" x14ac:dyDescent="0.25">
      <c r="B275" t="s">
        <v>114</v>
      </c>
      <c r="C275" t="s">
        <v>2687</v>
      </c>
      <c r="D275" t="s">
        <v>131</v>
      </c>
      <c r="E275" s="6">
        <v>44960</v>
      </c>
      <c r="F275" s="51">
        <v>403</v>
      </c>
      <c r="G275" s="51">
        <v>403</v>
      </c>
      <c r="I275" s="6"/>
    </row>
    <row r="276" spans="2:9" x14ac:dyDescent="0.25">
      <c r="B276" t="s">
        <v>114</v>
      </c>
      <c r="C276" t="s">
        <v>2687</v>
      </c>
      <c r="D276" t="s">
        <v>132</v>
      </c>
      <c r="E276" s="6">
        <v>44961</v>
      </c>
      <c r="F276" s="51">
        <v>403</v>
      </c>
      <c r="G276" s="51">
        <v>403</v>
      </c>
      <c r="I276" s="6"/>
    </row>
    <row r="277" spans="2:9" x14ac:dyDescent="0.25">
      <c r="B277" t="s">
        <v>114</v>
      </c>
      <c r="C277" t="s">
        <v>2687</v>
      </c>
      <c r="D277" t="s">
        <v>136</v>
      </c>
      <c r="E277" s="6">
        <v>44964</v>
      </c>
      <c r="F277" s="51">
        <v>483.6</v>
      </c>
      <c r="G277" s="51">
        <v>483.6</v>
      </c>
      <c r="I277" s="6"/>
    </row>
    <row r="278" spans="2:9" x14ac:dyDescent="0.25">
      <c r="B278" t="s">
        <v>114</v>
      </c>
      <c r="C278" t="s">
        <v>2687</v>
      </c>
      <c r="D278" t="s">
        <v>133</v>
      </c>
      <c r="E278" s="6">
        <v>44964</v>
      </c>
      <c r="F278" s="51">
        <v>403</v>
      </c>
      <c r="G278" s="51">
        <v>403</v>
      </c>
      <c r="I278" s="6"/>
    </row>
    <row r="279" spans="2:9" x14ac:dyDescent="0.25">
      <c r="B279" t="s">
        <v>114</v>
      </c>
      <c r="C279" t="s">
        <v>2687</v>
      </c>
      <c r="D279" t="s">
        <v>137</v>
      </c>
      <c r="E279" s="6">
        <v>44966</v>
      </c>
      <c r="F279" s="51">
        <v>403</v>
      </c>
      <c r="G279" s="51">
        <v>403</v>
      </c>
      <c r="I279" s="6"/>
    </row>
    <row r="280" spans="2:9" x14ac:dyDescent="0.25">
      <c r="B280" t="s">
        <v>114</v>
      </c>
      <c r="C280" t="s">
        <v>2687</v>
      </c>
      <c r="D280" t="s">
        <v>134</v>
      </c>
      <c r="E280" s="6">
        <v>44967</v>
      </c>
      <c r="F280" s="51">
        <v>403</v>
      </c>
      <c r="G280" s="51">
        <v>403</v>
      </c>
      <c r="I280" s="6"/>
    </row>
    <row r="281" spans="2:9" x14ac:dyDescent="0.25">
      <c r="B281" t="s">
        <v>114</v>
      </c>
      <c r="C281" t="s">
        <v>2687</v>
      </c>
      <c r="D281" t="s">
        <v>135</v>
      </c>
      <c r="E281" s="6">
        <v>44973</v>
      </c>
      <c r="F281" s="51">
        <v>403</v>
      </c>
      <c r="G281" s="51">
        <v>403</v>
      </c>
      <c r="I281" s="6"/>
    </row>
    <row r="282" spans="2:9" x14ac:dyDescent="0.25">
      <c r="B282" t="s">
        <v>114</v>
      </c>
      <c r="C282" t="s">
        <v>2687</v>
      </c>
      <c r="D282" t="s">
        <v>140</v>
      </c>
      <c r="E282" s="6">
        <v>44973</v>
      </c>
      <c r="F282" s="51">
        <v>403</v>
      </c>
      <c r="G282" s="51">
        <v>403</v>
      </c>
      <c r="I282" s="6"/>
    </row>
    <row r="283" spans="2:9" x14ac:dyDescent="0.25">
      <c r="B283" t="s">
        <v>114</v>
      </c>
      <c r="C283" t="s">
        <v>2687</v>
      </c>
      <c r="D283" t="s">
        <v>138</v>
      </c>
      <c r="E283" s="6">
        <v>44978</v>
      </c>
      <c r="F283" s="51">
        <v>403</v>
      </c>
      <c r="G283" s="51">
        <v>403</v>
      </c>
      <c r="I283" s="6"/>
    </row>
    <row r="284" spans="2:9" x14ac:dyDescent="0.25">
      <c r="B284" t="s">
        <v>114</v>
      </c>
      <c r="C284" t="s">
        <v>2687</v>
      </c>
      <c r="D284" t="s">
        <v>141</v>
      </c>
      <c r="E284" s="6">
        <v>44978</v>
      </c>
      <c r="F284" s="51">
        <v>403</v>
      </c>
      <c r="G284" s="51">
        <v>403</v>
      </c>
      <c r="I284" s="6"/>
    </row>
    <row r="285" spans="2:9" x14ac:dyDescent="0.25">
      <c r="B285" t="s">
        <v>114</v>
      </c>
      <c r="C285" t="s">
        <v>2687</v>
      </c>
      <c r="D285" t="s">
        <v>142</v>
      </c>
      <c r="E285" s="6">
        <v>44978</v>
      </c>
      <c r="F285" s="51">
        <v>403</v>
      </c>
      <c r="G285" s="51">
        <v>403</v>
      </c>
      <c r="I285" s="6"/>
    </row>
    <row r="286" spans="2:9" x14ac:dyDescent="0.25">
      <c r="B286" t="s">
        <v>114</v>
      </c>
      <c r="C286" t="s">
        <v>2687</v>
      </c>
      <c r="D286" t="s">
        <v>143</v>
      </c>
      <c r="E286" s="6">
        <v>44978</v>
      </c>
      <c r="F286" s="51">
        <v>403</v>
      </c>
      <c r="G286" s="51">
        <v>403</v>
      </c>
      <c r="I286" s="6"/>
    </row>
    <row r="287" spans="2:9" x14ac:dyDescent="0.25">
      <c r="B287" t="s">
        <v>114</v>
      </c>
      <c r="C287" t="s">
        <v>2687</v>
      </c>
      <c r="D287" t="s">
        <v>144</v>
      </c>
      <c r="E287" s="6">
        <v>44978</v>
      </c>
      <c r="F287" s="51">
        <v>403</v>
      </c>
      <c r="G287" s="51">
        <v>403</v>
      </c>
      <c r="I287" s="6"/>
    </row>
    <row r="288" spans="2:9" x14ac:dyDescent="0.25">
      <c r="B288" t="s">
        <v>114</v>
      </c>
      <c r="C288" t="s">
        <v>2687</v>
      </c>
      <c r="D288" t="s">
        <v>139</v>
      </c>
      <c r="E288" s="6">
        <v>44980</v>
      </c>
      <c r="F288" s="51">
        <v>483.6</v>
      </c>
      <c r="G288" s="51">
        <v>483.6</v>
      </c>
      <c r="I288" s="6"/>
    </row>
    <row r="289" spans="2:9" x14ac:dyDescent="0.25">
      <c r="B289" t="s">
        <v>114</v>
      </c>
      <c r="C289" t="s">
        <v>2687</v>
      </c>
      <c r="D289" t="s">
        <v>147</v>
      </c>
      <c r="E289" s="6">
        <v>44980</v>
      </c>
      <c r="F289" s="51">
        <v>403</v>
      </c>
      <c r="G289" s="51">
        <v>403</v>
      </c>
      <c r="I289" s="6"/>
    </row>
    <row r="290" spans="2:9" x14ac:dyDescent="0.25">
      <c r="B290" t="s">
        <v>114</v>
      </c>
      <c r="C290" t="s">
        <v>2687</v>
      </c>
      <c r="D290" t="s">
        <v>145</v>
      </c>
      <c r="E290" s="6">
        <v>44982</v>
      </c>
      <c r="F290" s="51">
        <v>603</v>
      </c>
      <c r="G290" s="51">
        <v>603</v>
      </c>
      <c r="I290" s="6"/>
    </row>
    <row r="291" spans="2:9" x14ac:dyDescent="0.25">
      <c r="B291" t="s">
        <v>114</v>
      </c>
      <c r="C291" t="s">
        <v>2687</v>
      </c>
      <c r="D291" t="s">
        <v>148</v>
      </c>
      <c r="E291" s="6">
        <v>44982</v>
      </c>
      <c r="F291" s="51">
        <v>483.6</v>
      </c>
      <c r="G291" s="51">
        <v>483.6</v>
      </c>
      <c r="I291" s="6"/>
    </row>
    <row r="292" spans="2:9" x14ac:dyDescent="0.25">
      <c r="B292" t="s">
        <v>114</v>
      </c>
      <c r="C292" t="s">
        <v>2687</v>
      </c>
      <c r="D292" t="s">
        <v>146</v>
      </c>
      <c r="E292" s="6">
        <v>44982</v>
      </c>
      <c r="F292" s="51">
        <v>403</v>
      </c>
      <c r="G292" s="51">
        <v>403</v>
      </c>
      <c r="I292" s="6"/>
    </row>
    <row r="293" spans="2:9" x14ac:dyDescent="0.25">
      <c r="B293" t="s">
        <v>114</v>
      </c>
      <c r="C293" t="s">
        <v>2687</v>
      </c>
      <c r="D293" t="s">
        <v>149</v>
      </c>
      <c r="E293" s="6">
        <v>44987</v>
      </c>
      <c r="F293" s="51">
        <v>403</v>
      </c>
      <c r="G293" s="51">
        <v>403</v>
      </c>
      <c r="I293" s="6"/>
    </row>
    <row r="294" spans="2:9" x14ac:dyDescent="0.25">
      <c r="B294" t="s">
        <v>114</v>
      </c>
      <c r="C294" t="s">
        <v>2687</v>
      </c>
      <c r="D294" t="s">
        <v>150</v>
      </c>
      <c r="E294" s="6">
        <v>44989</v>
      </c>
      <c r="F294" s="51">
        <v>675</v>
      </c>
      <c r="G294" s="51">
        <v>675</v>
      </c>
      <c r="I294" s="6"/>
    </row>
    <row r="295" spans="2:9" x14ac:dyDescent="0.25">
      <c r="B295" t="s">
        <v>114</v>
      </c>
      <c r="C295" t="s">
        <v>2687</v>
      </c>
      <c r="D295" t="s">
        <v>151</v>
      </c>
      <c r="E295" s="6">
        <v>44993</v>
      </c>
      <c r="F295" s="51">
        <v>403</v>
      </c>
      <c r="G295" s="51">
        <v>403</v>
      </c>
      <c r="I295" s="6"/>
    </row>
    <row r="296" spans="2:9" x14ac:dyDescent="0.25">
      <c r="B296" t="s">
        <v>114</v>
      </c>
      <c r="C296" t="s">
        <v>2687</v>
      </c>
      <c r="D296" t="s">
        <v>154</v>
      </c>
      <c r="E296" s="6">
        <v>44994</v>
      </c>
      <c r="F296" s="51">
        <v>403</v>
      </c>
      <c r="G296" s="51">
        <v>403</v>
      </c>
      <c r="I296" s="6"/>
    </row>
    <row r="297" spans="2:9" x14ac:dyDescent="0.25">
      <c r="B297" t="s">
        <v>114</v>
      </c>
      <c r="C297" t="s">
        <v>2687</v>
      </c>
      <c r="D297" t="s">
        <v>153</v>
      </c>
      <c r="E297" s="6">
        <v>44996</v>
      </c>
      <c r="F297" s="51">
        <v>680</v>
      </c>
      <c r="G297" s="51">
        <v>680</v>
      </c>
      <c r="I297" s="6"/>
    </row>
    <row r="298" spans="2:9" x14ac:dyDescent="0.25">
      <c r="B298" t="s">
        <v>114</v>
      </c>
      <c r="C298" t="s">
        <v>2687</v>
      </c>
      <c r="D298" t="s">
        <v>155</v>
      </c>
      <c r="E298" s="6">
        <v>44996</v>
      </c>
      <c r="F298" s="51">
        <v>483.6</v>
      </c>
      <c r="G298" s="51">
        <v>483.6</v>
      </c>
      <c r="I298" s="6"/>
    </row>
    <row r="299" spans="2:9" x14ac:dyDescent="0.25">
      <c r="B299" t="s">
        <v>114</v>
      </c>
      <c r="C299" t="s">
        <v>2687</v>
      </c>
      <c r="D299" t="s">
        <v>156</v>
      </c>
      <c r="E299" s="6">
        <v>44998</v>
      </c>
      <c r="F299" s="51">
        <v>713</v>
      </c>
      <c r="G299" s="51">
        <v>713</v>
      </c>
      <c r="I299" s="6"/>
    </row>
    <row r="300" spans="2:9" x14ac:dyDescent="0.25">
      <c r="B300" t="s">
        <v>114</v>
      </c>
      <c r="C300" t="s">
        <v>2687</v>
      </c>
      <c r="D300" t="s">
        <v>152</v>
      </c>
      <c r="E300" s="6">
        <v>44998</v>
      </c>
      <c r="F300" s="51">
        <v>403</v>
      </c>
      <c r="G300" s="51">
        <v>403</v>
      </c>
      <c r="I300" s="6"/>
    </row>
    <row r="301" spans="2:9" x14ac:dyDescent="0.25">
      <c r="B301" t="s">
        <v>114</v>
      </c>
      <c r="C301" t="s">
        <v>2687</v>
      </c>
      <c r="D301" t="s">
        <v>159</v>
      </c>
      <c r="E301" s="6">
        <v>44998</v>
      </c>
      <c r="F301" s="51">
        <v>403</v>
      </c>
      <c r="G301" s="51">
        <v>403</v>
      </c>
      <c r="I301" s="6"/>
    </row>
    <row r="302" spans="2:9" x14ac:dyDescent="0.25">
      <c r="B302" t="s">
        <v>114</v>
      </c>
      <c r="C302" t="s">
        <v>2687</v>
      </c>
      <c r="D302" t="s">
        <v>158</v>
      </c>
      <c r="E302" s="6">
        <v>45007</v>
      </c>
      <c r="F302" s="51">
        <v>483.6</v>
      </c>
      <c r="G302" s="51">
        <v>483.6</v>
      </c>
      <c r="I302" s="6"/>
    </row>
    <row r="303" spans="2:9" x14ac:dyDescent="0.25">
      <c r="B303" t="s">
        <v>114</v>
      </c>
      <c r="C303" t="s">
        <v>2687</v>
      </c>
      <c r="D303" t="s">
        <v>160</v>
      </c>
      <c r="E303" s="6">
        <v>45007</v>
      </c>
      <c r="F303" s="51">
        <v>483.6</v>
      </c>
      <c r="G303" s="51">
        <v>483.6</v>
      </c>
      <c r="I303" s="6"/>
    </row>
    <row r="304" spans="2:9" x14ac:dyDescent="0.25">
      <c r="B304" t="s">
        <v>114</v>
      </c>
      <c r="C304" t="s">
        <v>2687</v>
      </c>
      <c r="D304" t="s">
        <v>161</v>
      </c>
      <c r="E304" s="6">
        <v>45007</v>
      </c>
      <c r="F304" s="51">
        <v>483.6</v>
      </c>
      <c r="G304" s="51">
        <v>483.6</v>
      </c>
      <c r="I304" s="6"/>
    </row>
    <row r="305" spans="2:9" x14ac:dyDescent="0.25">
      <c r="B305" t="s">
        <v>114</v>
      </c>
      <c r="C305" t="s">
        <v>2687</v>
      </c>
      <c r="D305" t="s">
        <v>162</v>
      </c>
      <c r="E305" s="6">
        <v>45009</v>
      </c>
      <c r="F305" s="51">
        <v>483.6</v>
      </c>
      <c r="G305" s="51">
        <v>483.6</v>
      </c>
      <c r="I305" s="6"/>
    </row>
    <row r="306" spans="2:9" x14ac:dyDescent="0.25">
      <c r="B306" t="s">
        <v>114</v>
      </c>
      <c r="C306" t="s">
        <v>2687</v>
      </c>
      <c r="D306" t="s">
        <v>163</v>
      </c>
      <c r="E306" s="6">
        <v>45013</v>
      </c>
      <c r="F306" s="51">
        <v>403</v>
      </c>
      <c r="G306" s="51">
        <v>403</v>
      </c>
      <c r="I306" s="6"/>
    </row>
    <row r="307" spans="2:9" x14ac:dyDescent="0.25">
      <c r="B307" t="s">
        <v>114</v>
      </c>
      <c r="C307" t="s">
        <v>2687</v>
      </c>
      <c r="D307" t="s">
        <v>157</v>
      </c>
      <c r="E307" s="6">
        <v>45017</v>
      </c>
      <c r="F307" s="51">
        <v>713</v>
      </c>
      <c r="G307" s="51">
        <v>713</v>
      </c>
      <c r="I307" s="6"/>
    </row>
    <row r="308" spans="2:9" x14ac:dyDescent="0.25">
      <c r="B308" t="s">
        <v>114</v>
      </c>
      <c r="C308" t="s">
        <v>2687</v>
      </c>
      <c r="D308" t="s">
        <v>165</v>
      </c>
      <c r="E308" s="6">
        <v>45017</v>
      </c>
      <c r="F308" s="51">
        <v>788</v>
      </c>
      <c r="G308" s="51">
        <v>788</v>
      </c>
      <c r="I308" s="6"/>
    </row>
    <row r="309" spans="2:9" x14ac:dyDescent="0.25">
      <c r="B309" t="s">
        <v>114</v>
      </c>
      <c r="C309" t="s">
        <v>2687</v>
      </c>
      <c r="D309" t="s">
        <v>164</v>
      </c>
      <c r="E309" s="6">
        <v>45017</v>
      </c>
      <c r="F309" s="51">
        <v>403</v>
      </c>
      <c r="G309" s="51">
        <v>403</v>
      </c>
      <c r="I309" s="6"/>
    </row>
    <row r="310" spans="2:9" x14ac:dyDescent="0.25">
      <c r="B310" t="s">
        <v>114</v>
      </c>
      <c r="C310" t="s">
        <v>2687</v>
      </c>
      <c r="D310" t="s">
        <v>166</v>
      </c>
      <c r="E310" s="6">
        <v>45017</v>
      </c>
      <c r="F310" s="51">
        <v>403</v>
      </c>
      <c r="G310" s="51">
        <v>403</v>
      </c>
      <c r="I310" s="6"/>
    </row>
    <row r="311" spans="2:9" x14ac:dyDescent="0.25">
      <c r="B311" t="s">
        <v>114</v>
      </c>
      <c r="C311" t="s">
        <v>2687</v>
      </c>
      <c r="D311" t="s">
        <v>169</v>
      </c>
      <c r="E311" s="6">
        <v>45023</v>
      </c>
      <c r="F311" s="51">
        <v>403</v>
      </c>
      <c r="G311" s="51">
        <v>403</v>
      </c>
      <c r="I311" s="6"/>
    </row>
    <row r="312" spans="2:9" x14ac:dyDescent="0.25">
      <c r="B312" t="s">
        <v>114</v>
      </c>
      <c r="C312" t="s">
        <v>2687</v>
      </c>
      <c r="D312" t="s">
        <v>170</v>
      </c>
      <c r="E312" s="6">
        <v>45024</v>
      </c>
      <c r="F312" s="51">
        <v>483.6</v>
      </c>
      <c r="G312" s="51">
        <v>483.6</v>
      </c>
      <c r="I312" s="6"/>
    </row>
    <row r="313" spans="2:9" x14ac:dyDescent="0.25">
      <c r="B313" t="s">
        <v>114</v>
      </c>
      <c r="C313" t="s">
        <v>2687</v>
      </c>
      <c r="D313" t="s">
        <v>168</v>
      </c>
      <c r="E313" s="6">
        <v>45024</v>
      </c>
      <c r="F313" s="51">
        <v>403</v>
      </c>
      <c r="G313" s="51">
        <v>403</v>
      </c>
      <c r="I313" s="6"/>
    </row>
    <row r="314" spans="2:9" x14ac:dyDescent="0.25">
      <c r="B314" t="s">
        <v>114</v>
      </c>
      <c r="C314" t="s">
        <v>2687</v>
      </c>
      <c r="D314" t="s">
        <v>171</v>
      </c>
      <c r="E314" s="6">
        <v>45028</v>
      </c>
      <c r="F314" s="51">
        <v>483.6</v>
      </c>
      <c r="G314" s="51">
        <v>483.6</v>
      </c>
      <c r="I314" s="6"/>
    </row>
    <row r="315" spans="2:9" x14ac:dyDescent="0.25">
      <c r="B315" t="s">
        <v>114</v>
      </c>
      <c r="C315" t="s">
        <v>2687</v>
      </c>
      <c r="D315" t="s">
        <v>167</v>
      </c>
      <c r="E315" s="6">
        <v>45029</v>
      </c>
      <c r="F315" s="51">
        <v>403</v>
      </c>
      <c r="G315" s="51">
        <v>403</v>
      </c>
      <c r="I315" s="6"/>
    </row>
    <row r="316" spans="2:9" x14ac:dyDescent="0.25">
      <c r="B316" t="s">
        <v>114</v>
      </c>
      <c r="C316" t="s">
        <v>2687</v>
      </c>
      <c r="D316" t="s">
        <v>172</v>
      </c>
      <c r="E316" s="6">
        <v>45031</v>
      </c>
      <c r="F316" s="51">
        <v>483.6</v>
      </c>
      <c r="G316" s="51">
        <v>483.6</v>
      </c>
      <c r="I316" s="6"/>
    </row>
    <row r="317" spans="2:9" x14ac:dyDescent="0.25">
      <c r="B317" t="s">
        <v>114</v>
      </c>
      <c r="C317" t="s">
        <v>2687</v>
      </c>
      <c r="D317" t="s">
        <v>175</v>
      </c>
      <c r="E317" s="6">
        <v>45031</v>
      </c>
      <c r="F317" s="51">
        <v>483.6</v>
      </c>
      <c r="G317" s="51">
        <v>483.6</v>
      </c>
      <c r="I317" s="6"/>
    </row>
    <row r="318" spans="2:9" x14ac:dyDescent="0.25">
      <c r="B318" t="s">
        <v>114</v>
      </c>
      <c r="C318" t="s">
        <v>2687</v>
      </c>
      <c r="D318" t="s">
        <v>176</v>
      </c>
      <c r="E318" s="6">
        <v>45031</v>
      </c>
      <c r="F318" s="51">
        <v>403</v>
      </c>
      <c r="G318" s="51">
        <v>403</v>
      </c>
      <c r="I318" s="6"/>
    </row>
    <row r="319" spans="2:9" x14ac:dyDescent="0.25">
      <c r="B319" t="s">
        <v>114</v>
      </c>
      <c r="C319" t="s">
        <v>2687</v>
      </c>
      <c r="D319" t="s">
        <v>177</v>
      </c>
      <c r="E319" s="6">
        <v>45035</v>
      </c>
      <c r="F319" s="51">
        <v>483.6</v>
      </c>
      <c r="G319" s="51">
        <v>483.6</v>
      </c>
      <c r="I319" s="6"/>
    </row>
    <row r="320" spans="2:9" x14ac:dyDescent="0.25">
      <c r="B320" t="s">
        <v>114</v>
      </c>
      <c r="C320" t="s">
        <v>2687</v>
      </c>
      <c r="D320" t="s">
        <v>178</v>
      </c>
      <c r="E320" s="6">
        <v>45035</v>
      </c>
      <c r="F320" s="51">
        <v>403</v>
      </c>
      <c r="G320" s="51">
        <v>403</v>
      </c>
      <c r="I320" s="6"/>
    </row>
    <row r="321" spans="2:9" x14ac:dyDescent="0.25">
      <c r="B321" t="s">
        <v>114</v>
      </c>
      <c r="C321" t="s">
        <v>2687</v>
      </c>
      <c r="D321" t="s">
        <v>173</v>
      </c>
      <c r="E321" s="6">
        <v>45041</v>
      </c>
      <c r="F321" s="51">
        <v>997.5</v>
      </c>
      <c r="G321" s="51">
        <v>997.5</v>
      </c>
      <c r="I321" s="6"/>
    </row>
    <row r="322" spans="2:9" x14ac:dyDescent="0.25">
      <c r="B322" t="s">
        <v>114</v>
      </c>
      <c r="C322" t="s">
        <v>2687</v>
      </c>
      <c r="D322" t="s">
        <v>179</v>
      </c>
      <c r="E322" s="6">
        <v>45041</v>
      </c>
      <c r="F322" s="51">
        <v>892.5</v>
      </c>
      <c r="G322" s="51">
        <v>892.5</v>
      </c>
      <c r="I322" s="6"/>
    </row>
    <row r="323" spans="2:9" x14ac:dyDescent="0.25">
      <c r="B323" t="s">
        <v>114</v>
      </c>
      <c r="C323" t="s">
        <v>2687</v>
      </c>
      <c r="D323" t="s">
        <v>181</v>
      </c>
      <c r="E323" s="6">
        <v>45041</v>
      </c>
      <c r="F323" s="51">
        <v>483.6</v>
      </c>
      <c r="G323" s="51">
        <v>483.6</v>
      </c>
      <c r="I323" s="6"/>
    </row>
    <row r="324" spans="2:9" x14ac:dyDescent="0.25">
      <c r="B324" t="s">
        <v>114</v>
      </c>
      <c r="C324" t="s">
        <v>2687</v>
      </c>
      <c r="D324" t="s">
        <v>182</v>
      </c>
      <c r="E324" s="6">
        <v>45041</v>
      </c>
      <c r="F324" s="51">
        <v>483.6</v>
      </c>
      <c r="G324" s="51">
        <v>483.6</v>
      </c>
      <c r="I324" s="6"/>
    </row>
    <row r="325" spans="2:9" x14ac:dyDescent="0.25">
      <c r="B325" t="s">
        <v>114</v>
      </c>
      <c r="C325" t="s">
        <v>2687</v>
      </c>
      <c r="D325" t="s">
        <v>180</v>
      </c>
      <c r="E325" s="6">
        <v>45041</v>
      </c>
      <c r="F325" s="51">
        <v>403</v>
      </c>
      <c r="G325" s="51">
        <v>403</v>
      </c>
      <c r="I325" s="6"/>
    </row>
    <row r="326" spans="2:9" x14ac:dyDescent="0.25">
      <c r="B326" t="s">
        <v>114</v>
      </c>
      <c r="C326" t="s">
        <v>2687</v>
      </c>
      <c r="D326" t="s">
        <v>183</v>
      </c>
      <c r="E326" s="6">
        <v>45041</v>
      </c>
      <c r="F326" s="51">
        <v>403</v>
      </c>
      <c r="G326" s="51">
        <v>403</v>
      </c>
      <c r="I326" s="6"/>
    </row>
    <row r="327" spans="2:9" x14ac:dyDescent="0.25">
      <c r="B327" t="s">
        <v>114</v>
      </c>
      <c r="C327" t="s">
        <v>2687</v>
      </c>
      <c r="D327" t="s">
        <v>185</v>
      </c>
      <c r="E327" s="6">
        <v>45041</v>
      </c>
      <c r="F327" s="51">
        <v>403</v>
      </c>
      <c r="G327" s="51">
        <v>403</v>
      </c>
      <c r="I327" s="6"/>
    </row>
    <row r="328" spans="2:9" x14ac:dyDescent="0.25">
      <c r="B328" t="s">
        <v>114</v>
      </c>
      <c r="C328" t="s">
        <v>2687</v>
      </c>
      <c r="D328" t="s">
        <v>186</v>
      </c>
      <c r="E328" s="6">
        <v>45042</v>
      </c>
      <c r="F328" s="51">
        <v>403</v>
      </c>
      <c r="G328" s="51">
        <v>403</v>
      </c>
      <c r="I328" s="6"/>
    </row>
    <row r="329" spans="2:9" x14ac:dyDescent="0.25">
      <c r="B329" t="s">
        <v>114</v>
      </c>
      <c r="C329" t="s">
        <v>2687</v>
      </c>
      <c r="D329" t="s">
        <v>187</v>
      </c>
      <c r="E329" s="6">
        <v>45044</v>
      </c>
      <c r="F329" s="51">
        <v>483.6</v>
      </c>
      <c r="G329" s="51">
        <v>483.6</v>
      </c>
      <c r="I329" s="6"/>
    </row>
    <row r="330" spans="2:9" x14ac:dyDescent="0.25">
      <c r="B330" t="s">
        <v>114</v>
      </c>
      <c r="C330" t="s">
        <v>2687</v>
      </c>
      <c r="D330" t="s">
        <v>174</v>
      </c>
      <c r="E330" s="6">
        <v>45044</v>
      </c>
      <c r="F330" s="51">
        <v>403</v>
      </c>
      <c r="G330" s="51">
        <v>403</v>
      </c>
      <c r="I330" s="6"/>
    </row>
    <row r="331" spans="2:9" x14ac:dyDescent="0.25">
      <c r="B331" t="s">
        <v>114</v>
      </c>
      <c r="C331" t="s">
        <v>2687</v>
      </c>
      <c r="D331" t="s">
        <v>188</v>
      </c>
      <c r="E331" s="6">
        <v>45045</v>
      </c>
      <c r="F331" s="51">
        <v>483.6</v>
      </c>
      <c r="G331" s="51">
        <v>483.6</v>
      </c>
      <c r="I331" s="6"/>
    </row>
    <row r="332" spans="2:9" x14ac:dyDescent="0.25">
      <c r="B332" t="s">
        <v>114</v>
      </c>
      <c r="C332" t="s">
        <v>2687</v>
      </c>
      <c r="D332" t="s">
        <v>189</v>
      </c>
      <c r="E332" s="6">
        <v>45049</v>
      </c>
      <c r="F332" s="51">
        <v>403</v>
      </c>
      <c r="G332" s="51">
        <v>403</v>
      </c>
      <c r="I332" s="6"/>
    </row>
    <row r="333" spans="2:9" x14ac:dyDescent="0.25">
      <c r="B333" t="s">
        <v>114</v>
      </c>
      <c r="C333" t="s">
        <v>2687</v>
      </c>
      <c r="D333" t="s">
        <v>184</v>
      </c>
      <c r="E333" s="6">
        <v>45050</v>
      </c>
      <c r="F333" s="51">
        <v>483.6</v>
      </c>
      <c r="G333" s="51">
        <v>483.6</v>
      </c>
      <c r="I333" s="6"/>
    </row>
    <row r="334" spans="2:9" x14ac:dyDescent="0.25">
      <c r="B334" t="s">
        <v>114</v>
      </c>
      <c r="C334" t="s">
        <v>2687</v>
      </c>
      <c r="D334" t="s">
        <v>192</v>
      </c>
      <c r="E334" s="6">
        <v>45050</v>
      </c>
      <c r="F334" s="51">
        <v>403</v>
      </c>
      <c r="G334" s="51">
        <v>403</v>
      </c>
      <c r="I334" s="6"/>
    </row>
    <row r="335" spans="2:9" x14ac:dyDescent="0.25">
      <c r="B335" t="s">
        <v>114</v>
      </c>
      <c r="C335" t="s">
        <v>2687</v>
      </c>
      <c r="D335" t="s">
        <v>191</v>
      </c>
      <c r="E335" s="6">
        <v>45051</v>
      </c>
      <c r="F335" s="51">
        <v>893</v>
      </c>
      <c r="G335" s="51">
        <v>893</v>
      </c>
      <c r="I335" s="6"/>
    </row>
    <row r="336" spans="2:9" x14ac:dyDescent="0.25">
      <c r="B336" t="s">
        <v>114</v>
      </c>
      <c r="C336" t="s">
        <v>2687</v>
      </c>
      <c r="D336" t="s">
        <v>193</v>
      </c>
      <c r="E336" s="6">
        <v>45051</v>
      </c>
      <c r="F336" s="51">
        <v>483.6</v>
      </c>
      <c r="G336" s="51">
        <v>483.6</v>
      </c>
      <c r="I336" s="6"/>
    </row>
    <row r="337" spans="2:9" x14ac:dyDescent="0.25">
      <c r="B337" t="s">
        <v>114</v>
      </c>
      <c r="C337" t="s">
        <v>2687</v>
      </c>
      <c r="D337" t="s">
        <v>190</v>
      </c>
      <c r="E337" s="6">
        <v>45052</v>
      </c>
      <c r="F337" s="51">
        <v>403</v>
      </c>
      <c r="G337" s="51">
        <v>403</v>
      </c>
      <c r="I337" s="6"/>
    </row>
    <row r="338" spans="2:9" x14ac:dyDescent="0.25">
      <c r="B338" t="s">
        <v>114</v>
      </c>
      <c r="C338" t="s">
        <v>2687</v>
      </c>
      <c r="D338" t="s">
        <v>194</v>
      </c>
      <c r="E338" s="6">
        <v>45056</v>
      </c>
      <c r="F338" s="51">
        <v>403</v>
      </c>
      <c r="G338" s="51">
        <v>403</v>
      </c>
      <c r="I338" s="6"/>
    </row>
    <row r="339" spans="2:9" x14ac:dyDescent="0.25">
      <c r="B339" t="s">
        <v>114</v>
      </c>
      <c r="C339" t="s">
        <v>2687</v>
      </c>
      <c r="D339" t="s">
        <v>195</v>
      </c>
      <c r="E339" s="6">
        <v>45056</v>
      </c>
      <c r="F339" s="51">
        <v>403</v>
      </c>
      <c r="G339" s="51">
        <v>403</v>
      </c>
      <c r="I339" s="6"/>
    </row>
    <row r="340" spans="2:9" x14ac:dyDescent="0.25">
      <c r="B340" t="s">
        <v>114</v>
      </c>
      <c r="C340" t="s">
        <v>2687</v>
      </c>
      <c r="D340" t="s">
        <v>197</v>
      </c>
      <c r="E340" s="6">
        <v>45056</v>
      </c>
      <c r="F340" s="51">
        <v>403</v>
      </c>
      <c r="G340" s="51">
        <v>403</v>
      </c>
      <c r="I340" s="6"/>
    </row>
    <row r="341" spans="2:9" x14ac:dyDescent="0.25">
      <c r="B341" t="s">
        <v>114</v>
      </c>
      <c r="C341" t="s">
        <v>2687</v>
      </c>
      <c r="D341" t="s">
        <v>198</v>
      </c>
      <c r="E341" s="6">
        <v>45056</v>
      </c>
      <c r="F341" s="51">
        <v>403</v>
      </c>
      <c r="G341" s="51">
        <v>403</v>
      </c>
      <c r="I341" s="6"/>
    </row>
    <row r="342" spans="2:9" x14ac:dyDescent="0.25">
      <c r="B342" t="s">
        <v>114</v>
      </c>
      <c r="C342" t="s">
        <v>2687</v>
      </c>
      <c r="D342" t="s">
        <v>200</v>
      </c>
      <c r="E342" s="6">
        <v>45056</v>
      </c>
      <c r="F342" s="51">
        <v>403</v>
      </c>
      <c r="G342" s="51">
        <v>403</v>
      </c>
      <c r="I342" s="6"/>
    </row>
    <row r="343" spans="2:9" x14ac:dyDescent="0.25">
      <c r="B343" t="s">
        <v>114</v>
      </c>
      <c r="C343" t="s">
        <v>2687</v>
      </c>
      <c r="D343" t="s">
        <v>196</v>
      </c>
      <c r="E343" s="6">
        <v>45057</v>
      </c>
      <c r="F343" s="51">
        <v>403</v>
      </c>
      <c r="G343" s="51">
        <v>403</v>
      </c>
      <c r="I343" s="6"/>
    </row>
    <row r="344" spans="2:9" x14ac:dyDescent="0.25">
      <c r="B344" t="s">
        <v>114</v>
      </c>
      <c r="C344" t="s">
        <v>2687</v>
      </c>
      <c r="D344" t="s">
        <v>201</v>
      </c>
      <c r="E344" s="6">
        <v>45059</v>
      </c>
      <c r="F344" s="51">
        <v>468</v>
      </c>
      <c r="G344" s="51">
        <v>468</v>
      </c>
      <c r="I344" s="6"/>
    </row>
    <row r="345" spans="2:9" x14ac:dyDescent="0.25">
      <c r="B345" t="s">
        <v>114</v>
      </c>
      <c r="C345" t="s">
        <v>2687</v>
      </c>
      <c r="D345" t="s">
        <v>199</v>
      </c>
      <c r="E345" s="6">
        <v>45059</v>
      </c>
      <c r="F345" s="51">
        <v>403</v>
      </c>
      <c r="G345" s="51">
        <v>403</v>
      </c>
      <c r="I345" s="6"/>
    </row>
    <row r="346" spans="2:9" x14ac:dyDescent="0.25">
      <c r="B346" t="s">
        <v>114</v>
      </c>
      <c r="C346" t="s">
        <v>2687</v>
      </c>
      <c r="D346" t="s">
        <v>202</v>
      </c>
      <c r="E346" s="6">
        <v>45059</v>
      </c>
      <c r="F346" s="51">
        <v>403</v>
      </c>
      <c r="G346" s="51">
        <v>403</v>
      </c>
      <c r="I346" s="6"/>
    </row>
    <row r="347" spans="2:9" x14ac:dyDescent="0.25">
      <c r="B347" t="s">
        <v>114</v>
      </c>
      <c r="C347" t="s">
        <v>2687</v>
      </c>
      <c r="D347" t="s">
        <v>203</v>
      </c>
      <c r="E347" s="6">
        <v>45059</v>
      </c>
      <c r="F347" s="51">
        <v>403</v>
      </c>
      <c r="G347" s="51">
        <v>403</v>
      </c>
      <c r="I347" s="6"/>
    </row>
    <row r="348" spans="2:9" x14ac:dyDescent="0.25">
      <c r="B348" t="s">
        <v>114</v>
      </c>
      <c r="C348" t="s">
        <v>2687</v>
      </c>
      <c r="D348" t="s">
        <v>204</v>
      </c>
      <c r="E348" s="6">
        <v>45059</v>
      </c>
      <c r="F348" s="51">
        <v>403</v>
      </c>
      <c r="G348" s="51">
        <v>403</v>
      </c>
      <c r="I348" s="6"/>
    </row>
    <row r="349" spans="2:9" x14ac:dyDescent="0.25">
      <c r="B349" t="s">
        <v>114</v>
      </c>
      <c r="C349" t="s">
        <v>2687</v>
      </c>
      <c r="D349" t="s">
        <v>207</v>
      </c>
      <c r="E349" s="6">
        <v>45066</v>
      </c>
      <c r="F349" s="51">
        <v>468</v>
      </c>
      <c r="G349" s="51">
        <v>468</v>
      </c>
      <c r="I349" s="6"/>
    </row>
    <row r="350" spans="2:9" x14ac:dyDescent="0.25">
      <c r="B350" t="s">
        <v>114</v>
      </c>
      <c r="C350" t="s">
        <v>2687</v>
      </c>
      <c r="D350" t="s">
        <v>209</v>
      </c>
      <c r="E350" s="6">
        <v>45066</v>
      </c>
      <c r="F350" s="51">
        <v>468</v>
      </c>
      <c r="G350" s="51">
        <v>468</v>
      </c>
      <c r="I350" s="6"/>
    </row>
    <row r="351" spans="2:9" x14ac:dyDescent="0.25">
      <c r="B351" t="s">
        <v>114</v>
      </c>
      <c r="C351" t="s">
        <v>2687</v>
      </c>
      <c r="D351" t="s">
        <v>205</v>
      </c>
      <c r="E351" s="6">
        <v>45066</v>
      </c>
      <c r="F351" s="51">
        <v>403</v>
      </c>
      <c r="G351" s="51">
        <v>403</v>
      </c>
      <c r="I351" s="6"/>
    </row>
    <row r="352" spans="2:9" x14ac:dyDescent="0.25">
      <c r="B352" t="s">
        <v>114</v>
      </c>
      <c r="C352" t="s">
        <v>2687</v>
      </c>
      <c r="D352" t="s">
        <v>206</v>
      </c>
      <c r="E352" s="6">
        <v>45066</v>
      </c>
      <c r="F352" s="51">
        <v>403</v>
      </c>
      <c r="G352" s="51">
        <v>403</v>
      </c>
      <c r="I352" s="6"/>
    </row>
    <row r="353" spans="2:9" x14ac:dyDescent="0.25">
      <c r="B353" t="s">
        <v>114</v>
      </c>
      <c r="C353" t="s">
        <v>2687</v>
      </c>
      <c r="D353" t="s">
        <v>208</v>
      </c>
      <c r="E353" s="6">
        <v>45066</v>
      </c>
      <c r="F353" s="51">
        <v>403</v>
      </c>
      <c r="G353" s="51">
        <v>403</v>
      </c>
      <c r="I353" s="6"/>
    </row>
    <row r="354" spans="2:9" x14ac:dyDescent="0.25">
      <c r="B354" t="s">
        <v>114</v>
      </c>
      <c r="C354" t="s">
        <v>2687</v>
      </c>
      <c r="D354" t="s">
        <v>1050</v>
      </c>
      <c r="E354" s="6">
        <v>45069</v>
      </c>
      <c r="F354" s="51">
        <v>403</v>
      </c>
      <c r="G354" s="51">
        <v>403</v>
      </c>
      <c r="I354" s="6"/>
    </row>
    <row r="355" spans="2:9" x14ac:dyDescent="0.25">
      <c r="B355" t="s">
        <v>114</v>
      </c>
      <c r="C355" t="s">
        <v>2687</v>
      </c>
      <c r="D355" t="s">
        <v>1103</v>
      </c>
      <c r="E355" s="6">
        <v>45077</v>
      </c>
      <c r="F355" s="51">
        <v>483.6</v>
      </c>
      <c r="G355" s="51">
        <v>483.6</v>
      </c>
      <c r="I355" s="6"/>
    </row>
    <row r="356" spans="2:9" x14ac:dyDescent="0.25">
      <c r="B356" t="s">
        <v>114</v>
      </c>
      <c r="C356" t="s">
        <v>2687</v>
      </c>
      <c r="D356" t="s">
        <v>1319</v>
      </c>
      <c r="E356" s="6">
        <v>45087</v>
      </c>
      <c r="F356" s="51">
        <v>483.6</v>
      </c>
      <c r="G356" s="51">
        <v>483.6</v>
      </c>
      <c r="I356" s="6"/>
    </row>
    <row r="357" spans="2:9" x14ac:dyDescent="0.25">
      <c r="B357" t="s">
        <v>114</v>
      </c>
      <c r="C357" t="s">
        <v>2687</v>
      </c>
      <c r="D357" t="s">
        <v>1323</v>
      </c>
      <c r="E357" s="6">
        <v>45087</v>
      </c>
      <c r="F357" s="51">
        <v>483.6</v>
      </c>
      <c r="G357" s="51">
        <v>483.6</v>
      </c>
      <c r="I357" s="6"/>
    </row>
    <row r="358" spans="2:9" x14ac:dyDescent="0.25">
      <c r="B358" t="s">
        <v>114</v>
      </c>
      <c r="C358" t="s">
        <v>2687</v>
      </c>
      <c r="D358" t="s">
        <v>1320</v>
      </c>
      <c r="E358" s="6">
        <v>45087</v>
      </c>
      <c r="F358" s="51">
        <v>403</v>
      </c>
      <c r="G358" s="51">
        <v>403</v>
      </c>
      <c r="I358" s="6"/>
    </row>
    <row r="359" spans="2:9" x14ac:dyDescent="0.25">
      <c r="B359" t="s">
        <v>114</v>
      </c>
      <c r="C359" t="s">
        <v>2687</v>
      </c>
      <c r="D359" t="s">
        <v>1321</v>
      </c>
      <c r="E359" s="6">
        <v>45087</v>
      </c>
      <c r="F359" s="51">
        <v>403</v>
      </c>
      <c r="G359" s="51">
        <v>403</v>
      </c>
      <c r="I359" s="6"/>
    </row>
    <row r="360" spans="2:9" x14ac:dyDescent="0.25">
      <c r="B360" t="s">
        <v>114</v>
      </c>
      <c r="C360" t="s">
        <v>2687</v>
      </c>
      <c r="D360" t="s">
        <v>1322</v>
      </c>
      <c r="E360" s="6">
        <v>45087</v>
      </c>
      <c r="F360" s="51">
        <v>403</v>
      </c>
      <c r="G360" s="51">
        <v>403</v>
      </c>
      <c r="I360" s="6"/>
    </row>
    <row r="361" spans="2:9" x14ac:dyDescent="0.25">
      <c r="B361" t="s">
        <v>114</v>
      </c>
      <c r="C361" t="s">
        <v>2687</v>
      </c>
      <c r="D361" t="s">
        <v>1324</v>
      </c>
      <c r="E361" s="6">
        <v>45091</v>
      </c>
      <c r="F361" s="51">
        <v>483.6</v>
      </c>
      <c r="G361" s="51">
        <v>483.6</v>
      </c>
      <c r="I361" s="6"/>
    </row>
    <row r="362" spans="2:9" x14ac:dyDescent="0.25">
      <c r="B362" t="s">
        <v>114</v>
      </c>
      <c r="C362" t="s">
        <v>2687</v>
      </c>
      <c r="D362" t="s">
        <v>1829</v>
      </c>
      <c r="E362" s="6">
        <v>45098</v>
      </c>
      <c r="F362" s="51">
        <v>483.6</v>
      </c>
      <c r="G362" s="51">
        <v>483.6</v>
      </c>
      <c r="I362" s="6"/>
    </row>
    <row r="363" spans="2:9" x14ac:dyDescent="0.25">
      <c r="B363" t="s">
        <v>114</v>
      </c>
      <c r="C363" t="s">
        <v>2687</v>
      </c>
      <c r="D363" t="s">
        <v>1830</v>
      </c>
      <c r="E363" s="6">
        <v>45100</v>
      </c>
      <c r="F363" s="51">
        <v>403</v>
      </c>
      <c r="G363" s="51">
        <v>403</v>
      </c>
      <c r="I363" s="6"/>
    </row>
    <row r="364" spans="2:9" x14ac:dyDescent="0.25">
      <c r="B364" t="s">
        <v>114</v>
      </c>
      <c r="C364" t="s">
        <v>2687</v>
      </c>
      <c r="D364" t="s">
        <v>1831</v>
      </c>
      <c r="E364" s="6">
        <v>45100</v>
      </c>
      <c r="F364" s="51">
        <v>403</v>
      </c>
      <c r="G364" s="51">
        <v>403</v>
      </c>
      <c r="I364" s="6"/>
    </row>
    <row r="365" spans="2:9" x14ac:dyDescent="0.25">
      <c r="B365" t="s">
        <v>114</v>
      </c>
      <c r="C365" t="s">
        <v>2687</v>
      </c>
      <c r="D365" t="s">
        <v>1832</v>
      </c>
      <c r="E365" s="6">
        <v>45104</v>
      </c>
      <c r="F365" s="51">
        <v>403</v>
      </c>
      <c r="G365" s="51">
        <v>403</v>
      </c>
      <c r="I365" s="6"/>
    </row>
    <row r="366" spans="2:9" x14ac:dyDescent="0.25">
      <c r="B366" t="s">
        <v>114</v>
      </c>
      <c r="C366" t="s">
        <v>2687</v>
      </c>
      <c r="D366" t="s">
        <v>1833</v>
      </c>
      <c r="E366" s="6">
        <v>45104</v>
      </c>
      <c r="F366" s="51">
        <v>403</v>
      </c>
      <c r="G366" s="51">
        <v>403</v>
      </c>
      <c r="I366" s="6"/>
    </row>
    <row r="367" spans="2:9" x14ac:dyDescent="0.25">
      <c r="B367" t="s">
        <v>114</v>
      </c>
      <c r="C367" t="s">
        <v>2687</v>
      </c>
      <c r="D367" t="s">
        <v>1836</v>
      </c>
      <c r="E367" s="6">
        <v>45106</v>
      </c>
      <c r="F367" s="51">
        <v>483.6</v>
      </c>
      <c r="G367" s="51">
        <v>483.6</v>
      </c>
      <c r="I367" s="6"/>
    </row>
    <row r="368" spans="2:9" x14ac:dyDescent="0.25">
      <c r="B368" t="s">
        <v>114</v>
      </c>
      <c r="C368" t="s">
        <v>2687</v>
      </c>
      <c r="D368" t="s">
        <v>1834</v>
      </c>
      <c r="E368" s="6">
        <v>45106</v>
      </c>
      <c r="F368" s="51">
        <v>483.6</v>
      </c>
      <c r="G368" s="51">
        <v>483.6</v>
      </c>
      <c r="I368" s="6"/>
    </row>
    <row r="369" spans="2:9" x14ac:dyDescent="0.25">
      <c r="B369" t="s">
        <v>114</v>
      </c>
      <c r="C369" t="s">
        <v>2687</v>
      </c>
      <c r="D369" t="s">
        <v>1835</v>
      </c>
      <c r="E369" s="6">
        <v>45106</v>
      </c>
      <c r="F369" s="51">
        <v>403</v>
      </c>
      <c r="G369" s="51">
        <v>403</v>
      </c>
      <c r="I369" s="6"/>
    </row>
    <row r="370" spans="2:9" x14ac:dyDescent="0.25">
      <c r="B370" t="s">
        <v>114</v>
      </c>
      <c r="C370" t="s">
        <v>2687</v>
      </c>
      <c r="D370" t="s">
        <v>1837</v>
      </c>
      <c r="E370" s="6">
        <v>45107</v>
      </c>
      <c r="F370" s="51">
        <v>403</v>
      </c>
      <c r="G370" s="51">
        <v>403</v>
      </c>
      <c r="I370" s="6"/>
    </row>
    <row r="371" spans="2:9" x14ac:dyDescent="0.25">
      <c r="B371" t="s">
        <v>114</v>
      </c>
      <c r="C371" t="s">
        <v>2687</v>
      </c>
      <c r="D371" t="s">
        <v>2508</v>
      </c>
      <c r="E371" s="6">
        <v>45108</v>
      </c>
      <c r="F371" s="51">
        <v>403</v>
      </c>
      <c r="G371" s="51">
        <v>403</v>
      </c>
      <c r="I371" s="6"/>
    </row>
    <row r="372" spans="2:9" x14ac:dyDescent="0.25">
      <c r="B372" t="s">
        <v>114</v>
      </c>
      <c r="C372" t="s">
        <v>2687</v>
      </c>
      <c r="D372" t="s">
        <v>2509</v>
      </c>
      <c r="E372" s="6">
        <v>45108</v>
      </c>
      <c r="F372" s="51">
        <v>403</v>
      </c>
      <c r="G372" s="51">
        <v>403</v>
      </c>
      <c r="I372" s="6"/>
    </row>
    <row r="373" spans="2:9" x14ac:dyDescent="0.25">
      <c r="B373" t="s">
        <v>114</v>
      </c>
      <c r="C373" t="s">
        <v>2687</v>
      </c>
      <c r="D373" t="s">
        <v>2281</v>
      </c>
      <c r="E373" s="6">
        <v>45112</v>
      </c>
      <c r="F373" s="51">
        <v>483.6</v>
      </c>
      <c r="G373" s="51">
        <v>483.6</v>
      </c>
      <c r="I373" s="6"/>
    </row>
    <row r="374" spans="2:9" x14ac:dyDescent="0.25">
      <c r="B374" t="s">
        <v>114</v>
      </c>
      <c r="C374" t="s">
        <v>2687</v>
      </c>
      <c r="D374" t="s">
        <v>2279</v>
      </c>
      <c r="E374" s="6">
        <v>45113</v>
      </c>
      <c r="F374" s="51">
        <v>483.6</v>
      </c>
      <c r="G374" s="51">
        <v>483.6</v>
      </c>
      <c r="I374" s="6"/>
    </row>
    <row r="375" spans="2:9" x14ac:dyDescent="0.25">
      <c r="B375" t="s">
        <v>114</v>
      </c>
      <c r="C375" t="s">
        <v>2687</v>
      </c>
      <c r="D375" t="s">
        <v>2280</v>
      </c>
      <c r="E375" s="6">
        <v>45113</v>
      </c>
      <c r="F375" s="51">
        <v>680</v>
      </c>
      <c r="G375" s="51">
        <v>680</v>
      </c>
      <c r="I375" s="6"/>
    </row>
    <row r="376" spans="2:9" x14ac:dyDescent="0.25">
      <c r="B376" t="s">
        <v>114</v>
      </c>
      <c r="C376" t="s">
        <v>2687</v>
      </c>
      <c r="D376" t="s">
        <v>2282</v>
      </c>
      <c r="E376" s="6">
        <v>45113</v>
      </c>
      <c r="F376" s="51">
        <v>483.6</v>
      </c>
      <c r="G376" s="51">
        <v>483.6</v>
      </c>
      <c r="I376" s="6"/>
    </row>
    <row r="377" spans="2:9" x14ac:dyDescent="0.25">
      <c r="B377" t="s">
        <v>114</v>
      </c>
      <c r="C377" t="s">
        <v>2687</v>
      </c>
      <c r="D377" t="s">
        <v>2510</v>
      </c>
      <c r="E377" s="6">
        <v>45113</v>
      </c>
      <c r="F377" s="51">
        <v>403</v>
      </c>
      <c r="G377" s="51">
        <v>403</v>
      </c>
      <c r="I377" s="6"/>
    </row>
    <row r="378" spans="2:9" x14ac:dyDescent="0.25">
      <c r="B378" t="s">
        <v>114</v>
      </c>
      <c r="C378" t="s">
        <v>2687</v>
      </c>
      <c r="D378" t="s">
        <v>2511</v>
      </c>
      <c r="E378" s="6">
        <v>45113</v>
      </c>
      <c r="F378" s="51">
        <v>403</v>
      </c>
      <c r="G378" s="51">
        <v>403</v>
      </c>
      <c r="I378" s="6"/>
    </row>
    <row r="379" spans="2:9" x14ac:dyDescent="0.25">
      <c r="B379" t="s">
        <v>114</v>
      </c>
      <c r="C379" t="s">
        <v>2687</v>
      </c>
      <c r="D379" t="s">
        <v>2507</v>
      </c>
      <c r="E379" s="6">
        <v>45118</v>
      </c>
      <c r="F379" s="51">
        <v>403</v>
      </c>
      <c r="G379" s="51">
        <v>403</v>
      </c>
      <c r="I379" s="6"/>
    </row>
    <row r="380" spans="2:9" x14ac:dyDescent="0.25">
      <c r="B380" t="s">
        <v>114</v>
      </c>
      <c r="C380" t="s">
        <v>2687</v>
      </c>
      <c r="D380" t="s">
        <v>2512</v>
      </c>
      <c r="E380" s="6">
        <v>45120</v>
      </c>
      <c r="F380" s="51">
        <v>403</v>
      </c>
      <c r="G380" s="51">
        <v>403</v>
      </c>
      <c r="I380" s="6"/>
    </row>
    <row r="381" spans="2:9" x14ac:dyDescent="0.25">
      <c r="B381" t="s">
        <v>114</v>
      </c>
      <c r="C381" t="s">
        <v>2687</v>
      </c>
      <c r="D381" t="s">
        <v>116</v>
      </c>
      <c r="E381" s="6">
        <v>45122</v>
      </c>
      <c r="F381" s="51">
        <v>975</v>
      </c>
      <c r="G381" s="51">
        <v>975</v>
      </c>
      <c r="I381" s="6"/>
    </row>
    <row r="382" spans="2:9" x14ac:dyDescent="0.25">
      <c r="B382" t="s">
        <v>114</v>
      </c>
      <c r="C382" t="s">
        <v>2687</v>
      </c>
      <c r="D382" t="s">
        <v>2647</v>
      </c>
      <c r="E382" s="6">
        <v>45122</v>
      </c>
      <c r="F382" s="51">
        <v>403</v>
      </c>
      <c r="G382" s="51">
        <v>403</v>
      </c>
      <c r="I382" s="6"/>
    </row>
    <row r="383" spans="2:9" x14ac:dyDescent="0.25">
      <c r="B383" t="s">
        <v>114</v>
      </c>
      <c r="C383" t="s">
        <v>2687</v>
      </c>
      <c r="D383" t="s">
        <v>2648</v>
      </c>
      <c r="E383" s="6">
        <v>45122</v>
      </c>
      <c r="F383" s="51">
        <v>403</v>
      </c>
      <c r="G383" s="51">
        <v>403</v>
      </c>
      <c r="I383" s="6"/>
    </row>
    <row r="384" spans="2:9" x14ac:dyDescent="0.25">
      <c r="B384" t="s">
        <v>210</v>
      </c>
      <c r="C384" t="s">
        <v>2688</v>
      </c>
      <c r="D384" t="s">
        <v>212</v>
      </c>
      <c r="E384" s="6">
        <v>44800</v>
      </c>
      <c r="F384" s="51">
        <v>575</v>
      </c>
      <c r="G384" s="51">
        <v>575</v>
      </c>
      <c r="I384" s="6"/>
    </row>
    <row r="385" spans="2:9" x14ac:dyDescent="0.25">
      <c r="B385" t="s">
        <v>210</v>
      </c>
      <c r="C385" t="s">
        <v>2688</v>
      </c>
      <c r="D385" t="s">
        <v>213</v>
      </c>
      <c r="E385" s="6">
        <v>44848</v>
      </c>
      <c r="F385" s="51">
        <v>489.8</v>
      </c>
      <c r="G385" s="51">
        <v>489.8</v>
      </c>
      <c r="I385" s="6"/>
    </row>
    <row r="386" spans="2:9" x14ac:dyDescent="0.25">
      <c r="B386" t="s">
        <v>210</v>
      </c>
      <c r="C386" t="s">
        <v>2688</v>
      </c>
      <c r="D386" t="s">
        <v>214</v>
      </c>
      <c r="E386" s="6">
        <v>44855</v>
      </c>
      <c r="F386" s="51">
        <v>488.6</v>
      </c>
      <c r="G386" s="51">
        <v>488.6</v>
      </c>
      <c r="I386" s="6"/>
    </row>
    <row r="387" spans="2:9" x14ac:dyDescent="0.25">
      <c r="B387" t="s">
        <v>210</v>
      </c>
      <c r="C387" t="s">
        <v>2688</v>
      </c>
      <c r="D387" t="s">
        <v>215</v>
      </c>
      <c r="E387" s="6">
        <v>44885</v>
      </c>
      <c r="F387" s="51">
        <v>651</v>
      </c>
      <c r="G387" s="51">
        <v>651</v>
      </c>
      <c r="I387" s="6"/>
    </row>
    <row r="388" spans="2:9" x14ac:dyDescent="0.25">
      <c r="B388" t="s">
        <v>210</v>
      </c>
      <c r="C388" t="s">
        <v>2688</v>
      </c>
      <c r="D388" t="s">
        <v>216</v>
      </c>
      <c r="E388" s="6">
        <v>44964</v>
      </c>
      <c r="F388" s="51">
        <v>991.75</v>
      </c>
      <c r="G388" s="51">
        <v>991.75</v>
      </c>
      <c r="I388" s="6"/>
    </row>
    <row r="389" spans="2:9" x14ac:dyDescent="0.25">
      <c r="B389" t="s">
        <v>210</v>
      </c>
      <c r="C389" t="s">
        <v>2688</v>
      </c>
      <c r="D389" t="s">
        <v>218</v>
      </c>
      <c r="E389" s="6">
        <v>44972</v>
      </c>
      <c r="F389" s="51">
        <v>975</v>
      </c>
      <c r="G389" s="51">
        <v>975</v>
      </c>
      <c r="I389" s="6"/>
    </row>
    <row r="390" spans="2:9" x14ac:dyDescent="0.25">
      <c r="B390" t="s">
        <v>210</v>
      </c>
      <c r="C390" t="s">
        <v>2688</v>
      </c>
      <c r="D390" t="s">
        <v>217</v>
      </c>
      <c r="E390" s="6">
        <v>44986</v>
      </c>
      <c r="F390" s="51">
        <v>1707.75</v>
      </c>
      <c r="G390" s="51">
        <v>1707.75</v>
      </c>
      <c r="I390" s="6"/>
    </row>
    <row r="391" spans="2:9" x14ac:dyDescent="0.25">
      <c r="B391" t="s">
        <v>210</v>
      </c>
      <c r="C391" t="s">
        <v>2688</v>
      </c>
      <c r="D391" t="s">
        <v>219</v>
      </c>
      <c r="E391" s="6">
        <v>45028</v>
      </c>
      <c r="F391" s="51">
        <v>858</v>
      </c>
      <c r="G391" s="51">
        <v>858</v>
      </c>
      <c r="I391" s="6"/>
    </row>
    <row r="392" spans="2:9" x14ac:dyDescent="0.25">
      <c r="B392" t="s">
        <v>210</v>
      </c>
      <c r="C392" t="s">
        <v>2688</v>
      </c>
      <c r="D392" t="s">
        <v>220</v>
      </c>
      <c r="E392" s="6">
        <v>45051</v>
      </c>
      <c r="F392" s="51">
        <v>707.5</v>
      </c>
      <c r="G392" s="51">
        <v>707.5</v>
      </c>
      <c r="I392" s="6"/>
    </row>
    <row r="393" spans="2:9" x14ac:dyDescent="0.25">
      <c r="B393" t="s">
        <v>210</v>
      </c>
      <c r="C393" t="s">
        <v>2688</v>
      </c>
      <c r="D393" t="s">
        <v>1325</v>
      </c>
      <c r="E393" s="6">
        <v>45087</v>
      </c>
      <c r="F393" s="51">
        <v>713</v>
      </c>
      <c r="G393" s="51">
        <v>713</v>
      </c>
      <c r="I393" s="6"/>
    </row>
    <row r="394" spans="2:9" x14ac:dyDescent="0.25">
      <c r="B394" t="s">
        <v>210</v>
      </c>
      <c r="C394" t="s">
        <v>2688</v>
      </c>
      <c r="D394" t="s">
        <v>1838</v>
      </c>
      <c r="E394" s="6">
        <v>45100</v>
      </c>
      <c r="F394" s="51">
        <v>252.88</v>
      </c>
      <c r="G394" s="51">
        <v>252.88</v>
      </c>
      <c r="I394" s="6"/>
    </row>
    <row r="395" spans="2:9" x14ac:dyDescent="0.25">
      <c r="B395" t="s">
        <v>210</v>
      </c>
      <c r="C395" t="s">
        <v>2688</v>
      </c>
      <c r="D395" t="s">
        <v>1839</v>
      </c>
      <c r="E395" s="6">
        <v>45104</v>
      </c>
      <c r="F395" s="51">
        <v>484.08</v>
      </c>
      <c r="G395" s="51">
        <v>484.08</v>
      </c>
      <c r="I395" s="6"/>
    </row>
    <row r="396" spans="2:9" x14ac:dyDescent="0.25">
      <c r="B396" t="s">
        <v>210</v>
      </c>
      <c r="C396" t="s">
        <v>2688</v>
      </c>
      <c r="D396" t="s">
        <v>1840</v>
      </c>
      <c r="E396" s="6">
        <v>45106</v>
      </c>
      <c r="F396" s="51">
        <v>722.5</v>
      </c>
      <c r="G396" s="51">
        <v>722.5</v>
      </c>
      <c r="I396" s="6"/>
    </row>
    <row r="397" spans="2:9" x14ac:dyDescent="0.25">
      <c r="B397" t="s">
        <v>210</v>
      </c>
      <c r="C397" t="s">
        <v>2688</v>
      </c>
      <c r="D397" t="s">
        <v>1841</v>
      </c>
      <c r="E397" s="6">
        <v>45106</v>
      </c>
      <c r="F397" s="51">
        <v>867</v>
      </c>
      <c r="G397" s="51">
        <v>867</v>
      </c>
      <c r="I397" s="6"/>
    </row>
    <row r="398" spans="2:9" x14ac:dyDescent="0.25">
      <c r="B398" t="s">
        <v>210</v>
      </c>
      <c r="C398" t="s">
        <v>2688</v>
      </c>
      <c r="D398" t="s">
        <v>2284</v>
      </c>
      <c r="E398" s="6">
        <v>45108</v>
      </c>
      <c r="F398" s="51">
        <v>289</v>
      </c>
      <c r="G398" s="51">
        <v>289</v>
      </c>
      <c r="I398" s="6"/>
    </row>
    <row r="399" spans="2:9" x14ac:dyDescent="0.25">
      <c r="B399" t="s">
        <v>210</v>
      </c>
      <c r="C399" t="s">
        <v>2688</v>
      </c>
      <c r="D399" t="s">
        <v>2283</v>
      </c>
      <c r="E399" s="6">
        <v>45118</v>
      </c>
      <c r="F399" s="51">
        <v>397.38</v>
      </c>
      <c r="G399" s="51">
        <v>397.38</v>
      </c>
      <c r="I399" s="6"/>
    </row>
    <row r="400" spans="2:9" x14ac:dyDescent="0.25">
      <c r="B400" t="s">
        <v>210</v>
      </c>
      <c r="C400" t="s">
        <v>2688</v>
      </c>
      <c r="D400" t="s">
        <v>2286</v>
      </c>
      <c r="E400" s="6">
        <v>45118</v>
      </c>
      <c r="F400" s="51">
        <v>846</v>
      </c>
      <c r="G400" s="51">
        <v>846</v>
      </c>
      <c r="I400" s="6"/>
    </row>
    <row r="401" spans="2:9" x14ac:dyDescent="0.25">
      <c r="B401" t="s">
        <v>210</v>
      </c>
      <c r="C401" t="s">
        <v>2688</v>
      </c>
      <c r="D401" t="s">
        <v>2285</v>
      </c>
      <c r="E401" s="6">
        <v>45120</v>
      </c>
      <c r="F401" s="51">
        <v>430.5</v>
      </c>
      <c r="G401" s="51">
        <v>430.5</v>
      </c>
      <c r="I401" s="6"/>
    </row>
    <row r="402" spans="2:9" x14ac:dyDescent="0.25">
      <c r="B402" t="s">
        <v>210</v>
      </c>
      <c r="C402" t="s">
        <v>2688</v>
      </c>
      <c r="D402" t="s">
        <v>2287</v>
      </c>
      <c r="E402" s="6">
        <v>45120</v>
      </c>
      <c r="F402" s="51">
        <v>713</v>
      </c>
      <c r="G402" s="51">
        <v>713</v>
      </c>
      <c r="I402" s="6"/>
    </row>
    <row r="403" spans="2:9" x14ac:dyDescent="0.25">
      <c r="B403" t="s">
        <v>210</v>
      </c>
      <c r="C403" t="s">
        <v>2688</v>
      </c>
      <c r="D403" t="s">
        <v>212</v>
      </c>
      <c r="E403" s="6">
        <v>45120</v>
      </c>
      <c r="F403" s="51">
        <v>575</v>
      </c>
      <c r="G403" s="51">
        <v>575</v>
      </c>
      <c r="I403" s="6"/>
    </row>
    <row r="404" spans="2:9" x14ac:dyDescent="0.25">
      <c r="B404" t="s">
        <v>210</v>
      </c>
      <c r="C404" t="s">
        <v>2688</v>
      </c>
      <c r="D404" t="s">
        <v>213</v>
      </c>
      <c r="E404" s="6">
        <v>45120</v>
      </c>
      <c r="F404" s="51">
        <v>489.8</v>
      </c>
      <c r="G404" s="51">
        <v>489.8</v>
      </c>
      <c r="I404" s="6"/>
    </row>
    <row r="405" spans="2:9" x14ac:dyDescent="0.25">
      <c r="B405" t="s">
        <v>210</v>
      </c>
      <c r="C405" t="s">
        <v>2688</v>
      </c>
      <c r="D405" t="s">
        <v>214</v>
      </c>
      <c r="E405" s="6">
        <v>45120</v>
      </c>
      <c r="F405" s="51">
        <v>488.6</v>
      </c>
      <c r="G405" s="51">
        <v>488.6</v>
      </c>
      <c r="I405" s="6"/>
    </row>
    <row r="406" spans="2:9" x14ac:dyDescent="0.25">
      <c r="B406" t="s">
        <v>210</v>
      </c>
      <c r="C406" t="s">
        <v>2688</v>
      </c>
      <c r="D406" t="s">
        <v>215</v>
      </c>
      <c r="E406" s="6">
        <v>45120</v>
      </c>
      <c r="F406" s="51">
        <v>651</v>
      </c>
      <c r="G406" s="51">
        <v>651</v>
      </c>
      <c r="I406" s="6"/>
    </row>
    <row r="407" spans="2:9" x14ac:dyDescent="0.25">
      <c r="B407" t="s">
        <v>210</v>
      </c>
      <c r="C407" t="s">
        <v>2688</v>
      </c>
      <c r="D407" t="s">
        <v>1325</v>
      </c>
      <c r="E407" s="6">
        <v>45120</v>
      </c>
      <c r="F407" s="51">
        <v>713</v>
      </c>
      <c r="G407" s="51">
        <v>713</v>
      </c>
      <c r="I407" s="6"/>
    </row>
    <row r="408" spans="2:9" x14ac:dyDescent="0.25">
      <c r="B408" t="s">
        <v>210</v>
      </c>
      <c r="C408" t="s">
        <v>2688</v>
      </c>
      <c r="D408" t="s">
        <v>2287</v>
      </c>
      <c r="E408" s="6">
        <v>45122</v>
      </c>
      <c r="F408" s="51">
        <v>713</v>
      </c>
      <c r="G408" s="51">
        <v>713</v>
      </c>
      <c r="I408" s="6"/>
    </row>
    <row r="409" spans="2:9" x14ac:dyDescent="0.25">
      <c r="B409" t="s">
        <v>221</v>
      </c>
      <c r="C409" t="s">
        <v>2689</v>
      </c>
      <c r="D409" t="s">
        <v>223</v>
      </c>
      <c r="E409" s="6">
        <v>45066</v>
      </c>
      <c r="F409" s="51">
        <v>350</v>
      </c>
      <c r="G409" s="51">
        <v>350</v>
      </c>
      <c r="I409" s="6"/>
    </row>
    <row r="410" spans="2:9" x14ac:dyDescent="0.25">
      <c r="B410" t="s">
        <v>224</v>
      </c>
      <c r="C410" t="s">
        <v>2690</v>
      </c>
      <c r="D410" t="s">
        <v>226</v>
      </c>
      <c r="E410" s="6">
        <v>44937</v>
      </c>
      <c r="F410" s="51">
        <v>1925</v>
      </c>
      <c r="G410" s="51">
        <v>1925</v>
      </c>
      <c r="I410" s="6"/>
    </row>
    <row r="411" spans="2:9" x14ac:dyDescent="0.25">
      <c r="B411" t="s">
        <v>224</v>
      </c>
      <c r="C411" t="s">
        <v>2690</v>
      </c>
      <c r="D411" t="s">
        <v>227</v>
      </c>
      <c r="E411" s="6">
        <v>45007</v>
      </c>
      <c r="F411" s="51">
        <v>1856</v>
      </c>
      <c r="G411" s="51">
        <v>1856</v>
      </c>
      <c r="I411" s="6"/>
    </row>
    <row r="412" spans="2:9" x14ac:dyDescent="0.25">
      <c r="B412" t="s">
        <v>224</v>
      </c>
      <c r="C412" t="s">
        <v>2690</v>
      </c>
      <c r="D412" t="s">
        <v>2563</v>
      </c>
      <c r="E412" s="6">
        <v>45122</v>
      </c>
      <c r="F412" s="51">
        <v>1500</v>
      </c>
      <c r="G412" s="51">
        <v>1500</v>
      </c>
      <c r="I412" s="6"/>
    </row>
    <row r="413" spans="2:9" x14ac:dyDescent="0.25">
      <c r="B413" t="s">
        <v>228</v>
      </c>
      <c r="C413" t="s">
        <v>2691</v>
      </c>
      <c r="D413" t="s">
        <v>230</v>
      </c>
      <c r="E413" s="6">
        <v>45028</v>
      </c>
      <c r="F413" s="51">
        <v>456.63</v>
      </c>
      <c r="G413" s="51">
        <v>456.63</v>
      </c>
      <c r="I413" s="6"/>
    </row>
    <row r="414" spans="2:9" x14ac:dyDescent="0.25">
      <c r="B414" t="s">
        <v>228</v>
      </c>
      <c r="C414" t="s">
        <v>2691</v>
      </c>
      <c r="D414" t="s">
        <v>1842</v>
      </c>
      <c r="E414" s="6">
        <v>45104</v>
      </c>
      <c r="F414" s="51">
        <v>469.63</v>
      </c>
      <c r="G414" s="51">
        <v>469.63</v>
      </c>
      <c r="I414" s="6"/>
    </row>
    <row r="415" spans="2:9" x14ac:dyDescent="0.25">
      <c r="B415" t="s">
        <v>1104</v>
      </c>
      <c r="C415" t="s">
        <v>2692</v>
      </c>
      <c r="D415" t="s">
        <v>1105</v>
      </c>
      <c r="E415" s="6">
        <v>44909</v>
      </c>
      <c r="F415" s="51">
        <v>417.9</v>
      </c>
      <c r="G415" s="51">
        <v>417.9</v>
      </c>
      <c r="I415" s="6"/>
    </row>
    <row r="416" spans="2:9" x14ac:dyDescent="0.25">
      <c r="B416" t="s">
        <v>232</v>
      </c>
      <c r="C416" t="s">
        <v>2693</v>
      </c>
      <c r="D416" t="s">
        <v>1326</v>
      </c>
      <c r="E416" s="6">
        <v>45091</v>
      </c>
      <c r="F416" s="51">
        <v>469.63</v>
      </c>
      <c r="G416" s="51">
        <v>469.63</v>
      </c>
      <c r="I416" s="6"/>
    </row>
    <row r="417" spans="2:9" x14ac:dyDescent="0.25">
      <c r="B417" t="s">
        <v>232</v>
      </c>
      <c r="C417" t="s">
        <v>2693</v>
      </c>
      <c r="D417" t="s">
        <v>1827</v>
      </c>
      <c r="E417" s="6">
        <v>45104</v>
      </c>
      <c r="F417" s="51">
        <v>397.38</v>
      </c>
      <c r="G417" s="51">
        <v>397.38</v>
      </c>
      <c r="I417" s="6"/>
    </row>
    <row r="418" spans="2:9" x14ac:dyDescent="0.25">
      <c r="B418" t="s">
        <v>234</v>
      </c>
      <c r="C418" t="s">
        <v>2694</v>
      </c>
      <c r="D418" t="s">
        <v>1327</v>
      </c>
      <c r="E418" s="6">
        <v>45091</v>
      </c>
      <c r="F418" s="51">
        <v>861</v>
      </c>
      <c r="G418" s="51">
        <v>861</v>
      </c>
      <c r="I418" s="6"/>
    </row>
    <row r="419" spans="2:9" x14ac:dyDescent="0.25">
      <c r="B419" t="s">
        <v>234</v>
      </c>
      <c r="C419" t="s">
        <v>2694</v>
      </c>
      <c r="D419" t="s">
        <v>1843</v>
      </c>
      <c r="E419" s="6">
        <v>45098</v>
      </c>
      <c r="F419" s="51">
        <v>469.63</v>
      </c>
      <c r="G419" s="51">
        <v>469.63</v>
      </c>
      <c r="I419" s="6"/>
    </row>
    <row r="420" spans="2:9" x14ac:dyDescent="0.25">
      <c r="B420" t="s">
        <v>234</v>
      </c>
      <c r="C420" t="s">
        <v>2694</v>
      </c>
      <c r="D420" t="s">
        <v>1845</v>
      </c>
      <c r="E420" s="6">
        <v>45107</v>
      </c>
      <c r="F420" s="51">
        <v>794.75</v>
      </c>
      <c r="G420" s="51">
        <v>794.75</v>
      </c>
      <c r="I420" s="6"/>
    </row>
    <row r="421" spans="2:9" x14ac:dyDescent="0.25">
      <c r="B421" t="s">
        <v>234</v>
      </c>
      <c r="C421" t="s">
        <v>2694</v>
      </c>
      <c r="D421" t="s">
        <v>2289</v>
      </c>
      <c r="E421" s="6">
        <v>45112</v>
      </c>
      <c r="F421" s="51">
        <v>2167.5</v>
      </c>
      <c r="G421" s="51">
        <v>2167.5</v>
      </c>
      <c r="I421" s="6"/>
    </row>
    <row r="422" spans="2:9" x14ac:dyDescent="0.25">
      <c r="B422" t="s">
        <v>235</v>
      </c>
      <c r="C422" t="s">
        <v>2695</v>
      </c>
      <c r="D422" t="s">
        <v>1844</v>
      </c>
      <c r="E422" s="6">
        <v>45104</v>
      </c>
      <c r="F422" s="51">
        <v>1445</v>
      </c>
      <c r="G422" s="51">
        <v>1445</v>
      </c>
      <c r="I422" s="6"/>
    </row>
    <row r="423" spans="2:9" x14ac:dyDescent="0.25">
      <c r="B423" t="s">
        <v>235</v>
      </c>
      <c r="C423" t="s">
        <v>2695</v>
      </c>
      <c r="D423" t="s">
        <v>2291</v>
      </c>
      <c r="E423" s="6">
        <v>45108</v>
      </c>
      <c r="F423" s="51">
        <v>1141.55</v>
      </c>
      <c r="G423" s="51">
        <v>1141.55</v>
      </c>
      <c r="I423" s="6"/>
    </row>
    <row r="424" spans="2:9" x14ac:dyDescent="0.25">
      <c r="B424" t="s">
        <v>235</v>
      </c>
      <c r="C424" t="s">
        <v>2695</v>
      </c>
      <c r="D424" t="s">
        <v>2645</v>
      </c>
      <c r="E424" s="6">
        <v>45120</v>
      </c>
      <c r="F424" s="51">
        <v>3070.95</v>
      </c>
      <c r="G424" s="51">
        <v>3070.95</v>
      </c>
      <c r="I424" s="6"/>
    </row>
    <row r="425" spans="2:9" x14ac:dyDescent="0.25">
      <c r="B425" t="s">
        <v>236</v>
      </c>
      <c r="C425" t="s">
        <v>2696</v>
      </c>
      <c r="D425" t="s">
        <v>238</v>
      </c>
      <c r="E425" s="6">
        <v>44694</v>
      </c>
      <c r="F425" s="51">
        <v>625</v>
      </c>
      <c r="G425" s="51">
        <v>625</v>
      </c>
      <c r="I425" s="6"/>
    </row>
    <row r="426" spans="2:9" x14ac:dyDescent="0.25">
      <c r="B426" t="s">
        <v>239</v>
      </c>
      <c r="C426" t="s">
        <v>2697</v>
      </c>
      <c r="D426" t="s">
        <v>1106</v>
      </c>
      <c r="E426" s="6">
        <v>44960</v>
      </c>
      <c r="F426" s="51">
        <v>613</v>
      </c>
      <c r="G426" s="51">
        <v>613</v>
      </c>
      <c r="I426" s="6"/>
    </row>
    <row r="427" spans="2:9" x14ac:dyDescent="0.25">
      <c r="B427" t="s">
        <v>239</v>
      </c>
      <c r="C427" t="s">
        <v>2697</v>
      </c>
      <c r="D427" t="s">
        <v>1329</v>
      </c>
      <c r="E427" s="6">
        <v>45092</v>
      </c>
      <c r="F427" s="51">
        <v>353.75</v>
      </c>
      <c r="G427" s="51">
        <v>353.75</v>
      </c>
      <c r="I427" s="6"/>
    </row>
    <row r="428" spans="2:9" x14ac:dyDescent="0.25">
      <c r="B428" t="s">
        <v>239</v>
      </c>
      <c r="C428" t="s">
        <v>2697</v>
      </c>
      <c r="D428" t="s">
        <v>1848</v>
      </c>
      <c r="E428" s="6">
        <v>45098</v>
      </c>
      <c r="F428" s="51">
        <v>430.5</v>
      </c>
      <c r="G428" s="51">
        <v>430.5</v>
      </c>
      <c r="I428" s="6"/>
    </row>
    <row r="429" spans="2:9" x14ac:dyDescent="0.25">
      <c r="B429" t="s">
        <v>239</v>
      </c>
      <c r="C429" t="s">
        <v>2697</v>
      </c>
      <c r="D429" t="s">
        <v>1847</v>
      </c>
      <c r="E429" s="6">
        <v>45098</v>
      </c>
      <c r="F429" s="51">
        <v>867</v>
      </c>
      <c r="G429" s="51">
        <v>867</v>
      </c>
      <c r="I429" s="6"/>
    </row>
    <row r="430" spans="2:9" x14ac:dyDescent="0.25">
      <c r="B430" t="s">
        <v>239</v>
      </c>
      <c r="C430" t="s">
        <v>2697</v>
      </c>
      <c r="D430" t="s">
        <v>1846</v>
      </c>
      <c r="E430" s="6">
        <v>45098</v>
      </c>
      <c r="F430" s="51">
        <v>578</v>
      </c>
      <c r="G430" s="51">
        <v>578</v>
      </c>
      <c r="I430" s="6"/>
    </row>
    <row r="431" spans="2:9" x14ac:dyDescent="0.25">
      <c r="B431" t="s">
        <v>239</v>
      </c>
      <c r="C431" t="s">
        <v>2697</v>
      </c>
      <c r="D431" t="s">
        <v>1849</v>
      </c>
      <c r="E431" s="6">
        <v>45100</v>
      </c>
      <c r="F431" s="51">
        <v>1185.75</v>
      </c>
      <c r="G431" s="51">
        <v>1185.75</v>
      </c>
      <c r="I431" s="6"/>
    </row>
    <row r="432" spans="2:9" x14ac:dyDescent="0.25">
      <c r="B432" t="s">
        <v>239</v>
      </c>
      <c r="C432" t="s">
        <v>2697</v>
      </c>
      <c r="D432" t="s">
        <v>1850</v>
      </c>
      <c r="E432" s="6">
        <v>45100</v>
      </c>
      <c r="F432" s="51">
        <v>433.5</v>
      </c>
      <c r="G432" s="51">
        <v>433.5</v>
      </c>
      <c r="I432" s="6"/>
    </row>
    <row r="433" spans="2:9" x14ac:dyDescent="0.25">
      <c r="B433" t="s">
        <v>239</v>
      </c>
      <c r="C433" t="s">
        <v>2697</v>
      </c>
      <c r="D433" t="s">
        <v>1851</v>
      </c>
      <c r="E433" s="6">
        <v>45101</v>
      </c>
      <c r="F433" s="51">
        <v>570</v>
      </c>
      <c r="G433" s="51">
        <v>570</v>
      </c>
      <c r="I433" s="6"/>
    </row>
    <row r="434" spans="2:9" x14ac:dyDescent="0.25">
      <c r="B434" t="s">
        <v>239</v>
      </c>
      <c r="C434" t="s">
        <v>2697</v>
      </c>
      <c r="D434" t="s">
        <v>1846</v>
      </c>
      <c r="E434" s="6">
        <v>45101</v>
      </c>
      <c r="F434" s="51">
        <v>578</v>
      </c>
      <c r="G434" s="51">
        <v>578</v>
      </c>
      <c r="I434" s="6"/>
    </row>
    <row r="435" spans="2:9" x14ac:dyDescent="0.25">
      <c r="B435" t="s">
        <v>239</v>
      </c>
      <c r="C435" t="s">
        <v>2697</v>
      </c>
      <c r="D435" t="s">
        <v>1852</v>
      </c>
      <c r="E435" s="6">
        <v>45104</v>
      </c>
      <c r="F435" s="51">
        <v>1481.13</v>
      </c>
      <c r="G435" s="51">
        <v>1481.13</v>
      </c>
      <c r="I435" s="6"/>
    </row>
    <row r="436" spans="2:9" x14ac:dyDescent="0.25">
      <c r="B436" t="s">
        <v>239</v>
      </c>
      <c r="C436" t="s">
        <v>2697</v>
      </c>
      <c r="D436" t="s">
        <v>2568</v>
      </c>
      <c r="E436" s="6">
        <v>45106</v>
      </c>
      <c r="F436" s="51">
        <v>4061.25</v>
      </c>
      <c r="G436" s="51">
        <v>4061.25</v>
      </c>
      <c r="I436" s="6"/>
    </row>
    <row r="437" spans="2:9" x14ac:dyDescent="0.25">
      <c r="B437" t="s">
        <v>239</v>
      </c>
      <c r="C437" t="s">
        <v>2697</v>
      </c>
      <c r="D437" t="s">
        <v>1853</v>
      </c>
      <c r="E437" s="6">
        <v>45106</v>
      </c>
      <c r="F437" s="51">
        <v>830.88</v>
      </c>
      <c r="G437" s="51">
        <v>830.88</v>
      </c>
      <c r="I437" s="6"/>
    </row>
    <row r="438" spans="2:9" x14ac:dyDescent="0.25">
      <c r="B438" t="s">
        <v>239</v>
      </c>
      <c r="C438" t="s">
        <v>2697</v>
      </c>
      <c r="D438" t="s">
        <v>1854</v>
      </c>
      <c r="E438" s="6">
        <v>45106</v>
      </c>
      <c r="F438" s="51">
        <v>541.88</v>
      </c>
      <c r="G438" s="51">
        <v>541.88</v>
      </c>
      <c r="I438" s="6"/>
    </row>
    <row r="439" spans="2:9" x14ac:dyDescent="0.25">
      <c r="B439" t="s">
        <v>239</v>
      </c>
      <c r="C439" t="s">
        <v>2697</v>
      </c>
      <c r="D439" t="s">
        <v>1857</v>
      </c>
      <c r="E439" s="6">
        <v>45107</v>
      </c>
      <c r="F439" s="51">
        <v>697.5</v>
      </c>
      <c r="G439" s="51">
        <v>697.5</v>
      </c>
      <c r="I439" s="6"/>
    </row>
    <row r="440" spans="2:9" x14ac:dyDescent="0.25">
      <c r="B440" t="s">
        <v>239</v>
      </c>
      <c r="C440" t="s">
        <v>2697</v>
      </c>
      <c r="D440" t="s">
        <v>1855</v>
      </c>
      <c r="E440" s="6">
        <v>45107</v>
      </c>
      <c r="F440" s="51">
        <v>830.88</v>
      </c>
      <c r="G440" s="51">
        <v>830.88</v>
      </c>
      <c r="I440" s="6"/>
    </row>
    <row r="441" spans="2:9" x14ac:dyDescent="0.25">
      <c r="B441" t="s">
        <v>239</v>
      </c>
      <c r="C441" t="s">
        <v>2697</v>
      </c>
      <c r="D441" t="s">
        <v>1856</v>
      </c>
      <c r="E441" s="6">
        <v>45107</v>
      </c>
      <c r="F441" s="51">
        <v>731.88</v>
      </c>
      <c r="G441" s="51">
        <v>731.88</v>
      </c>
      <c r="I441" s="6"/>
    </row>
    <row r="442" spans="2:9" x14ac:dyDescent="0.25">
      <c r="B442" t="s">
        <v>239</v>
      </c>
      <c r="C442" t="s">
        <v>2697</v>
      </c>
      <c r="D442" t="s">
        <v>2571</v>
      </c>
      <c r="E442" s="6">
        <v>45111</v>
      </c>
      <c r="F442" s="51">
        <v>744.18</v>
      </c>
      <c r="G442" s="51">
        <v>744.18</v>
      </c>
      <c r="I442" s="6"/>
    </row>
    <row r="443" spans="2:9" x14ac:dyDescent="0.25">
      <c r="B443" t="s">
        <v>239</v>
      </c>
      <c r="C443" t="s">
        <v>2697</v>
      </c>
      <c r="D443" t="s">
        <v>2572</v>
      </c>
      <c r="E443" s="6">
        <v>45111</v>
      </c>
      <c r="F443" s="51">
        <v>433.5</v>
      </c>
      <c r="G443" s="51">
        <v>433.5</v>
      </c>
      <c r="I443" s="6"/>
    </row>
    <row r="444" spans="2:9" x14ac:dyDescent="0.25">
      <c r="B444" t="s">
        <v>239</v>
      </c>
      <c r="C444" t="s">
        <v>2697</v>
      </c>
      <c r="D444" t="s">
        <v>2292</v>
      </c>
      <c r="E444" s="6">
        <v>45112</v>
      </c>
      <c r="F444" s="51">
        <v>1960</v>
      </c>
      <c r="G444" s="51">
        <v>1960</v>
      </c>
      <c r="I444" s="6"/>
    </row>
    <row r="445" spans="2:9" x14ac:dyDescent="0.25">
      <c r="B445" t="s">
        <v>239</v>
      </c>
      <c r="C445" t="s">
        <v>2697</v>
      </c>
      <c r="D445" t="s">
        <v>2564</v>
      </c>
      <c r="E445" s="6">
        <v>45112</v>
      </c>
      <c r="F445" s="51">
        <v>775.5</v>
      </c>
      <c r="G445" s="51">
        <v>775.5</v>
      </c>
      <c r="I445" s="6"/>
    </row>
    <row r="446" spans="2:9" x14ac:dyDescent="0.25">
      <c r="B446" t="s">
        <v>239</v>
      </c>
      <c r="C446" t="s">
        <v>2697</v>
      </c>
      <c r="D446" t="s">
        <v>2293</v>
      </c>
      <c r="E446" s="6">
        <v>45112</v>
      </c>
      <c r="F446" s="51">
        <v>1083.75</v>
      </c>
      <c r="G446" s="51">
        <v>1083.75</v>
      </c>
      <c r="I446" s="6"/>
    </row>
    <row r="447" spans="2:9" x14ac:dyDescent="0.25">
      <c r="B447" t="s">
        <v>239</v>
      </c>
      <c r="C447" t="s">
        <v>2697</v>
      </c>
      <c r="D447" t="s">
        <v>2294</v>
      </c>
      <c r="E447" s="6">
        <v>45112</v>
      </c>
      <c r="F447" s="51">
        <v>614.13</v>
      </c>
      <c r="G447" s="51">
        <v>614.13</v>
      </c>
      <c r="I447" s="6"/>
    </row>
    <row r="448" spans="2:9" x14ac:dyDescent="0.25">
      <c r="B448" t="s">
        <v>239</v>
      </c>
      <c r="C448" t="s">
        <v>2697</v>
      </c>
      <c r="D448" t="s">
        <v>2295</v>
      </c>
      <c r="E448" s="6">
        <v>45112</v>
      </c>
      <c r="F448" s="51">
        <v>433.5</v>
      </c>
      <c r="G448" s="51">
        <v>433.5</v>
      </c>
      <c r="I448" s="6"/>
    </row>
    <row r="449" spans="2:9" x14ac:dyDescent="0.25">
      <c r="B449" t="s">
        <v>239</v>
      </c>
      <c r="C449" t="s">
        <v>2697</v>
      </c>
      <c r="D449" t="s">
        <v>2296</v>
      </c>
      <c r="E449" s="6">
        <v>45112</v>
      </c>
      <c r="F449" s="51">
        <v>455.18</v>
      </c>
      <c r="G449" s="51">
        <v>455.18</v>
      </c>
      <c r="I449" s="6"/>
    </row>
    <row r="450" spans="2:9" x14ac:dyDescent="0.25">
      <c r="B450" t="s">
        <v>239</v>
      </c>
      <c r="C450" t="s">
        <v>2697</v>
      </c>
      <c r="D450" t="s">
        <v>2297</v>
      </c>
      <c r="E450" s="6">
        <v>45112</v>
      </c>
      <c r="F450" s="51">
        <v>441</v>
      </c>
      <c r="G450" s="51">
        <v>441</v>
      </c>
      <c r="I450" s="6"/>
    </row>
    <row r="451" spans="2:9" x14ac:dyDescent="0.25">
      <c r="B451" t="s">
        <v>239</v>
      </c>
      <c r="C451" t="s">
        <v>2697</v>
      </c>
      <c r="D451" t="s">
        <v>2298</v>
      </c>
      <c r="E451" s="6">
        <v>45119</v>
      </c>
      <c r="F451" s="51">
        <v>1047.6300000000001</v>
      </c>
      <c r="G451" s="51">
        <v>1047.6300000000001</v>
      </c>
      <c r="I451" s="6"/>
    </row>
    <row r="452" spans="2:9" x14ac:dyDescent="0.25">
      <c r="B452" t="s">
        <v>239</v>
      </c>
      <c r="C452" t="s">
        <v>2697</v>
      </c>
      <c r="D452" t="s">
        <v>2299</v>
      </c>
      <c r="E452" s="6">
        <v>45119</v>
      </c>
      <c r="F452" s="51">
        <v>1083.75</v>
      </c>
      <c r="G452" s="51">
        <v>1083.75</v>
      </c>
      <c r="I452" s="6"/>
    </row>
    <row r="453" spans="2:9" x14ac:dyDescent="0.25">
      <c r="B453" t="s">
        <v>239</v>
      </c>
      <c r="C453" t="s">
        <v>2697</v>
      </c>
      <c r="D453" t="s">
        <v>2646</v>
      </c>
      <c r="E453" s="6">
        <v>45120</v>
      </c>
      <c r="F453" s="51">
        <v>1686.13</v>
      </c>
      <c r="G453" s="51">
        <v>1686.13</v>
      </c>
      <c r="I453" s="6"/>
    </row>
    <row r="454" spans="2:9" x14ac:dyDescent="0.25">
      <c r="B454" t="s">
        <v>239</v>
      </c>
      <c r="C454" t="s">
        <v>2697</v>
      </c>
      <c r="D454" t="s">
        <v>2300</v>
      </c>
      <c r="E454" s="6">
        <v>45120</v>
      </c>
      <c r="F454" s="51">
        <v>433.5</v>
      </c>
      <c r="G454" s="51">
        <v>433.5</v>
      </c>
      <c r="I454" s="6"/>
    </row>
    <row r="455" spans="2:9" x14ac:dyDescent="0.25">
      <c r="B455" t="s">
        <v>239</v>
      </c>
      <c r="C455" t="s">
        <v>2697</v>
      </c>
      <c r="D455" t="s">
        <v>2301</v>
      </c>
      <c r="E455" s="6">
        <v>45120</v>
      </c>
      <c r="F455" s="51">
        <v>681.63</v>
      </c>
      <c r="G455" s="51">
        <v>681.63</v>
      </c>
      <c r="I455" s="6"/>
    </row>
    <row r="456" spans="2:9" x14ac:dyDescent="0.25">
      <c r="B456" t="s">
        <v>239</v>
      </c>
      <c r="C456" t="s">
        <v>2697</v>
      </c>
      <c r="D456" t="s">
        <v>2566</v>
      </c>
      <c r="E456" s="6">
        <v>45121</v>
      </c>
      <c r="F456" s="51">
        <v>541.88</v>
      </c>
      <c r="G456" s="51">
        <v>541.88</v>
      </c>
      <c r="I456" s="6"/>
    </row>
    <row r="457" spans="2:9" x14ac:dyDescent="0.25">
      <c r="B457" t="s">
        <v>239</v>
      </c>
      <c r="C457" t="s">
        <v>2697</v>
      </c>
      <c r="D457" t="s">
        <v>2567</v>
      </c>
      <c r="E457" s="6">
        <v>45121</v>
      </c>
      <c r="F457" s="51">
        <v>2673.25</v>
      </c>
      <c r="G457" s="51">
        <v>2673.25</v>
      </c>
      <c r="I457" s="6"/>
    </row>
    <row r="458" spans="2:9" x14ac:dyDescent="0.25">
      <c r="B458" t="s">
        <v>239</v>
      </c>
      <c r="C458" t="s">
        <v>2697</v>
      </c>
      <c r="D458" t="s">
        <v>2569</v>
      </c>
      <c r="E458" s="6">
        <v>45121</v>
      </c>
      <c r="F458" s="51">
        <v>614.13</v>
      </c>
      <c r="G458" s="51">
        <v>614.13</v>
      </c>
      <c r="I458" s="6"/>
    </row>
    <row r="459" spans="2:9" x14ac:dyDescent="0.25">
      <c r="B459" t="s">
        <v>239</v>
      </c>
      <c r="C459" t="s">
        <v>2697</v>
      </c>
      <c r="D459" t="s">
        <v>2570</v>
      </c>
      <c r="E459" s="6">
        <v>45121</v>
      </c>
      <c r="F459" s="51">
        <v>556.33000000000004</v>
      </c>
      <c r="G459" s="51">
        <v>556.33000000000004</v>
      </c>
      <c r="I459" s="6"/>
    </row>
    <row r="460" spans="2:9" x14ac:dyDescent="0.25">
      <c r="B460" t="s">
        <v>239</v>
      </c>
      <c r="C460" t="s">
        <v>2697</v>
      </c>
      <c r="D460" t="s">
        <v>2565</v>
      </c>
      <c r="E460" s="6">
        <v>45122</v>
      </c>
      <c r="F460" s="51">
        <v>1878.5</v>
      </c>
      <c r="G460" s="51">
        <v>1878.5</v>
      </c>
      <c r="I460" s="6"/>
    </row>
    <row r="461" spans="2:9" x14ac:dyDescent="0.25">
      <c r="B461" t="s">
        <v>239</v>
      </c>
      <c r="C461" t="s">
        <v>2697</v>
      </c>
      <c r="D461" t="s">
        <v>2573</v>
      </c>
      <c r="E461" s="6">
        <v>45122</v>
      </c>
      <c r="F461" s="51">
        <v>541.88</v>
      </c>
      <c r="G461" s="51">
        <v>541.88</v>
      </c>
      <c r="I461" s="6"/>
    </row>
    <row r="462" spans="2:9" x14ac:dyDescent="0.25">
      <c r="B462" t="s">
        <v>241</v>
      </c>
      <c r="C462" t="s">
        <v>2698</v>
      </c>
      <c r="D462" t="s">
        <v>243</v>
      </c>
      <c r="E462" s="6">
        <v>44951</v>
      </c>
      <c r="F462" s="51">
        <v>549.38</v>
      </c>
      <c r="G462" s="51">
        <v>549.38</v>
      </c>
      <c r="I462" s="6"/>
    </row>
    <row r="463" spans="2:9" x14ac:dyDescent="0.25">
      <c r="B463" t="s">
        <v>241</v>
      </c>
      <c r="C463" t="s">
        <v>2698</v>
      </c>
      <c r="D463" t="s">
        <v>1331</v>
      </c>
      <c r="E463" s="6">
        <v>44952</v>
      </c>
      <c r="F463" s="51">
        <v>549.38</v>
      </c>
      <c r="G463" s="51">
        <v>549.38</v>
      </c>
      <c r="I463" s="6"/>
    </row>
    <row r="464" spans="2:9" x14ac:dyDescent="0.25">
      <c r="B464" t="s">
        <v>241</v>
      </c>
      <c r="C464" t="s">
        <v>2698</v>
      </c>
      <c r="D464" t="s">
        <v>244</v>
      </c>
      <c r="E464" s="6">
        <v>44982</v>
      </c>
      <c r="F464" s="51">
        <v>594</v>
      </c>
      <c r="G464" s="51">
        <v>594</v>
      </c>
      <c r="I464" s="6"/>
    </row>
    <row r="465" spans="2:9" x14ac:dyDescent="0.25">
      <c r="B465" t="s">
        <v>241</v>
      </c>
      <c r="C465" t="s">
        <v>2698</v>
      </c>
      <c r="D465" t="s">
        <v>245</v>
      </c>
      <c r="E465" s="6">
        <v>45048</v>
      </c>
      <c r="F465" s="51">
        <v>2493.75</v>
      </c>
      <c r="G465" s="51">
        <v>2493.75</v>
      </c>
      <c r="I465" s="6"/>
    </row>
    <row r="466" spans="2:9" x14ac:dyDescent="0.25">
      <c r="B466" t="s">
        <v>246</v>
      </c>
      <c r="C466" t="s">
        <v>2699</v>
      </c>
      <c r="D466" t="s">
        <v>248</v>
      </c>
      <c r="E466" s="6">
        <v>44992</v>
      </c>
      <c r="F466" s="51">
        <v>650</v>
      </c>
      <c r="G466" s="51">
        <v>650</v>
      </c>
      <c r="I466" s="6"/>
    </row>
    <row r="467" spans="2:9" x14ac:dyDescent="0.25">
      <c r="B467" t="s">
        <v>249</v>
      </c>
      <c r="C467" t="s">
        <v>2700</v>
      </c>
      <c r="D467" t="s">
        <v>1108</v>
      </c>
      <c r="E467" s="6">
        <v>44650</v>
      </c>
      <c r="F467" s="51">
        <v>3260</v>
      </c>
      <c r="G467" s="51">
        <v>260</v>
      </c>
      <c r="I467" s="6"/>
    </row>
    <row r="468" spans="2:9" x14ac:dyDescent="0.25">
      <c r="B468" t="s">
        <v>249</v>
      </c>
      <c r="C468" t="s">
        <v>2700</v>
      </c>
      <c r="D468" t="s">
        <v>1109</v>
      </c>
      <c r="E468" s="6">
        <v>44960</v>
      </c>
      <c r="F468" s="51">
        <v>2500</v>
      </c>
      <c r="G468" s="51">
        <v>2500</v>
      </c>
      <c r="I468" s="6"/>
    </row>
    <row r="469" spans="2:9" x14ac:dyDescent="0.25">
      <c r="B469" t="s">
        <v>249</v>
      </c>
      <c r="C469" t="s">
        <v>2700</v>
      </c>
      <c r="D469" t="s">
        <v>251</v>
      </c>
      <c r="E469" s="6">
        <v>44967</v>
      </c>
      <c r="F469" s="51">
        <v>1300</v>
      </c>
      <c r="G469" s="51">
        <v>1300</v>
      </c>
      <c r="I469" s="6"/>
    </row>
    <row r="470" spans="2:9" x14ac:dyDescent="0.25">
      <c r="B470" t="s">
        <v>249</v>
      </c>
      <c r="C470" t="s">
        <v>2700</v>
      </c>
      <c r="D470" t="s">
        <v>252</v>
      </c>
      <c r="E470" s="6">
        <v>44972</v>
      </c>
      <c r="F470" s="51">
        <v>2800</v>
      </c>
      <c r="G470" s="51">
        <v>2800</v>
      </c>
      <c r="I470" s="6"/>
    </row>
    <row r="471" spans="2:9" x14ac:dyDescent="0.25">
      <c r="B471" t="s">
        <v>249</v>
      </c>
      <c r="C471" t="s">
        <v>2700</v>
      </c>
      <c r="D471" t="s">
        <v>253</v>
      </c>
      <c r="E471" s="6">
        <v>45006</v>
      </c>
      <c r="F471" s="51">
        <v>2200</v>
      </c>
      <c r="G471" s="51">
        <v>2200</v>
      </c>
      <c r="I471" s="6"/>
    </row>
    <row r="472" spans="2:9" x14ac:dyDescent="0.25">
      <c r="B472" t="s">
        <v>249</v>
      </c>
      <c r="C472" t="s">
        <v>2700</v>
      </c>
      <c r="D472" t="s">
        <v>254</v>
      </c>
      <c r="E472" s="6">
        <v>45013</v>
      </c>
      <c r="F472" s="51">
        <v>2600</v>
      </c>
      <c r="G472" s="51">
        <v>2600</v>
      </c>
      <c r="I472" s="6"/>
    </row>
    <row r="473" spans="2:9" x14ac:dyDescent="0.25">
      <c r="B473" t="s">
        <v>249</v>
      </c>
      <c r="C473" t="s">
        <v>2700</v>
      </c>
      <c r="D473" t="s">
        <v>255</v>
      </c>
      <c r="E473" s="6">
        <v>45013</v>
      </c>
      <c r="F473" s="51">
        <v>1900</v>
      </c>
      <c r="G473" s="51">
        <v>1900</v>
      </c>
      <c r="I473" s="6"/>
    </row>
    <row r="474" spans="2:9" x14ac:dyDescent="0.25">
      <c r="B474" t="s">
        <v>249</v>
      </c>
      <c r="C474" t="s">
        <v>2700</v>
      </c>
      <c r="D474" t="s">
        <v>256</v>
      </c>
      <c r="E474" s="6">
        <v>45035</v>
      </c>
      <c r="F474" s="51">
        <v>2550</v>
      </c>
      <c r="G474" s="51">
        <v>2550</v>
      </c>
      <c r="I474" s="6"/>
    </row>
    <row r="475" spans="2:9" x14ac:dyDescent="0.25">
      <c r="B475" t="s">
        <v>249</v>
      </c>
      <c r="C475" t="s">
        <v>2700</v>
      </c>
      <c r="D475" t="s">
        <v>1051</v>
      </c>
      <c r="E475" s="6">
        <v>45069</v>
      </c>
      <c r="F475" s="51">
        <v>2100</v>
      </c>
      <c r="G475" s="51">
        <v>2100</v>
      </c>
      <c r="I475" s="6"/>
    </row>
    <row r="476" spans="2:9" x14ac:dyDescent="0.25">
      <c r="B476" t="s">
        <v>249</v>
      </c>
      <c r="C476" t="s">
        <v>2700</v>
      </c>
      <c r="D476" t="s">
        <v>1107</v>
      </c>
      <c r="E476" s="6">
        <v>45076</v>
      </c>
      <c r="F476" s="51">
        <v>150</v>
      </c>
      <c r="G476" s="51">
        <v>150</v>
      </c>
      <c r="I476" s="6"/>
    </row>
    <row r="477" spans="2:9" x14ac:dyDescent="0.25">
      <c r="B477" t="s">
        <v>249</v>
      </c>
      <c r="C477" t="s">
        <v>2700</v>
      </c>
      <c r="D477" t="s">
        <v>1334</v>
      </c>
      <c r="E477" s="6">
        <v>45083</v>
      </c>
      <c r="F477" s="51">
        <v>2150</v>
      </c>
      <c r="G477" s="51">
        <v>2150</v>
      </c>
      <c r="I477" s="6"/>
    </row>
    <row r="478" spans="2:9" x14ac:dyDescent="0.25">
      <c r="B478" t="s">
        <v>249</v>
      </c>
      <c r="C478" t="s">
        <v>2700</v>
      </c>
      <c r="D478" t="s">
        <v>1335</v>
      </c>
      <c r="E478" s="6">
        <v>45087</v>
      </c>
      <c r="F478" s="51">
        <v>1900</v>
      </c>
      <c r="G478" s="51">
        <v>1900</v>
      </c>
      <c r="I478" s="6"/>
    </row>
    <row r="479" spans="2:9" x14ac:dyDescent="0.25">
      <c r="B479" t="s">
        <v>249</v>
      </c>
      <c r="C479" t="s">
        <v>2700</v>
      </c>
      <c r="D479" t="s">
        <v>1336</v>
      </c>
      <c r="E479" s="6">
        <v>45090</v>
      </c>
      <c r="F479" s="51">
        <v>2500</v>
      </c>
      <c r="G479" s="51">
        <v>2500</v>
      </c>
      <c r="I479" s="6"/>
    </row>
    <row r="480" spans="2:9" x14ac:dyDescent="0.25">
      <c r="B480" t="s">
        <v>249</v>
      </c>
      <c r="C480" t="s">
        <v>2700</v>
      </c>
      <c r="D480" t="s">
        <v>1337</v>
      </c>
      <c r="E480" s="6">
        <v>45090</v>
      </c>
      <c r="F480" s="51">
        <v>2500</v>
      </c>
      <c r="G480" s="51">
        <v>2500</v>
      </c>
      <c r="I480" s="6"/>
    </row>
    <row r="481" spans="2:9" x14ac:dyDescent="0.25">
      <c r="B481" t="s">
        <v>249</v>
      </c>
      <c r="C481" t="s">
        <v>2700</v>
      </c>
      <c r="D481" t="s">
        <v>1858</v>
      </c>
      <c r="E481" s="6">
        <v>45098</v>
      </c>
      <c r="F481" s="51">
        <v>2330.9499999999998</v>
      </c>
      <c r="G481" s="51">
        <v>2330.9499999999998</v>
      </c>
      <c r="I481" s="6"/>
    </row>
    <row r="482" spans="2:9" x14ac:dyDescent="0.25">
      <c r="B482" t="s">
        <v>249</v>
      </c>
      <c r="C482" t="s">
        <v>2700</v>
      </c>
      <c r="D482" t="s">
        <v>1859</v>
      </c>
      <c r="E482" s="6">
        <v>45098</v>
      </c>
      <c r="F482" s="51">
        <v>1850</v>
      </c>
      <c r="G482" s="51">
        <v>1850</v>
      </c>
      <c r="I482" s="6"/>
    </row>
    <row r="483" spans="2:9" x14ac:dyDescent="0.25">
      <c r="B483" t="s">
        <v>249</v>
      </c>
      <c r="C483" t="s">
        <v>2700</v>
      </c>
      <c r="D483" t="s">
        <v>1864</v>
      </c>
      <c r="E483" s="6">
        <v>45104</v>
      </c>
      <c r="F483" s="51">
        <v>1100</v>
      </c>
      <c r="G483" s="51">
        <v>1100</v>
      </c>
      <c r="I483" s="6"/>
    </row>
    <row r="484" spans="2:9" x14ac:dyDescent="0.25">
      <c r="B484" t="s">
        <v>249</v>
      </c>
      <c r="C484" t="s">
        <v>2700</v>
      </c>
      <c r="D484" t="s">
        <v>1865</v>
      </c>
      <c r="E484" s="6">
        <v>45104</v>
      </c>
      <c r="F484" s="51">
        <v>1900</v>
      </c>
      <c r="G484" s="51">
        <v>1900</v>
      </c>
      <c r="I484" s="6"/>
    </row>
    <row r="485" spans="2:9" x14ac:dyDescent="0.25">
      <c r="B485" t="s">
        <v>249</v>
      </c>
      <c r="C485" t="s">
        <v>2700</v>
      </c>
      <c r="D485" t="s">
        <v>1863</v>
      </c>
      <c r="E485" s="6">
        <v>45104</v>
      </c>
      <c r="F485" s="51">
        <v>1100</v>
      </c>
      <c r="G485" s="51">
        <v>1100</v>
      </c>
      <c r="I485" s="6"/>
    </row>
    <row r="486" spans="2:9" x14ac:dyDescent="0.25">
      <c r="B486" t="s">
        <v>249</v>
      </c>
      <c r="C486" t="s">
        <v>2700</v>
      </c>
      <c r="D486" t="s">
        <v>1860</v>
      </c>
      <c r="E486" s="6">
        <v>45104</v>
      </c>
      <c r="F486" s="51">
        <v>1300</v>
      </c>
      <c r="G486" s="51">
        <v>1300</v>
      </c>
      <c r="I486" s="6"/>
    </row>
    <row r="487" spans="2:9" x14ac:dyDescent="0.25">
      <c r="B487" t="s">
        <v>249</v>
      </c>
      <c r="C487" t="s">
        <v>2700</v>
      </c>
      <c r="D487" t="s">
        <v>1861</v>
      </c>
      <c r="E487" s="6">
        <v>45104</v>
      </c>
      <c r="F487" s="51">
        <v>2100</v>
      </c>
      <c r="G487" s="51">
        <v>2100</v>
      </c>
      <c r="I487" s="6"/>
    </row>
    <row r="488" spans="2:9" x14ac:dyDescent="0.25">
      <c r="B488" t="s">
        <v>249</v>
      </c>
      <c r="C488" t="s">
        <v>2700</v>
      </c>
      <c r="D488" t="s">
        <v>1862</v>
      </c>
      <c r="E488" s="6">
        <v>45104</v>
      </c>
      <c r="F488" s="51">
        <v>800</v>
      </c>
      <c r="G488" s="51">
        <v>800</v>
      </c>
      <c r="I488" s="6"/>
    </row>
    <row r="489" spans="2:9" x14ac:dyDescent="0.25">
      <c r="B489" t="s">
        <v>249</v>
      </c>
      <c r="C489" t="s">
        <v>2700</v>
      </c>
      <c r="D489" t="s">
        <v>1867</v>
      </c>
      <c r="E489" s="6">
        <v>45106</v>
      </c>
      <c r="F489" s="51">
        <v>950</v>
      </c>
      <c r="G489" s="51">
        <v>950</v>
      </c>
      <c r="I489" s="6"/>
    </row>
    <row r="490" spans="2:9" x14ac:dyDescent="0.25">
      <c r="B490" t="s">
        <v>249</v>
      </c>
      <c r="C490" t="s">
        <v>2700</v>
      </c>
      <c r="D490" t="s">
        <v>1866</v>
      </c>
      <c r="E490" s="6">
        <v>45106</v>
      </c>
      <c r="F490" s="51">
        <v>1600</v>
      </c>
      <c r="G490" s="51">
        <v>1600</v>
      </c>
      <c r="I490" s="6"/>
    </row>
    <row r="491" spans="2:9" x14ac:dyDescent="0.25">
      <c r="B491" t="s">
        <v>249</v>
      </c>
      <c r="C491" t="s">
        <v>2700</v>
      </c>
      <c r="D491" t="s">
        <v>2302</v>
      </c>
      <c r="E491" s="6">
        <v>45108</v>
      </c>
      <c r="F491" s="51">
        <v>1700</v>
      </c>
      <c r="G491" s="51">
        <v>1700</v>
      </c>
      <c r="I491" s="6"/>
    </row>
    <row r="492" spans="2:9" x14ac:dyDescent="0.25">
      <c r="B492" t="s">
        <v>249</v>
      </c>
      <c r="C492" t="s">
        <v>2700</v>
      </c>
      <c r="D492" t="s">
        <v>2303</v>
      </c>
      <c r="E492" s="6">
        <v>45112</v>
      </c>
      <c r="F492" s="51">
        <v>1700</v>
      </c>
      <c r="G492" s="51">
        <v>1700</v>
      </c>
      <c r="I492" s="6"/>
    </row>
    <row r="493" spans="2:9" x14ac:dyDescent="0.25">
      <c r="B493" t="s">
        <v>249</v>
      </c>
      <c r="C493" t="s">
        <v>2700</v>
      </c>
      <c r="D493" t="s">
        <v>2304</v>
      </c>
      <c r="E493" s="6">
        <v>45112</v>
      </c>
      <c r="F493" s="51">
        <v>1800</v>
      </c>
      <c r="G493" s="51">
        <v>1800</v>
      </c>
      <c r="I493" s="6"/>
    </row>
    <row r="494" spans="2:9" x14ac:dyDescent="0.25">
      <c r="B494" t="s">
        <v>249</v>
      </c>
      <c r="C494" t="s">
        <v>2700</v>
      </c>
      <c r="D494" t="s">
        <v>2305</v>
      </c>
      <c r="E494" s="6">
        <v>45112</v>
      </c>
      <c r="F494" s="51">
        <v>1750</v>
      </c>
      <c r="G494" s="51">
        <v>1750</v>
      </c>
      <c r="I494" s="6"/>
    </row>
    <row r="495" spans="2:9" x14ac:dyDescent="0.25">
      <c r="B495" t="s">
        <v>249</v>
      </c>
      <c r="C495" t="s">
        <v>2700</v>
      </c>
      <c r="D495" t="s">
        <v>2306</v>
      </c>
      <c r="E495" s="6">
        <v>45112</v>
      </c>
      <c r="F495" s="51">
        <v>2100</v>
      </c>
      <c r="G495" s="51">
        <v>2100</v>
      </c>
      <c r="I495" s="6"/>
    </row>
    <row r="496" spans="2:9" x14ac:dyDescent="0.25">
      <c r="B496" t="s">
        <v>249</v>
      </c>
      <c r="C496" t="s">
        <v>2700</v>
      </c>
      <c r="D496" t="s">
        <v>2309</v>
      </c>
      <c r="E496" s="6">
        <v>45112</v>
      </c>
      <c r="F496" s="51">
        <v>1000</v>
      </c>
      <c r="G496" s="51">
        <v>1000</v>
      </c>
      <c r="I496" s="6"/>
    </row>
    <row r="497" spans="2:9" x14ac:dyDescent="0.25">
      <c r="B497" t="s">
        <v>249</v>
      </c>
      <c r="C497" t="s">
        <v>2700</v>
      </c>
      <c r="D497" t="s">
        <v>2307</v>
      </c>
      <c r="E497" s="6">
        <v>45113</v>
      </c>
      <c r="F497" s="51">
        <v>1500</v>
      </c>
      <c r="G497" s="51">
        <v>1500</v>
      </c>
      <c r="I497" s="6"/>
    </row>
    <row r="498" spans="2:9" x14ac:dyDescent="0.25">
      <c r="B498" t="s">
        <v>249</v>
      </c>
      <c r="C498" t="s">
        <v>2700</v>
      </c>
      <c r="D498" t="s">
        <v>2308</v>
      </c>
      <c r="E498" s="6">
        <v>45118</v>
      </c>
      <c r="F498" s="51">
        <v>1600</v>
      </c>
      <c r="G498" s="51">
        <v>1600</v>
      </c>
      <c r="I498" s="6"/>
    </row>
    <row r="499" spans="2:9" x14ac:dyDescent="0.25">
      <c r="B499" t="s">
        <v>249</v>
      </c>
      <c r="C499" t="s">
        <v>2700</v>
      </c>
      <c r="D499" t="s">
        <v>2574</v>
      </c>
      <c r="E499" s="6">
        <v>45122</v>
      </c>
      <c r="F499" s="51">
        <v>1000</v>
      </c>
      <c r="G499" s="51">
        <v>1000</v>
      </c>
      <c r="I499" s="6"/>
    </row>
    <row r="500" spans="2:9" x14ac:dyDescent="0.25">
      <c r="B500" t="s">
        <v>249</v>
      </c>
      <c r="C500" t="s">
        <v>2700</v>
      </c>
      <c r="D500" t="s">
        <v>2575</v>
      </c>
      <c r="E500" s="6">
        <v>45122</v>
      </c>
      <c r="F500" s="51">
        <v>1300</v>
      </c>
      <c r="G500" s="51">
        <v>1300</v>
      </c>
      <c r="I500" s="6"/>
    </row>
    <row r="501" spans="2:9" x14ac:dyDescent="0.25">
      <c r="B501" t="s">
        <v>1868</v>
      </c>
      <c r="C501" t="s">
        <v>2701</v>
      </c>
      <c r="D501" t="s">
        <v>1870</v>
      </c>
      <c r="E501" s="6">
        <v>45098</v>
      </c>
      <c r="F501" s="51">
        <v>2900</v>
      </c>
      <c r="G501" s="51">
        <v>2900</v>
      </c>
      <c r="I501" s="6"/>
    </row>
    <row r="502" spans="2:9" x14ac:dyDescent="0.25">
      <c r="B502" t="s">
        <v>257</v>
      </c>
      <c r="C502" t="s">
        <v>2702</v>
      </c>
      <c r="D502" t="s">
        <v>259</v>
      </c>
      <c r="E502" s="6">
        <v>44817</v>
      </c>
      <c r="F502" s="51">
        <v>1280</v>
      </c>
      <c r="G502" s="51">
        <v>1280</v>
      </c>
      <c r="I502" s="6"/>
    </row>
    <row r="503" spans="2:9" x14ac:dyDescent="0.25">
      <c r="B503" t="s">
        <v>260</v>
      </c>
      <c r="C503" t="s">
        <v>2703</v>
      </c>
      <c r="D503" t="s">
        <v>262</v>
      </c>
      <c r="E503" s="6">
        <v>44954</v>
      </c>
      <c r="F503" s="51">
        <v>2637</v>
      </c>
      <c r="G503" s="51">
        <v>2637</v>
      </c>
      <c r="I503" s="6"/>
    </row>
    <row r="504" spans="2:9" x14ac:dyDescent="0.25">
      <c r="B504" t="s">
        <v>260</v>
      </c>
      <c r="C504" t="s">
        <v>2703</v>
      </c>
      <c r="D504" t="s">
        <v>263</v>
      </c>
      <c r="E504" s="6">
        <v>45007</v>
      </c>
      <c r="F504" s="51">
        <v>1764</v>
      </c>
      <c r="G504" s="51">
        <v>1764</v>
      </c>
      <c r="I504" s="6"/>
    </row>
    <row r="505" spans="2:9" x14ac:dyDescent="0.25">
      <c r="B505" t="s">
        <v>260</v>
      </c>
      <c r="C505" t="s">
        <v>2703</v>
      </c>
      <c r="D505" t="s">
        <v>1339</v>
      </c>
      <c r="E505" s="6">
        <v>45091</v>
      </c>
      <c r="F505" s="51">
        <v>739.03</v>
      </c>
      <c r="G505" s="51">
        <v>181.64</v>
      </c>
      <c r="I505" s="6"/>
    </row>
    <row r="506" spans="2:9" x14ac:dyDescent="0.25">
      <c r="B506" t="s">
        <v>260</v>
      </c>
      <c r="C506" t="s">
        <v>2703</v>
      </c>
      <c r="D506" t="s">
        <v>2310</v>
      </c>
      <c r="E506" s="6">
        <v>45112</v>
      </c>
      <c r="F506" s="51">
        <v>939.25</v>
      </c>
      <c r="G506" s="51">
        <v>939.25</v>
      </c>
      <c r="I506" s="6"/>
    </row>
    <row r="507" spans="2:9" x14ac:dyDescent="0.25">
      <c r="B507" t="s">
        <v>264</v>
      </c>
      <c r="C507" t="s">
        <v>2704</v>
      </c>
      <c r="D507" t="s">
        <v>266</v>
      </c>
      <c r="E507" s="6">
        <v>44937</v>
      </c>
      <c r="F507" s="51">
        <v>661.5</v>
      </c>
      <c r="G507" s="51">
        <v>661.5</v>
      </c>
      <c r="I507" s="6"/>
    </row>
    <row r="508" spans="2:9" x14ac:dyDescent="0.25">
      <c r="B508" t="s">
        <v>264</v>
      </c>
      <c r="C508" t="s">
        <v>2704</v>
      </c>
      <c r="D508" t="s">
        <v>1343</v>
      </c>
      <c r="E508" s="6">
        <v>44943</v>
      </c>
      <c r="F508" s="51">
        <v>661.5</v>
      </c>
      <c r="G508" s="51">
        <v>661.5</v>
      </c>
      <c r="I508" s="6"/>
    </row>
    <row r="509" spans="2:9" x14ac:dyDescent="0.25">
      <c r="B509" t="s">
        <v>267</v>
      </c>
      <c r="C509" t="s">
        <v>2705</v>
      </c>
      <c r="D509" t="s">
        <v>270</v>
      </c>
      <c r="E509" s="6">
        <v>44720</v>
      </c>
      <c r="F509" s="51">
        <v>444.5</v>
      </c>
      <c r="G509" s="51">
        <v>444.5</v>
      </c>
      <c r="I509" s="6"/>
    </row>
    <row r="510" spans="2:9" x14ac:dyDescent="0.25">
      <c r="B510" t="s">
        <v>267</v>
      </c>
      <c r="C510" t="s">
        <v>2705</v>
      </c>
      <c r="D510" t="s">
        <v>272</v>
      </c>
      <c r="E510" s="6">
        <v>44926</v>
      </c>
      <c r="F510" s="51">
        <v>855</v>
      </c>
      <c r="G510" s="51">
        <v>855</v>
      </c>
      <c r="I510" s="6"/>
    </row>
    <row r="511" spans="2:9" x14ac:dyDescent="0.25">
      <c r="B511" t="s">
        <v>267</v>
      </c>
      <c r="C511" t="s">
        <v>2705</v>
      </c>
      <c r="D511" t="s">
        <v>271</v>
      </c>
      <c r="E511" s="6">
        <v>44952</v>
      </c>
      <c r="F511" s="51">
        <v>1323.13</v>
      </c>
      <c r="G511" s="51">
        <v>75</v>
      </c>
      <c r="I511" s="6"/>
    </row>
    <row r="512" spans="2:9" x14ac:dyDescent="0.25">
      <c r="B512" t="s">
        <v>267</v>
      </c>
      <c r="C512" t="s">
        <v>2705</v>
      </c>
      <c r="D512" t="s">
        <v>269</v>
      </c>
      <c r="E512" s="6">
        <v>45052</v>
      </c>
      <c r="F512" s="51">
        <v>1496.25</v>
      </c>
      <c r="G512" s="51">
        <v>1496.25</v>
      </c>
      <c r="I512" s="6"/>
    </row>
    <row r="513" spans="2:9" x14ac:dyDescent="0.25">
      <c r="B513" t="s">
        <v>267</v>
      </c>
      <c r="C513" t="s">
        <v>2705</v>
      </c>
      <c r="D513" t="s">
        <v>273</v>
      </c>
      <c r="E513" s="6">
        <v>45063</v>
      </c>
      <c r="F513" s="51">
        <v>408.38</v>
      </c>
      <c r="G513" s="51">
        <v>408.38</v>
      </c>
      <c r="I513" s="6"/>
    </row>
    <row r="514" spans="2:9" x14ac:dyDescent="0.25">
      <c r="B514" t="s">
        <v>267</v>
      </c>
      <c r="C514" t="s">
        <v>2705</v>
      </c>
      <c r="D514" t="s">
        <v>1110</v>
      </c>
      <c r="E514" s="6">
        <v>45077</v>
      </c>
      <c r="F514" s="51">
        <v>505.95</v>
      </c>
      <c r="G514" s="51">
        <v>505.95</v>
      </c>
      <c r="I514" s="6"/>
    </row>
    <row r="515" spans="2:9" x14ac:dyDescent="0.25">
      <c r="B515" t="s">
        <v>267</v>
      </c>
      <c r="C515" t="s">
        <v>2705</v>
      </c>
      <c r="D515" t="s">
        <v>1111</v>
      </c>
      <c r="E515" s="6">
        <v>45077</v>
      </c>
      <c r="F515" s="51">
        <v>469</v>
      </c>
      <c r="G515" s="51">
        <v>469</v>
      </c>
      <c r="I515" s="6"/>
    </row>
    <row r="516" spans="2:9" x14ac:dyDescent="0.25">
      <c r="B516" t="s">
        <v>267</v>
      </c>
      <c r="C516" t="s">
        <v>2705</v>
      </c>
      <c r="D516" t="s">
        <v>1347</v>
      </c>
      <c r="E516" s="6">
        <v>45080</v>
      </c>
      <c r="F516" s="51">
        <v>609.88</v>
      </c>
      <c r="G516" s="51">
        <v>609.88</v>
      </c>
      <c r="I516" s="6"/>
    </row>
    <row r="517" spans="2:9" x14ac:dyDescent="0.25">
      <c r="B517" t="s">
        <v>267</v>
      </c>
      <c r="C517" t="s">
        <v>2705</v>
      </c>
      <c r="D517" t="s">
        <v>1344</v>
      </c>
      <c r="E517" s="6">
        <v>45083</v>
      </c>
      <c r="F517" s="51">
        <v>1046.25</v>
      </c>
      <c r="G517" s="51">
        <v>1046.25</v>
      </c>
      <c r="I517" s="6"/>
    </row>
    <row r="518" spans="2:9" x14ac:dyDescent="0.25">
      <c r="B518" t="s">
        <v>267</v>
      </c>
      <c r="C518" t="s">
        <v>2705</v>
      </c>
      <c r="D518" t="s">
        <v>1348</v>
      </c>
      <c r="E518" s="6">
        <v>45083</v>
      </c>
      <c r="F518" s="51">
        <v>574</v>
      </c>
      <c r="G518" s="51">
        <v>574</v>
      </c>
      <c r="I518" s="6"/>
    </row>
    <row r="519" spans="2:9" x14ac:dyDescent="0.25">
      <c r="B519" t="s">
        <v>267</v>
      </c>
      <c r="C519" t="s">
        <v>2705</v>
      </c>
      <c r="D519" t="s">
        <v>1345</v>
      </c>
      <c r="E519" s="6">
        <v>45087</v>
      </c>
      <c r="F519" s="51">
        <v>1112.1300000000001</v>
      </c>
      <c r="G519" s="51">
        <v>1112.1300000000001</v>
      </c>
      <c r="I519" s="6"/>
    </row>
    <row r="520" spans="2:9" x14ac:dyDescent="0.25">
      <c r="B520" t="s">
        <v>267</v>
      </c>
      <c r="C520" t="s">
        <v>2705</v>
      </c>
      <c r="D520" t="s">
        <v>1352</v>
      </c>
      <c r="E520" s="6">
        <v>45087</v>
      </c>
      <c r="F520" s="51">
        <v>408.48</v>
      </c>
      <c r="G520" s="51">
        <v>408.48</v>
      </c>
      <c r="I520" s="6"/>
    </row>
    <row r="521" spans="2:9" x14ac:dyDescent="0.25">
      <c r="B521" t="s">
        <v>267</v>
      </c>
      <c r="C521" t="s">
        <v>2705</v>
      </c>
      <c r="D521" t="s">
        <v>1350</v>
      </c>
      <c r="E521" s="6">
        <v>45091</v>
      </c>
      <c r="F521" s="51">
        <v>498.53</v>
      </c>
      <c r="G521" s="51">
        <v>498.53</v>
      </c>
      <c r="I521" s="6"/>
    </row>
    <row r="522" spans="2:9" x14ac:dyDescent="0.25">
      <c r="B522" t="s">
        <v>267</v>
      </c>
      <c r="C522" t="s">
        <v>2705</v>
      </c>
      <c r="D522" t="s">
        <v>1351</v>
      </c>
      <c r="E522" s="6">
        <v>45091</v>
      </c>
      <c r="F522" s="51">
        <v>455.18</v>
      </c>
      <c r="G522" s="51">
        <v>455.18</v>
      </c>
      <c r="I522" s="6"/>
    </row>
    <row r="523" spans="2:9" x14ac:dyDescent="0.25">
      <c r="B523" t="s">
        <v>267</v>
      </c>
      <c r="C523" t="s">
        <v>2705</v>
      </c>
      <c r="D523" t="s">
        <v>1346</v>
      </c>
      <c r="E523" s="6">
        <v>45092</v>
      </c>
      <c r="F523" s="51">
        <v>717.5</v>
      </c>
      <c r="G523" s="51">
        <v>717.5</v>
      </c>
      <c r="H523" t="e">
        <v>#REF!</v>
      </c>
      <c r="I523" s="6"/>
    </row>
    <row r="524" spans="2:9" x14ac:dyDescent="0.25">
      <c r="B524" t="s">
        <v>267</v>
      </c>
      <c r="C524" t="s">
        <v>2705</v>
      </c>
      <c r="D524" t="s">
        <v>1349</v>
      </c>
      <c r="E524" s="6">
        <v>45092</v>
      </c>
      <c r="F524" s="51">
        <v>825.13</v>
      </c>
      <c r="G524" s="51">
        <v>825.13</v>
      </c>
      <c r="I524" s="6"/>
    </row>
    <row r="525" spans="2:9" x14ac:dyDescent="0.25">
      <c r="B525" t="s">
        <v>267</v>
      </c>
      <c r="C525" t="s">
        <v>2705</v>
      </c>
      <c r="D525" t="s">
        <v>1974</v>
      </c>
      <c r="E525" s="6">
        <v>45094</v>
      </c>
      <c r="F525" s="51">
        <v>794.58</v>
      </c>
      <c r="G525" s="51">
        <v>794.58</v>
      </c>
      <c r="I525" s="6"/>
    </row>
    <row r="526" spans="2:9" x14ac:dyDescent="0.25">
      <c r="B526" t="s">
        <v>267</v>
      </c>
      <c r="C526" t="s">
        <v>2705</v>
      </c>
      <c r="D526" t="s">
        <v>1977</v>
      </c>
      <c r="E526" s="6">
        <v>45098</v>
      </c>
      <c r="F526" s="51">
        <v>737.83</v>
      </c>
      <c r="G526" s="51">
        <v>737.83</v>
      </c>
      <c r="I526" s="6"/>
    </row>
    <row r="527" spans="2:9" x14ac:dyDescent="0.25">
      <c r="B527" t="s">
        <v>267</v>
      </c>
      <c r="C527" t="s">
        <v>2705</v>
      </c>
      <c r="D527" t="s">
        <v>1975</v>
      </c>
      <c r="E527" s="6">
        <v>45098</v>
      </c>
      <c r="F527" s="51">
        <v>802.33</v>
      </c>
      <c r="G527" s="51">
        <v>802.33</v>
      </c>
      <c r="I527" s="6"/>
    </row>
    <row r="528" spans="2:9" x14ac:dyDescent="0.25">
      <c r="B528" t="s">
        <v>267</v>
      </c>
      <c r="C528" t="s">
        <v>2705</v>
      </c>
      <c r="D528" t="s">
        <v>1976</v>
      </c>
      <c r="E528" s="6">
        <v>45098</v>
      </c>
      <c r="F528" s="51">
        <v>933.7</v>
      </c>
      <c r="G528" s="51">
        <v>933.7</v>
      </c>
      <c r="I528" s="6"/>
    </row>
    <row r="529" spans="2:9" x14ac:dyDescent="0.25">
      <c r="B529" t="s">
        <v>267</v>
      </c>
      <c r="C529" t="s">
        <v>2705</v>
      </c>
      <c r="D529" t="s">
        <v>1979</v>
      </c>
      <c r="E529" s="6">
        <v>45101</v>
      </c>
      <c r="F529" s="51">
        <v>717.5</v>
      </c>
      <c r="G529" s="51">
        <v>717.5</v>
      </c>
      <c r="I529" s="6"/>
    </row>
    <row r="530" spans="2:9" x14ac:dyDescent="0.25">
      <c r="B530" t="s">
        <v>267</v>
      </c>
      <c r="C530" t="s">
        <v>2705</v>
      </c>
      <c r="D530" t="s">
        <v>1978</v>
      </c>
      <c r="E530" s="6">
        <v>45101</v>
      </c>
      <c r="F530" s="51">
        <v>495.08</v>
      </c>
      <c r="G530" s="51">
        <v>495.08</v>
      </c>
      <c r="I530" s="6"/>
    </row>
    <row r="531" spans="2:9" x14ac:dyDescent="0.25">
      <c r="B531" t="s">
        <v>267</v>
      </c>
      <c r="C531" t="s">
        <v>2705</v>
      </c>
      <c r="D531" t="s">
        <v>1981</v>
      </c>
      <c r="E531" s="6">
        <v>45101</v>
      </c>
      <c r="F531" s="51">
        <v>433.5</v>
      </c>
      <c r="G531" s="51">
        <v>433.5</v>
      </c>
      <c r="I531" s="6"/>
    </row>
    <row r="532" spans="2:9" x14ac:dyDescent="0.25">
      <c r="B532" t="s">
        <v>267</v>
      </c>
      <c r="C532" t="s">
        <v>2705</v>
      </c>
      <c r="D532" t="s">
        <v>1980</v>
      </c>
      <c r="E532" s="6">
        <v>45101</v>
      </c>
      <c r="F532" s="51">
        <v>619.45000000000005</v>
      </c>
      <c r="G532" s="51">
        <v>619.45000000000005</v>
      </c>
      <c r="I532" s="6"/>
    </row>
    <row r="533" spans="2:9" x14ac:dyDescent="0.25">
      <c r="B533" t="s">
        <v>267</v>
      </c>
      <c r="C533" t="s">
        <v>2705</v>
      </c>
      <c r="D533" t="s">
        <v>1983</v>
      </c>
      <c r="E533" s="6">
        <v>45104</v>
      </c>
      <c r="F533" s="51">
        <v>578</v>
      </c>
      <c r="G533" s="51">
        <v>578</v>
      </c>
      <c r="I533" s="6"/>
    </row>
    <row r="534" spans="2:9" x14ac:dyDescent="0.25">
      <c r="B534" t="s">
        <v>267</v>
      </c>
      <c r="C534" t="s">
        <v>2705</v>
      </c>
      <c r="D534" t="s">
        <v>1984</v>
      </c>
      <c r="E534" s="6">
        <v>45104</v>
      </c>
      <c r="F534" s="51">
        <v>451.08</v>
      </c>
      <c r="G534" s="51">
        <v>451.08</v>
      </c>
      <c r="I534" s="6"/>
    </row>
    <row r="535" spans="2:9" x14ac:dyDescent="0.25">
      <c r="B535" t="s">
        <v>267</v>
      </c>
      <c r="C535" t="s">
        <v>2705</v>
      </c>
      <c r="D535" t="s">
        <v>1982</v>
      </c>
      <c r="E535" s="6">
        <v>45104</v>
      </c>
      <c r="F535" s="51">
        <v>722.5</v>
      </c>
      <c r="G535" s="51">
        <v>722.5</v>
      </c>
      <c r="I535" s="6"/>
    </row>
    <row r="536" spans="2:9" x14ac:dyDescent="0.25">
      <c r="B536" t="s">
        <v>267</v>
      </c>
      <c r="C536" t="s">
        <v>2705</v>
      </c>
      <c r="D536" t="s">
        <v>1985</v>
      </c>
      <c r="E536" s="6">
        <v>45106</v>
      </c>
      <c r="F536" s="51">
        <v>495.08</v>
      </c>
      <c r="G536" s="51">
        <v>495.08</v>
      </c>
      <c r="I536" s="6"/>
    </row>
    <row r="537" spans="2:9" x14ac:dyDescent="0.25">
      <c r="B537" t="s">
        <v>267</v>
      </c>
      <c r="C537" t="s">
        <v>2705</v>
      </c>
      <c r="D537" t="s">
        <v>2316</v>
      </c>
      <c r="E537" s="6">
        <v>45108</v>
      </c>
      <c r="F537" s="51">
        <v>578</v>
      </c>
      <c r="G537" s="51">
        <v>578</v>
      </c>
      <c r="I537" s="6"/>
    </row>
    <row r="538" spans="2:9" x14ac:dyDescent="0.25">
      <c r="B538" t="s">
        <v>267</v>
      </c>
      <c r="C538" t="s">
        <v>2705</v>
      </c>
      <c r="D538" t="s">
        <v>2311</v>
      </c>
      <c r="E538" s="6">
        <v>45112</v>
      </c>
      <c r="F538" s="51">
        <v>433.5</v>
      </c>
      <c r="G538" s="51">
        <v>433.5</v>
      </c>
      <c r="I538" s="6"/>
    </row>
    <row r="539" spans="2:9" x14ac:dyDescent="0.25">
      <c r="B539" t="s">
        <v>267</v>
      </c>
      <c r="C539" t="s">
        <v>2705</v>
      </c>
      <c r="D539" t="s">
        <v>2312</v>
      </c>
      <c r="E539" s="6">
        <v>45112</v>
      </c>
      <c r="F539" s="51">
        <v>650.25</v>
      </c>
      <c r="G539" s="51">
        <v>650.25</v>
      </c>
      <c r="I539" s="6"/>
    </row>
    <row r="540" spans="2:9" x14ac:dyDescent="0.25">
      <c r="B540" t="s">
        <v>267</v>
      </c>
      <c r="C540" t="s">
        <v>2705</v>
      </c>
      <c r="D540" t="s">
        <v>2313</v>
      </c>
      <c r="E540" s="6">
        <v>45112</v>
      </c>
      <c r="F540" s="51">
        <v>484.08</v>
      </c>
      <c r="G540" s="51">
        <v>484.08</v>
      </c>
      <c r="I540" s="6"/>
    </row>
    <row r="541" spans="2:9" x14ac:dyDescent="0.25">
      <c r="B541" t="s">
        <v>267</v>
      </c>
      <c r="C541" t="s">
        <v>2705</v>
      </c>
      <c r="D541" t="s">
        <v>2314</v>
      </c>
      <c r="E541" s="6">
        <v>45112</v>
      </c>
      <c r="F541" s="51">
        <v>830.88</v>
      </c>
      <c r="G541" s="51">
        <v>830.88</v>
      </c>
      <c r="I541" s="6"/>
    </row>
    <row r="542" spans="2:9" x14ac:dyDescent="0.25">
      <c r="B542" t="s">
        <v>267</v>
      </c>
      <c r="C542" t="s">
        <v>2705</v>
      </c>
      <c r="D542" t="s">
        <v>2315</v>
      </c>
      <c r="E542" s="6">
        <v>45112</v>
      </c>
      <c r="F542" s="51">
        <v>433.5</v>
      </c>
      <c r="G542" s="51">
        <v>433.5</v>
      </c>
      <c r="I542" s="6"/>
    </row>
    <row r="543" spans="2:9" x14ac:dyDescent="0.25">
      <c r="B543" t="s">
        <v>267</v>
      </c>
      <c r="C543" t="s">
        <v>2705</v>
      </c>
      <c r="D543" t="s">
        <v>2317</v>
      </c>
      <c r="E543" s="6">
        <v>45118</v>
      </c>
      <c r="F543" s="51">
        <v>578</v>
      </c>
      <c r="G543" s="51">
        <v>578</v>
      </c>
      <c r="I543" s="6"/>
    </row>
    <row r="544" spans="2:9" x14ac:dyDescent="0.25">
      <c r="B544" t="s">
        <v>267</v>
      </c>
      <c r="C544" t="s">
        <v>2705</v>
      </c>
      <c r="D544" t="s">
        <v>2318</v>
      </c>
      <c r="E544" s="6">
        <v>45119</v>
      </c>
      <c r="F544" s="51">
        <v>480.75</v>
      </c>
      <c r="G544" s="51">
        <v>480.75</v>
      </c>
      <c r="I544" s="6"/>
    </row>
    <row r="545" spans="2:9" x14ac:dyDescent="0.25">
      <c r="B545" t="s">
        <v>267</v>
      </c>
      <c r="C545" t="s">
        <v>2705</v>
      </c>
      <c r="D545" t="s">
        <v>2319</v>
      </c>
      <c r="E545" s="6">
        <v>45120</v>
      </c>
      <c r="F545" s="51">
        <v>289</v>
      </c>
      <c r="G545" s="51">
        <v>289</v>
      </c>
      <c r="I545" s="6"/>
    </row>
    <row r="546" spans="2:9" x14ac:dyDescent="0.25">
      <c r="B546" t="s">
        <v>267</v>
      </c>
      <c r="C546" t="s">
        <v>2705</v>
      </c>
      <c r="D546" t="s">
        <v>2576</v>
      </c>
      <c r="E546" s="6">
        <v>45121</v>
      </c>
      <c r="F546" s="51">
        <v>1264.3800000000001</v>
      </c>
      <c r="G546" s="51">
        <v>1264.3800000000001</v>
      </c>
      <c r="H546" t="e">
        <v>#REF!</v>
      </c>
      <c r="I546" s="6"/>
    </row>
    <row r="547" spans="2:9" x14ac:dyDescent="0.25">
      <c r="B547" t="s">
        <v>1871</v>
      </c>
      <c r="C547" t="s">
        <v>2706</v>
      </c>
      <c r="D547" t="s">
        <v>1873</v>
      </c>
      <c r="E547" s="6">
        <v>45098</v>
      </c>
      <c r="F547" s="51">
        <v>2167.5</v>
      </c>
      <c r="G547" s="51">
        <v>2167.5</v>
      </c>
      <c r="I547" s="6"/>
    </row>
    <row r="548" spans="2:9" x14ac:dyDescent="0.25">
      <c r="B548" t="s">
        <v>1112</v>
      </c>
      <c r="C548" t="s">
        <v>2707</v>
      </c>
      <c r="D548" t="s">
        <v>1113</v>
      </c>
      <c r="E548" s="6">
        <v>44849</v>
      </c>
      <c r="F548" s="51">
        <v>416</v>
      </c>
      <c r="G548" s="51">
        <v>416</v>
      </c>
      <c r="I548" s="6"/>
    </row>
    <row r="549" spans="2:9" x14ac:dyDescent="0.25">
      <c r="B549" t="s">
        <v>1112</v>
      </c>
      <c r="C549" t="s">
        <v>2707</v>
      </c>
      <c r="D549" t="s">
        <v>1114</v>
      </c>
      <c r="E549" s="6">
        <v>44947</v>
      </c>
      <c r="F549" s="51">
        <v>416</v>
      </c>
      <c r="G549" s="51">
        <v>416</v>
      </c>
      <c r="I549" s="6"/>
    </row>
    <row r="550" spans="2:9" x14ac:dyDescent="0.25">
      <c r="B550" t="s">
        <v>1112</v>
      </c>
      <c r="C550" t="s">
        <v>2707</v>
      </c>
      <c r="D550" t="s">
        <v>1115</v>
      </c>
      <c r="E550" s="6">
        <v>44947</v>
      </c>
      <c r="F550" s="51">
        <v>416</v>
      </c>
      <c r="G550" s="51">
        <v>416</v>
      </c>
      <c r="I550" s="6"/>
    </row>
    <row r="551" spans="2:9" x14ac:dyDescent="0.25">
      <c r="B551" t="s">
        <v>1112</v>
      </c>
      <c r="C551" t="s">
        <v>2707</v>
      </c>
      <c r="D551" t="s">
        <v>2320</v>
      </c>
      <c r="E551" s="6">
        <v>45113</v>
      </c>
      <c r="F551" s="51">
        <v>252.88</v>
      </c>
      <c r="G551" s="51">
        <v>252.88</v>
      </c>
      <c r="I551" s="6"/>
    </row>
    <row r="552" spans="2:9" x14ac:dyDescent="0.25">
      <c r="B552" t="s">
        <v>275</v>
      </c>
      <c r="C552" t="s">
        <v>2708</v>
      </c>
      <c r="D552" t="s">
        <v>277</v>
      </c>
      <c r="E552" s="6">
        <v>44924</v>
      </c>
      <c r="F552" s="51">
        <v>2205.13</v>
      </c>
      <c r="G552" s="51">
        <v>2205.13</v>
      </c>
      <c r="I552" s="6"/>
    </row>
    <row r="553" spans="2:9" x14ac:dyDescent="0.25">
      <c r="B553" t="s">
        <v>275</v>
      </c>
      <c r="C553" t="s">
        <v>2708</v>
      </c>
      <c r="D553" t="s">
        <v>1874</v>
      </c>
      <c r="E553" s="6">
        <v>45060</v>
      </c>
      <c r="F553" s="51">
        <v>2130.38</v>
      </c>
      <c r="G553" s="51">
        <v>2130.38</v>
      </c>
      <c r="I553" s="6"/>
    </row>
    <row r="554" spans="2:9" x14ac:dyDescent="0.25">
      <c r="B554" t="s">
        <v>275</v>
      </c>
      <c r="C554" t="s">
        <v>2708</v>
      </c>
      <c r="D554" t="s">
        <v>1353</v>
      </c>
      <c r="E554" s="6">
        <v>45087</v>
      </c>
      <c r="F554" s="51">
        <v>2160.2800000000002</v>
      </c>
      <c r="G554" s="51">
        <v>2160.2800000000002</v>
      </c>
      <c r="I554" s="6"/>
    </row>
    <row r="555" spans="2:9" x14ac:dyDescent="0.25">
      <c r="B555" t="s">
        <v>275</v>
      </c>
      <c r="C555" t="s">
        <v>2708</v>
      </c>
      <c r="D555" t="s">
        <v>1875</v>
      </c>
      <c r="E555" s="6">
        <v>45104</v>
      </c>
      <c r="F555" s="51">
        <v>2160.2800000000002</v>
      </c>
      <c r="G555" s="51">
        <v>2160.2800000000002</v>
      </c>
      <c r="I555" s="6"/>
    </row>
    <row r="556" spans="2:9" x14ac:dyDescent="0.25">
      <c r="B556" t="s">
        <v>278</v>
      </c>
      <c r="C556" t="s">
        <v>2709</v>
      </c>
      <c r="D556" t="s">
        <v>280</v>
      </c>
      <c r="E556" s="6">
        <v>43721</v>
      </c>
      <c r="F556" s="51">
        <v>1500</v>
      </c>
      <c r="G556" s="51">
        <v>1500</v>
      </c>
      <c r="I556" s="6"/>
    </row>
    <row r="557" spans="2:9" x14ac:dyDescent="0.25">
      <c r="B557" t="s">
        <v>281</v>
      </c>
      <c r="C557" t="s">
        <v>2710</v>
      </c>
      <c r="D557" t="s">
        <v>284</v>
      </c>
      <c r="E557" s="6">
        <v>44929</v>
      </c>
      <c r="F557" s="51">
        <v>1355.95</v>
      </c>
      <c r="G557" s="51">
        <v>1355.95</v>
      </c>
      <c r="I557" s="6"/>
    </row>
    <row r="558" spans="2:9" x14ac:dyDescent="0.25">
      <c r="B558" t="s">
        <v>281</v>
      </c>
      <c r="C558" t="s">
        <v>2710</v>
      </c>
      <c r="D558" t="s">
        <v>283</v>
      </c>
      <c r="E558" s="6">
        <v>44931</v>
      </c>
      <c r="F558" s="51">
        <v>3045.95</v>
      </c>
      <c r="G558" s="51">
        <v>145.94999999999999</v>
      </c>
      <c r="I558" s="6"/>
    </row>
    <row r="559" spans="2:9" x14ac:dyDescent="0.25">
      <c r="B559" t="s">
        <v>281</v>
      </c>
      <c r="C559" t="s">
        <v>2710</v>
      </c>
      <c r="D559" t="s">
        <v>285</v>
      </c>
      <c r="E559" s="6">
        <v>44937</v>
      </c>
      <c r="F559" s="51">
        <v>2480</v>
      </c>
      <c r="G559" s="51">
        <v>120</v>
      </c>
      <c r="I559" s="6"/>
    </row>
    <row r="560" spans="2:9" x14ac:dyDescent="0.25">
      <c r="B560" t="s">
        <v>281</v>
      </c>
      <c r="C560" t="s">
        <v>2710</v>
      </c>
      <c r="D560" t="s">
        <v>286</v>
      </c>
      <c r="E560" s="6">
        <v>44973</v>
      </c>
      <c r="F560" s="51">
        <v>519.75</v>
      </c>
      <c r="G560" s="51">
        <v>519.75</v>
      </c>
      <c r="I560" s="6"/>
    </row>
    <row r="561" spans="2:9" x14ac:dyDescent="0.25">
      <c r="B561" t="s">
        <v>281</v>
      </c>
      <c r="C561" t="s">
        <v>2710</v>
      </c>
      <c r="D561" t="s">
        <v>287</v>
      </c>
      <c r="E561" s="6">
        <v>44998</v>
      </c>
      <c r="F561" s="51">
        <v>654.75</v>
      </c>
      <c r="G561" s="51">
        <v>654.75</v>
      </c>
      <c r="I561" s="6"/>
    </row>
    <row r="562" spans="2:9" x14ac:dyDescent="0.25">
      <c r="B562" t="s">
        <v>281</v>
      </c>
      <c r="C562" t="s">
        <v>2710</v>
      </c>
      <c r="D562" t="s">
        <v>288</v>
      </c>
      <c r="E562" s="6">
        <v>45007</v>
      </c>
      <c r="F562" s="51">
        <v>468</v>
      </c>
      <c r="G562" s="51">
        <v>468</v>
      </c>
      <c r="I562" s="6"/>
    </row>
    <row r="563" spans="2:9" x14ac:dyDescent="0.25">
      <c r="B563" t="s">
        <v>281</v>
      </c>
      <c r="C563" t="s">
        <v>2710</v>
      </c>
      <c r="D563" t="s">
        <v>1116</v>
      </c>
      <c r="E563" s="6">
        <v>45077</v>
      </c>
      <c r="F563" s="51">
        <v>644.33000000000004</v>
      </c>
      <c r="G563" s="51">
        <v>75</v>
      </c>
      <c r="I563" s="6"/>
    </row>
    <row r="564" spans="2:9" x14ac:dyDescent="0.25">
      <c r="B564" t="s">
        <v>281</v>
      </c>
      <c r="C564" t="s">
        <v>2710</v>
      </c>
      <c r="D564" t="s">
        <v>1354</v>
      </c>
      <c r="E564" s="6">
        <v>45090</v>
      </c>
      <c r="F564" s="51">
        <v>1838.95</v>
      </c>
      <c r="G564" s="51">
        <v>1838.95</v>
      </c>
      <c r="I564" s="6"/>
    </row>
    <row r="565" spans="2:9" x14ac:dyDescent="0.25">
      <c r="B565" t="s">
        <v>281</v>
      </c>
      <c r="C565" t="s">
        <v>2710</v>
      </c>
      <c r="D565" t="s">
        <v>1355</v>
      </c>
      <c r="E565" s="6">
        <v>45091</v>
      </c>
      <c r="F565" s="51">
        <v>2275.33</v>
      </c>
      <c r="G565" s="51">
        <v>2275.33</v>
      </c>
      <c r="I565" s="6"/>
    </row>
    <row r="566" spans="2:9" x14ac:dyDescent="0.25">
      <c r="B566" t="s">
        <v>281</v>
      </c>
      <c r="C566" t="s">
        <v>2710</v>
      </c>
      <c r="D566" t="s">
        <v>1356</v>
      </c>
      <c r="E566" s="6">
        <v>45091</v>
      </c>
      <c r="F566" s="51">
        <v>1017.95</v>
      </c>
      <c r="G566" s="51">
        <v>1017.95</v>
      </c>
      <c r="I566" s="6"/>
    </row>
    <row r="567" spans="2:9" x14ac:dyDescent="0.25">
      <c r="B567" t="s">
        <v>281</v>
      </c>
      <c r="C567" t="s">
        <v>2710</v>
      </c>
      <c r="D567" t="s">
        <v>1357</v>
      </c>
      <c r="E567" s="6">
        <v>45091</v>
      </c>
      <c r="F567" s="51">
        <v>2096.6999999999998</v>
      </c>
      <c r="G567" s="51">
        <v>2096.6999999999998</v>
      </c>
      <c r="I567" s="6"/>
    </row>
    <row r="568" spans="2:9" x14ac:dyDescent="0.25">
      <c r="B568" t="s">
        <v>281</v>
      </c>
      <c r="C568" t="s">
        <v>2710</v>
      </c>
      <c r="D568" t="s">
        <v>1358</v>
      </c>
      <c r="E568" s="6">
        <v>45091</v>
      </c>
      <c r="F568" s="51">
        <v>491.3</v>
      </c>
      <c r="G568" s="51">
        <v>491.3</v>
      </c>
      <c r="I568" s="6"/>
    </row>
    <row r="569" spans="2:9" x14ac:dyDescent="0.25">
      <c r="B569" t="s">
        <v>281</v>
      </c>
      <c r="C569" t="s">
        <v>2710</v>
      </c>
      <c r="D569" t="s">
        <v>1876</v>
      </c>
      <c r="E569" s="6">
        <v>45098</v>
      </c>
      <c r="F569" s="51">
        <v>2023</v>
      </c>
      <c r="G569" s="51">
        <v>2023</v>
      </c>
      <c r="I569" s="6"/>
    </row>
    <row r="570" spans="2:9" x14ac:dyDescent="0.25">
      <c r="B570" t="s">
        <v>281</v>
      </c>
      <c r="C570" t="s">
        <v>2710</v>
      </c>
      <c r="D570" t="s">
        <v>1877</v>
      </c>
      <c r="E570" s="6">
        <v>45104</v>
      </c>
      <c r="F570" s="51">
        <v>1746</v>
      </c>
      <c r="G570" s="51">
        <v>1746</v>
      </c>
      <c r="I570" s="6"/>
    </row>
    <row r="571" spans="2:9" x14ac:dyDescent="0.25">
      <c r="B571" t="s">
        <v>281</v>
      </c>
      <c r="C571" t="s">
        <v>2710</v>
      </c>
      <c r="D571" t="s">
        <v>1878</v>
      </c>
      <c r="E571" s="6">
        <v>45105</v>
      </c>
      <c r="F571" s="51">
        <v>906.5</v>
      </c>
      <c r="G571" s="51">
        <v>906.5</v>
      </c>
      <c r="I571" s="6"/>
    </row>
    <row r="572" spans="2:9" x14ac:dyDescent="0.25">
      <c r="B572" t="s">
        <v>281</v>
      </c>
      <c r="C572" t="s">
        <v>2710</v>
      </c>
      <c r="D572" t="s">
        <v>1879</v>
      </c>
      <c r="E572" s="6">
        <v>45107</v>
      </c>
      <c r="F572" s="51">
        <v>498.33</v>
      </c>
      <c r="G572" s="51">
        <v>498.33</v>
      </c>
      <c r="I572" s="6"/>
    </row>
    <row r="573" spans="2:9" x14ac:dyDescent="0.25">
      <c r="B573" t="s">
        <v>281</v>
      </c>
      <c r="C573" t="s">
        <v>2710</v>
      </c>
      <c r="D573" t="s">
        <v>2223</v>
      </c>
      <c r="E573" s="6">
        <v>45111</v>
      </c>
      <c r="F573" s="51">
        <v>2129.4499999999998</v>
      </c>
      <c r="G573" s="51">
        <v>2129.4499999999998</v>
      </c>
      <c r="I573" s="6"/>
    </row>
    <row r="574" spans="2:9" x14ac:dyDescent="0.25">
      <c r="B574" t="s">
        <v>281</v>
      </c>
      <c r="C574" t="s">
        <v>2710</v>
      </c>
      <c r="D574" t="s">
        <v>2321</v>
      </c>
      <c r="E574" s="6">
        <v>45112</v>
      </c>
      <c r="F574" s="51">
        <v>2098.9499999999998</v>
      </c>
      <c r="G574" s="51">
        <v>2098.9499999999998</v>
      </c>
      <c r="I574" s="6"/>
    </row>
    <row r="575" spans="2:9" x14ac:dyDescent="0.25">
      <c r="B575" t="s">
        <v>281</v>
      </c>
      <c r="C575" t="s">
        <v>2710</v>
      </c>
      <c r="D575" t="s">
        <v>2323</v>
      </c>
      <c r="E575" s="6">
        <v>45113</v>
      </c>
      <c r="F575" s="51">
        <v>2503.5</v>
      </c>
      <c r="G575" s="51">
        <v>2503.5</v>
      </c>
      <c r="I575" s="6"/>
    </row>
    <row r="576" spans="2:9" x14ac:dyDescent="0.25">
      <c r="B576" t="s">
        <v>281</v>
      </c>
      <c r="C576" t="s">
        <v>2710</v>
      </c>
      <c r="D576" t="s">
        <v>2325</v>
      </c>
      <c r="E576" s="6">
        <v>45113</v>
      </c>
      <c r="F576" s="51">
        <v>722.5</v>
      </c>
      <c r="G576" s="51">
        <v>722.5</v>
      </c>
      <c r="I576" s="6"/>
    </row>
    <row r="577" spans="2:9" x14ac:dyDescent="0.25">
      <c r="B577" t="s">
        <v>281</v>
      </c>
      <c r="C577" t="s">
        <v>2710</v>
      </c>
      <c r="D577" t="s">
        <v>2322</v>
      </c>
      <c r="E577" s="6">
        <v>45120</v>
      </c>
      <c r="F577" s="51">
        <v>3193.75</v>
      </c>
      <c r="G577" s="51">
        <v>3193.75</v>
      </c>
      <c r="I577" s="6"/>
    </row>
    <row r="578" spans="2:9" x14ac:dyDescent="0.25">
      <c r="B578" t="s">
        <v>281</v>
      </c>
      <c r="C578" t="s">
        <v>2710</v>
      </c>
      <c r="D578" t="s">
        <v>2324</v>
      </c>
      <c r="E578" s="6">
        <v>45120</v>
      </c>
      <c r="F578" s="51">
        <v>1571.53</v>
      </c>
      <c r="G578" s="51">
        <v>1571.53</v>
      </c>
      <c r="I578" s="6"/>
    </row>
    <row r="579" spans="2:9" x14ac:dyDescent="0.25">
      <c r="B579" t="s">
        <v>281</v>
      </c>
      <c r="C579" t="s">
        <v>2710</v>
      </c>
      <c r="D579" t="s">
        <v>2577</v>
      </c>
      <c r="E579" s="6">
        <v>45121</v>
      </c>
      <c r="F579" s="51">
        <v>1183.8800000000001</v>
      </c>
      <c r="G579" s="51">
        <v>1183.8800000000001</v>
      </c>
      <c r="I579" s="6"/>
    </row>
    <row r="580" spans="2:9" x14ac:dyDescent="0.25">
      <c r="B580" t="s">
        <v>281</v>
      </c>
      <c r="C580" t="s">
        <v>2710</v>
      </c>
      <c r="D580" t="s">
        <v>2578</v>
      </c>
      <c r="E580" s="6">
        <v>45121</v>
      </c>
      <c r="F580" s="51">
        <v>1691.58</v>
      </c>
      <c r="G580" s="51">
        <v>1691.58</v>
      </c>
      <c r="I580" s="6"/>
    </row>
    <row r="581" spans="2:9" x14ac:dyDescent="0.25">
      <c r="B581" t="s">
        <v>281</v>
      </c>
      <c r="C581" t="s">
        <v>2710</v>
      </c>
      <c r="D581" t="s">
        <v>2579</v>
      </c>
      <c r="E581" s="6">
        <v>45122</v>
      </c>
      <c r="F581" s="51">
        <v>416.15</v>
      </c>
      <c r="G581" s="51">
        <v>416.15</v>
      </c>
      <c r="I581" s="6"/>
    </row>
    <row r="582" spans="2:9" x14ac:dyDescent="0.25">
      <c r="B582" t="s">
        <v>289</v>
      </c>
      <c r="C582" t="s">
        <v>2711</v>
      </c>
      <c r="D582" t="s">
        <v>291</v>
      </c>
      <c r="E582" s="6">
        <v>44581</v>
      </c>
      <c r="F582" s="51">
        <v>394.1</v>
      </c>
      <c r="G582" s="51">
        <v>152.69999999999999</v>
      </c>
      <c r="I582" s="6"/>
    </row>
    <row r="583" spans="2:9" x14ac:dyDescent="0.25">
      <c r="B583" t="s">
        <v>289</v>
      </c>
      <c r="C583" t="s">
        <v>2711</v>
      </c>
      <c r="D583" t="s">
        <v>292</v>
      </c>
      <c r="E583" s="6">
        <v>44625</v>
      </c>
      <c r="F583" s="51">
        <v>530.63</v>
      </c>
      <c r="G583" s="51">
        <v>150</v>
      </c>
      <c r="I583" s="6"/>
    </row>
    <row r="584" spans="2:9" x14ac:dyDescent="0.25">
      <c r="B584" t="s">
        <v>289</v>
      </c>
      <c r="C584" t="s">
        <v>2711</v>
      </c>
      <c r="D584" t="s">
        <v>1118</v>
      </c>
      <c r="E584" s="6">
        <v>44757</v>
      </c>
      <c r="F584" s="51">
        <v>427.4</v>
      </c>
      <c r="G584" s="51">
        <v>25</v>
      </c>
      <c r="I584" s="6"/>
    </row>
    <row r="585" spans="2:9" x14ac:dyDescent="0.25">
      <c r="B585" t="s">
        <v>289</v>
      </c>
      <c r="C585" t="s">
        <v>2711</v>
      </c>
      <c r="D585" t="s">
        <v>1117</v>
      </c>
      <c r="E585" s="6">
        <v>44781</v>
      </c>
      <c r="F585" s="51">
        <v>786.66</v>
      </c>
      <c r="G585" s="51">
        <v>786.66</v>
      </c>
      <c r="I585" s="6"/>
    </row>
    <row r="586" spans="2:9" x14ac:dyDescent="0.25">
      <c r="B586" t="s">
        <v>289</v>
      </c>
      <c r="C586" t="s">
        <v>2711</v>
      </c>
      <c r="D586" t="s">
        <v>293</v>
      </c>
      <c r="E586" s="6">
        <v>44798</v>
      </c>
      <c r="F586" s="51">
        <v>1021.55</v>
      </c>
      <c r="G586" s="51">
        <v>108.02</v>
      </c>
      <c r="I586" s="6"/>
    </row>
    <row r="587" spans="2:9" x14ac:dyDescent="0.25">
      <c r="B587" t="s">
        <v>289</v>
      </c>
      <c r="C587" t="s">
        <v>2711</v>
      </c>
      <c r="D587" t="s">
        <v>295</v>
      </c>
      <c r="E587" s="6">
        <v>44800</v>
      </c>
      <c r="F587" s="51">
        <v>818.88</v>
      </c>
      <c r="G587" s="51">
        <v>198.25</v>
      </c>
      <c r="I587" s="6"/>
    </row>
    <row r="588" spans="2:9" x14ac:dyDescent="0.25">
      <c r="B588" t="s">
        <v>289</v>
      </c>
      <c r="C588" t="s">
        <v>2711</v>
      </c>
      <c r="D588" t="s">
        <v>294</v>
      </c>
      <c r="E588" s="6">
        <v>44805</v>
      </c>
      <c r="F588" s="51">
        <v>2047.09</v>
      </c>
      <c r="G588" s="51">
        <v>609.65</v>
      </c>
      <c r="I588" s="6"/>
    </row>
    <row r="589" spans="2:9" x14ac:dyDescent="0.25">
      <c r="B589" t="s">
        <v>289</v>
      </c>
      <c r="C589" t="s">
        <v>2711</v>
      </c>
      <c r="D589" t="s">
        <v>296</v>
      </c>
      <c r="E589" s="6">
        <v>44817</v>
      </c>
      <c r="F589" s="51">
        <v>1293.6400000000001</v>
      </c>
      <c r="G589" s="51">
        <v>327.14</v>
      </c>
      <c r="I589" s="6"/>
    </row>
    <row r="590" spans="2:9" x14ac:dyDescent="0.25">
      <c r="B590" t="s">
        <v>289</v>
      </c>
      <c r="C590" t="s">
        <v>2711</v>
      </c>
      <c r="D590" t="s">
        <v>297</v>
      </c>
      <c r="E590" s="6">
        <v>44845</v>
      </c>
      <c r="F590" s="51">
        <v>724.16</v>
      </c>
      <c r="G590" s="51">
        <v>57.54</v>
      </c>
      <c r="I590" s="6"/>
    </row>
    <row r="591" spans="2:9" x14ac:dyDescent="0.25">
      <c r="B591" t="s">
        <v>289</v>
      </c>
      <c r="C591" t="s">
        <v>2711</v>
      </c>
      <c r="D591" t="s">
        <v>1119</v>
      </c>
      <c r="E591" s="6">
        <v>44883</v>
      </c>
      <c r="F591" s="51">
        <v>1091.01</v>
      </c>
      <c r="G591" s="51">
        <v>5.25</v>
      </c>
      <c r="I591" s="6"/>
    </row>
    <row r="592" spans="2:9" x14ac:dyDescent="0.25">
      <c r="B592" t="s">
        <v>289</v>
      </c>
      <c r="C592" t="s">
        <v>2711</v>
      </c>
      <c r="D592" t="s">
        <v>1120</v>
      </c>
      <c r="E592" s="6">
        <v>44883</v>
      </c>
      <c r="F592" s="51">
        <v>381.36</v>
      </c>
      <c r="G592" s="51">
        <v>0.91</v>
      </c>
      <c r="I592" s="6"/>
    </row>
    <row r="593" spans="2:9" x14ac:dyDescent="0.25">
      <c r="B593" t="s">
        <v>289</v>
      </c>
      <c r="C593" t="s">
        <v>2711</v>
      </c>
      <c r="D593" t="s">
        <v>298</v>
      </c>
      <c r="E593" s="6">
        <v>44890</v>
      </c>
      <c r="F593" s="51">
        <v>1030.1400000000001</v>
      </c>
      <c r="G593" s="51">
        <v>159.99</v>
      </c>
      <c r="I593" s="6"/>
    </row>
    <row r="594" spans="2:9" x14ac:dyDescent="0.25">
      <c r="B594" t="s">
        <v>289</v>
      </c>
      <c r="C594" t="s">
        <v>2711</v>
      </c>
      <c r="D594" t="s">
        <v>299</v>
      </c>
      <c r="E594" s="6">
        <v>44918</v>
      </c>
      <c r="F594" s="51">
        <v>685.34</v>
      </c>
      <c r="G594" s="51">
        <v>224.82</v>
      </c>
      <c r="I594" s="6"/>
    </row>
    <row r="595" spans="2:9" x14ac:dyDescent="0.25">
      <c r="B595" t="s">
        <v>289</v>
      </c>
      <c r="C595" t="s">
        <v>2711</v>
      </c>
      <c r="D595" t="s">
        <v>300</v>
      </c>
      <c r="E595" s="6">
        <v>44998</v>
      </c>
      <c r="F595" s="51">
        <v>749.04</v>
      </c>
      <c r="G595" s="51">
        <v>44.4</v>
      </c>
      <c r="I595" s="6"/>
    </row>
    <row r="596" spans="2:9" x14ac:dyDescent="0.25">
      <c r="B596" t="s">
        <v>289</v>
      </c>
      <c r="C596" t="s">
        <v>2711</v>
      </c>
      <c r="D596" t="s">
        <v>304</v>
      </c>
      <c r="E596" s="6">
        <v>45013</v>
      </c>
      <c r="F596" s="51">
        <v>1990.99</v>
      </c>
      <c r="G596" s="51">
        <v>1990.99</v>
      </c>
      <c r="I596" s="6"/>
    </row>
    <row r="597" spans="2:9" x14ac:dyDescent="0.25">
      <c r="B597" t="s">
        <v>289</v>
      </c>
      <c r="C597" t="s">
        <v>2711</v>
      </c>
      <c r="D597" t="s">
        <v>310</v>
      </c>
      <c r="E597" s="6">
        <v>45013</v>
      </c>
      <c r="F597" s="51">
        <v>438.24</v>
      </c>
      <c r="G597" s="51">
        <v>438.24</v>
      </c>
      <c r="I597" s="6"/>
    </row>
    <row r="598" spans="2:9" x14ac:dyDescent="0.25">
      <c r="B598" t="s">
        <v>289</v>
      </c>
      <c r="C598" t="s">
        <v>2711</v>
      </c>
      <c r="D598" t="s">
        <v>323</v>
      </c>
      <c r="E598" s="6">
        <v>45017</v>
      </c>
      <c r="F598" s="51">
        <v>586.54</v>
      </c>
      <c r="G598" s="51">
        <v>586.54</v>
      </c>
      <c r="I598" s="6"/>
    </row>
    <row r="599" spans="2:9" x14ac:dyDescent="0.25">
      <c r="B599" t="s">
        <v>289</v>
      </c>
      <c r="C599" t="s">
        <v>2711</v>
      </c>
      <c r="D599" t="s">
        <v>318</v>
      </c>
      <c r="E599" s="6">
        <v>45020</v>
      </c>
      <c r="F599" s="51">
        <v>1224.8499999999999</v>
      </c>
      <c r="G599" s="51">
        <v>1224.8499999999999</v>
      </c>
      <c r="I599" s="6"/>
    </row>
    <row r="600" spans="2:9" x14ac:dyDescent="0.25">
      <c r="B600" t="s">
        <v>289</v>
      </c>
      <c r="C600" t="s">
        <v>2711</v>
      </c>
      <c r="D600" t="s">
        <v>319</v>
      </c>
      <c r="E600" s="6">
        <v>45020</v>
      </c>
      <c r="F600" s="51">
        <v>895.66</v>
      </c>
      <c r="G600" s="51">
        <v>895.66</v>
      </c>
      <c r="I600" s="6"/>
    </row>
    <row r="601" spans="2:9" x14ac:dyDescent="0.25">
      <c r="B601" t="s">
        <v>289</v>
      </c>
      <c r="C601" t="s">
        <v>2711</v>
      </c>
      <c r="D601" t="s">
        <v>321</v>
      </c>
      <c r="E601" s="6">
        <v>45020</v>
      </c>
      <c r="F601" s="51">
        <v>1413.26</v>
      </c>
      <c r="G601" s="51">
        <v>1413.26</v>
      </c>
      <c r="I601" s="6"/>
    </row>
    <row r="602" spans="2:9" x14ac:dyDescent="0.25">
      <c r="B602" t="s">
        <v>289</v>
      </c>
      <c r="C602" t="s">
        <v>2711</v>
      </c>
      <c r="D602" t="s">
        <v>301</v>
      </c>
      <c r="E602" s="6">
        <v>45023</v>
      </c>
      <c r="F602" s="51">
        <v>1673.66</v>
      </c>
      <c r="G602" s="51">
        <v>10.38</v>
      </c>
      <c r="I602" s="6"/>
    </row>
    <row r="603" spans="2:9" x14ac:dyDescent="0.25">
      <c r="B603" t="s">
        <v>289</v>
      </c>
      <c r="C603" t="s">
        <v>2711</v>
      </c>
      <c r="D603" t="s">
        <v>302</v>
      </c>
      <c r="E603" s="6">
        <v>45023</v>
      </c>
      <c r="F603" s="51">
        <v>723.83</v>
      </c>
      <c r="G603" s="51">
        <v>723.83</v>
      </c>
      <c r="I603" s="6"/>
    </row>
    <row r="604" spans="2:9" x14ac:dyDescent="0.25">
      <c r="B604" t="s">
        <v>289</v>
      </c>
      <c r="C604" t="s">
        <v>2711</v>
      </c>
      <c r="D604" t="s">
        <v>303</v>
      </c>
      <c r="E604" s="6">
        <v>45023</v>
      </c>
      <c r="F604" s="51">
        <v>733.89</v>
      </c>
      <c r="G604" s="51">
        <v>733.89</v>
      </c>
      <c r="I604" s="6"/>
    </row>
    <row r="605" spans="2:9" x14ac:dyDescent="0.25">
      <c r="B605" t="s">
        <v>289</v>
      </c>
      <c r="C605" t="s">
        <v>2711</v>
      </c>
      <c r="D605" t="s">
        <v>308</v>
      </c>
      <c r="E605" s="6">
        <v>45023</v>
      </c>
      <c r="F605" s="51">
        <v>872.24</v>
      </c>
      <c r="G605" s="51">
        <v>872.24</v>
      </c>
      <c r="I605" s="6"/>
    </row>
    <row r="606" spans="2:9" x14ac:dyDescent="0.25">
      <c r="B606" t="s">
        <v>289</v>
      </c>
      <c r="C606" t="s">
        <v>2711</v>
      </c>
      <c r="D606" t="s">
        <v>315</v>
      </c>
      <c r="E606" s="6">
        <v>45023</v>
      </c>
      <c r="F606" s="51">
        <v>3201.94</v>
      </c>
      <c r="G606" s="51">
        <v>3201.94</v>
      </c>
      <c r="I606" s="6"/>
    </row>
    <row r="607" spans="2:9" x14ac:dyDescent="0.25">
      <c r="B607" t="s">
        <v>289</v>
      </c>
      <c r="C607" t="s">
        <v>2711</v>
      </c>
      <c r="D607" t="s">
        <v>317</v>
      </c>
      <c r="E607" s="6">
        <v>45023</v>
      </c>
      <c r="F607" s="51">
        <v>1116.8900000000001</v>
      </c>
      <c r="G607" s="51">
        <v>1116.8900000000001</v>
      </c>
      <c r="I607" s="6"/>
    </row>
    <row r="608" spans="2:9" x14ac:dyDescent="0.25">
      <c r="B608" t="s">
        <v>289</v>
      </c>
      <c r="C608" t="s">
        <v>2711</v>
      </c>
      <c r="D608" t="s">
        <v>320</v>
      </c>
      <c r="E608" s="6">
        <v>45023</v>
      </c>
      <c r="F608" s="51">
        <v>493.4</v>
      </c>
      <c r="G608" s="51">
        <v>493.4</v>
      </c>
      <c r="I608" s="6"/>
    </row>
    <row r="609" spans="2:9" x14ac:dyDescent="0.25">
      <c r="B609" t="s">
        <v>289</v>
      </c>
      <c r="C609" t="s">
        <v>2711</v>
      </c>
      <c r="D609" t="s">
        <v>324</v>
      </c>
      <c r="E609" s="6">
        <v>45023</v>
      </c>
      <c r="F609" s="51">
        <v>763.72</v>
      </c>
      <c r="G609" s="51">
        <v>763.72</v>
      </c>
      <c r="I609" s="6"/>
    </row>
    <row r="610" spans="2:9" x14ac:dyDescent="0.25">
      <c r="B610" t="s">
        <v>289</v>
      </c>
      <c r="C610" t="s">
        <v>2711</v>
      </c>
      <c r="D610" t="s">
        <v>329</v>
      </c>
      <c r="E610" s="6">
        <v>45023</v>
      </c>
      <c r="F610" s="51">
        <v>1145.72</v>
      </c>
      <c r="G610" s="51">
        <v>1145.72</v>
      </c>
      <c r="I610" s="6"/>
    </row>
    <row r="611" spans="2:9" x14ac:dyDescent="0.25">
      <c r="B611" t="s">
        <v>289</v>
      </c>
      <c r="C611" t="s">
        <v>2711</v>
      </c>
      <c r="D611" t="s">
        <v>333</v>
      </c>
      <c r="E611" s="6">
        <v>45023</v>
      </c>
      <c r="F611" s="51">
        <v>313.93</v>
      </c>
      <c r="G611" s="51">
        <v>313.93</v>
      </c>
      <c r="I611" s="6"/>
    </row>
    <row r="612" spans="2:9" x14ac:dyDescent="0.25">
      <c r="B612" t="s">
        <v>289</v>
      </c>
      <c r="C612" t="s">
        <v>2711</v>
      </c>
      <c r="D612" t="s">
        <v>334</v>
      </c>
      <c r="E612" s="6">
        <v>45023</v>
      </c>
      <c r="F612" s="51">
        <v>576.29</v>
      </c>
      <c r="G612" s="51">
        <v>576.29</v>
      </c>
      <c r="I612" s="6"/>
    </row>
    <row r="613" spans="2:9" x14ac:dyDescent="0.25">
      <c r="B613" t="s">
        <v>289</v>
      </c>
      <c r="C613" t="s">
        <v>2711</v>
      </c>
      <c r="D613" t="s">
        <v>335</v>
      </c>
      <c r="E613" s="6">
        <v>45023</v>
      </c>
      <c r="F613" s="51">
        <v>419.61</v>
      </c>
      <c r="G613" s="51">
        <v>419.61</v>
      </c>
      <c r="I613" s="6"/>
    </row>
    <row r="614" spans="2:9" x14ac:dyDescent="0.25">
      <c r="B614" t="s">
        <v>289</v>
      </c>
      <c r="C614" t="s">
        <v>2711</v>
      </c>
      <c r="D614" t="s">
        <v>337</v>
      </c>
      <c r="E614" s="6">
        <v>45023</v>
      </c>
      <c r="F614" s="51">
        <v>670.53</v>
      </c>
      <c r="G614" s="51">
        <v>670.53</v>
      </c>
      <c r="I614" s="6"/>
    </row>
    <row r="615" spans="2:9" x14ac:dyDescent="0.25">
      <c r="B615" t="s">
        <v>289</v>
      </c>
      <c r="C615" t="s">
        <v>2711</v>
      </c>
      <c r="D615" t="s">
        <v>307</v>
      </c>
      <c r="E615" s="6">
        <v>45027</v>
      </c>
      <c r="F615" s="51">
        <v>916.49</v>
      </c>
      <c r="G615" s="51">
        <v>916.49</v>
      </c>
      <c r="I615" s="6"/>
    </row>
    <row r="616" spans="2:9" x14ac:dyDescent="0.25">
      <c r="B616" t="s">
        <v>289</v>
      </c>
      <c r="C616" t="s">
        <v>2711</v>
      </c>
      <c r="D616" t="s">
        <v>312</v>
      </c>
      <c r="E616" s="6">
        <v>45027</v>
      </c>
      <c r="F616" s="51">
        <v>1004.85</v>
      </c>
      <c r="G616" s="51">
        <v>1004.85</v>
      </c>
      <c r="I616" s="6"/>
    </row>
    <row r="617" spans="2:9" x14ac:dyDescent="0.25">
      <c r="B617" t="s">
        <v>289</v>
      </c>
      <c r="C617" t="s">
        <v>2711</v>
      </c>
      <c r="D617" t="s">
        <v>325</v>
      </c>
      <c r="E617" s="6">
        <v>45027</v>
      </c>
      <c r="F617" s="51">
        <v>649.16999999999996</v>
      </c>
      <c r="G617" s="51">
        <v>649.16999999999996</v>
      </c>
      <c r="I617" s="6"/>
    </row>
    <row r="618" spans="2:9" x14ac:dyDescent="0.25">
      <c r="B618" t="s">
        <v>289</v>
      </c>
      <c r="C618" t="s">
        <v>2711</v>
      </c>
      <c r="D618" t="s">
        <v>330</v>
      </c>
      <c r="E618" s="6">
        <v>45027</v>
      </c>
      <c r="F618" s="51">
        <v>1441.28</v>
      </c>
      <c r="G618" s="51">
        <v>1441.28</v>
      </c>
      <c r="I618" s="6"/>
    </row>
    <row r="619" spans="2:9" x14ac:dyDescent="0.25">
      <c r="B619" t="s">
        <v>289</v>
      </c>
      <c r="C619" t="s">
        <v>2711</v>
      </c>
      <c r="D619" t="s">
        <v>332</v>
      </c>
      <c r="E619" s="6">
        <v>45027</v>
      </c>
      <c r="F619" s="51">
        <v>3027.83</v>
      </c>
      <c r="G619" s="51">
        <v>3027.83</v>
      </c>
      <c r="I619" s="6"/>
    </row>
    <row r="620" spans="2:9" x14ac:dyDescent="0.25">
      <c r="B620" t="s">
        <v>289</v>
      </c>
      <c r="C620" t="s">
        <v>2711</v>
      </c>
      <c r="D620" t="s">
        <v>305</v>
      </c>
      <c r="E620" s="6">
        <v>45028</v>
      </c>
      <c r="F620" s="51">
        <v>1260.97</v>
      </c>
      <c r="G620" s="51">
        <v>1260.97</v>
      </c>
      <c r="I620" s="6"/>
    </row>
    <row r="621" spans="2:9" x14ac:dyDescent="0.25">
      <c r="B621" t="s">
        <v>289</v>
      </c>
      <c r="C621" t="s">
        <v>2711</v>
      </c>
      <c r="D621" t="s">
        <v>306</v>
      </c>
      <c r="E621" s="6">
        <v>45028</v>
      </c>
      <c r="F621" s="51">
        <v>806.85</v>
      </c>
      <c r="G621" s="51">
        <v>806.85</v>
      </c>
      <c r="I621" s="6"/>
    </row>
    <row r="622" spans="2:9" x14ac:dyDescent="0.25">
      <c r="B622" t="s">
        <v>289</v>
      </c>
      <c r="C622" t="s">
        <v>2711</v>
      </c>
      <c r="D622" t="s">
        <v>309</v>
      </c>
      <c r="E622" s="6">
        <v>45028</v>
      </c>
      <c r="F622" s="51">
        <v>1125.77</v>
      </c>
      <c r="G622" s="51">
        <v>1125.77</v>
      </c>
      <c r="I622" s="6"/>
    </row>
    <row r="623" spans="2:9" x14ac:dyDescent="0.25">
      <c r="B623" t="s">
        <v>289</v>
      </c>
      <c r="C623" t="s">
        <v>2711</v>
      </c>
      <c r="D623" t="s">
        <v>311</v>
      </c>
      <c r="E623" s="6">
        <v>45028</v>
      </c>
      <c r="F623" s="51">
        <v>1676.37</v>
      </c>
      <c r="G623" s="51">
        <v>1676.37</v>
      </c>
      <c r="I623" s="6"/>
    </row>
    <row r="624" spans="2:9" x14ac:dyDescent="0.25">
      <c r="B624" t="s">
        <v>289</v>
      </c>
      <c r="C624" t="s">
        <v>2711</v>
      </c>
      <c r="D624" t="s">
        <v>322</v>
      </c>
      <c r="E624" s="6">
        <v>45029</v>
      </c>
      <c r="F624" s="51">
        <v>1836.86</v>
      </c>
      <c r="G624" s="51">
        <v>1836.86</v>
      </c>
      <c r="I624" s="6"/>
    </row>
    <row r="625" spans="2:9" x14ac:dyDescent="0.25">
      <c r="B625" t="s">
        <v>289</v>
      </c>
      <c r="C625" t="s">
        <v>2711</v>
      </c>
      <c r="D625" t="s">
        <v>331</v>
      </c>
      <c r="E625" s="6">
        <v>45029</v>
      </c>
      <c r="F625" s="51">
        <v>1042.01</v>
      </c>
      <c r="G625" s="51">
        <v>1042.01</v>
      </c>
      <c r="I625" s="6"/>
    </row>
    <row r="626" spans="2:9" x14ac:dyDescent="0.25">
      <c r="B626" t="s">
        <v>289</v>
      </c>
      <c r="C626" t="s">
        <v>2711</v>
      </c>
      <c r="D626" t="s">
        <v>326</v>
      </c>
      <c r="E626" s="6">
        <v>45030</v>
      </c>
      <c r="F626" s="51">
        <v>1195.3699999999999</v>
      </c>
      <c r="G626" s="51">
        <v>1195.3699999999999</v>
      </c>
      <c r="I626" s="6"/>
    </row>
    <row r="627" spans="2:9" x14ac:dyDescent="0.25">
      <c r="B627" t="s">
        <v>289</v>
      </c>
      <c r="C627" t="s">
        <v>2711</v>
      </c>
      <c r="D627" t="s">
        <v>328</v>
      </c>
      <c r="E627" s="6">
        <v>45030</v>
      </c>
      <c r="F627" s="51">
        <v>1050.93</v>
      </c>
      <c r="G627" s="51">
        <v>1050.93</v>
      </c>
      <c r="I627" s="6"/>
    </row>
    <row r="628" spans="2:9" x14ac:dyDescent="0.25">
      <c r="B628" t="s">
        <v>289</v>
      </c>
      <c r="C628" t="s">
        <v>2711</v>
      </c>
      <c r="D628" t="s">
        <v>313</v>
      </c>
      <c r="E628" s="6">
        <v>45031</v>
      </c>
      <c r="F628" s="51">
        <v>878.1</v>
      </c>
      <c r="G628" s="51">
        <v>878.1</v>
      </c>
      <c r="I628" s="6"/>
    </row>
    <row r="629" spans="2:9" x14ac:dyDescent="0.25">
      <c r="B629" t="s">
        <v>289</v>
      </c>
      <c r="C629" t="s">
        <v>2711</v>
      </c>
      <c r="D629" t="s">
        <v>316</v>
      </c>
      <c r="E629" s="6">
        <v>45031</v>
      </c>
      <c r="F629" s="51">
        <v>998.95</v>
      </c>
      <c r="G629" s="51">
        <v>998.95</v>
      </c>
      <c r="I629" s="6"/>
    </row>
    <row r="630" spans="2:9" x14ac:dyDescent="0.25">
      <c r="B630" t="s">
        <v>289</v>
      </c>
      <c r="C630" t="s">
        <v>2711</v>
      </c>
      <c r="D630" t="s">
        <v>327</v>
      </c>
      <c r="E630" s="6">
        <v>45031</v>
      </c>
      <c r="F630" s="51">
        <v>1387.19</v>
      </c>
      <c r="G630" s="51">
        <v>1387.19</v>
      </c>
      <c r="I630" s="6"/>
    </row>
    <row r="631" spans="2:9" x14ac:dyDescent="0.25">
      <c r="B631" t="s">
        <v>289</v>
      </c>
      <c r="C631" t="s">
        <v>2711</v>
      </c>
      <c r="D631" t="s">
        <v>339</v>
      </c>
      <c r="E631" s="6">
        <v>45031</v>
      </c>
      <c r="F631" s="51">
        <v>1134.18</v>
      </c>
      <c r="G631" s="51">
        <v>1134.18</v>
      </c>
      <c r="I631" s="6"/>
    </row>
    <row r="632" spans="2:9" x14ac:dyDescent="0.25">
      <c r="B632" t="s">
        <v>289</v>
      </c>
      <c r="C632" t="s">
        <v>2711</v>
      </c>
      <c r="D632" t="s">
        <v>341</v>
      </c>
      <c r="E632" s="6">
        <v>45031</v>
      </c>
      <c r="F632" s="51">
        <v>495.87</v>
      </c>
      <c r="G632" s="51">
        <v>495.87</v>
      </c>
      <c r="I632" s="6"/>
    </row>
    <row r="633" spans="2:9" x14ac:dyDescent="0.25">
      <c r="B633" t="s">
        <v>289</v>
      </c>
      <c r="C633" t="s">
        <v>2711</v>
      </c>
      <c r="D633" t="s">
        <v>343</v>
      </c>
      <c r="E633" s="6">
        <v>45031</v>
      </c>
      <c r="F633" s="51">
        <v>634.96</v>
      </c>
      <c r="G633" s="51">
        <v>634.96</v>
      </c>
      <c r="I633" s="6"/>
    </row>
    <row r="634" spans="2:9" x14ac:dyDescent="0.25">
      <c r="B634" t="s">
        <v>289</v>
      </c>
      <c r="C634" t="s">
        <v>2711</v>
      </c>
      <c r="D634" t="s">
        <v>344</v>
      </c>
      <c r="E634" s="6">
        <v>45031</v>
      </c>
      <c r="F634" s="51">
        <v>296.02</v>
      </c>
      <c r="G634" s="51">
        <v>296.02</v>
      </c>
      <c r="I634" s="6"/>
    </row>
    <row r="635" spans="2:9" x14ac:dyDescent="0.25">
      <c r="B635" t="s">
        <v>289</v>
      </c>
      <c r="C635" t="s">
        <v>2711</v>
      </c>
      <c r="D635" t="s">
        <v>340</v>
      </c>
      <c r="E635" s="6">
        <v>45038</v>
      </c>
      <c r="F635" s="51">
        <v>2422.3000000000002</v>
      </c>
      <c r="G635" s="51">
        <v>2422.3000000000002</v>
      </c>
      <c r="I635" s="6"/>
    </row>
    <row r="636" spans="2:9" x14ac:dyDescent="0.25">
      <c r="B636" t="s">
        <v>289</v>
      </c>
      <c r="C636" t="s">
        <v>2711</v>
      </c>
      <c r="D636" t="s">
        <v>345</v>
      </c>
      <c r="E636" s="6">
        <v>45038</v>
      </c>
      <c r="F636" s="51">
        <v>1439.3</v>
      </c>
      <c r="G636" s="51">
        <v>1439.3</v>
      </c>
      <c r="I636" s="6"/>
    </row>
    <row r="637" spans="2:9" x14ac:dyDescent="0.25">
      <c r="B637" t="s">
        <v>289</v>
      </c>
      <c r="C637" t="s">
        <v>2711</v>
      </c>
      <c r="D637" t="s">
        <v>336</v>
      </c>
      <c r="E637" s="6">
        <v>45041</v>
      </c>
      <c r="F637" s="51">
        <v>1389.9</v>
      </c>
      <c r="G637" s="51">
        <v>1389.9</v>
      </c>
      <c r="I637" s="6"/>
    </row>
    <row r="638" spans="2:9" x14ac:dyDescent="0.25">
      <c r="B638" t="s">
        <v>289</v>
      </c>
      <c r="C638" t="s">
        <v>2711</v>
      </c>
      <c r="D638" t="s">
        <v>338</v>
      </c>
      <c r="E638" s="6">
        <v>45041</v>
      </c>
      <c r="F638" s="51">
        <v>1401.95</v>
      </c>
      <c r="G638" s="51">
        <v>1401.95</v>
      </c>
      <c r="I638" s="6"/>
    </row>
    <row r="639" spans="2:9" x14ac:dyDescent="0.25">
      <c r="B639" t="s">
        <v>289</v>
      </c>
      <c r="C639" t="s">
        <v>2711</v>
      </c>
      <c r="D639" t="s">
        <v>342</v>
      </c>
      <c r="E639" s="6">
        <v>45041</v>
      </c>
      <c r="F639" s="51">
        <v>1283.55</v>
      </c>
      <c r="G639" s="51">
        <v>1283.55</v>
      </c>
      <c r="I639" s="6"/>
    </row>
    <row r="640" spans="2:9" x14ac:dyDescent="0.25">
      <c r="B640" t="s">
        <v>289</v>
      </c>
      <c r="C640" t="s">
        <v>2711</v>
      </c>
      <c r="D640" t="s">
        <v>347</v>
      </c>
      <c r="E640" s="6">
        <v>45041</v>
      </c>
      <c r="F640" s="51">
        <v>728.05</v>
      </c>
      <c r="G640" s="51">
        <v>728.05</v>
      </c>
      <c r="I640" s="6"/>
    </row>
    <row r="641" spans="2:9" x14ac:dyDescent="0.25">
      <c r="B641" t="s">
        <v>289</v>
      </c>
      <c r="C641" t="s">
        <v>2711</v>
      </c>
      <c r="D641" t="s">
        <v>346</v>
      </c>
      <c r="E641" s="6">
        <v>45042</v>
      </c>
      <c r="F641" s="51">
        <v>1857.17</v>
      </c>
      <c r="G641" s="51">
        <v>1857.17</v>
      </c>
      <c r="I641" s="6"/>
    </row>
    <row r="642" spans="2:9" x14ac:dyDescent="0.25">
      <c r="B642" t="s">
        <v>289</v>
      </c>
      <c r="C642" t="s">
        <v>2711</v>
      </c>
      <c r="D642" t="s">
        <v>349</v>
      </c>
      <c r="E642" s="6">
        <v>45045</v>
      </c>
      <c r="F642" s="51">
        <v>1381.91</v>
      </c>
      <c r="G642" s="51">
        <v>1381.91</v>
      </c>
      <c r="I642" s="6"/>
    </row>
    <row r="643" spans="2:9" x14ac:dyDescent="0.25">
      <c r="B643" t="s">
        <v>289</v>
      </c>
      <c r="C643" t="s">
        <v>2711</v>
      </c>
      <c r="D643" t="s">
        <v>352</v>
      </c>
      <c r="E643" s="6">
        <v>45045</v>
      </c>
      <c r="F643" s="51">
        <v>1577.8</v>
      </c>
      <c r="G643" s="51">
        <v>1577.8</v>
      </c>
      <c r="I643" s="6"/>
    </row>
    <row r="644" spans="2:9" x14ac:dyDescent="0.25">
      <c r="B644" t="s">
        <v>289</v>
      </c>
      <c r="C644" t="s">
        <v>2711</v>
      </c>
      <c r="D644" t="s">
        <v>357</v>
      </c>
      <c r="E644" s="6">
        <v>45045</v>
      </c>
      <c r="F644" s="51">
        <v>501.48</v>
      </c>
      <c r="G644" s="51">
        <v>501.48</v>
      </c>
      <c r="I644" s="6"/>
    </row>
    <row r="645" spans="2:9" x14ac:dyDescent="0.25">
      <c r="B645" t="s">
        <v>289</v>
      </c>
      <c r="C645" t="s">
        <v>2711</v>
      </c>
      <c r="D645" t="s">
        <v>358</v>
      </c>
      <c r="E645" s="6">
        <v>45045</v>
      </c>
      <c r="F645" s="51">
        <v>373.64</v>
      </c>
      <c r="G645" s="51">
        <v>373.64</v>
      </c>
      <c r="I645" s="6"/>
    </row>
    <row r="646" spans="2:9" x14ac:dyDescent="0.25">
      <c r="B646" t="s">
        <v>289</v>
      </c>
      <c r="C646" t="s">
        <v>2711</v>
      </c>
      <c r="D646" t="s">
        <v>351</v>
      </c>
      <c r="E646" s="6">
        <v>45048</v>
      </c>
      <c r="F646" s="51">
        <v>1596.81</v>
      </c>
      <c r="G646" s="51">
        <v>1596.81</v>
      </c>
      <c r="I646" s="6"/>
    </row>
    <row r="647" spans="2:9" x14ac:dyDescent="0.25">
      <c r="B647" t="s">
        <v>289</v>
      </c>
      <c r="C647" t="s">
        <v>2711</v>
      </c>
      <c r="D647" t="s">
        <v>354</v>
      </c>
      <c r="E647" s="6">
        <v>45048</v>
      </c>
      <c r="F647" s="51">
        <v>1322.04</v>
      </c>
      <c r="G647" s="51">
        <v>1322.04</v>
      </c>
      <c r="I647" s="6"/>
    </row>
    <row r="648" spans="2:9" x14ac:dyDescent="0.25">
      <c r="B648" t="s">
        <v>289</v>
      </c>
      <c r="C648" t="s">
        <v>2711</v>
      </c>
      <c r="D648" t="s">
        <v>356</v>
      </c>
      <c r="E648" s="6">
        <v>45048</v>
      </c>
      <c r="F648" s="51">
        <v>659.63</v>
      </c>
      <c r="G648" s="51">
        <v>659.63</v>
      </c>
      <c r="I648" s="6"/>
    </row>
    <row r="649" spans="2:9" x14ac:dyDescent="0.25">
      <c r="B649" t="s">
        <v>289</v>
      </c>
      <c r="C649" t="s">
        <v>2711</v>
      </c>
      <c r="D649" t="s">
        <v>348</v>
      </c>
      <c r="E649" s="6">
        <v>45049</v>
      </c>
      <c r="F649" s="51">
        <v>1032.8699999999999</v>
      </c>
      <c r="G649" s="51">
        <v>1032.8699999999999</v>
      </c>
      <c r="I649" s="6"/>
    </row>
    <row r="650" spans="2:9" x14ac:dyDescent="0.25">
      <c r="B650" t="s">
        <v>289</v>
      </c>
      <c r="C650" t="s">
        <v>2711</v>
      </c>
      <c r="D650" t="s">
        <v>355</v>
      </c>
      <c r="E650" s="6">
        <v>45049</v>
      </c>
      <c r="F650" s="51">
        <v>654.29</v>
      </c>
      <c r="G650" s="51">
        <v>654.29</v>
      </c>
      <c r="I650" s="6"/>
    </row>
    <row r="651" spans="2:9" x14ac:dyDescent="0.25">
      <c r="B651" t="s">
        <v>289</v>
      </c>
      <c r="C651" t="s">
        <v>2711</v>
      </c>
      <c r="D651" t="s">
        <v>364</v>
      </c>
      <c r="E651" s="6">
        <v>45050</v>
      </c>
      <c r="F651" s="51">
        <v>4364.16</v>
      </c>
      <c r="G651" s="51">
        <v>4364.16</v>
      </c>
      <c r="I651" s="6"/>
    </row>
    <row r="652" spans="2:9" x14ac:dyDescent="0.25">
      <c r="B652" t="s">
        <v>289</v>
      </c>
      <c r="C652" t="s">
        <v>2711</v>
      </c>
      <c r="D652" t="s">
        <v>350</v>
      </c>
      <c r="E652" s="6">
        <v>45051</v>
      </c>
      <c r="F652" s="51">
        <v>1106.05</v>
      </c>
      <c r="G652" s="51">
        <v>1106.05</v>
      </c>
      <c r="I652" s="6"/>
    </row>
    <row r="653" spans="2:9" x14ac:dyDescent="0.25">
      <c r="B653" t="s">
        <v>289</v>
      </c>
      <c r="C653" t="s">
        <v>2711</v>
      </c>
      <c r="D653" t="s">
        <v>353</v>
      </c>
      <c r="E653" s="6">
        <v>45051</v>
      </c>
      <c r="F653" s="51">
        <v>819.53</v>
      </c>
      <c r="G653" s="51">
        <v>819.53</v>
      </c>
      <c r="I653" s="6"/>
    </row>
    <row r="654" spans="2:9" x14ac:dyDescent="0.25">
      <c r="B654" t="s">
        <v>289</v>
      </c>
      <c r="C654" t="s">
        <v>2711</v>
      </c>
      <c r="D654" t="s">
        <v>360</v>
      </c>
      <c r="E654" s="6">
        <v>45051</v>
      </c>
      <c r="F654" s="51">
        <v>715.7</v>
      </c>
      <c r="G654" s="51">
        <v>715.7</v>
      </c>
      <c r="I654" s="6"/>
    </row>
    <row r="655" spans="2:9" x14ac:dyDescent="0.25">
      <c r="B655" t="s">
        <v>289</v>
      </c>
      <c r="C655" t="s">
        <v>2711</v>
      </c>
      <c r="D655" t="s">
        <v>361</v>
      </c>
      <c r="E655" s="6">
        <v>45051</v>
      </c>
      <c r="F655" s="51">
        <v>708.44</v>
      </c>
      <c r="G655" s="51">
        <v>708.44</v>
      </c>
      <c r="I655" s="6"/>
    </row>
    <row r="656" spans="2:9" x14ac:dyDescent="0.25">
      <c r="B656" t="s">
        <v>289</v>
      </c>
      <c r="C656" t="s">
        <v>2711</v>
      </c>
      <c r="D656" t="s">
        <v>359</v>
      </c>
      <c r="E656" s="6">
        <v>45052</v>
      </c>
      <c r="F656" s="51">
        <v>981.01</v>
      </c>
      <c r="G656" s="51">
        <v>981.01</v>
      </c>
      <c r="I656" s="6"/>
    </row>
    <row r="657" spans="2:9" x14ac:dyDescent="0.25">
      <c r="B657" t="s">
        <v>289</v>
      </c>
      <c r="C657" t="s">
        <v>2711</v>
      </c>
      <c r="D657" t="s">
        <v>314</v>
      </c>
      <c r="E657" s="6">
        <v>45056</v>
      </c>
      <c r="F657" s="51">
        <v>1641.27</v>
      </c>
      <c r="G657" s="51">
        <v>1641.27</v>
      </c>
      <c r="I657" s="6"/>
    </row>
    <row r="658" spans="2:9" x14ac:dyDescent="0.25">
      <c r="B658" t="s">
        <v>289</v>
      </c>
      <c r="C658" t="s">
        <v>2711</v>
      </c>
      <c r="D658" t="s">
        <v>362</v>
      </c>
      <c r="E658" s="6">
        <v>45056</v>
      </c>
      <c r="F658" s="51">
        <v>752.49</v>
      </c>
      <c r="G658" s="51">
        <v>752.49</v>
      </c>
      <c r="I658" s="6"/>
    </row>
    <row r="659" spans="2:9" x14ac:dyDescent="0.25">
      <c r="B659" t="s">
        <v>289</v>
      </c>
      <c r="C659" t="s">
        <v>2711</v>
      </c>
      <c r="D659" t="s">
        <v>363</v>
      </c>
      <c r="E659" s="6">
        <v>45056</v>
      </c>
      <c r="F659" s="51">
        <v>912.57</v>
      </c>
      <c r="G659" s="51">
        <v>912.57</v>
      </c>
      <c r="I659" s="6"/>
    </row>
    <row r="660" spans="2:9" x14ac:dyDescent="0.25">
      <c r="B660" t="s">
        <v>289</v>
      </c>
      <c r="C660" t="s">
        <v>2711</v>
      </c>
      <c r="D660" t="s">
        <v>365</v>
      </c>
      <c r="E660" s="6">
        <v>45056</v>
      </c>
      <c r="F660" s="51">
        <v>877.31</v>
      </c>
      <c r="G660" s="51">
        <v>877.31</v>
      </c>
      <c r="I660" s="6"/>
    </row>
    <row r="661" spans="2:9" x14ac:dyDescent="0.25">
      <c r="B661" t="s">
        <v>289</v>
      </c>
      <c r="C661" t="s">
        <v>2711</v>
      </c>
      <c r="D661" t="s">
        <v>367</v>
      </c>
      <c r="E661" s="6">
        <v>45056</v>
      </c>
      <c r="F661" s="51">
        <v>535.75</v>
      </c>
      <c r="G661" s="51">
        <v>535.75</v>
      </c>
      <c r="I661" s="6"/>
    </row>
    <row r="662" spans="2:9" x14ac:dyDescent="0.25">
      <c r="B662" t="s">
        <v>289</v>
      </c>
      <c r="C662" t="s">
        <v>2711</v>
      </c>
      <c r="D662" t="s">
        <v>366</v>
      </c>
      <c r="E662" s="6">
        <v>45057</v>
      </c>
      <c r="F662" s="51">
        <v>1347.66</v>
      </c>
      <c r="G662" s="51">
        <v>1347.66</v>
      </c>
      <c r="I662" s="6"/>
    </row>
    <row r="663" spans="2:9" x14ac:dyDescent="0.25">
      <c r="B663" t="s">
        <v>289</v>
      </c>
      <c r="C663" t="s">
        <v>2711</v>
      </c>
      <c r="D663" t="s">
        <v>368</v>
      </c>
      <c r="E663" s="6">
        <v>45065</v>
      </c>
      <c r="F663" s="51">
        <v>708.45</v>
      </c>
      <c r="G663" s="51">
        <v>708.45</v>
      </c>
      <c r="I663" s="6"/>
    </row>
    <row r="664" spans="2:9" x14ac:dyDescent="0.25">
      <c r="B664" t="s">
        <v>289</v>
      </c>
      <c r="C664" t="s">
        <v>2711</v>
      </c>
      <c r="D664" t="s">
        <v>1123</v>
      </c>
      <c r="E664" s="6">
        <v>45078</v>
      </c>
      <c r="F664" s="51">
        <v>745.81</v>
      </c>
      <c r="G664" s="51">
        <v>745.81</v>
      </c>
      <c r="I664" s="6"/>
    </row>
    <row r="665" spans="2:9" x14ac:dyDescent="0.25">
      <c r="B665" t="s">
        <v>289</v>
      </c>
      <c r="C665" t="s">
        <v>2711</v>
      </c>
      <c r="D665" t="s">
        <v>1121</v>
      </c>
      <c r="E665" s="6">
        <v>45079</v>
      </c>
      <c r="F665" s="51">
        <v>926.24</v>
      </c>
      <c r="G665" s="51">
        <v>926.24</v>
      </c>
      <c r="I665" s="6"/>
    </row>
    <row r="666" spans="2:9" x14ac:dyDescent="0.25">
      <c r="B666" t="s">
        <v>289</v>
      </c>
      <c r="C666" t="s">
        <v>2711</v>
      </c>
      <c r="D666" t="s">
        <v>1122</v>
      </c>
      <c r="E666" s="6">
        <v>45079</v>
      </c>
      <c r="F666" s="51">
        <v>564.19000000000005</v>
      </c>
      <c r="G666" s="51">
        <v>564.19000000000005</v>
      </c>
      <c r="I666" s="6"/>
    </row>
    <row r="667" spans="2:9" x14ac:dyDescent="0.25">
      <c r="B667" t="s">
        <v>289</v>
      </c>
      <c r="C667" t="s">
        <v>2711</v>
      </c>
      <c r="D667" t="s">
        <v>1124</v>
      </c>
      <c r="E667" s="6">
        <v>45079</v>
      </c>
      <c r="F667" s="51">
        <v>628.42999999999995</v>
      </c>
      <c r="G667" s="51">
        <v>628.42999999999995</v>
      </c>
      <c r="I667" s="6"/>
    </row>
    <row r="668" spans="2:9" x14ac:dyDescent="0.25">
      <c r="B668" t="s">
        <v>289</v>
      </c>
      <c r="C668" t="s">
        <v>2711</v>
      </c>
      <c r="D668" t="s">
        <v>1360</v>
      </c>
      <c r="E668" s="6">
        <v>45080</v>
      </c>
      <c r="F668" s="51">
        <v>586.79</v>
      </c>
      <c r="G668" s="51">
        <v>586.79</v>
      </c>
      <c r="I668" s="6"/>
    </row>
    <row r="669" spans="2:9" x14ac:dyDescent="0.25">
      <c r="B669" t="s">
        <v>289</v>
      </c>
      <c r="C669" t="s">
        <v>2711</v>
      </c>
      <c r="D669" t="s">
        <v>1363</v>
      </c>
      <c r="E669" s="6">
        <v>45087</v>
      </c>
      <c r="F669" s="51">
        <v>287.38</v>
      </c>
      <c r="G669" s="51">
        <v>287.38</v>
      </c>
      <c r="I669" s="6"/>
    </row>
    <row r="670" spans="2:9" x14ac:dyDescent="0.25">
      <c r="B670" t="s">
        <v>289</v>
      </c>
      <c r="C670" t="s">
        <v>2711</v>
      </c>
      <c r="D670" t="s">
        <v>1364</v>
      </c>
      <c r="E670" s="6">
        <v>45087</v>
      </c>
      <c r="F670" s="51">
        <v>590.47</v>
      </c>
      <c r="G670" s="51">
        <v>590.47</v>
      </c>
      <c r="I670" s="6"/>
    </row>
    <row r="671" spans="2:9" x14ac:dyDescent="0.25">
      <c r="B671" t="s">
        <v>289</v>
      </c>
      <c r="C671" t="s">
        <v>2711</v>
      </c>
      <c r="D671" t="s">
        <v>1359</v>
      </c>
      <c r="E671" s="6">
        <v>45090</v>
      </c>
      <c r="F671" s="51">
        <v>2725.59</v>
      </c>
      <c r="G671" s="51">
        <v>2725.59</v>
      </c>
      <c r="I671" s="6"/>
    </row>
    <row r="672" spans="2:9" x14ac:dyDescent="0.25">
      <c r="B672" t="s">
        <v>289</v>
      </c>
      <c r="C672" t="s">
        <v>2711</v>
      </c>
      <c r="D672" t="s">
        <v>1361</v>
      </c>
      <c r="E672" s="6">
        <v>45091</v>
      </c>
      <c r="F672" s="51">
        <v>753.58</v>
      </c>
      <c r="G672" s="51">
        <v>753.58</v>
      </c>
      <c r="I672" s="6"/>
    </row>
    <row r="673" spans="2:9" x14ac:dyDescent="0.25">
      <c r="B673" t="s">
        <v>289</v>
      </c>
      <c r="C673" t="s">
        <v>2711</v>
      </c>
      <c r="D673" t="s">
        <v>1362</v>
      </c>
      <c r="E673" s="6">
        <v>45091</v>
      </c>
      <c r="F673" s="51">
        <v>1201.23</v>
      </c>
      <c r="G673" s="51">
        <v>1201.23</v>
      </c>
      <c r="I673" s="6"/>
    </row>
    <row r="674" spans="2:9" x14ac:dyDescent="0.25">
      <c r="B674" t="s">
        <v>289</v>
      </c>
      <c r="C674" t="s">
        <v>2711</v>
      </c>
      <c r="D674" t="s">
        <v>2023</v>
      </c>
      <c r="E674" s="6">
        <v>45094</v>
      </c>
      <c r="F674" s="51">
        <v>1216.42</v>
      </c>
      <c r="G674" s="51">
        <v>1216.42</v>
      </c>
      <c r="I674" s="6"/>
    </row>
    <row r="675" spans="2:9" x14ac:dyDescent="0.25">
      <c r="B675" t="s">
        <v>289</v>
      </c>
      <c r="C675" t="s">
        <v>2711</v>
      </c>
      <c r="D675" t="s">
        <v>2024</v>
      </c>
      <c r="E675" s="6">
        <v>45098</v>
      </c>
      <c r="F675" s="51">
        <v>3219.09</v>
      </c>
      <c r="G675" s="51">
        <v>3219.09</v>
      </c>
      <c r="I675" s="6"/>
    </row>
    <row r="676" spans="2:9" x14ac:dyDescent="0.25">
      <c r="B676" t="s">
        <v>289</v>
      </c>
      <c r="C676" t="s">
        <v>2711</v>
      </c>
      <c r="D676" t="s">
        <v>2026</v>
      </c>
      <c r="E676" s="6">
        <v>45098</v>
      </c>
      <c r="F676" s="51">
        <v>2184.36</v>
      </c>
      <c r="G676" s="51">
        <v>2184.36</v>
      </c>
      <c r="I676" s="6"/>
    </row>
    <row r="677" spans="2:9" x14ac:dyDescent="0.25">
      <c r="B677" t="s">
        <v>289</v>
      </c>
      <c r="C677" t="s">
        <v>2711</v>
      </c>
      <c r="D677" t="s">
        <v>2029</v>
      </c>
      <c r="E677" s="6">
        <v>45098</v>
      </c>
      <c r="F677" s="51">
        <v>1484.38</v>
      </c>
      <c r="G677" s="51">
        <v>1484.38</v>
      </c>
      <c r="I677" s="6"/>
    </row>
    <row r="678" spans="2:9" x14ac:dyDescent="0.25">
      <c r="B678" t="s">
        <v>289</v>
      </c>
      <c r="C678" t="s">
        <v>2711</v>
      </c>
      <c r="D678" t="s">
        <v>2025</v>
      </c>
      <c r="E678" s="6">
        <v>45098</v>
      </c>
      <c r="F678" s="51">
        <v>911.12</v>
      </c>
      <c r="G678" s="51">
        <v>911.12</v>
      </c>
      <c r="I678" s="6"/>
    </row>
    <row r="679" spans="2:9" x14ac:dyDescent="0.25">
      <c r="B679" t="s">
        <v>289</v>
      </c>
      <c r="C679" t="s">
        <v>2711</v>
      </c>
      <c r="D679" t="s">
        <v>2028</v>
      </c>
      <c r="E679" s="6">
        <v>45098</v>
      </c>
      <c r="F679" s="51">
        <v>701.09</v>
      </c>
      <c r="G679" s="51">
        <v>701.09</v>
      </c>
      <c r="I679" s="6"/>
    </row>
    <row r="680" spans="2:9" x14ac:dyDescent="0.25">
      <c r="B680" t="s">
        <v>289</v>
      </c>
      <c r="C680" t="s">
        <v>2711</v>
      </c>
      <c r="D680" t="s">
        <v>2027</v>
      </c>
      <c r="E680" s="6">
        <v>45098</v>
      </c>
      <c r="F680" s="51">
        <v>1073.3800000000001</v>
      </c>
      <c r="G680" s="51">
        <v>1073.3800000000001</v>
      </c>
      <c r="I680" s="6"/>
    </row>
    <row r="681" spans="2:9" x14ac:dyDescent="0.25">
      <c r="B681" t="s">
        <v>289</v>
      </c>
      <c r="C681" t="s">
        <v>2711</v>
      </c>
      <c r="D681" t="s">
        <v>2030</v>
      </c>
      <c r="E681" s="6">
        <v>45100</v>
      </c>
      <c r="F681" s="51">
        <v>1333.03</v>
      </c>
      <c r="G681" s="51">
        <v>1333.03</v>
      </c>
      <c r="I681" s="6"/>
    </row>
    <row r="682" spans="2:9" x14ac:dyDescent="0.25">
      <c r="B682" t="s">
        <v>289</v>
      </c>
      <c r="C682" t="s">
        <v>2711</v>
      </c>
      <c r="D682" t="s">
        <v>2032</v>
      </c>
      <c r="E682" s="6">
        <v>45104</v>
      </c>
      <c r="F682" s="51">
        <v>1001.55</v>
      </c>
      <c r="G682" s="51">
        <v>1001.55</v>
      </c>
      <c r="I682" s="6"/>
    </row>
    <row r="683" spans="2:9" x14ac:dyDescent="0.25">
      <c r="B683" t="s">
        <v>289</v>
      </c>
      <c r="C683" t="s">
        <v>2711</v>
      </c>
      <c r="D683" t="s">
        <v>2033</v>
      </c>
      <c r="E683" s="6">
        <v>45104</v>
      </c>
      <c r="F683" s="51">
        <v>1288.21</v>
      </c>
      <c r="G683" s="51">
        <v>1288.21</v>
      </c>
      <c r="I683" s="6"/>
    </row>
    <row r="684" spans="2:9" x14ac:dyDescent="0.25">
      <c r="B684" t="s">
        <v>289</v>
      </c>
      <c r="C684" t="s">
        <v>2711</v>
      </c>
      <c r="D684" t="s">
        <v>2031</v>
      </c>
      <c r="E684" s="6">
        <v>45104</v>
      </c>
      <c r="F684" s="51">
        <v>362.13</v>
      </c>
      <c r="G684" s="51">
        <v>362.13</v>
      </c>
      <c r="I684" s="6"/>
    </row>
    <row r="685" spans="2:9" x14ac:dyDescent="0.25">
      <c r="B685" t="s">
        <v>289</v>
      </c>
      <c r="C685" t="s">
        <v>2711</v>
      </c>
      <c r="D685" t="s">
        <v>2034</v>
      </c>
      <c r="E685" s="6">
        <v>45104</v>
      </c>
      <c r="F685" s="51">
        <v>806.27</v>
      </c>
      <c r="G685" s="51">
        <v>806.27</v>
      </c>
      <c r="I685" s="6"/>
    </row>
    <row r="686" spans="2:9" x14ac:dyDescent="0.25">
      <c r="B686" t="s">
        <v>289</v>
      </c>
      <c r="C686" t="s">
        <v>2711</v>
      </c>
      <c r="D686" t="s">
        <v>2035</v>
      </c>
      <c r="E686" s="6">
        <v>45105</v>
      </c>
      <c r="F686" s="51">
        <v>2111.75</v>
      </c>
      <c r="G686" s="51">
        <v>2111.75</v>
      </c>
      <c r="I686" s="6"/>
    </row>
    <row r="687" spans="2:9" x14ac:dyDescent="0.25">
      <c r="B687" t="s">
        <v>289</v>
      </c>
      <c r="C687" t="s">
        <v>2711</v>
      </c>
      <c r="D687" t="s">
        <v>2037</v>
      </c>
      <c r="E687" s="6">
        <v>45106</v>
      </c>
      <c r="F687" s="51">
        <v>745.35</v>
      </c>
      <c r="G687" s="51">
        <v>745.35</v>
      </c>
      <c r="I687" s="6"/>
    </row>
    <row r="688" spans="2:9" x14ac:dyDescent="0.25">
      <c r="B688" t="s">
        <v>289</v>
      </c>
      <c r="C688" t="s">
        <v>2711</v>
      </c>
      <c r="D688" t="s">
        <v>2036</v>
      </c>
      <c r="E688" s="6">
        <v>45106</v>
      </c>
      <c r="F688" s="51">
        <v>1197.76</v>
      </c>
      <c r="G688" s="51">
        <v>1197.76</v>
      </c>
      <c r="I688" s="6"/>
    </row>
    <row r="689" spans="2:9" x14ac:dyDescent="0.25">
      <c r="B689" t="s">
        <v>289</v>
      </c>
      <c r="C689" t="s">
        <v>2711</v>
      </c>
      <c r="D689" t="s">
        <v>2038</v>
      </c>
      <c r="E689" s="6">
        <v>45106</v>
      </c>
      <c r="F689" s="51">
        <v>1568.4</v>
      </c>
      <c r="G689" s="51">
        <v>1568.4</v>
      </c>
      <c r="I689" s="6"/>
    </row>
    <row r="690" spans="2:9" x14ac:dyDescent="0.25">
      <c r="B690" t="s">
        <v>289</v>
      </c>
      <c r="C690" t="s">
        <v>2711</v>
      </c>
      <c r="D690" t="s">
        <v>2039</v>
      </c>
      <c r="E690" s="6">
        <v>45107</v>
      </c>
      <c r="F690" s="51">
        <v>2060.46</v>
      </c>
      <c r="G690" s="51">
        <v>2060.46</v>
      </c>
      <c r="I690" s="6"/>
    </row>
    <row r="691" spans="2:9" x14ac:dyDescent="0.25">
      <c r="B691" t="s">
        <v>289</v>
      </c>
      <c r="C691" t="s">
        <v>2711</v>
      </c>
      <c r="D691" t="s">
        <v>2040</v>
      </c>
      <c r="E691" s="6">
        <v>45107</v>
      </c>
      <c r="F691" s="51">
        <v>1687.18</v>
      </c>
      <c r="G691" s="51">
        <v>1687.18</v>
      </c>
      <c r="I691" s="6"/>
    </row>
    <row r="692" spans="2:9" x14ac:dyDescent="0.25">
      <c r="B692" t="s">
        <v>289</v>
      </c>
      <c r="C692" t="s">
        <v>2711</v>
      </c>
      <c r="D692" t="s">
        <v>2326</v>
      </c>
      <c r="E692" s="6">
        <v>45112</v>
      </c>
      <c r="F692" s="51">
        <v>1229.5899999999999</v>
      </c>
      <c r="G692" s="51">
        <v>1229.5899999999999</v>
      </c>
      <c r="I692" s="6"/>
    </row>
    <row r="693" spans="2:9" x14ac:dyDescent="0.25">
      <c r="B693" t="s">
        <v>289</v>
      </c>
      <c r="C693" t="s">
        <v>2711</v>
      </c>
      <c r="D693" t="s">
        <v>2327</v>
      </c>
      <c r="E693" s="6">
        <v>45112</v>
      </c>
      <c r="F693" s="51">
        <v>1074.27</v>
      </c>
      <c r="G693" s="51">
        <v>1074.27</v>
      </c>
      <c r="I693" s="6"/>
    </row>
    <row r="694" spans="2:9" x14ac:dyDescent="0.25">
      <c r="B694" t="s">
        <v>289</v>
      </c>
      <c r="C694" t="s">
        <v>2711</v>
      </c>
      <c r="D694" t="s">
        <v>2328</v>
      </c>
      <c r="E694" s="6">
        <v>45112</v>
      </c>
      <c r="F694" s="51">
        <v>1426.83</v>
      </c>
      <c r="G694" s="51">
        <v>1426.83</v>
      </c>
      <c r="I694" s="6"/>
    </row>
    <row r="695" spans="2:9" x14ac:dyDescent="0.25">
      <c r="B695" t="s">
        <v>289</v>
      </c>
      <c r="C695" t="s">
        <v>2711</v>
      </c>
      <c r="D695" t="s">
        <v>2329</v>
      </c>
      <c r="E695" s="6">
        <v>45112</v>
      </c>
      <c r="F695" s="51">
        <v>1222.24</v>
      </c>
      <c r="G695" s="51">
        <v>1222.24</v>
      </c>
      <c r="I695" s="6"/>
    </row>
    <row r="696" spans="2:9" x14ac:dyDescent="0.25">
      <c r="B696" t="s">
        <v>289</v>
      </c>
      <c r="C696" t="s">
        <v>2711</v>
      </c>
      <c r="D696" t="s">
        <v>2331</v>
      </c>
      <c r="E696" s="6">
        <v>45119</v>
      </c>
      <c r="F696" s="51">
        <v>1837.98</v>
      </c>
      <c r="G696" s="51">
        <v>1837.98</v>
      </c>
      <c r="I696" s="6"/>
    </row>
    <row r="697" spans="2:9" x14ac:dyDescent="0.25">
      <c r="B697" t="s">
        <v>289</v>
      </c>
      <c r="C697" t="s">
        <v>2711</v>
      </c>
      <c r="D697" t="s">
        <v>2330</v>
      </c>
      <c r="E697" s="6">
        <v>45120</v>
      </c>
      <c r="F697" s="51">
        <v>1815.22</v>
      </c>
      <c r="G697" s="51">
        <v>1815.22</v>
      </c>
      <c r="I697" s="6"/>
    </row>
    <row r="698" spans="2:9" x14ac:dyDescent="0.25">
      <c r="B698" t="s">
        <v>289</v>
      </c>
      <c r="C698" t="s">
        <v>2711</v>
      </c>
      <c r="D698" t="s">
        <v>2332</v>
      </c>
      <c r="E698" s="6">
        <v>45120</v>
      </c>
      <c r="F698" s="51">
        <v>512.27</v>
      </c>
      <c r="G698" s="51">
        <v>512.27</v>
      </c>
      <c r="I698" s="6"/>
    </row>
    <row r="699" spans="2:9" x14ac:dyDescent="0.25">
      <c r="B699" t="s">
        <v>289</v>
      </c>
      <c r="C699" t="s">
        <v>2711</v>
      </c>
      <c r="D699" t="s">
        <v>2580</v>
      </c>
      <c r="E699" s="6">
        <v>45121</v>
      </c>
      <c r="F699" s="51">
        <v>2774.19</v>
      </c>
      <c r="G699" s="51">
        <v>2774.19</v>
      </c>
      <c r="I699" s="6"/>
    </row>
    <row r="700" spans="2:9" x14ac:dyDescent="0.25">
      <c r="B700" t="s">
        <v>289</v>
      </c>
      <c r="C700" t="s">
        <v>2711</v>
      </c>
      <c r="D700" t="s">
        <v>2581</v>
      </c>
      <c r="E700" s="6">
        <v>45121</v>
      </c>
      <c r="F700" s="51">
        <v>972.97</v>
      </c>
      <c r="G700" s="51">
        <v>972.97</v>
      </c>
      <c r="I700" s="6"/>
    </row>
    <row r="701" spans="2:9" x14ac:dyDescent="0.25">
      <c r="B701" t="s">
        <v>289</v>
      </c>
      <c r="C701" t="s">
        <v>2711</v>
      </c>
      <c r="D701" t="s">
        <v>2583</v>
      </c>
      <c r="E701" s="6">
        <v>45121</v>
      </c>
      <c r="F701" s="51">
        <v>1510.78</v>
      </c>
      <c r="G701" s="51">
        <v>1510.78</v>
      </c>
      <c r="I701" s="6"/>
    </row>
    <row r="702" spans="2:9" x14ac:dyDescent="0.25">
      <c r="B702" t="s">
        <v>289</v>
      </c>
      <c r="C702" t="s">
        <v>2711</v>
      </c>
      <c r="D702" t="s">
        <v>2582</v>
      </c>
      <c r="E702" s="6">
        <v>45122</v>
      </c>
      <c r="F702" s="51">
        <v>1699.65</v>
      </c>
      <c r="G702" s="51">
        <v>1699.65</v>
      </c>
      <c r="I702" s="6"/>
    </row>
    <row r="703" spans="2:9" x14ac:dyDescent="0.25">
      <c r="B703" t="s">
        <v>289</v>
      </c>
      <c r="C703" t="s">
        <v>2711</v>
      </c>
      <c r="D703" t="s">
        <v>2584</v>
      </c>
      <c r="E703" s="6">
        <v>45122</v>
      </c>
      <c r="F703" s="51">
        <v>485.13</v>
      </c>
      <c r="G703" s="51">
        <v>485.13</v>
      </c>
      <c r="I703" s="6"/>
    </row>
    <row r="704" spans="2:9" x14ac:dyDescent="0.25">
      <c r="B704" t="s">
        <v>369</v>
      </c>
      <c r="C704" t="s">
        <v>2712</v>
      </c>
      <c r="D704" t="s">
        <v>371</v>
      </c>
      <c r="E704" s="6">
        <v>45063</v>
      </c>
      <c r="F704" s="51">
        <v>3100</v>
      </c>
      <c r="G704" s="51">
        <v>3100</v>
      </c>
      <c r="I704" s="6"/>
    </row>
    <row r="705" spans="2:9" x14ac:dyDescent="0.25">
      <c r="B705" t="s">
        <v>2224</v>
      </c>
      <c r="C705" t="s">
        <v>2713</v>
      </c>
      <c r="D705" t="s">
        <v>2226</v>
      </c>
      <c r="E705" s="6">
        <v>45111</v>
      </c>
      <c r="F705" s="51">
        <v>1859</v>
      </c>
      <c r="G705" s="51">
        <v>1859</v>
      </c>
      <c r="I705" s="6"/>
    </row>
    <row r="706" spans="2:9" x14ac:dyDescent="0.25">
      <c r="B706" t="s">
        <v>2224</v>
      </c>
      <c r="C706" t="s">
        <v>2713</v>
      </c>
      <c r="D706" t="s">
        <v>2333</v>
      </c>
      <c r="E706" s="6">
        <v>45112</v>
      </c>
      <c r="F706" s="51">
        <v>961.88</v>
      </c>
      <c r="G706" s="51">
        <v>961.88</v>
      </c>
      <c r="I706" s="6"/>
    </row>
    <row r="707" spans="2:9" x14ac:dyDescent="0.25">
      <c r="B707" t="s">
        <v>372</v>
      </c>
      <c r="C707" t="s">
        <v>2714</v>
      </c>
      <c r="D707" t="s">
        <v>374</v>
      </c>
      <c r="E707" s="6">
        <v>44988</v>
      </c>
      <c r="F707" s="51">
        <v>1559.25</v>
      </c>
      <c r="G707" s="51">
        <v>1559.25</v>
      </c>
      <c r="I707" s="6"/>
    </row>
    <row r="708" spans="2:9" x14ac:dyDescent="0.25">
      <c r="B708" t="s">
        <v>372</v>
      </c>
      <c r="C708" t="s">
        <v>2714</v>
      </c>
      <c r="D708" t="s">
        <v>1369</v>
      </c>
      <c r="E708" s="6">
        <v>45083</v>
      </c>
      <c r="F708" s="51">
        <v>1153</v>
      </c>
      <c r="G708" s="51">
        <v>1153</v>
      </c>
      <c r="I708" s="6"/>
    </row>
    <row r="709" spans="2:9" x14ac:dyDescent="0.25">
      <c r="B709" t="s">
        <v>372</v>
      </c>
      <c r="C709" t="s">
        <v>2714</v>
      </c>
      <c r="D709" t="s">
        <v>1371</v>
      </c>
      <c r="E709" s="6">
        <v>45084</v>
      </c>
      <c r="F709" s="51">
        <v>592.33000000000004</v>
      </c>
      <c r="G709" s="51">
        <v>592.33000000000004</v>
      </c>
      <c r="I709" s="6"/>
    </row>
    <row r="710" spans="2:9" x14ac:dyDescent="0.25">
      <c r="B710" t="s">
        <v>372</v>
      </c>
      <c r="C710" t="s">
        <v>2714</v>
      </c>
      <c r="D710" t="s">
        <v>1370</v>
      </c>
      <c r="E710" s="6">
        <v>45091</v>
      </c>
      <c r="F710" s="51">
        <v>1255.5</v>
      </c>
      <c r="G710" s="51">
        <v>1255.5</v>
      </c>
      <c r="I710" s="6"/>
    </row>
    <row r="711" spans="2:9" x14ac:dyDescent="0.25">
      <c r="B711" t="s">
        <v>372</v>
      </c>
      <c r="C711" t="s">
        <v>2714</v>
      </c>
      <c r="D711" t="s">
        <v>1372</v>
      </c>
      <c r="E711" s="6">
        <v>45091</v>
      </c>
      <c r="F711" s="51">
        <v>289</v>
      </c>
      <c r="G711" s="51">
        <v>289</v>
      </c>
      <c r="I711" s="6"/>
    </row>
    <row r="712" spans="2:9" x14ac:dyDescent="0.25">
      <c r="B712" t="s">
        <v>372</v>
      </c>
      <c r="C712" t="s">
        <v>2714</v>
      </c>
      <c r="D712" t="s">
        <v>1880</v>
      </c>
      <c r="E712" s="6">
        <v>45098</v>
      </c>
      <c r="F712" s="51">
        <v>1156</v>
      </c>
      <c r="G712" s="51">
        <v>1040</v>
      </c>
      <c r="I712" s="6"/>
    </row>
    <row r="713" spans="2:9" x14ac:dyDescent="0.25">
      <c r="B713" t="s">
        <v>1125</v>
      </c>
      <c r="C713" t="s">
        <v>2715</v>
      </c>
      <c r="D713" t="s">
        <v>1373</v>
      </c>
      <c r="E713" s="6">
        <v>45084</v>
      </c>
      <c r="F713" s="51">
        <v>1122.5899999999999</v>
      </c>
      <c r="G713" s="51">
        <v>1122.5899999999999</v>
      </c>
      <c r="I713" s="6"/>
    </row>
    <row r="714" spans="2:9" x14ac:dyDescent="0.25">
      <c r="B714" t="s">
        <v>1125</v>
      </c>
      <c r="C714" t="s">
        <v>2715</v>
      </c>
      <c r="D714" t="s">
        <v>1881</v>
      </c>
      <c r="E714" s="6">
        <v>45098</v>
      </c>
      <c r="F714" s="51">
        <v>4150</v>
      </c>
      <c r="G714" s="51">
        <v>4150</v>
      </c>
      <c r="I714" s="6"/>
    </row>
    <row r="715" spans="2:9" x14ac:dyDescent="0.25">
      <c r="B715" t="s">
        <v>1125</v>
      </c>
      <c r="C715" t="s">
        <v>2715</v>
      </c>
      <c r="D715" t="s">
        <v>2334</v>
      </c>
      <c r="E715" s="6">
        <v>45120</v>
      </c>
      <c r="F715" s="51">
        <v>1224.1199999999999</v>
      </c>
      <c r="G715" s="51">
        <v>1224.1199999999999</v>
      </c>
      <c r="I715" s="6"/>
    </row>
    <row r="716" spans="2:9" x14ac:dyDescent="0.25">
      <c r="B716" t="s">
        <v>375</v>
      </c>
      <c r="C716" t="s">
        <v>2716</v>
      </c>
      <c r="D716" t="s">
        <v>377</v>
      </c>
      <c r="E716" s="6">
        <v>45056</v>
      </c>
      <c r="F716" s="51">
        <v>2000</v>
      </c>
      <c r="G716" s="51">
        <v>2000</v>
      </c>
      <c r="I716" s="6"/>
    </row>
    <row r="717" spans="2:9" x14ac:dyDescent="0.25">
      <c r="B717" t="s">
        <v>378</v>
      </c>
      <c r="C717" t="s">
        <v>2717</v>
      </c>
      <c r="D717" t="s">
        <v>1882</v>
      </c>
      <c r="E717" s="6">
        <v>45098</v>
      </c>
      <c r="F717" s="51">
        <v>175</v>
      </c>
      <c r="G717" s="51">
        <v>175</v>
      </c>
      <c r="I717" s="6"/>
    </row>
    <row r="718" spans="2:9" x14ac:dyDescent="0.25">
      <c r="B718" t="s">
        <v>378</v>
      </c>
      <c r="C718" t="s">
        <v>2717</v>
      </c>
      <c r="D718" t="s">
        <v>1883</v>
      </c>
      <c r="E718" s="6">
        <v>45107</v>
      </c>
      <c r="F718" s="51">
        <v>679.15</v>
      </c>
      <c r="G718" s="51">
        <v>679.15</v>
      </c>
      <c r="I718" s="6"/>
    </row>
    <row r="719" spans="2:9" x14ac:dyDescent="0.25">
      <c r="B719" t="s">
        <v>378</v>
      </c>
      <c r="C719" t="s">
        <v>2717</v>
      </c>
      <c r="D719" t="s">
        <v>2335</v>
      </c>
      <c r="E719" s="6">
        <v>45118</v>
      </c>
      <c r="F719" s="51">
        <v>175</v>
      </c>
      <c r="G719" s="51">
        <v>175</v>
      </c>
      <c r="I719" s="6"/>
    </row>
    <row r="720" spans="2:9" x14ac:dyDescent="0.25">
      <c r="B720" t="s">
        <v>380</v>
      </c>
      <c r="C720" t="s">
        <v>2718</v>
      </c>
      <c r="D720" t="s">
        <v>382</v>
      </c>
      <c r="E720" s="6">
        <v>44583</v>
      </c>
      <c r="F720" s="51">
        <v>150</v>
      </c>
      <c r="G720" s="51">
        <v>150</v>
      </c>
      <c r="I720" s="6"/>
    </row>
    <row r="721" spans="2:9" x14ac:dyDescent="0.25">
      <c r="B721" t="s">
        <v>380</v>
      </c>
      <c r="C721" t="s">
        <v>2718</v>
      </c>
      <c r="D721" t="s">
        <v>383</v>
      </c>
      <c r="E721" s="6">
        <v>44589</v>
      </c>
      <c r="F721" s="51">
        <v>2200</v>
      </c>
      <c r="G721" s="51">
        <v>2200</v>
      </c>
      <c r="I721" s="6"/>
    </row>
    <row r="722" spans="2:9" x14ac:dyDescent="0.25">
      <c r="B722" t="s">
        <v>380</v>
      </c>
      <c r="C722" t="s">
        <v>2718</v>
      </c>
      <c r="D722" t="s">
        <v>384</v>
      </c>
      <c r="E722" s="6">
        <v>44687</v>
      </c>
      <c r="F722" s="51">
        <v>1550</v>
      </c>
      <c r="G722" s="51">
        <v>1550</v>
      </c>
      <c r="I722" s="6"/>
    </row>
    <row r="723" spans="2:9" x14ac:dyDescent="0.25">
      <c r="B723" t="s">
        <v>380</v>
      </c>
      <c r="C723" t="s">
        <v>2718</v>
      </c>
      <c r="D723" t="s">
        <v>385</v>
      </c>
      <c r="E723" s="6">
        <v>44708</v>
      </c>
      <c r="F723" s="51">
        <v>150</v>
      </c>
      <c r="G723" s="51">
        <v>150</v>
      </c>
      <c r="I723" s="6"/>
    </row>
    <row r="724" spans="2:9" x14ac:dyDescent="0.25">
      <c r="B724" t="s">
        <v>380</v>
      </c>
      <c r="C724" t="s">
        <v>2718</v>
      </c>
      <c r="D724" t="s">
        <v>386</v>
      </c>
      <c r="E724" s="6">
        <v>44768</v>
      </c>
      <c r="F724" s="51">
        <v>1350.5</v>
      </c>
      <c r="G724" s="51">
        <v>150</v>
      </c>
      <c r="I724" s="6"/>
    </row>
    <row r="725" spans="2:9" x14ac:dyDescent="0.25">
      <c r="B725" t="s">
        <v>380</v>
      </c>
      <c r="C725" t="s">
        <v>2718</v>
      </c>
      <c r="D725" t="s">
        <v>387</v>
      </c>
      <c r="E725" s="6">
        <v>44856</v>
      </c>
      <c r="F725" s="51">
        <v>629.38</v>
      </c>
      <c r="G725" s="51">
        <v>100</v>
      </c>
      <c r="I725" s="6"/>
    </row>
    <row r="726" spans="2:9" x14ac:dyDescent="0.25">
      <c r="B726" t="s">
        <v>380</v>
      </c>
      <c r="C726" t="s">
        <v>2718</v>
      </c>
      <c r="D726" t="s">
        <v>1127</v>
      </c>
      <c r="E726" s="6">
        <v>44946</v>
      </c>
      <c r="F726" s="51">
        <v>1697.5</v>
      </c>
      <c r="G726" s="51">
        <v>1622.5</v>
      </c>
      <c r="I726" s="6"/>
    </row>
    <row r="727" spans="2:9" x14ac:dyDescent="0.25">
      <c r="B727" t="s">
        <v>380</v>
      </c>
      <c r="C727" t="s">
        <v>2718</v>
      </c>
      <c r="D727" t="s">
        <v>1377</v>
      </c>
      <c r="E727" s="6">
        <v>44946</v>
      </c>
      <c r="F727" s="51">
        <v>1622.5</v>
      </c>
      <c r="G727" s="51">
        <v>1622.5</v>
      </c>
      <c r="I727" s="6"/>
    </row>
    <row r="728" spans="2:9" x14ac:dyDescent="0.25">
      <c r="B728" t="s">
        <v>380</v>
      </c>
      <c r="C728" t="s">
        <v>2718</v>
      </c>
      <c r="D728" t="s">
        <v>389</v>
      </c>
      <c r="E728" s="6">
        <v>44964</v>
      </c>
      <c r="F728" s="51">
        <v>697.95</v>
      </c>
      <c r="G728" s="51">
        <v>697.95</v>
      </c>
      <c r="I728" s="6"/>
    </row>
    <row r="729" spans="2:9" x14ac:dyDescent="0.25">
      <c r="B729" t="s">
        <v>380</v>
      </c>
      <c r="C729" t="s">
        <v>2718</v>
      </c>
      <c r="D729" t="s">
        <v>388</v>
      </c>
      <c r="E729" s="6">
        <v>45007</v>
      </c>
      <c r="F729" s="51">
        <v>855</v>
      </c>
      <c r="G729" s="51">
        <v>0.25</v>
      </c>
      <c r="I729" s="6"/>
    </row>
    <row r="730" spans="2:9" x14ac:dyDescent="0.25">
      <c r="B730" t="s">
        <v>380</v>
      </c>
      <c r="C730" t="s">
        <v>2718</v>
      </c>
      <c r="D730" t="s">
        <v>390</v>
      </c>
      <c r="E730" s="6">
        <v>45013</v>
      </c>
      <c r="F730" s="51">
        <v>1282.5</v>
      </c>
      <c r="G730" s="51">
        <v>1282.5</v>
      </c>
      <c r="I730" s="6"/>
    </row>
    <row r="731" spans="2:9" x14ac:dyDescent="0.25">
      <c r="B731" t="s">
        <v>380</v>
      </c>
      <c r="C731" t="s">
        <v>2718</v>
      </c>
      <c r="D731" t="s">
        <v>392</v>
      </c>
      <c r="E731" s="6">
        <v>45035</v>
      </c>
      <c r="F731" s="51">
        <v>843</v>
      </c>
      <c r="G731" s="51">
        <v>843</v>
      </c>
      <c r="I731" s="6"/>
    </row>
    <row r="732" spans="2:9" x14ac:dyDescent="0.25">
      <c r="B732" t="s">
        <v>380</v>
      </c>
      <c r="C732" t="s">
        <v>2718</v>
      </c>
      <c r="D732" t="s">
        <v>393</v>
      </c>
      <c r="E732" s="6">
        <v>45035</v>
      </c>
      <c r="F732" s="51">
        <v>632.25</v>
      </c>
      <c r="G732" s="51">
        <v>50</v>
      </c>
      <c r="I732" s="6"/>
    </row>
    <row r="733" spans="2:9" x14ac:dyDescent="0.25">
      <c r="B733" t="s">
        <v>380</v>
      </c>
      <c r="C733" t="s">
        <v>2718</v>
      </c>
      <c r="D733" t="s">
        <v>1378</v>
      </c>
      <c r="E733" s="6">
        <v>45045</v>
      </c>
      <c r="F733" s="51">
        <v>843</v>
      </c>
      <c r="G733" s="51">
        <v>843</v>
      </c>
      <c r="I733" s="6"/>
    </row>
    <row r="734" spans="2:9" x14ac:dyDescent="0.25">
      <c r="B734" t="s">
        <v>380</v>
      </c>
      <c r="C734" t="s">
        <v>2718</v>
      </c>
      <c r="D734" t="s">
        <v>1893</v>
      </c>
      <c r="E734" s="6">
        <v>45060</v>
      </c>
      <c r="F734" s="51">
        <v>2715</v>
      </c>
      <c r="G734" s="51">
        <v>2538</v>
      </c>
      <c r="I734" s="6"/>
    </row>
    <row r="735" spans="2:9" x14ac:dyDescent="0.25">
      <c r="B735" t="s">
        <v>380</v>
      </c>
      <c r="C735" t="s">
        <v>2718</v>
      </c>
      <c r="D735" t="s">
        <v>394</v>
      </c>
      <c r="E735" s="6">
        <v>45063</v>
      </c>
      <c r="F735" s="51">
        <v>1224</v>
      </c>
      <c r="G735" s="51">
        <v>1224</v>
      </c>
      <c r="I735" s="6"/>
    </row>
    <row r="736" spans="2:9" x14ac:dyDescent="0.25">
      <c r="B736" t="s">
        <v>380</v>
      </c>
      <c r="C736" t="s">
        <v>2718</v>
      </c>
      <c r="D736" t="s">
        <v>391</v>
      </c>
      <c r="E736" s="6">
        <v>45068</v>
      </c>
      <c r="F736" s="51">
        <v>926.25</v>
      </c>
      <c r="G736" s="51">
        <v>926.25</v>
      </c>
      <c r="I736" s="6"/>
    </row>
    <row r="737" spans="2:9" x14ac:dyDescent="0.25">
      <c r="B737" t="s">
        <v>380</v>
      </c>
      <c r="C737" t="s">
        <v>2718</v>
      </c>
      <c r="D737" t="s">
        <v>1374</v>
      </c>
      <c r="E737" s="6">
        <v>45084</v>
      </c>
      <c r="F737" s="51">
        <v>1046.25</v>
      </c>
      <c r="G737" s="51">
        <v>1046.25</v>
      </c>
      <c r="I737" s="6"/>
    </row>
    <row r="738" spans="2:9" x14ac:dyDescent="0.25">
      <c r="B738" t="s">
        <v>380</v>
      </c>
      <c r="C738" t="s">
        <v>2718</v>
      </c>
      <c r="D738" t="s">
        <v>1376</v>
      </c>
      <c r="E738" s="6">
        <v>45087</v>
      </c>
      <c r="F738" s="51">
        <v>950</v>
      </c>
      <c r="G738" s="51">
        <v>950</v>
      </c>
      <c r="I738" s="6"/>
    </row>
    <row r="739" spans="2:9" x14ac:dyDescent="0.25">
      <c r="B739" t="s">
        <v>380</v>
      </c>
      <c r="C739" t="s">
        <v>2718</v>
      </c>
      <c r="D739" t="s">
        <v>1375</v>
      </c>
      <c r="E739" s="6">
        <v>45091</v>
      </c>
      <c r="F739" s="51">
        <v>714.95</v>
      </c>
      <c r="G739" s="51">
        <v>714.95</v>
      </c>
      <c r="I739" s="6"/>
    </row>
    <row r="740" spans="2:9" x14ac:dyDescent="0.25">
      <c r="B740" t="s">
        <v>380</v>
      </c>
      <c r="C740" t="s">
        <v>2718</v>
      </c>
      <c r="D740" t="s">
        <v>1376</v>
      </c>
      <c r="E740" s="6">
        <v>45105</v>
      </c>
      <c r="F740" s="51">
        <v>950</v>
      </c>
      <c r="G740" s="51">
        <v>950</v>
      </c>
      <c r="I740" s="6"/>
    </row>
    <row r="741" spans="2:9" x14ac:dyDescent="0.25">
      <c r="B741" t="s">
        <v>380</v>
      </c>
      <c r="C741" t="s">
        <v>2718</v>
      </c>
      <c r="D741" t="s">
        <v>2343</v>
      </c>
      <c r="E741" s="6">
        <v>45112</v>
      </c>
      <c r="F741" s="51">
        <v>650</v>
      </c>
      <c r="G741" s="51">
        <v>650</v>
      </c>
      <c r="I741" s="6"/>
    </row>
    <row r="742" spans="2:9" x14ac:dyDescent="0.25">
      <c r="B742" t="s">
        <v>380</v>
      </c>
      <c r="C742" t="s">
        <v>2718</v>
      </c>
      <c r="D742" t="s">
        <v>2336</v>
      </c>
      <c r="E742" s="6">
        <v>45113</v>
      </c>
      <c r="F742" s="51">
        <v>906.75</v>
      </c>
      <c r="G742" s="51">
        <v>906.75</v>
      </c>
      <c r="I742" s="6"/>
    </row>
    <row r="743" spans="2:9" x14ac:dyDescent="0.25">
      <c r="B743" t="s">
        <v>380</v>
      </c>
      <c r="C743" t="s">
        <v>2718</v>
      </c>
      <c r="D743" t="s">
        <v>2337</v>
      </c>
      <c r="E743" s="6">
        <v>45113</v>
      </c>
      <c r="F743" s="51">
        <v>595</v>
      </c>
      <c r="G743" s="51">
        <v>595</v>
      </c>
      <c r="I743" s="6"/>
    </row>
    <row r="744" spans="2:9" x14ac:dyDescent="0.25">
      <c r="B744" t="s">
        <v>380</v>
      </c>
      <c r="C744" t="s">
        <v>2718</v>
      </c>
      <c r="D744" t="s">
        <v>2349</v>
      </c>
      <c r="E744" s="6">
        <v>45113</v>
      </c>
      <c r="F744" s="51">
        <v>484.05</v>
      </c>
      <c r="G744" s="51">
        <v>484.05</v>
      </c>
      <c r="I744" s="6"/>
    </row>
    <row r="745" spans="2:9" x14ac:dyDescent="0.25">
      <c r="B745" t="s">
        <v>380</v>
      </c>
      <c r="C745" t="s">
        <v>2718</v>
      </c>
      <c r="D745" t="s">
        <v>2339</v>
      </c>
      <c r="E745" s="6">
        <v>45118</v>
      </c>
      <c r="F745" s="51">
        <v>2600</v>
      </c>
      <c r="G745" s="51">
        <v>2600</v>
      </c>
      <c r="I745" s="6"/>
    </row>
    <row r="746" spans="2:9" x14ac:dyDescent="0.25">
      <c r="B746" t="s">
        <v>380</v>
      </c>
      <c r="C746" t="s">
        <v>2718</v>
      </c>
      <c r="D746" t="s">
        <v>2344</v>
      </c>
      <c r="E746" s="6">
        <v>45118</v>
      </c>
      <c r="F746" s="51">
        <v>1517.25</v>
      </c>
      <c r="G746" s="51">
        <v>1517.25</v>
      </c>
      <c r="I746" s="6"/>
    </row>
    <row r="747" spans="2:9" x14ac:dyDescent="0.25">
      <c r="B747" t="s">
        <v>380</v>
      </c>
      <c r="C747" t="s">
        <v>2718</v>
      </c>
      <c r="D747" t="s">
        <v>2345</v>
      </c>
      <c r="E747" s="6">
        <v>45118</v>
      </c>
      <c r="F747" s="51">
        <v>686.38</v>
      </c>
      <c r="G747" s="51">
        <v>686.38</v>
      </c>
      <c r="I747" s="6"/>
    </row>
    <row r="748" spans="2:9" x14ac:dyDescent="0.25">
      <c r="B748" t="s">
        <v>380</v>
      </c>
      <c r="C748" t="s">
        <v>2718</v>
      </c>
      <c r="D748" t="s">
        <v>2338</v>
      </c>
      <c r="E748" s="6">
        <v>45119</v>
      </c>
      <c r="F748" s="51">
        <v>1372.75</v>
      </c>
      <c r="G748" s="51">
        <v>1372.75</v>
      </c>
      <c r="I748" s="6"/>
    </row>
    <row r="749" spans="2:9" x14ac:dyDescent="0.25">
      <c r="B749" t="s">
        <v>380</v>
      </c>
      <c r="C749" t="s">
        <v>2718</v>
      </c>
      <c r="D749" t="s">
        <v>2340</v>
      </c>
      <c r="E749" s="6">
        <v>45119</v>
      </c>
      <c r="F749" s="51">
        <v>1040.4000000000001</v>
      </c>
      <c r="G749" s="51">
        <v>1040.4000000000001</v>
      </c>
      <c r="I749" s="6"/>
    </row>
    <row r="750" spans="2:9" x14ac:dyDescent="0.25">
      <c r="B750" t="s">
        <v>380</v>
      </c>
      <c r="C750" t="s">
        <v>2718</v>
      </c>
      <c r="D750" t="s">
        <v>2342</v>
      </c>
      <c r="E750" s="6">
        <v>45119</v>
      </c>
      <c r="F750" s="51">
        <v>1336.63</v>
      </c>
      <c r="G750" s="51">
        <v>1336.63</v>
      </c>
      <c r="I750" s="6"/>
    </row>
    <row r="751" spans="2:9" x14ac:dyDescent="0.25">
      <c r="B751" t="s">
        <v>380</v>
      </c>
      <c r="C751" t="s">
        <v>2718</v>
      </c>
      <c r="D751" t="s">
        <v>2348</v>
      </c>
      <c r="E751" s="6">
        <v>45119</v>
      </c>
      <c r="F751" s="51">
        <v>867</v>
      </c>
      <c r="G751" s="51">
        <v>867</v>
      </c>
      <c r="I751" s="6"/>
    </row>
    <row r="752" spans="2:9" x14ac:dyDescent="0.25">
      <c r="B752" t="s">
        <v>380</v>
      </c>
      <c r="C752" t="s">
        <v>2718</v>
      </c>
      <c r="D752" t="s">
        <v>2341</v>
      </c>
      <c r="E752" s="6">
        <v>45120</v>
      </c>
      <c r="F752" s="51">
        <v>686.38</v>
      </c>
      <c r="G752" s="51">
        <v>686.38</v>
      </c>
      <c r="I752" s="6"/>
    </row>
    <row r="753" spans="2:9" x14ac:dyDescent="0.25">
      <c r="B753" t="s">
        <v>380</v>
      </c>
      <c r="C753" t="s">
        <v>2718</v>
      </c>
      <c r="D753" t="s">
        <v>2346</v>
      </c>
      <c r="E753" s="6">
        <v>45120</v>
      </c>
      <c r="F753" s="51">
        <v>1228.25</v>
      </c>
      <c r="G753" s="51">
        <v>1228.25</v>
      </c>
      <c r="I753" s="6"/>
    </row>
    <row r="754" spans="2:9" x14ac:dyDescent="0.25">
      <c r="B754" t="s">
        <v>380</v>
      </c>
      <c r="C754" t="s">
        <v>2718</v>
      </c>
      <c r="D754" t="s">
        <v>2347</v>
      </c>
      <c r="E754" s="6">
        <v>45120</v>
      </c>
      <c r="F754" s="51">
        <v>722.5</v>
      </c>
      <c r="G754" s="51">
        <v>722.5</v>
      </c>
      <c r="I754" s="6"/>
    </row>
    <row r="755" spans="2:9" x14ac:dyDescent="0.25">
      <c r="B755" t="s">
        <v>380</v>
      </c>
      <c r="C755" t="s">
        <v>2718</v>
      </c>
      <c r="D755" t="s">
        <v>2585</v>
      </c>
      <c r="E755" s="6">
        <v>45122</v>
      </c>
      <c r="F755" s="51">
        <v>2025</v>
      </c>
      <c r="G755" s="51">
        <v>2025</v>
      </c>
      <c r="I755" s="6"/>
    </row>
    <row r="756" spans="2:9" x14ac:dyDescent="0.25">
      <c r="B756" t="s">
        <v>380</v>
      </c>
      <c r="C756" t="s">
        <v>2718</v>
      </c>
      <c r="D756" t="s">
        <v>2586</v>
      </c>
      <c r="E756" s="6">
        <v>45122</v>
      </c>
      <c r="F756" s="51">
        <v>1734</v>
      </c>
      <c r="G756" s="51">
        <v>1734</v>
      </c>
      <c r="I756" s="6"/>
    </row>
    <row r="757" spans="2:9" x14ac:dyDescent="0.25">
      <c r="B757" t="s">
        <v>395</v>
      </c>
      <c r="C757" t="s">
        <v>2719</v>
      </c>
      <c r="D757" t="s">
        <v>1391</v>
      </c>
      <c r="E757" s="6">
        <v>44904</v>
      </c>
      <c r="F757" s="51">
        <v>812.5</v>
      </c>
      <c r="G757" s="51">
        <v>812.5</v>
      </c>
      <c r="I757" s="6"/>
    </row>
    <row r="758" spans="2:9" x14ac:dyDescent="0.25">
      <c r="B758" t="s">
        <v>395</v>
      </c>
      <c r="C758" t="s">
        <v>2719</v>
      </c>
      <c r="D758" t="s">
        <v>397</v>
      </c>
      <c r="E758" s="6">
        <v>44967</v>
      </c>
      <c r="F758" s="51">
        <v>408.38</v>
      </c>
      <c r="G758" s="51">
        <v>408.38</v>
      </c>
      <c r="I758" s="6"/>
    </row>
    <row r="759" spans="2:9" x14ac:dyDescent="0.25">
      <c r="B759" t="s">
        <v>395</v>
      </c>
      <c r="C759" t="s">
        <v>2719</v>
      </c>
      <c r="D759" t="s">
        <v>398</v>
      </c>
      <c r="E759" s="6">
        <v>44967</v>
      </c>
      <c r="F759" s="51">
        <v>606.88</v>
      </c>
      <c r="G759" s="51">
        <v>606.88</v>
      </c>
      <c r="I759" s="6"/>
    </row>
    <row r="760" spans="2:9" x14ac:dyDescent="0.25">
      <c r="B760" t="s">
        <v>395</v>
      </c>
      <c r="C760" t="s">
        <v>2719</v>
      </c>
      <c r="D760" t="s">
        <v>1387</v>
      </c>
      <c r="E760" s="6">
        <v>45080</v>
      </c>
      <c r="F760" s="51">
        <v>861</v>
      </c>
      <c r="G760" s="51">
        <v>861</v>
      </c>
      <c r="I760" s="6"/>
    </row>
    <row r="761" spans="2:9" x14ac:dyDescent="0.25">
      <c r="B761" t="s">
        <v>395</v>
      </c>
      <c r="C761" t="s">
        <v>2719</v>
      </c>
      <c r="D761" t="s">
        <v>1388</v>
      </c>
      <c r="E761" s="6">
        <v>45080</v>
      </c>
      <c r="F761" s="51">
        <v>861</v>
      </c>
      <c r="G761" s="51">
        <v>861</v>
      </c>
      <c r="I761" s="6"/>
    </row>
    <row r="762" spans="2:9" x14ac:dyDescent="0.25">
      <c r="B762" t="s">
        <v>395</v>
      </c>
      <c r="C762" t="s">
        <v>2719</v>
      </c>
      <c r="D762" t="s">
        <v>1390</v>
      </c>
      <c r="E762" s="6">
        <v>45080</v>
      </c>
      <c r="F762" s="51">
        <v>505.75</v>
      </c>
      <c r="G762" s="51">
        <v>505.75</v>
      </c>
      <c r="I762" s="6"/>
    </row>
    <row r="763" spans="2:9" x14ac:dyDescent="0.25">
      <c r="B763" t="s">
        <v>395</v>
      </c>
      <c r="C763" t="s">
        <v>2719</v>
      </c>
      <c r="D763" t="s">
        <v>1382</v>
      </c>
      <c r="E763" s="6">
        <v>45083</v>
      </c>
      <c r="F763" s="51">
        <v>802.13</v>
      </c>
      <c r="G763" s="51">
        <v>802.13</v>
      </c>
      <c r="I763" s="6"/>
    </row>
    <row r="764" spans="2:9" x14ac:dyDescent="0.25">
      <c r="B764" t="s">
        <v>395</v>
      </c>
      <c r="C764" t="s">
        <v>2719</v>
      </c>
      <c r="D764" t="s">
        <v>1383</v>
      </c>
      <c r="E764" s="6">
        <v>45083</v>
      </c>
      <c r="F764" s="51">
        <v>732.38</v>
      </c>
      <c r="G764" s="51">
        <v>732.38</v>
      </c>
      <c r="I764" s="6"/>
    </row>
    <row r="765" spans="2:9" x14ac:dyDescent="0.25">
      <c r="B765" t="s">
        <v>395</v>
      </c>
      <c r="C765" t="s">
        <v>2719</v>
      </c>
      <c r="D765" t="s">
        <v>1384</v>
      </c>
      <c r="E765" s="6">
        <v>45084</v>
      </c>
      <c r="F765" s="51">
        <v>1076.25</v>
      </c>
      <c r="G765" s="51">
        <v>1076.25</v>
      </c>
      <c r="I765" s="6"/>
    </row>
    <row r="766" spans="2:9" x14ac:dyDescent="0.25">
      <c r="B766" t="s">
        <v>395</v>
      </c>
      <c r="C766" t="s">
        <v>2719</v>
      </c>
      <c r="D766" t="s">
        <v>1389</v>
      </c>
      <c r="E766" s="6">
        <v>45084</v>
      </c>
      <c r="F766" s="51">
        <v>578</v>
      </c>
      <c r="G766" s="51">
        <v>578</v>
      </c>
      <c r="I766" s="6"/>
    </row>
    <row r="767" spans="2:9" x14ac:dyDescent="0.25">
      <c r="B767" t="s">
        <v>395</v>
      </c>
      <c r="C767" t="s">
        <v>2719</v>
      </c>
      <c r="D767" t="s">
        <v>1385</v>
      </c>
      <c r="E767" s="6">
        <v>45090</v>
      </c>
      <c r="F767" s="51">
        <v>825.13</v>
      </c>
      <c r="G767" s="51">
        <v>825.13</v>
      </c>
      <c r="I767" s="6"/>
    </row>
    <row r="768" spans="2:9" x14ac:dyDescent="0.25">
      <c r="B768" t="s">
        <v>395</v>
      </c>
      <c r="C768" t="s">
        <v>2719</v>
      </c>
      <c r="D768" t="s">
        <v>1386</v>
      </c>
      <c r="E768" s="6">
        <v>45092</v>
      </c>
      <c r="F768" s="51">
        <v>789.25</v>
      </c>
      <c r="G768" s="51">
        <v>789.25</v>
      </c>
      <c r="I768" s="6"/>
    </row>
    <row r="769" spans="2:9" x14ac:dyDescent="0.25">
      <c r="B769" t="s">
        <v>395</v>
      </c>
      <c r="C769" t="s">
        <v>2719</v>
      </c>
      <c r="D769" t="s">
        <v>1895</v>
      </c>
      <c r="E769" s="6">
        <v>45098</v>
      </c>
      <c r="F769" s="51">
        <v>1195.68</v>
      </c>
      <c r="G769" s="51">
        <v>1195.68</v>
      </c>
      <c r="I769" s="6"/>
    </row>
    <row r="770" spans="2:9" x14ac:dyDescent="0.25">
      <c r="B770" t="s">
        <v>395</v>
      </c>
      <c r="C770" t="s">
        <v>2719</v>
      </c>
      <c r="D770" t="s">
        <v>1900</v>
      </c>
      <c r="E770" s="6">
        <v>45098</v>
      </c>
      <c r="F770" s="51">
        <v>722.5</v>
      </c>
      <c r="G770" s="51">
        <v>722.5</v>
      </c>
      <c r="I770" s="6"/>
    </row>
    <row r="771" spans="2:9" x14ac:dyDescent="0.25">
      <c r="B771" t="s">
        <v>395</v>
      </c>
      <c r="C771" t="s">
        <v>2719</v>
      </c>
      <c r="D771" t="s">
        <v>1898</v>
      </c>
      <c r="E771" s="6">
        <v>45098</v>
      </c>
      <c r="F771" s="51">
        <v>830.88</v>
      </c>
      <c r="G771" s="51">
        <v>830.88</v>
      </c>
      <c r="I771" s="6"/>
    </row>
    <row r="772" spans="2:9" x14ac:dyDescent="0.25">
      <c r="B772" t="s">
        <v>395</v>
      </c>
      <c r="C772" t="s">
        <v>2719</v>
      </c>
      <c r="D772" t="s">
        <v>1899</v>
      </c>
      <c r="E772" s="6">
        <v>45098</v>
      </c>
      <c r="F772" s="51">
        <v>1184.9000000000001</v>
      </c>
      <c r="G772" s="51">
        <v>1184.9000000000001</v>
      </c>
      <c r="I772" s="6"/>
    </row>
    <row r="773" spans="2:9" x14ac:dyDescent="0.25">
      <c r="B773" t="s">
        <v>395</v>
      </c>
      <c r="C773" t="s">
        <v>2719</v>
      </c>
      <c r="D773" t="s">
        <v>1896</v>
      </c>
      <c r="E773" s="6">
        <v>45098</v>
      </c>
      <c r="F773" s="51">
        <v>867</v>
      </c>
      <c r="G773" s="51">
        <v>867</v>
      </c>
      <c r="I773" s="6"/>
    </row>
    <row r="774" spans="2:9" x14ac:dyDescent="0.25">
      <c r="B774" t="s">
        <v>395</v>
      </c>
      <c r="C774" t="s">
        <v>2719</v>
      </c>
      <c r="D774" t="s">
        <v>1897</v>
      </c>
      <c r="E774" s="6">
        <v>45098</v>
      </c>
      <c r="F774" s="51">
        <v>541.88</v>
      </c>
      <c r="G774" s="51">
        <v>541.88</v>
      </c>
      <c r="I774" s="6"/>
    </row>
    <row r="775" spans="2:9" x14ac:dyDescent="0.25">
      <c r="B775" t="s">
        <v>395</v>
      </c>
      <c r="C775" t="s">
        <v>2719</v>
      </c>
      <c r="D775" t="s">
        <v>1894</v>
      </c>
      <c r="E775" s="6">
        <v>45098</v>
      </c>
      <c r="F775" s="51">
        <v>686.38</v>
      </c>
      <c r="G775" s="51">
        <v>686.38</v>
      </c>
      <c r="I775" s="6"/>
    </row>
    <row r="776" spans="2:9" x14ac:dyDescent="0.25">
      <c r="B776" t="s">
        <v>395</v>
      </c>
      <c r="C776" t="s">
        <v>2719</v>
      </c>
      <c r="D776" t="s">
        <v>1901</v>
      </c>
      <c r="E776" s="6">
        <v>45101</v>
      </c>
      <c r="F776" s="51">
        <v>1839.5</v>
      </c>
      <c r="G776" s="51">
        <v>1839.5</v>
      </c>
      <c r="I776" s="6"/>
    </row>
    <row r="777" spans="2:9" x14ac:dyDescent="0.25">
      <c r="B777" t="s">
        <v>395</v>
      </c>
      <c r="C777" t="s">
        <v>2719</v>
      </c>
      <c r="D777" t="s">
        <v>1902</v>
      </c>
      <c r="E777" s="6">
        <v>45104</v>
      </c>
      <c r="F777" s="51">
        <v>325.13</v>
      </c>
      <c r="G777" s="51">
        <v>325.13</v>
      </c>
      <c r="I777" s="6"/>
    </row>
    <row r="778" spans="2:9" x14ac:dyDescent="0.25">
      <c r="B778" t="s">
        <v>395</v>
      </c>
      <c r="C778" t="s">
        <v>2719</v>
      </c>
      <c r="D778" t="s">
        <v>1903</v>
      </c>
      <c r="E778" s="6">
        <v>45106</v>
      </c>
      <c r="F778" s="51">
        <v>867</v>
      </c>
      <c r="G778" s="51">
        <v>867</v>
      </c>
      <c r="I778" s="6"/>
    </row>
    <row r="779" spans="2:9" x14ac:dyDescent="0.25">
      <c r="B779" t="s">
        <v>395</v>
      </c>
      <c r="C779" t="s">
        <v>2719</v>
      </c>
      <c r="D779" t="s">
        <v>1904</v>
      </c>
      <c r="E779" s="6">
        <v>45107</v>
      </c>
      <c r="F779" s="51">
        <v>1950.75</v>
      </c>
      <c r="G779" s="51">
        <v>1950.75</v>
      </c>
      <c r="I779" s="6"/>
    </row>
    <row r="780" spans="2:9" x14ac:dyDescent="0.25">
      <c r="B780" t="s">
        <v>395</v>
      </c>
      <c r="C780" t="s">
        <v>2719</v>
      </c>
      <c r="D780" t="s">
        <v>2352</v>
      </c>
      <c r="E780" s="6">
        <v>45108</v>
      </c>
      <c r="F780" s="51">
        <v>591.88</v>
      </c>
      <c r="G780" s="51">
        <v>591.88</v>
      </c>
      <c r="I780" s="6"/>
    </row>
    <row r="781" spans="2:9" x14ac:dyDescent="0.25">
      <c r="B781" t="s">
        <v>395</v>
      </c>
      <c r="C781" t="s">
        <v>2719</v>
      </c>
      <c r="D781" t="s">
        <v>2350</v>
      </c>
      <c r="E781" s="6">
        <v>45112</v>
      </c>
      <c r="F781" s="51">
        <v>867</v>
      </c>
      <c r="G781" s="51">
        <v>867</v>
      </c>
      <c r="I781" s="6"/>
    </row>
    <row r="782" spans="2:9" x14ac:dyDescent="0.25">
      <c r="B782" t="s">
        <v>395</v>
      </c>
      <c r="C782" t="s">
        <v>2719</v>
      </c>
      <c r="D782" t="s">
        <v>2351</v>
      </c>
      <c r="E782" s="6">
        <v>45112</v>
      </c>
      <c r="F782" s="51">
        <v>1372.75</v>
      </c>
      <c r="G782" s="51">
        <v>1372.75</v>
      </c>
      <c r="I782" s="6"/>
    </row>
    <row r="783" spans="2:9" x14ac:dyDescent="0.25">
      <c r="B783" t="s">
        <v>395</v>
      </c>
      <c r="C783" t="s">
        <v>2719</v>
      </c>
      <c r="D783" t="s">
        <v>2587</v>
      </c>
      <c r="E783" s="6">
        <v>45122</v>
      </c>
      <c r="F783" s="51">
        <v>548.75</v>
      </c>
      <c r="G783" s="51">
        <v>548.75</v>
      </c>
      <c r="I783" s="6"/>
    </row>
    <row r="784" spans="2:9" x14ac:dyDescent="0.25">
      <c r="B784" t="s">
        <v>395</v>
      </c>
      <c r="C784" t="s">
        <v>2719</v>
      </c>
      <c r="D784" t="s">
        <v>2588</v>
      </c>
      <c r="E784" s="6">
        <v>45122</v>
      </c>
      <c r="F784" s="51">
        <v>332.75</v>
      </c>
      <c r="G784" s="51">
        <v>332.75</v>
      </c>
      <c r="I784" s="6"/>
    </row>
    <row r="785" spans="2:9" x14ac:dyDescent="0.25">
      <c r="B785" t="s">
        <v>395</v>
      </c>
      <c r="C785" t="s">
        <v>2719</v>
      </c>
      <c r="D785" t="s">
        <v>2589</v>
      </c>
      <c r="E785" s="6">
        <v>45122</v>
      </c>
      <c r="F785" s="51">
        <v>463.13</v>
      </c>
      <c r="G785" s="51">
        <v>463.13</v>
      </c>
      <c r="I785" s="6"/>
    </row>
    <row r="786" spans="2:9" x14ac:dyDescent="0.25">
      <c r="B786" t="s">
        <v>399</v>
      </c>
      <c r="C786" t="s">
        <v>2720</v>
      </c>
      <c r="D786" t="s">
        <v>1129</v>
      </c>
      <c r="E786" s="6">
        <v>44883</v>
      </c>
      <c r="F786" s="51">
        <v>2550</v>
      </c>
      <c r="G786" s="51">
        <v>2550</v>
      </c>
      <c r="I786" s="6"/>
    </row>
    <row r="787" spans="2:9" x14ac:dyDescent="0.25">
      <c r="B787" t="s">
        <v>399</v>
      </c>
      <c r="C787" t="s">
        <v>2720</v>
      </c>
      <c r="D787" t="s">
        <v>401</v>
      </c>
      <c r="E787" s="6">
        <v>44945</v>
      </c>
      <c r="F787" s="51">
        <v>650</v>
      </c>
      <c r="G787" s="51">
        <v>650</v>
      </c>
      <c r="I787" s="6"/>
    </row>
    <row r="788" spans="2:9" x14ac:dyDescent="0.25">
      <c r="B788" t="s">
        <v>399</v>
      </c>
      <c r="C788" t="s">
        <v>2720</v>
      </c>
      <c r="D788" t="s">
        <v>1128</v>
      </c>
      <c r="E788" s="6">
        <v>45079</v>
      </c>
      <c r="F788" s="51">
        <v>2000</v>
      </c>
      <c r="G788" s="51">
        <v>2000</v>
      </c>
      <c r="I788" s="6"/>
    </row>
    <row r="789" spans="2:9" x14ac:dyDescent="0.25">
      <c r="B789" t="s">
        <v>399</v>
      </c>
      <c r="C789" t="s">
        <v>2720</v>
      </c>
      <c r="D789" t="s">
        <v>2353</v>
      </c>
      <c r="E789" s="6">
        <v>45112</v>
      </c>
      <c r="F789" s="51">
        <v>2300</v>
      </c>
      <c r="G789" s="51">
        <v>2300</v>
      </c>
      <c r="I789" s="6"/>
    </row>
    <row r="790" spans="2:9" x14ac:dyDescent="0.25">
      <c r="B790" t="s">
        <v>399</v>
      </c>
      <c r="C790" t="s">
        <v>2720</v>
      </c>
      <c r="D790" t="s">
        <v>2354</v>
      </c>
      <c r="E790" s="6">
        <v>45113</v>
      </c>
      <c r="F790" s="51">
        <v>2900</v>
      </c>
      <c r="G790" s="51">
        <v>2900</v>
      </c>
      <c r="I790" s="6"/>
    </row>
    <row r="791" spans="2:9" x14ac:dyDescent="0.25">
      <c r="B791" t="s">
        <v>402</v>
      </c>
      <c r="C791" t="s">
        <v>2721</v>
      </c>
      <c r="D791" t="s">
        <v>404</v>
      </c>
      <c r="E791" s="6">
        <v>44931</v>
      </c>
      <c r="F791" s="51">
        <v>663.75</v>
      </c>
      <c r="G791" s="51">
        <v>663.75</v>
      </c>
      <c r="I791" s="6"/>
    </row>
    <row r="792" spans="2:9" x14ac:dyDescent="0.25">
      <c r="B792" t="s">
        <v>402</v>
      </c>
      <c r="C792" t="s">
        <v>2721</v>
      </c>
      <c r="D792" t="s">
        <v>407</v>
      </c>
      <c r="E792" s="6">
        <v>44998</v>
      </c>
      <c r="F792" s="51">
        <v>1891.5</v>
      </c>
      <c r="G792" s="51">
        <v>1891.5</v>
      </c>
      <c r="I792" s="6"/>
    </row>
    <row r="793" spans="2:9" x14ac:dyDescent="0.25">
      <c r="B793" t="s">
        <v>402</v>
      </c>
      <c r="C793" t="s">
        <v>2721</v>
      </c>
      <c r="D793" t="s">
        <v>408</v>
      </c>
      <c r="E793" s="6">
        <v>45006</v>
      </c>
      <c r="F793" s="51">
        <v>1044</v>
      </c>
      <c r="G793" s="51">
        <v>1044</v>
      </c>
      <c r="I793" s="6"/>
    </row>
    <row r="794" spans="2:9" x14ac:dyDescent="0.25">
      <c r="B794" t="s">
        <v>402</v>
      </c>
      <c r="C794" t="s">
        <v>2721</v>
      </c>
      <c r="D794" t="s">
        <v>410</v>
      </c>
      <c r="E794" s="6">
        <v>45007</v>
      </c>
      <c r="F794" s="51">
        <v>342</v>
      </c>
      <c r="G794" s="51">
        <v>342</v>
      </c>
      <c r="I794" s="6"/>
    </row>
    <row r="795" spans="2:9" x14ac:dyDescent="0.25">
      <c r="B795" t="s">
        <v>402</v>
      </c>
      <c r="C795" t="s">
        <v>2721</v>
      </c>
      <c r="D795" t="s">
        <v>405</v>
      </c>
      <c r="E795" s="6">
        <v>45008</v>
      </c>
      <c r="F795" s="51">
        <v>1065.75</v>
      </c>
      <c r="G795" s="51">
        <v>1065.75</v>
      </c>
      <c r="I795" s="6"/>
    </row>
    <row r="796" spans="2:9" x14ac:dyDescent="0.25">
      <c r="B796" t="s">
        <v>402</v>
      </c>
      <c r="C796" t="s">
        <v>2721</v>
      </c>
      <c r="D796" t="s">
        <v>409</v>
      </c>
      <c r="E796" s="6">
        <v>45014</v>
      </c>
      <c r="F796" s="51">
        <v>700</v>
      </c>
      <c r="G796" s="51">
        <v>700</v>
      </c>
      <c r="I796" s="6"/>
    </row>
    <row r="797" spans="2:9" x14ac:dyDescent="0.25">
      <c r="B797" t="s">
        <v>402</v>
      </c>
      <c r="C797" t="s">
        <v>2721</v>
      </c>
      <c r="D797" t="s">
        <v>414</v>
      </c>
      <c r="E797" s="6">
        <v>45020</v>
      </c>
      <c r="F797" s="51">
        <v>951.75</v>
      </c>
      <c r="G797" s="51">
        <v>951.75</v>
      </c>
      <c r="I797" s="6"/>
    </row>
    <row r="798" spans="2:9" x14ac:dyDescent="0.25">
      <c r="B798" t="s">
        <v>402</v>
      </c>
      <c r="C798" t="s">
        <v>2721</v>
      </c>
      <c r="D798" t="s">
        <v>416</v>
      </c>
      <c r="E798" s="6">
        <v>45020</v>
      </c>
      <c r="F798" s="51">
        <v>2333.5500000000002</v>
      </c>
      <c r="G798" s="51">
        <v>2333.5500000000002</v>
      </c>
      <c r="I798" s="6"/>
    </row>
    <row r="799" spans="2:9" x14ac:dyDescent="0.25">
      <c r="B799" t="s">
        <v>402</v>
      </c>
      <c r="C799" t="s">
        <v>2721</v>
      </c>
      <c r="D799" t="s">
        <v>413</v>
      </c>
      <c r="E799" s="6">
        <v>45023</v>
      </c>
      <c r="F799" s="51">
        <v>980</v>
      </c>
      <c r="G799" s="51">
        <v>980</v>
      </c>
      <c r="I799" s="6"/>
    </row>
    <row r="800" spans="2:9" x14ac:dyDescent="0.25">
      <c r="B800" t="s">
        <v>402</v>
      </c>
      <c r="C800" t="s">
        <v>2721</v>
      </c>
      <c r="D800" t="s">
        <v>420</v>
      </c>
      <c r="E800" s="6">
        <v>45023</v>
      </c>
      <c r="F800" s="51">
        <v>245.88</v>
      </c>
      <c r="G800" s="51">
        <v>245.88</v>
      </c>
      <c r="I800" s="6"/>
    </row>
    <row r="801" spans="2:9" x14ac:dyDescent="0.25">
      <c r="B801" t="s">
        <v>402</v>
      </c>
      <c r="C801" t="s">
        <v>2721</v>
      </c>
      <c r="D801" t="s">
        <v>411</v>
      </c>
      <c r="E801" s="6">
        <v>45024</v>
      </c>
      <c r="F801" s="51">
        <v>391.88</v>
      </c>
      <c r="G801" s="51">
        <v>391.88</v>
      </c>
      <c r="I801" s="6"/>
    </row>
    <row r="802" spans="2:9" x14ac:dyDescent="0.25">
      <c r="B802" t="s">
        <v>402</v>
      </c>
      <c r="C802" t="s">
        <v>2721</v>
      </c>
      <c r="D802" t="s">
        <v>412</v>
      </c>
      <c r="E802" s="6">
        <v>45027</v>
      </c>
      <c r="F802" s="51">
        <v>926.25</v>
      </c>
      <c r="G802" s="51">
        <v>926.25</v>
      </c>
      <c r="I802" s="6"/>
    </row>
    <row r="803" spans="2:9" x14ac:dyDescent="0.25">
      <c r="B803" t="s">
        <v>402</v>
      </c>
      <c r="C803" t="s">
        <v>2721</v>
      </c>
      <c r="D803" t="s">
        <v>415</v>
      </c>
      <c r="E803" s="6">
        <v>45027</v>
      </c>
      <c r="F803" s="51">
        <v>1198.5</v>
      </c>
      <c r="G803" s="51">
        <v>1198.5</v>
      </c>
      <c r="I803" s="6"/>
    </row>
    <row r="804" spans="2:9" x14ac:dyDescent="0.25">
      <c r="B804" t="s">
        <v>402</v>
      </c>
      <c r="C804" t="s">
        <v>2721</v>
      </c>
      <c r="D804" t="s">
        <v>418</v>
      </c>
      <c r="E804" s="6">
        <v>45027</v>
      </c>
      <c r="F804" s="51">
        <v>1198.5</v>
      </c>
      <c r="G804" s="51">
        <v>1198.5</v>
      </c>
      <c r="I804" s="6"/>
    </row>
    <row r="805" spans="2:9" x14ac:dyDescent="0.25">
      <c r="B805" t="s">
        <v>402</v>
      </c>
      <c r="C805" t="s">
        <v>2721</v>
      </c>
      <c r="D805" t="s">
        <v>406</v>
      </c>
      <c r="E805" s="6">
        <v>45028</v>
      </c>
      <c r="F805" s="51">
        <v>514.5</v>
      </c>
      <c r="G805" s="51">
        <v>514.5</v>
      </c>
      <c r="I805" s="6"/>
    </row>
    <row r="806" spans="2:9" x14ac:dyDescent="0.25">
      <c r="B806" t="s">
        <v>402</v>
      </c>
      <c r="C806" t="s">
        <v>2721</v>
      </c>
      <c r="D806" t="s">
        <v>419</v>
      </c>
      <c r="E806" s="6">
        <v>45029</v>
      </c>
      <c r="F806" s="51">
        <v>500</v>
      </c>
      <c r="G806" s="51">
        <v>500</v>
      </c>
      <c r="I806" s="6"/>
    </row>
    <row r="807" spans="2:9" x14ac:dyDescent="0.25">
      <c r="B807" t="s">
        <v>402</v>
      </c>
      <c r="C807" t="s">
        <v>2721</v>
      </c>
      <c r="D807" t="s">
        <v>417</v>
      </c>
      <c r="E807" s="6">
        <v>45031</v>
      </c>
      <c r="F807" s="51">
        <v>883.9</v>
      </c>
      <c r="G807" s="51">
        <v>883.9</v>
      </c>
      <c r="I807" s="6"/>
    </row>
    <row r="808" spans="2:9" x14ac:dyDescent="0.25">
      <c r="B808" t="s">
        <v>402</v>
      </c>
      <c r="C808" t="s">
        <v>2721</v>
      </c>
      <c r="D808" t="s">
        <v>421</v>
      </c>
      <c r="E808" s="6">
        <v>45041</v>
      </c>
      <c r="F808" s="51">
        <v>737.63</v>
      </c>
      <c r="G808" s="51">
        <v>737.63</v>
      </c>
      <c r="I808" s="6"/>
    </row>
    <row r="809" spans="2:9" x14ac:dyDescent="0.25">
      <c r="B809" t="s">
        <v>402</v>
      </c>
      <c r="C809" t="s">
        <v>2721</v>
      </c>
      <c r="D809" t="s">
        <v>422</v>
      </c>
      <c r="E809" s="6">
        <v>45041</v>
      </c>
      <c r="F809" s="51">
        <v>427.5</v>
      </c>
      <c r="G809" s="51">
        <v>427.5</v>
      </c>
      <c r="I809" s="6"/>
    </row>
    <row r="810" spans="2:9" x14ac:dyDescent="0.25">
      <c r="B810" t="s">
        <v>402</v>
      </c>
      <c r="C810" t="s">
        <v>2721</v>
      </c>
      <c r="D810" t="s">
        <v>423</v>
      </c>
      <c r="E810" s="6">
        <v>45042</v>
      </c>
      <c r="F810" s="51">
        <v>391.88</v>
      </c>
      <c r="G810" s="51">
        <v>391.88</v>
      </c>
      <c r="I810" s="6"/>
    </row>
    <row r="811" spans="2:9" x14ac:dyDescent="0.25">
      <c r="B811" t="s">
        <v>402</v>
      </c>
      <c r="C811" t="s">
        <v>2721</v>
      </c>
      <c r="D811" t="s">
        <v>424</v>
      </c>
      <c r="E811" s="6">
        <v>45045</v>
      </c>
      <c r="F811" s="51">
        <v>459.88</v>
      </c>
      <c r="G811" s="51">
        <v>459.88</v>
      </c>
      <c r="I811" s="6"/>
    </row>
    <row r="812" spans="2:9" x14ac:dyDescent="0.25">
      <c r="B812" t="s">
        <v>402</v>
      </c>
      <c r="C812" t="s">
        <v>2721</v>
      </c>
      <c r="D812" t="s">
        <v>425</v>
      </c>
      <c r="E812" s="6">
        <v>45063</v>
      </c>
      <c r="F812" s="51">
        <v>1826.5</v>
      </c>
      <c r="G812" s="51">
        <v>1826.5</v>
      </c>
      <c r="I812" s="6"/>
    </row>
    <row r="813" spans="2:9" x14ac:dyDescent="0.25">
      <c r="B813" t="s">
        <v>402</v>
      </c>
      <c r="C813" t="s">
        <v>2721</v>
      </c>
      <c r="D813" t="s">
        <v>426</v>
      </c>
      <c r="E813" s="6">
        <v>45063</v>
      </c>
      <c r="F813" s="51">
        <v>700</v>
      </c>
      <c r="G813" s="51">
        <v>700</v>
      </c>
      <c r="I813" s="6"/>
    </row>
    <row r="814" spans="2:9" x14ac:dyDescent="0.25">
      <c r="B814" t="s">
        <v>402</v>
      </c>
      <c r="C814" t="s">
        <v>2721</v>
      </c>
      <c r="D814" t="s">
        <v>427</v>
      </c>
      <c r="E814" s="6">
        <v>45063</v>
      </c>
      <c r="F814" s="51">
        <v>599.25</v>
      </c>
      <c r="G814" s="51">
        <v>599.25</v>
      </c>
      <c r="I814" s="6"/>
    </row>
    <row r="815" spans="2:9" x14ac:dyDescent="0.25">
      <c r="B815" t="s">
        <v>402</v>
      </c>
      <c r="C815" t="s">
        <v>2721</v>
      </c>
      <c r="D815" t="s">
        <v>1054</v>
      </c>
      <c r="E815" s="6">
        <v>45066</v>
      </c>
      <c r="F815" s="51">
        <v>630</v>
      </c>
      <c r="G815" s="51">
        <v>630</v>
      </c>
      <c r="I815" s="6"/>
    </row>
    <row r="816" spans="2:9" x14ac:dyDescent="0.25">
      <c r="B816" t="s">
        <v>402</v>
      </c>
      <c r="C816" t="s">
        <v>2721</v>
      </c>
      <c r="D816" t="s">
        <v>428</v>
      </c>
      <c r="E816" s="6">
        <v>45066</v>
      </c>
      <c r="F816" s="51">
        <v>420</v>
      </c>
      <c r="G816" s="51">
        <v>420</v>
      </c>
      <c r="I816" s="6"/>
    </row>
    <row r="817" spans="2:9" x14ac:dyDescent="0.25">
      <c r="B817" t="s">
        <v>402</v>
      </c>
      <c r="C817" t="s">
        <v>2721</v>
      </c>
      <c r="D817" t="s">
        <v>1052</v>
      </c>
      <c r="E817" s="6">
        <v>45070</v>
      </c>
      <c r="F817" s="51">
        <v>987</v>
      </c>
      <c r="G817" s="51">
        <v>987</v>
      </c>
      <c r="I817" s="6"/>
    </row>
    <row r="818" spans="2:9" x14ac:dyDescent="0.25">
      <c r="B818" t="s">
        <v>402</v>
      </c>
      <c r="C818" t="s">
        <v>2721</v>
      </c>
      <c r="D818" t="s">
        <v>1053</v>
      </c>
      <c r="E818" s="6">
        <v>45070</v>
      </c>
      <c r="F818" s="51">
        <v>490</v>
      </c>
      <c r="G818" s="51">
        <v>490</v>
      </c>
      <c r="I818" s="6"/>
    </row>
    <row r="819" spans="2:9" x14ac:dyDescent="0.25">
      <c r="B819" t="s">
        <v>402</v>
      </c>
      <c r="C819" t="s">
        <v>2721</v>
      </c>
      <c r="D819" t="s">
        <v>1130</v>
      </c>
      <c r="E819" s="6">
        <v>45077</v>
      </c>
      <c r="F819" s="51">
        <v>1255.5</v>
      </c>
      <c r="G819" s="51">
        <v>1255.5</v>
      </c>
      <c r="I819" s="6"/>
    </row>
    <row r="820" spans="2:9" x14ac:dyDescent="0.25">
      <c r="B820" t="s">
        <v>402</v>
      </c>
      <c r="C820" t="s">
        <v>2721</v>
      </c>
      <c r="D820" t="s">
        <v>1133</v>
      </c>
      <c r="E820" s="6">
        <v>45077</v>
      </c>
      <c r="F820" s="51">
        <v>871.88</v>
      </c>
      <c r="G820" s="51">
        <v>871.88</v>
      </c>
      <c r="I820" s="6"/>
    </row>
    <row r="821" spans="2:9" x14ac:dyDescent="0.25">
      <c r="B821" t="s">
        <v>402</v>
      </c>
      <c r="C821" t="s">
        <v>2721</v>
      </c>
      <c r="D821" t="s">
        <v>1131</v>
      </c>
      <c r="E821" s="6">
        <v>45079</v>
      </c>
      <c r="F821" s="51">
        <v>1023.95</v>
      </c>
      <c r="G821" s="51">
        <v>1023.95</v>
      </c>
      <c r="I821" s="6"/>
    </row>
    <row r="822" spans="2:9" x14ac:dyDescent="0.25">
      <c r="B822" t="s">
        <v>402</v>
      </c>
      <c r="C822" t="s">
        <v>2721</v>
      </c>
      <c r="D822" t="s">
        <v>1132</v>
      </c>
      <c r="E822" s="6">
        <v>45079</v>
      </c>
      <c r="F822" s="51">
        <v>525</v>
      </c>
      <c r="G822" s="51">
        <v>525</v>
      </c>
      <c r="I822" s="6"/>
    </row>
    <row r="823" spans="2:9" x14ac:dyDescent="0.25">
      <c r="B823" t="s">
        <v>402</v>
      </c>
      <c r="C823" t="s">
        <v>2721</v>
      </c>
      <c r="D823" t="s">
        <v>1402</v>
      </c>
      <c r="E823" s="6">
        <v>45080</v>
      </c>
      <c r="F823" s="51">
        <v>587.20000000000005</v>
      </c>
      <c r="G823" s="51">
        <v>587.20000000000005</v>
      </c>
      <c r="I823" s="6"/>
    </row>
    <row r="824" spans="2:9" x14ac:dyDescent="0.25">
      <c r="B824" t="s">
        <v>402</v>
      </c>
      <c r="C824" t="s">
        <v>2721</v>
      </c>
      <c r="D824" t="s">
        <v>1404</v>
      </c>
      <c r="E824" s="6">
        <v>45080</v>
      </c>
      <c r="F824" s="51">
        <v>500</v>
      </c>
      <c r="G824" s="51">
        <v>500</v>
      </c>
      <c r="I824" s="6"/>
    </row>
    <row r="825" spans="2:9" x14ac:dyDescent="0.25">
      <c r="B825" t="s">
        <v>402</v>
      </c>
      <c r="C825" t="s">
        <v>2721</v>
      </c>
      <c r="D825" t="s">
        <v>1399</v>
      </c>
      <c r="E825" s="6">
        <v>45083</v>
      </c>
      <c r="F825" s="51">
        <v>535.08000000000004</v>
      </c>
      <c r="G825" s="51">
        <v>535.08000000000004</v>
      </c>
      <c r="I825" s="6"/>
    </row>
    <row r="826" spans="2:9" x14ac:dyDescent="0.25">
      <c r="B826" t="s">
        <v>402</v>
      </c>
      <c r="C826" t="s">
        <v>2721</v>
      </c>
      <c r="D826" t="s">
        <v>1401</v>
      </c>
      <c r="E826" s="6">
        <v>45083</v>
      </c>
      <c r="F826" s="51">
        <v>833.45</v>
      </c>
      <c r="G826" s="51">
        <v>833.45</v>
      </c>
      <c r="I826" s="6"/>
    </row>
    <row r="827" spans="2:9" x14ac:dyDescent="0.25">
      <c r="B827" t="s">
        <v>402</v>
      </c>
      <c r="C827" t="s">
        <v>2721</v>
      </c>
      <c r="D827" t="s">
        <v>1400</v>
      </c>
      <c r="E827" s="6">
        <v>45087</v>
      </c>
      <c r="F827" s="51">
        <v>941.63</v>
      </c>
      <c r="G827" s="51">
        <v>941.63</v>
      </c>
      <c r="I827" s="6"/>
    </row>
    <row r="828" spans="2:9" x14ac:dyDescent="0.25">
      <c r="B828" t="s">
        <v>402</v>
      </c>
      <c r="C828" t="s">
        <v>2721</v>
      </c>
      <c r="D828" t="s">
        <v>1398</v>
      </c>
      <c r="E828" s="6">
        <v>45090</v>
      </c>
      <c r="F828" s="51">
        <v>840</v>
      </c>
      <c r="G828" s="51">
        <v>840</v>
      </c>
      <c r="I828" s="6"/>
    </row>
    <row r="829" spans="2:9" x14ac:dyDescent="0.25">
      <c r="B829" t="s">
        <v>402</v>
      </c>
      <c r="C829" t="s">
        <v>2721</v>
      </c>
      <c r="D829" t="s">
        <v>1403</v>
      </c>
      <c r="E829" s="6">
        <v>45091</v>
      </c>
      <c r="F829" s="51">
        <v>1200</v>
      </c>
      <c r="G829" s="51">
        <v>1200</v>
      </c>
      <c r="I829" s="6"/>
    </row>
    <row r="830" spans="2:9" x14ac:dyDescent="0.25">
      <c r="B830" t="s">
        <v>402</v>
      </c>
      <c r="C830" t="s">
        <v>2721</v>
      </c>
      <c r="D830" t="s">
        <v>1405</v>
      </c>
      <c r="E830" s="6">
        <v>45091</v>
      </c>
      <c r="F830" s="51">
        <v>693.6</v>
      </c>
      <c r="G830" s="51">
        <v>693.6</v>
      </c>
      <c r="I830" s="6"/>
    </row>
    <row r="831" spans="2:9" x14ac:dyDescent="0.25">
      <c r="B831" t="s">
        <v>402</v>
      </c>
      <c r="C831" t="s">
        <v>2721</v>
      </c>
      <c r="D831" t="s">
        <v>1407</v>
      </c>
      <c r="E831" s="6">
        <v>45091</v>
      </c>
      <c r="F831" s="51">
        <v>1031.9100000000001</v>
      </c>
      <c r="G831" s="51">
        <v>1031.9100000000001</v>
      </c>
      <c r="I831" s="6"/>
    </row>
    <row r="832" spans="2:9" x14ac:dyDescent="0.25">
      <c r="B832" t="s">
        <v>402</v>
      </c>
      <c r="C832" t="s">
        <v>2721</v>
      </c>
      <c r="D832" t="s">
        <v>1408</v>
      </c>
      <c r="E832" s="6">
        <v>45091</v>
      </c>
      <c r="F832" s="51">
        <v>1395</v>
      </c>
      <c r="G832" s="51">
        <v>1395</v>
      </c>
      <c r="I832" s="6"/>
    </row>
    <row r="833" spans="2:9" x14ac:dyDescent="0.25">
      <c r="B833" t="s">
        <v>402</v>
      </c>
      <c r="C833" t="s">
        <v>2721</v>
      </c>
      <c r="D833" t="s">
        <v>1406</v>
      </c>
      <c r="E833" s="6">
        <v>45092</v>
      </c>
      <c r="F833" s="51">
        <v>1264.3800000000001</v>
      </c>
      <c r="G833" s="51">
        <v>1264.3800000000001</v>
      </c>
      <c r="I833" s="6"/>
    </row>
    <row r="834" spans="2:9" x14ac:dyDescent="0.25">
      <c r="B834" t="s">
        <v>402</v>
      </c>
      <c r="C834" t="s">
        <v>2721</v>
      </c>
      <c r="D834" t="s">
        <v>1905</v>
      </c>
      <c r="E834" s="6">
        <v>45104</v>
      </c>
      <c r="F834" s="51">
        <v>712.95</v>
      </c>
      <c r="G834" s="51">
        <v>712.95</v>
      </c>
      <c r="I834" s="6"/>
    </row>
    <row r="835" spans="2:9" x14ac:dyDescent="0.25">
      <c r="B835" t="s">
        <v>402</v>
      </c>
      <c r="C835" t="s">
        <v>2721</v>
      </c>
      <c r="D835" t="s">
        <v>1906</v>
      </c>
      <c r="E835" s="6">
        <v>45104</v>
      </c>
      <c r="F835" s="51">
        <v>700</v>
      </c>
      <c r="G835" s="51">
        <v>700</v>
      </c>
      <c r="I835" s="6"/>
    </row>
    <row r="836" spans="2:9" x14ac:dyDescent="0.25">
      <c r="B836" t="s">
        <v>402</v>
      </c>
      <c r="C836" t="s">
        <v>2721</v>
      </c>
      <c r="D836" t="s">
        <v>1908</v>
      </c>
      <c r="E836" s="6">
        <v>45107</v>
      </c>
      <c r="F836" s="51">
        <v>1148</v>
      </c>
      <c r="G836" s="51">
        <v>1148</v>
      </c>
      <c r="I836" s="6"/>
    </row>
    <row r="837" spans="2:9" x14ac:dyDescent="0.25">
      <c r="B837" t="s">
        <v>402</v>
      </c>
      <c r="C837" t="s">
        <v>2721</v>
      </c>
      <c r="D837" t="s">
        <v>1909</v>
      </c>
      <c r="E837" s="6">
        <v>45107</v>
      </c>
      <c r="F837" s="51">
        <v>686.38</v>
      </c>
      <c r="G837" s="51">
        <v>686.38</v>
      </c>
      <c r="I837" s="6"/>
    </row>
    <row r="838" spans="2:9" x14ac:dyDescent="0.25">
      <c r="B838" t="s">
        <v>402</v>
      </c>
      <c r="C838" t="s">
        <v>2721</v>
      </c>
      <c r="D838" t="s">
        <v>1907</v>
      </c>
      <c r="E838" s="6">
        <v>45107</v>
      </c>
      <c r="F838" s="51">
        <v>556.33000000000004</v>
      </c>
      <c r="G838" s="51">
        <v>556.33000000000004</v>
      </c>
      <c r="I838" s="6"/>
    </row>
    <row r="839" spans="2:9" x14ac:dyDescent="0.25">
      <c r="B839" t="s">
        <v>402</v>
      </c>
      <c r="C839" t="s">
        <v>2721</v>
      </c>
      <c r="D839" t="s">
        <v>2355</v>
      </c>
      <c r="E839" s="6">
        <v>45118</v>
      </c>
      <c r="F839" s="51">
        <v>397.38</v>
      </c>
      <c r="G839" s="51">
        <v>397.38</v>
      </c>
      <c r="I839" s="6"/>
    </row>
    <row r="840" spans="2:9" x14ac:dyDescent="0.25">
      <c r="B840" t="s">
        <v>402</v>
      </c>
      <c r="C840" t="s">
        <v>2721</v>
      </c>
      <c r="D840" t="s">
        <v>2356</v>
      </c>
      <c r="E840" s="6">
        <v>45120</v>
      </c>
      <c r="F840" s="51">
        <v>675</v>
      </c>
      <c r="G840" s="51">
        <v>675</v>
      </c>
      <c r="I840" s="6"/>
    </row>
    <row r="841" spans="2:9" x14ac:dyDescent="0.25">
      <c r="B841" t="s">
        <v>429</v>
      </c>
      <c r="C841" t="s">
        <v>2724</v>
      </c>
      <c r="D841" t="s">
        <v>431</v>
      </c>
      <c r="E841" s="6">
        <v>45066</v>
      </c>
      <c r="F841" s="51">
        <v>885</v>
      </c>
      <c r="G841" s="51">
        <v>885</v>
      </c>
      <c r="I841" s="6"/>
    </row>
    <row r="842" spans="2:9" x14ac:dyDescent="0.25">
      <c r="B842" t="s">
        <v>432</v>
      </c>
      <c r="C842" t="s">
        <v>2725</v>
      </c>
      <c r="D842" t="s">
        <v>434</v>
      </c>
      <c r="E842" s="6">
        <v>45006</v>
      </c>
      <c r="F842" s="51">
        <v>125</v>
      </c>
      <c r="G842" s="51">
        <v>125</v>
      </c>
      <c r="I842" s="6"/>
    </row>
    <row r="843" spans="2:9" x14ac:dyDescent="0.25">
      <c r="B843" t="s">
        <v>432</v>
      </c>
      <c r="C843" t="s">
        <v>2725</v>
      </c>
      <c r="D843" t="s">
        <v>433</v>
      </c>
      <c r="E843" s="6">
        <v>45009</v>
      </c>
      <c r="F843" s="51">
        <v>641.25</v>
      </c>
      <c r="G843" s="51">
        <v>641.25</v>
      </c>
      <c r="I843" s="6"/>
    </row>
    <row r="844" spans="2:9" x14ac:dyDescent="0.25">
      <c r="B844" t="s">
        <v>432</v>
      </c>
      <c r="C844" t="s">
        <v>2725</v>
      </c>
      <c r="D844" t="s">
        <v>1056</v>
      </c>
      <c r="E844" s="6">
        <v>45069</v>
      </c>
      <c r="F844" s="51">
        <v>2790</v>
      </c>
      <c r="G844" s="51">
        <v>2790</v>
      </c>
      <c r="I844" s="6"/>
    </row>
    <row r="845" spans="2:9" x14ac:dyDescent="0.25">
      <c r="B845" t="s">
        <v>432</v>
      </c>
      <c r="C845" t="s">
        <v>2725</v>
      </c>
      <c r="D845" t="s">
        <v>1055</v>
      </c>
      <c r="E845" s="6">
        <v>45070</v>
      </c>
      <c r="F845" s="51">
        <v>525</v>
      </c>
      <c r="G845" s="51">
        <v>525</v>
      </c>
      <c r="I845" s="6"/>
    </row>
    <row r="846" spans="2:9" x14ac:dyDescent="0.25">
      <c r="B846" t="s">
        <v>432</v>
      </c>
      <c r="C846" t="s">
        <v>2725</v>
      </c>
      <c r="D846" t="s">
        <v>1417</v>
      </c>
      <c r="E846" s="6">
        <v>45091</v>
      </c>
      <c r="F846" s="51">
        <v>1011.5</v>
      </c>
      <c r="G846" s="51">
        <v>1011.5</v>
      </c>
      <c r="I846" s="6"/>
    </row>
    <row r="847" spans="2:9" x14ac:dyDescent="0.25">
      <c r="B847" t="s">
        <v>432</v>
      </c>
      <c r="C847" t="s">
        <v>2725</v>
      </c>
      <c r="D847" t="s">
        <v>2358</v>
      </c>
      <c r="E847" s="6">
        <v>45118</v>
      </c>
      <c r="F847" s="51">
        <v>2312</v>
      </c>
      <c r="G847" s="51">
        <v>2312</v>
      </c>
      <c r="I847" s="6"/>
    </row>
    <row r="848" spans="2:9" x14ac:dyDescent="0.25">
      <c r="B848" t="s">
        <v>432</v>
      </c>
      <c r="C848" t="s">
        <v>2725</v>
      </c>
      <c r="D848" t="s">
        <v>2359</v>
      </c>
      <c r="E848" s="6">
        <v>45120</v>
      </c>
      <c r="F848" s="51">
        <v>1011.5</v>
      </c>
      <c r="G848" s="51">
        <v>1011.5</v>
      </c>
      <c r="I848" s="6"/>
    </row>
    <row r="849" spans="2:9" x14ac:dyDescent="0.25">
      <c r="B849" t="s">
        <v>432</v>
      </c>
      <c r="C849" t="s">
        <v>2725</v>
      </c>
      <c r="D849" t="s">
        <v>2360</v>
      </c>
      <c r="E849" s="6">
        <v>45120</v>
      </c>
      <c r="F849" s="51">
        <v>1517.25</v>
      </c>
      <c r="G849" s="51">
        <v>1517.25</v>
      </c>
      <c r="I849" s="6"/>
    </row>
    <row r="850" spans="2:9" x14ac:dyDescent="0.25">
      <c r="B850" t="s">
        <v>435</v>
      </c>
      <c r="C850" t="s">
        <v>2726</v>
      </c>
      <c r="D850" t="s">
        <v>1134</v>
      </c>
      <c r="E850" s="6">
        <v>45079</v>
      </c>
      <c r="F850" s="51">
        <v>1510</v>
      </c>
      <c r="G850" s="51">
        <v>1510</v>
      </c>
      <c r="I850" s="6"/>
    </row>
    <row r="851" spans="2:9" x14ac:dyDescent="0.25">
      <c r="B851" t="s">
        <v>435</v>
      </c>
      <c r="C851" t="s">
        <v>2726</v>
      </c>
      <c r="D851" t="s">
        <v>1418</v>
      </c>
      <c r="E851" s="6">
        <v>45080</v>
      </c>
      <c r="F851" s="51">
        <v>1150</v>
      </c>
      <c r="G851" s="51">
        <v>1150</v>
      </c>
      <c r="I851" s="6"/>
    </row>
    <row r="852" spans="2:9" x14ac:dyDescent="0.25">
      <c r="B852" t="s">
        <v>437</v>
      </c>
      <c r="C852" t="s">
        <v>2727</v>
      </c>
      <c r="D852" t="s">
        <v>438</v>
      </c>
      <c r="E852" s="6">
        <v>44937</v>
      </c>
      <c r="F852" s="51">
        <v>553.13</v>
      </c>
      <c r="G852" s="51">
        <v>553.13</v>
      </c>
      <c r="I852" s="6"/>
    </row>
    <row r="853" spans="2:9" x14ac:dyDescent="0.25">
      <c r="B853" t="s">
        <v>437</v>
      </c>
      <c r="C853" t="s">
        <v>2727</v>
      </c>
      <c r="D853" t="s">
        <v>1910</v>
      </c>
      <c r="E853" s="6">
        <v>45104</v>
      </c>
      <c r="F853" s="51">
        <v>469.63</v>
      </c>
      <c r="G853" s="51">
        <v>469.63</v>
      </c>
      <c r="I853" s="6"/>
    </row>
    <row r="854" spans="2:9" x14ac:dyDescent="0.25">
      <c r="B854" t="s">
        <v>1911</v>
      </c>
      <c r="C854" t="s">
        <v>2728</v>
      </c>
      <c r="D854" t="s">
        <v>1913</v>
      </c>
      <c r="E854" s="6">
        <v>45104</v>
      </c>
      <c r="F854" s="51">
        <v>2579.33</v>
      </c>
      <c r="G854" s="51">
        <v>2579.33</v>
      </c>
      <c r="I854" s="6"/>
    </row>
    <row r="855" spans="2:9" x14ac:dyDescent="0.25">
      <c r="B855" t="s">
        <v>439</v>
      </c>
      <c r="C855" t="s">
        <v>2729</v>
      </c>
      <c r="D855" t="s">
        <v>1419</v>
      </c>
      <c r="E855" s="6">
        <v>45092</v>
      </c>
      <c r="F855" s="51">
        <v>1004.5</v>
      </c>
      <c r="G855" s="51">
        <v>1004.5</v>
      </c>
      <c r="I855" s="6"/>
    </row>
    <row r="856" spans="2:9" x14ac:dyDescent="0.25">
      <c r="B856" t="s">
        <v>439</v>
      </c>
      <c r="C856" t="s">
        <v>2729</v>
      </c>
      <c r="D856" t="s">
        <v>1914</v>
      </c>
      <c r="E856" s="6">
        <v>45101</v>
      </c>
      <c r="F856" s="51">
        <v>722.5</v>
      </c>
      <c r="G856" s="51">
        <v>722.5</v>
      </c>
      <c r="I856" s="6"/>
    </row>
    <row r="857" spans="2:9" x14ac:dyDescent="0.25">
      <c r="B857" t="s">
        <v>439</v>
      </c>
      <c r="C857" t="s">
        <v>2729</v>
      </c>
      <c r="D857" t="s">
        <v>1915</v>
      </c>
      <c r="E857" s="6">
        <v>45101</v>
      </c>
      <c r="F857" s="51">
        <v>722.5</v>
      </c>
      <c r="G857" s="51">
        <v>722.5</v>
      </c>
      <c r="I857" s="6"/>
    </row>
    <row r="858" spans="2:9" x14ac:dyDescent="0.25">
      <c r="B858" t="s">
        <v>439</v>
      </c>
      <c r="C858" t="s">
        <v>2729</v>
      </c>
      <c r="D858" t="s">
        <v>1916</v>
      </c>
      <c r="E858" s="6">
        <v>45104</v>
      </c>
      <c r="F858" s="51">
        <v>794.75</v>
      </c>
      <c r="G858" s="51">
        <v>794.75</v>
      </c>
      <c r="I858" s="6"/>
    </row>
    <row r="859" spans="2:9" x14ac:dyDescent="0.25">
      <c r="B859" t="s">
        <v>440</v>
      </c>
      <c r="C859" t="s">
        <v>2730</v>
      </c>
      <c r="D859" t="s">
        <v>442</v>
      </c>
      <c r="E859" s="6">
        <v>44818</v>
      </c>
      <c r="F859" s="51">
        <v>896</v>
      </c>
      <c r="G859" s="51">
        <v>896</v>
      </c>
      <c r="I859" s="6"/>
    </row>
    <row r="860" spans="2:9" x14ac:dyDescent="0.25">
      <c r="B860" t="s">
        <v>440</v>
      </c>
      <c r="C860" t="s">
        <v>2730</v>
      </c>
      <c r="D860" t="s">
        <v>2364</v>
      </c>
      <c r="E860" s="6">
        <v>45119</v>
      </c>
      <c r="F860" s="51">
        <v>1033.18</v>
      </c>
      <c r="G860" s="51">
        <v>1033.18</v>
      </c>
      <c r="I860" s="6"/>
    </row>
    <row r="861" spans="2:9" x14ac:dyDescent="0.25">
      <c r="B861" t="s">
        <v>440</v>
      </c>
      <c r="C861" t="s">
        <v>2730</v>
      </c>
      <c r="D861" t="s">
        <v>2363</v>
      </c>
      <c r="E861" s="6">
        <v>45120</v>
      </c>
      <c r="F861" s="51">
        <v>1351.08</v>
      </c>
      <c r="G861" s="51">
        <v>1351.08</v>
      </c>
      <c r="I861" s="6"/>
    </row>
    <row r="862" spans="2:9" x14ac:dyDescent="0.25">
      <c r="B862" t="s">
        <v>443</v>
      </c>
      <c r="C862" t="s">
        <v>2731</v>
      </c>
      <c r="D862" t="s">
        <v>1135</v>
      </c>
      <c r="E862" s="6">
        <v>44685</v>
      </c>
      <c r="F862" s="51">
        <v>723.45</v>
      </c>
      <c r="G862" s="51">
        <v>50.95</v>
      </c>
      <c r="I862" s="6"/>
    </row>
    <row r="863" spans="2:9" x14ac:dyDescent="0.25">
      <c r="B863" t="s">
        <v>443</v>
      </c>
      <c r="C863" t="s">
        <v>2731</v>
      </c>
      <c r="D863" t="s">
        <v>1136</v>
      </c>
      <c r="E863" s="6">
        <v>44715</v>
      </c>
      <c r="F863" s="51">
        <v>964</v>
      </c>
      <c r="G863" s="51">
        <v>75</v>
      </c>
      <c r="I863" s="6"/>
    </row>
    <row r="864" spans="2:9" x14ac:dyDescent="0.25">
      <c r="B864" t="s">
        <v>443</v>
      </c>
      <c r="C864" t="s">
        <v>2731</v>
      </c>
      <c r="D864" t="s">
        <v>445</v>
      </c>
      <c r="E864" s="6">
        <v>45029</v>
      </c>
      <c r="F864" s="51">
        <v>1020.33</v>
      </c>
      <c r="G864" s="51">
        <v>110.95</v>
      </c>
      <c r="I864" s="6"/>
    </row>
    <row r="865" spans="2:9" x14ac:dyDescent="0.25">
      <c r="B865" t="s">
        <v>443</v>
      </c>
      <c r="C865" t="s">
        <v>2731</v>
      </c>
      <c r="D865" t="s">
        <v>1420</v>
      </c>
      <c r="E865" s="6">
        <v>45087</v>
      </c>
      <c r="F865" s="51">
        <v>649.25</v>
      </c>
      <c r="G865" s="51">
        <v>649.25</v>
      </c>
      <c r="I865" s="6"/>
    </row>
    <row r="866" spans="2:9" x14ac:dyDescent="0.25">
      <c r="B866" t="s">
        <v>443</v>
      </c>
      <c r="C866" t="s">
        <v>2731</v>
      </c>
      <c r="D866" t="s">
        <v>1421</v>
      </c>
      <c r="E866" s="6">
        <v>45091</v>
      </c>
      <c r="F866" s="51">
        <v>1829.63</v>
      </c>
      <c r="G866" s="51">
        <v>1829.63</v>
      </c>
      <c r="I866" s="6"/>
    </row>
    <row r="867" spans="2:9" x14ac:dyDescent="0.25">
      <c r="B867" t="s">
        <v>443</v>
      </c>
      <c r="C867" t="s">
        <v>2731</v>
      </c>
      <c r="D867" t="s">
        <v>1422</v>
      </c>
      <c r="E867" s="6">
        <v>45091</v>
      </c>
      <c r="F867" s="51">
        <v>1363.25</v>
      </c>
      <c r="G867" s="51">
        <v>1363.25</v>
      </c>
      <c r="I867" s="6"/>
    </row>
    <row r="868" spans="2:9" x14ac:dyDescent="0.25">
      <c r="B868" t="s">
        <v>443</v>
      </c>
      <c r="C868" t="s">
        <v>2731</v>
      </c>
      <c r="D868" t="s">
        <v>1923</v>
      </c>
      <c r="E868" s="6">
        <v>45098</v>
      </c>
      <c r="F868" s="51">
        <v>917</v>
      </c>
      <c r="G868" s="51">
        <v>917</v>
      </c>
      <c r="I868" s="6"/>
    </row>
    <row r="869" spans="2:9" x14ac:dyDescent="0.25">
      <c r="B869" t="s">
        <v>443</v>
      </c>
      <c r="C869" t="s">
        <v>2731</v>
      </c>
      <c r="D869" t="s">
        <v>1924</v>
      </c>
      <c r="E869" s="6">
        <v>45098</v>
      </c>
      <c r="F869" s="51">
        <v>483.5</v>
      </c>
      <c r="G869" s="51">
        <v>483.5</v>
      </c>
      <c r="I869" s="6"/>
    </row>
    <row r="870" spans="2:9" x14ac:dyDescent="0.25">
      <c r="B870" t="s">
        <v>443</v>
      </c>
      <c r="C870" t="s">
        <v>2731</v>
      </c>
      <c r="D870" t="s">
        <v>1925</v>
      </c>
      <c r="E870" s="6">
        <v>45100</v>
      </c>
      <c r="F870" s="51">
        <v>614.13</v>
      </c>
      <c r="G870" s="51">
        <v>614.13</v>
      </c>
      <c r="I870" s="6"/>
    </row>
    <row r="871" spans="2:9" x14ac:dyDescent="0.25">
      <c r="B871" t="s">
        <v>443</v>
      </c>
      <c r="C871" t="s">
        <v>2731</v>
      </c>
      <c r="D871" t="s">
        <v>1926</v>
      </c>
      <c r="E871" s="6">
        <v>45107</v>
      </c>
      <c r="F871" s="51">
        <v>433.5</v>
      </c>
      <c r="G871" s="51">
        <v>433.5</v>
      </c>
      <c r="I871" s="6"/>
    </row>
    <row r="872" spans="2:9" x14ac:dyDescent="0.25">
      <c r="B872" t="s">
        <v>443</v>
      </c>
      <c r="C872" t="s">
        <v>2731</v>
      </c>
      <c r="D872" t="s">
        <v>2590</v>
      </c>
      <c r="E872" s="6">
        <v>45122</v>
      </c>
      <c r="F872" s="51">
        <v>1293.28</v>
      </c>
      <c r="G872" s="51">
        <v>1293.28</v>
      </c>
      <c r="I872" s="6"/>
    </row>
    <row r="873" spans="2:9" x14ac:dyDescent="0.25">
      <c r="B873" t="s">
        <v>443</v>
      </c>
      <c r="C873" t="s">
        <v>2731</v>
      </c>
      <c r="D873" t="s">
        <v>2591</v>
      </c>
      <c r="E873" s="6">
        <v>45122</v>
      </c>
      <c r="F873" s="51">
        <v>1578.5</v>
      </c>
      <c r="G873" s="51">
        <v>1578.5</v>
      </c>
      <c r="I873" s="6"/>
    </row>
    <row r="874" spans="2:9" x14ac:dyDescent="0.25">
      <c r="B874" t="s">
        <v>446</v>
      </c>
      <c r="C874" t="s">
        <v>2732</v>
      </c>
      <c r="D874" t="s">
        <v>447</v>
      </c>
      <c r="E874" s="6">
        <v>44937</v>
      </c>
      <c r="F874" s="51">
        <v>688</v>
      </c>
      <c r="G874" s="51">
        <v>688</v>
      </c>
      <c r="I874" s="6"/>
    </row>
    <row r="875" spans="2:9" x14ac:dyDescent="0.25">
      <c r="B875" t="s">
        <v>446</v>
      </c>
      <c r="C875" t="s">
        <v>2732</v>
      </c>
      <c r="D875" t="s">
        <v>448</v>
      </c>
      <c r="E875" s="6">
        <v>44937</v>
      </c>
      <c r="F875" s="51">
        <v>651.25</v>
      </c>
      <c r="G875" s="51">
        <v>651.25</v>
      </c>
      <c r="I875" s="6"/>
    </row>
    <row r="876" spans="2:9" x14ac:dyDescent="0.25">
      <c r="B876" t="s">
        <v>446</v>
      </c>
      <c r="C876" t="s">
        <v>2732</v>
      </c>
      <c r="D876" t="s">
        <v>449</v>
      </c>
      <c r="E876" s="6">
        <v>44964</v>
      </c>
      <c r="F876" s="51">
        <v>891</v>
      </c>
      <c r="G876" s="51">
        <v>891</v>
      </c>
      <c r="I876" s="6"/>
    </row>
    <row r="877" spans="2:9" x14ac:dyDescent="0.25">
      <c r="B877" t="s">
        <v>450</v>
      </c>
      <c r="C877" t="s">
        <v>2733</v>
      </c>
      <c r="D877" t="s">
        <v>451</v>
      </c>
      <c r="E877" s="6">
        <v>44918</v>
      </c>
      <c r="F877" s="51">
        <v>439.5</v>
      </c>
      <c r="G877" s="51">
        <v>439.5</v>
      </c>
      <c r="I877" s="6"/>
    </row>
    <row r="878" spans="2:9" x14ac:dyDescent="0.25">
      <c r="B878" t="s">
        <v>450</v>
      </c>
      <c r="C878" t="s">
        <v>2733</v>
      </c>
      <c r="D878" t="s">
        <v>452</v>
      </c>
      <c r="E878" s="6">
        <v>44937</v>
      </c>
      <c r="F878" s="51">
        <v>1100</v>
      </c>
      <c r="G878" s="51">
        <v>1100</v>
      </c>
      <c r="I878" s="6"/>
    </row>
    <row r="879" spans="2:9" x14ac:dyDescent="0.25">
      <c r="B879" t="s">
        <v>450</v>
      </c>
      <c r="C879" t="s">
        <v>2733</v>
      </c>
      <c r="D879" t="s">
        <v>453</v>
      </c>
      <c r="E879" s="6">
        <v>44954</v>
      </c>
      <c r="F879" s="51">
        <v>819.75</v>
      </c>
      <c r="G879" s="51">
        <v>819.75</v>
      </c>
      <c r="I879" s="6"/>
    </row>
    <row r="880" spans="2:9" x14ac:dyDescent="0.25">
      <c r="B880" t="s">
        <v>450</v>
      </c>
      <c r="C880" t="s">
        <v>2733</v>
      </c>
      <c r="D880" t="s">
        <v>1927</v>
      </c>
      <c r="E880" s="6">
        <v>45094</v>
      </c>
      <c r="F880" s="51">
        <v>988.38</v>
      </c>
      <c r="G880" s="51">
        <v>988.38</v>
      </c>
      <c r="I880" s="6"/>
    </row>
    <row r="881" spans="2:9" x14ac:dyDescent="0.25">
      <c r="B881" t="s">
        <v>1928</v>
      </c>
      <c r="C881" t="s">
        <v>2735</v>
      </c>
      <c r="D881" t="s">
        <v>1930</v>
      </c>
      <c r="E881" s="6">
        <v>45104</v>
      </c>
      <c r="F881" s="51">
        <v>700</v>
      </c>
      <c r="G881" s="51">
        <v>700</v>
      </c>
      <c r="I881" s="6"/>
    </row>
    <row r="882" spans="2:9" x14ac:dyDescent="0.25">
      <c r="B882" t="s">
        <v>454</v>
      </c>
      <c r="C882" t="s">
        <v>2736</v>
      </c>
      <c r="D882" t="s">
        <v>455</v>
      </c>
      <c r="E882" s="6">
        <v>44992</v>
      </c>
      <c r="F882" s="51">
        <v>50</v>
      </c>
      <c r="G882" s="51">
        <v>50</v>
      </c>
      <c r="I882" s="6"/>
    </row>
    <row r="883" spans="2:9" x14ac:dyDescent="0.25">
      <c r="B883" t="s">
        <v>456</v>
      </c>
      <c r="C883" t="s">
        <v>2737</v>
      </c>
      <c r="D883" t="s">
        <v>458</v>
      </c>
      <c r="E883" s="6">
        <v>44628</v>
      </c>
      <c r="F883" s="51">
        <v>741</v>
      </c>
      <c r="G883" s="51">
        <v>741</v>
      </c>
      <c r="I883" s="6"/>
    </row>
    <row r="884" spans="2:9" x14ac:dyDescent="0.25">
      <c r="B884" t="s">
        <v>456</v>
      </c>
      <c r="C884" t="s">
        <v>2737</v>
      </c>
      <c r="D884" t="s">
        <v>459</v>
      </c>
      <c r="E884" s="6">
        <v>44633</v>
      </c>
      <c r="F884" s="51">
        <v>305.02999999999997</v>
      </c>
      <c r="G884" s="51">
        <v>305.02999999999997</v>
      </c>
      <c r="I884" s="6"/>
    </row>
    <row r="885" spans="2:9" x14ac:dyDescent="0.25">
      <c r="B885" t="s">
        <v>456</v>
      </c>
      <c r="C885" t="s">
        <v>2737</v>
      </c>
      <c r="D885" t="s">
        <v>460</v>
      </c>
      <c r="E885" s="6">
        <v>44701</v>
      </c>
      <c r="F885" s="51">
        <v>308.7</v>
      </c>
      <c r="G885" s="51">
        <v>308.7</v>
      </c>
      <c r="I885" s="6"/>
    </row>
    <row r="886" spans="2:9" x14ac:dyDescent="0.25">
      <c r="B886" t="s">
        <v>456</v>
      </c>
      <c r="C886" t="s">
        <v>2737</v>
      </c>
      <c r="D886" t="s">
        <v>461</v>
      </c>
      <c r="E886" s="6">
        <v>44791</v>
      </c>
      <c r="F886" s="51">
        <v>637.5</v>
      </c>
      <c r="G886" s="51">
        <v>637.5</v>
      </c>
      <c r="I886" s="6"/>
    </row>
    <row r="887" spans="2:9" x14ac:dyDescent="0.25">
      <c r="B887" t="s">
        <v>456</v>
      </c>
      <c r="C887" t="s">
        <v>2737</v>
      </c>
      <c r="D887" t="s">
        <v>462</v>
      </c>
      <c r="E887" s="6">
        <v>44967</v>
      </c>
      <c r="F887" s="51">
        <v>323.39999999999998</v>
      </c>
      <c r="G887" s="51">
        <v>323.39999999999998</v>
      </c>
      <c r="I887" s="6"/>
    </row>
    <row r="888" spans="2:9" x14ac:dyDescent="0.25">
      <c r="B888" t="s">
        <v>456</v>
      </c>
      <c r="C888" t="s">
        <v>2737</v>
      </c>
      <c r="D888" t="s">
        <v>463</v>
      </c>
      <c r="E888" s="6">
        <v>44967</v>
      </c>
      <c r="F888" s="51">
        <v>323.39999999999998</v>
      </c>
      <c r="G888" s="51">
        <v>323.39999999999998</v>
      </c>
      <c r="I888" s="6"/>
    </row>
    <row r="889" spans="2:9" x14ac:dyDescent="0.25">
      <c r="B889" t="s">
        <v>456</v>
      </c>
      <c r="C889" t="s">
        <v>2737</v>
      </c>
      <c r="D889" t="s">
        <v>464</v>
      </c>
      <c r="E889" s="6">
        <v>44967</v>
      </c>
      <c r="F889" s="51">
        <v>662.5</v>
      </c>
      <c r="G889" s="51">
        <v>662.5</v>
      </c>
      <c r="I889" s="6"/>
    </row>
    <row r="890" spans="2:9" x14ac:dyDescent="0.25">
      <c r="B890" t="s">
        <v>456</v>
      </c>
      <c r="C890" t="s">
        <v>2737</v>
      </c>
      <c r="D890" t="s">
        <v>2368</v>
      </c>
      <c r="E890" s="6">
        <v>45118</v>
      </c>
      <c r="F890" s="51">
        <v>477.5</v>
      </c>
      <c r="G890" s="51">
        <v>477.5</v>
      </c>
      <c r="I890" s="6"/>
    </row>
    <row r="891" spans="2:9" x14ac:dyDescent="0.25">
      <c r="B891" t="s">
        <v>2203</v>
      </c>
      <c r="C891" t="s">
        <v>2738</v>
      </c>
      <c r="D891" t="s">
        <v>2369</v>
      </c>
      <c r="E891" s="6">
        <v>45113</v>
      </c>
      <c r="F891" s="51">
        <v>1589.5</v>
      </c>
      <c r="G891" s="51">
        <v>1589.5</v>
      </c>
      <c r="I891" s="6"/>
    </row>
    <row r="892" spans="2:9" x14ac:dyDescent="0.25">
      <c r="B892" t="s">
        <v>2203</v>
      </c>
      <c r="C892" t="s">
        <v>2738</v>
      </c>
      <c r="D892" t="s">
        <v>2370</v>
      </c>
      <c r="E892" s="6">
        <v>45119</v>
      </c>
      <c r="F892" s="51">
        <v>1937.25</v>
      </c>
      <c r="G892" s="51">
        <v>1937.25</v>
      </c>
      <c r="I892" s="6"/>
    </row>
    <row r="893" spans="2:9" x14ac:dyDescent="0.25">
      <c r="B893" t="s">
        <v>466</v>
      </c>
      <c r="C893" t="s">
        <v>2739</v>
      </c>
      <c r="D893" t="s">
        <v>468</v>
      </c>
      <c r="E893" s="6">
        <v>44878</v>
      </c>
      <c r="F893" s="51">
        <v>2300</v>
      </c>
      <c r="G893" s="51">
        <v>2300</v>
      </c>
      <c r="I893" s="6"/>
    </row>
    <row r="894" spans="2:9" x14ac:dyDescent="0.25">
      <c r="B894" t="s">
        <v>466</v>
      </c>
      <c r="C894" t="s">
        <v>2739</v>
      </c>
      <c r="D894" t="s">
        <v>469</v>
      </c>
      <c r="E894" s="6">
        <v>45031</v>
      </c>
      <c r="F894" s="51">
        <v>2950</v>
      </c>
      <c r="G894" s="51">
        <v>2950</v>
      </c>
      <c r="I894" s="6"/>
    </row>
    <row r="895" spans="2:9" x14ac:dyDescent="0.25">
      <c r="B895" t="s">
        <v>470</v>
      </c>
      <c r="C895" t="s">
        <v>2740</v>
      </c>
      <c r="D895" t="s">
        <v>1137</v>
      </c>
      <c r="E895" s="6">
        <v>45079</v>
      </c>
      <c r="F895" s="51">
        <v>1900</v>
      </c>
      <c r="G895" s="51">
        <v>1900</v>
      </c>
      <c r="I895" s="6"/>
    </row>
    <row r="896" spans="2:9" x14ac:dyDescent="0.25">
      <c r="B896" t="s">
        <v>470</v>
      </c>
      <c r="C896" t="s">
        <v>2740</v>
      </c>
      <c r="D896" t="s">
        <v>1932</v>
      </c>
      <c r="E896" s="6">
        <v>45106</v>
      </c>
      <c r="F896" s="51">
        <v>1900</v>
      </c>
      <c r="G896" s="51">
        <v>1900</v>
      </c>
      <c r="I896" s="6"/>
    </row>
    <row r="897" spans="2:9" x14ac:dyDescent="0.25">
      <c r="B897" t="s">
        <v>472</v>
      </c>
      <c r="C897" t="s">
        <v>2741</v>
      </c>
      <c r="D897" t="s">
        <v>474</v>
      </c>
      <c r="E897" s="6">
        <v>45029</v>
      </c>
      <c r="F897" s="51">
        <v>1700</v>
      </c>
      <c r="G897" s="51">
        <v>1700</v>
      </c>
      <c r="I897" s="6"/>
    </row>
    <row r="898" spans="2:9" x14ac:dyDescent="0.25">
      <c r="B898" t="s">
        <v>475</v>
      </c>
      <c r="C898" t="s">
        <v>2742</v>
      </c>
      <c r="D898" t="s">
        <v>477</v>
      </c>
      <c r="E898" s="6">
        <v>44867</v>
      </c>
      <c r="F898" s="51">
        <v>1081.1300000000001</v>
      </c>
      <c r="G898" s="51">
        <v>1081.1300000000001</v>
      </c>
      <c r="I898" s="6"/>
    </row>
    <row r="899" spans="2:9" x14ac:dyDescent="0.25">
      <c r="B899" t="s">
        <v>475</v>
      </c>
      <c r="C899" t="s">
        <v>2742</v>
      </c>
      <c r="D899" t="s">
        <v>478</v>
      </c>
      <c r="E899" s="6">
        <v>44968</v>
      </c>
      <c r="F899" s="51">
        <v>668.25</v>
      </c>
      <c r="G899" s="51">
        <v>668.25</v>
      </c>
      <c r="I899" s="6"/>
    </row>
    <row r="900" spans="2:9" x14ac:dyDescent="0.25">
      <c r="B900" t="s">
        <v>475</v>
      </c>
      <c r="C900" t="s">
        <v>2742</v>
      </c>
      <c r="D900" t="s">
        <v>479</v>
      </c>
      <c r="E900" s="6">
        <v>44994</v>
      </c>
      <c r="F900" s="51">
        <v>928.13</v>
      </c>
      <c r="G900" s="51">
        <v>928.13</v>
      </c>
      <c r="I900" s="6"/>
    </row>
    <row r="901" spans="2:9" x14ac:dyDescent="0.25">
      <c r="B901" t="s">
        <v>475</v>
      </c>
      <c r="C901" t="s">
        <v>2742</v>
      </c>
      <c r="D901" t="s">
        <v>480</v>
      </c>
      <c r="E901" s="6">
        <v>45042</v>
      </c>
      <c r="F901" s="51">
        <v>1596</v>
      </c>
      <c r="G901" s="51">
        <v>1596</v>
      </c>
      <c r="I901" s="6"/>
    </row>
    <row r="902" spans="2:9" x14ac:dyDescent="0.25">
      <c r="B902" t="s">
        <v>475</v>
      </c>
      <c r="C902" t="s">
        <v>2742</v>
      </c>
      <c r="D902" t="s">
        <v>1138</v>
      </c>
      <c r="E902" s="6">
        <v>45079</v>
      </c>
      <c r="F902" s="51">
        <v>578.92999999999995</v>
      </c>
      <c r="G902" s="51">
        <v>578.92999999999995</v>
      </c>
      <c r="I902" s="6"/>
    </row>
    <row r="903" spans="2:9" x14ac:dyDescent="0.25">
      <c r="B903" t="s">
        <v>475</v>
      </c>
      <c r="C903" t="s">
        <v>2742</v>
      </c>
      <c r="D903" t="s">
        <v>1432</v>
      </c>
      <c r="E903" s="6">
        <v>45084</v>
      </c>
      <c r="F903" s="51">
        <v>455.18</v>
      </c>
      <c r="G903" s="51">
        <v>455.18</v>
      </c>
      <c r="I903" s="6"/>
    </row>
    <row r="904" spans="2:9" x14ac:dyDescent="0.25">
      <c r="B904" t="s">
        <v>475</v>
      </c>
      <c r="C904" t="s">
        <v>2742</v>
      </c>
      <c r="D904" t="s">
        <v>1431</v>
      </c>
      <c r="E904" s="6">
        <v>45087</v>
      </c>
      <c r="F904" s="51">
        <v>1408.88</v>
      </c>
      <c r="G904" s="51">
        <v>1408.88</v>
      </c>
      <c r="I904" s="6"/>
    </row>
    <row r="905" spans="2:9" x14ac:dyDescent="0.25">
      <c r="B905" t="s">
        <v>475</v>
      </c>
      <c r="C905" t="s">
        <v>2742</v>
      </c>
      <c r="D905" t="s">
        <v>1434</v>
      </c>
      <c r="E905" s="6">
        <v>45087</v>
      </c>
      <c r="F905" s="51">
        <v>469.63</v>
      </c>
      <c r="G905" s="51">
        <v>469.63</v>
      </c>
      <c r="I905" s="6"/>
    </row>
    <row r="906" spans="2:9" x14ac:dyDescent="0.25">
      <c r="B906" t="s">
        <v>475</v>
      </c>
      <c r="C906" t="s">
        <v>2742</v>
      </c>
      <c r="D906" t="s">
        <v>1433</v>
      </c>
      <c r="E906" s="6">
        <v>45091</v>
      </c>
      <c r="F906" s="51">
        <v>794.75</v>
      </c>
      <c r="G906" s="51">
        <v>794.75</v>
      </c>
      <c r="I906" s="6"/>
    </row>
    <row r="907" spans="2:9" x14ac:dyDescent="0.25">
      <c r="B907" t="s">
        <v>475</v>
      </c>
      <c r="C907" t="s">
        <v>2742</v>
      </c>
      <c r="D907" t="s">
        <v>1934</v>
      </c>
      <c r="E907" s="6">
        <v>45098</v>
      </c>
      <c r="F907" s="51">
        <v>794.75</v>
      </c>
      <c r="G907" s="51">
        <v>794.75</v>
      </c>
      <c r="I907" s="6"/>
    </row>
    <row r="908" spans="2:9" x14ac:dyDescent="0.25">
      <c r="B908" t="s">
        <v>475</v>
      </c>
      <c r="C908" t="s">
        <v>2742</v>
      </c>
      <c r="D908" t="s">
        <v>1933</v>
      </c>
      <c r="E908" s="6">
        <v>45098</v>
      </c>
      <c r="F908" s="51">
        <v>686.38</v>
      </c>
      <c r="G908" s="51">
        <v>686.38</v>
      </c>
      <c r="I908" s="6"/>
    </row>
    <row r="909" spans="2:9" x14ac:dyDescent="0.25">
      <c r="B909" t="s">
        <v>475</v>
      </c>
      <c r="C909" t="s">
        <v>2742</v>
      </c>
      <c r="D909" t="s">
        <v>1935</v>
      </c>
      <c r="E909" s="6">
        <v>45100</v>
      </c>
      <c r="F909" s="51">
        <v>433.5</v>
      </c>
      <c r="G909" s="51">
        <v>433.5</v>
      </c>
      <c r="I909" s="6"/>
    </row>
    <row r="910" spans="2:9" x14ac:dyDescent="0.25">
      <c r="B910" t="s">
        <v>475</v>
      </c>
      <c r="C910" t="s">
        <v>2742</v>
      </c>
      <c r="D910" t="s">
        <v>1936</v>
      </c>
      <c r="E910" s="6">
        <v>45107</v>
      </c>
      <c r="F910" s="51">
        <v>541.88</v>
      </c>
      <c r="G910" s="51">
        <v>541.88</v>
      </c>
      <c r="I910" s="6"/>
    </row>
    <row r="911" spans="2:9" x14ac:dyDescent="0.25">
      <c r="B911" t="s">
        <v>475</v>
      </c>
      <c r="C911" t="s">
        <v>2742</v>
      </c>
      <c r="D911" t="s">
        <v>1937</v>
      </c>
      <c r="E911" s="6">
        <v>45107</v>
      </c>
      <c r="F911" s="51">
        <v>830.88</v>
      </c>
      <c r="G911" s="51">
        <v>830.88</v>
      </c>
      <c r="I911" s="6"/>
    </row>
    <row r="912" spans="2:9" x14ac:dyDescent="0.25">
      <c r="B912" t="s">
        <v>475</v>
      </c>
      <c r="C912" t="s">
        <v>2742</v>
      </c>
      <c r="D912" t="s">
        <v>2371</v>
      </c>
      <c r="E912" s="6">
        <v>45113</v>
      </c>
      <c r="F912" s="51">
        <v>351.25</v>
      </c>
      <c r="G912" s="51">
        <v>351.25</v>
      </c>
      <c r="I912" s="6"/>
    </row>
    <row r="913" spans="2:9" x14ac:dyDescent="0.25">
      <c r="B913" t="s">
        <v>475</v>
      </c>
      <c r="C913" t="s">
        <v>2742</v>
      </c>
      <c r="D913" t="s">
        <v>2592</v>
      </c>
      <c r="E913" s="6">
        <v>45121</v>
      </c>
      <c r="F913" s="51">
        <v>975.38</v>
      </c>
      <c r="G913" s="51">
        <v>975.38</v>
      </c>
      <c r="I913" s="6"/>
    </row>
    <row r="914" spans="2:9" x14ac:dyDescent="0.25">
      <c r="B914" t="s">
        <v>475</v>
      </c>
      <c r="C914" t="s">
        <v>2742</v>
      </c>
      <c r="D914" t="s">
        <v>2593</v>
      </c>
      <c r="E914" s="6">
        <v>45122</v>
      </c>
      <c r="F914" s="51">
        <v>466.38</v>
      </c>
      <c r="G914" s="51">
        <v>466.38</v>
      </c>
      <c r="I914" s="6"/>
    </row>
    <row r="915" spans="2:9" x14ac:dyDescent="0.25">
      <c r="B915" t="s">
        <v>481</v>
      </c>
      <c r="C915" t="s">
        <v>2743</v>
      </c>
      <c r="D915" t="s">
        <v>2373</v>
      </c>
      <c r="E915" s="6">
        <v>45120</v>
      </c>
      <c r="F915" s="51">
        <v>3731</v>
      </c>
      <c r="G915" s="51">
        <v>3731</v>
      </c>
      <c r="I915" s="6"/>
    </row>
    <row r="916" spans="2:9" x14ac:dyDescent="0.25">
      <c r="B916" t="s">
        <v>482</v>
      </c>
      <c r="C916" t="s">
        <v>2744</v>
      </c>
      <c r="D916" t="s">
        <v>484</v>
      </c>
      <c r="E916" s="6">
        <v>45023</v>
      </c>
      <c r="F916" s="51">
        <v>1100</v>
      </c>
      <c r="G916" s="51">
        <v>1100</v>
      </c>
      <c r="I916" s="6"/>
    </row>
    <row r="917" spans="2:9" x14ac:dyDescent="0.25">
      <c r="B917" t="s">
        <v>485</v>
      </c>
      <c r="C917" t="s">
        <v>2746</v>
      </c>
      <c r="D917" t="s">
        <v>487</v>
      </c>
      <c r="E917" s="6">
        <v>44754</v>
      </c>
      <c r="F917" s="51">
        <v>3400</v>
      </c>
      <c r="G917" s="51">
        <v>100</v>
      </c>
      <c r="I917" s="6"/>
    </row>
    <row r="918" spans="2:9" x14ac:dyDescent="0.25">
      <c r="B918" t="s">
        <v>485</v>
      </c>
      <c r="C918" t="s">
        <v>2746</v>
      </c>
      <c r="D918" t="s">
        <v>488</v>
      </c>
      <c r="E918" s="6">
        <v>44873</v>
      </c>
      <c r="F918" s="51">
        <v>3500</v>
      </c>
      <c r="G918" s="51">
        <v>3500</v>
      </c>
      <c r="I918" s="6"/>
    </row>
    <row r="919" spans="2:9" x14ac:dyDescent="0.25">
      <c r="B919" t="s">
        <v>485</v>
      </c>
      <c r="C919" t="s">
        <v>2746</v>
      </c>
      <c r="D919" t="s">
        <v>1139</v>
      </c>
      <c r="E919" s="6">
        <v>44981</v>
      </c>
      <c r="F919" s="51">
        <v>3850</v>
      </c>
      <c r="G919" s="51">
        <v>3850</v>
      </c>
      <c r="I919" s="6"/>
    </row>
    <row r="920" spans="2:9" x14ac:dyDescent="0.25">
      <c r="B920" t="s">
        <v>485</v>
      </c>
      <c r="C920" t="s">
        <v>2746</v>
      </c>
      <c r="D920" t="s">
        <v>1439</v>
      </c>
      <c r="E920" s="6">
        <v>44981</v>
      </c>
      <c r="F920" s="51">
        <v>3500</v>
      </c>
      <c r="G920" s="51">
        <v>3500</v>
      </c>
      <c r="I920" s="6"/>
    </row>
    <row r="921" spans="2:9" x14ac:dyDescent="0.25">
      <c r="B921" t="s">
        <v>1440</v>
      </c>
      <c r="C921" t="s">
        <v>2747</v>
      </c>
      <c r="D921" t="s">
        <v>1441</v>
      </c>
      <c r="E921" s="6">
        <v>45080</v>
      </c>
      <c r="F921" s="51">
        <v>4500</v>
      </c>
      <c r="G921" s="51">
        <v>4500</v>
      </c>
      <c r="I921" s="6"/>
    </row>
    <row r="922" spans="2:9" x14ac:dyDescent="0.25">
      <c r="B922" t="s">
        <v>1057</v>
      </c>
      <c r="C922" t="s">
        <v>2748</v>
      </c>
      <c r="D922" t="s">
        <v>1059</v>
      </c>
      <c r="E922" s="6">
        <v>45071</v>
      </c>
      <c r="F922" s="51">
        <v>3622</v>
      </c>
      <c r="G922" s="51">
        <v>3622</v>
      </c>
      <c r="I922" s="6"/>
    </row>
    <row r="923" spans="2:9" x14ac:dyDescent="0.25">
      <c r="B923" t="s">
        <v>491</v>
      </c>
      <c r="C923" t="s">
        <v>2750</v>
      </c>
      <c r="D923" t="s">
        <v>1140</v>
      </c>
      <c r="E923" s="6">
        <v>45077</v>
      </c>
      <c r="F923" s="51">
        <v>735</v>
      </c>
      <c r="G923" s="51">
        <v>735</v>
      </c>
      <c r="I923" s="6"/>
    </row>
    <row r="924" spans="2:9" x14ac:dyDescent="0.25">
      <c r="B924" t="s">
        <v>491</v>
      </c>
      <c r="C924" t="s">
        <v>2750</v>
      </c>
      <c r="D924" t="s">
        <v>1141</v>
      </c>
      <c r="E924" s="6">
        <v>45077</v>
      </c>
      <c r="F924" s="51">
        <v>1190</v>
      </c>
      <c r="G924" s="51">
        <v>1190</v>
      </c>
      <c r="I924" s="6"/>
    </row>
    <row r="925" spans="2:9" x14ac:dyDescent="0.25">
      <c r="B925" t="s">
        <v>491</v>
      </c>
      <c r="C925" t="s">
        <v>2750</v>
      </c>
      <c r="D925" t="s">
        <v>1939</v>
      </c>
      <c r="E925" s="6">
        <v>45104</v>
      </c>
      <c r="F925" s="51">
        <v>1372.75</v>
      </c>
      <c r="G925" s="51">
        <v>1372.75</v>
      </c>
      <c r="I925" s="6"/>
    </row>
    <row r="926" spans="2:9" x14ac:dyDescent="0.25">
      <c r="B926" t="s">
        <v>491</v>
      </c>
      <c r="C926" t="s">
        <v>2750</v>
      </c>
      <c r="D926" t="s">
        <v>1940</v>
      </c>
      <c r="E926" s="6">
        <v>45104</v>
      </c>
      <c r="F926" s="51">
        <v>867</v>
      </c>
      <c r="G926" s="51">
        <v>867</v>
      </c>
      <c r="I926" s="6"/>
    </row>
    <row r="927" spans="2:9" x14ac:dyDescent="0.25">
      <c r="B927" t="s">
        <v>491</v>
      </c>
      <c r="C927" t="s">
        <v>2750</v>
      </c>
      <c r="D927" t="s">
        <v>2594</v>
      </c>
      <c r="E927" s="6">
        <v>45122</v>
      </c>
      <c r="F927" s="51">
        <v>1408.88</v>
      </c>
      <c r="G927" s="51">
        <v>1408.88</v>
      </c>
      <c r="I927" s="6"/>
    </row>
    <row r="928" spans="2:9" x14ac:dyDescent="0.25">
      <c r="B928" t="s">
        <v>491</v>
      </c>
      <c r="C928" t="s">
        <v>2750</v>
      </c>
      <c r="D928" t="s">
        <v>2595</v>
      </c>
      <c r="E928" s="6">
        <v>45122</v>
      </c>
      <c r="F928" s="51">
        <v>1336.63</v>
      </c>
      <c r="G928" s="51">
        <v>1336.63</v>
      </c>
      <c r="I928" s="6"/>
    </row>
    <row r="929" spans="2:9" x14ac:dyDescent="0.25">
      <c r="B929" t="s">
        <v>2227</v>
      </c>
      <c r="C929" t="s">
        <v>2751</v>
      </c>
      <c r="D929" t="s">
        <v>2229</v>
      </c>
      <c r="E929" s="6">
        <v>45111</v>
      </c>
      <c r="F929" s="51">
        <v>1500</v>
      </c>
      <c r="G929" s="51">
        <v>1500</v>
      </c>
      <c r="I929" s="6"/>
    </row>
    <row r="930" spans="2:9" x14ac:dyDescent="0.25">
      <c r="B930" t="s">
        <v>1945</v>
      </c>
      <c r="C930" t="s">
        <v>2752</v>
      </c>
      <c r="D930" t="s">
        <v>1947</v>
      </c>
      <c r="E930" s="6">
        <v>45100</v>
      </c>
      <c r="F930" s="51">
        <v>2750</v>
      </c>
      <c r="G930" s="51">
        <v>2750</v>
      </c>
      <c r="I930" s="6"/>
    </row>
    <row r="931" spans="2:9" x14ac:dyDescent="0.25">
      <c r="B931" t="s">
        <v>1945</v>
      </c>
      <c r="C931" t="s">
        <v>2752</v>
      </c>
      <c r="D931" t="s">
        <v>1947</v>
      </c>
      <c r="E931" s="6">
        <v>45106</v>
      </c>
      <c r="F931" s="51">
        <v>2750</v>
      </c>
      <c r="G931" s="51">
        <v>2750</v>
      </c>
      <c r="I931" s="6"/>
    </row>
    <row r="932" spans="2:9" x14ac:dyDescent="0.25">
      <c r="B932" t="s">
        <v>492</v>
      </c>
      <c r="C932" t="s">
        <v>2753</v>
      </c>
      <c r="D932" t="s">
        <v>493</v>
      </c>
      <c r="E932" s="6">
        <v>44841</v>
      </c>
      <c r="F932" s="51">
        <v>164.38</v>
      </c>
      <c r="G932" s="51">
        <v>164.38</v>
      </c>
      <c r="I932" s="6"/>
    </row>
    <row r="933" spans="2:9" x14ac:dyDescent="0.25">
      <c r="B933" t="s">
        <v>492</v>
      </c>
      <c r="C933" t="s">
        <v>2753</v>
      </c>
      <c r="D933" t="s">
        <v>494</v>
      </c>
      <c r="E933" s="6">
        <v>44906</v>
      </c>
      <c r="F933" s="51">
        <v>178.13</v>
      </c>
      <c r="G933" s="51">
        <v>178.13</v>
      </c>
      <c r="I933" s="6"/>
    </row>
    <row r="934" spans="2:9" x14ac:dyDescent="0.25">
      <c r="B934" t="s">
        <v>495</v>
      </c>
      <c r="C934" t="s">
        <v>2754</v>
      </c>
      <c r="D934" t="s">
        <v>1948</v>
      </c>
      <c r="E934" s="6">
        <v>45098</v>
      </c>
      <c r="F934" s="51">
        <v>459.88</v>
      </c>
      <c r="G934" s="51">
        <v>459.88</v>
      </c>
      <c r="I934" s="6"/>
    </row>
    <row r="935" spans="2:9" x14ac:dyDescent="0.25">
      <c r="B935" t="s">
        <v>495</v>
      </c>
      <c r="C935" t="s">
        <v>2754</v>
      </c>
      <c r="D935" t="s">
        <v>1949</v>
      </c>
      <c r="E935" s="6">
        <v>45107</v>
      </c>
      <c r="F935" s="51">
        <v>537.63</v>
      </c>
      <c r="G935" s="51">
        <v>537.63</v>
      </c>
      <c r="I935" s="6"/>
    </row>
    <row r="936" spans="2:9" x14ac:dyDescent="0.25">
      <c r="B936" t="s">
        <v>497</v>
      </c>
      <c r="C936" t="s">
        <v>2755</v>
      </c>
      <c r="D936" t="s">
        <v>500</v>
      </c>
      <c r="E936" s="6">
        <v>45027</v>
      </c>
      <c r="F936" s="51">
        <v>634.5</v>
      </c>
      <c r="G936" s="51">
        <v>634.5</v>
      </c>
      <c r="I936" s="6"/>
    </row>
    <row r="937" spans="2:9" x14ac:dyDescent="0.25">
      <c r="B937" t="s">
        <v>497</v>
      </c>
      <c r="C937" t="s">
        <v>2755</v>
      </c>
      <c r="D937" t="s">
        <v>499</v>
      </c>
      <c r="E937" s="6">
        <v>45028</v>
      </c>
      <c r="F937" s="51">
        <v>885.6</v>
      </c>
      <c r="G937" s="51">
        <v>885.6</v>
      </c>
      <c r="I937" s="6"/>
    </row>
    <row r="938" spans="2:9" x14ac:dyDescent="0.25">
      <c r="B938" t="s">
        <v>497</v>
      </c>
      <c r="C938" t="s">
        <v>2755</v>
      </c>
      <c r="D938" t="s">
        <v>501</v>
      </c>
      <c r="E938" s="6">
        <v>45031</v>
      </c>
      <c r="F938" s="51">
        <v>634.5</v>
      </c>
      <c r="G938" s="51">
        <v>634.5</v>
      </c>
      <c r="I938" s="6"/>
    </row>
    <row r="939" spans="2:9" x14ac:dyDescent="0.25">
      <c r="B939" t="s">
        <v>497</v>
      </c>
      <c r="C939" t="s">
        <v>2755</v>
      </c>
      <c r="D939" t="s">
        <v>502</v>
      </c>
      <c r="E939" s="6">
        <v>45063</v>
      </c>
      <c r="F939" s="51">
        <v>740.25</v>
      </c>
      <c r="G939" s="51">
        <v>740.25</v>
      </c>
      <c r="I939" s="6"/>
    </row>
    <row r="940" spans="2:9" x14ac:dyDescent="0.25">
      <c r="B940" t="s">
        <v>497</v>
      </c>
      <c r="C940" t="s">
        <v>2755</v>
      </c>
      <c r="D940" t="s">
        <v>503</v>
      </c>
      <c r="E940" s="6">
        <v>45066</v>
      </c>
      <c r="F940" s="51">
        <v>389.13</v>
      </c>
      <c r="G940" s="51">
        <v>389.13</v>
      </c>
      <c r="I940" s="6"/>
    </row>
    <row r="941" spans="2:9" x14ac:dyDescent="0.25">
      <c r="B941" t="s">
        <v>497</v>
      </c>
      <c r="C941" t="s">
        <v>2755</v>
      </c>
      <c r="D941" t="s">
        <v>1060</v>
      </c>
      <c r="E941" s="6">
        <v>45069</v>
      </c>
      <c r="F941" s="51">
        <v>2137.5</v>
      </c>
      <c r="G941" s="51">
        <v>2137.5</v>
      </c>
      <c r="I941" s="6"/>
    </row>
    <row r="942" spans="2:9" x14ac:dyDescent="0.25">
      <c r="B942" t="s">
        <v>497</v>
      </c>
      <c r="C942" t="s">
        <v>2755</v>
      </c>
      <c r="D942" t="s">
        <v>1142</v>
      </c>
      <c r="E942" s="6">
        <v>45077</v>
      </c>
      <c r="F942" s="51">
        <v>707.5</v>
      </c>
      <c r="G942" s="51">
        <v>707.5</v>
      </c>
      <c r="I942" s="6"/>
    </row>
    <row r="943" spans="2:9" x14ac:dyDescent="0.25">
      <c r="B943" t="s">
        <v>497</v>
      </c>
      <c r="C943" t="s">
        <v>2755</v>
      </c>
      <c r="D943" t="s">
        <v>1443</v>
      </c>
      <c r="E943" s="6">
        <v>45084</v>
      </c>
      <c r="F943" s="51">
        <v>641.25</v>
      </c>
      <c r="G943" s="51">
        <v>641.25</v>
      </c>
      <c r="I943" s="6"/>
    </row>
    <row r="944" spans="2:9" x14ac:dyDescent="0.25">
      <c r="B944" t="s">
        <v>497</v>
      </c>
      <c r="C944" t="s">
        <v>2755</v>
      </c>
      <c r="D944" t="s">
        <v>1444</v>
      </c>
      <c r="E944" s="6">
        <v>45091</v>
      </c>
      <c r="F944" s="51">
        <v>2312</v>
      </c>
      <c r="G944" s="51">
        <v>2312</v>
      </c>
      <c r="I944" s="6"/>
    </row>
    <row r="945" spans="2:9" x14ac:dyDescent="0.25">
      <c r="B945" t="s">
        <v>497</v>
      </c>
      <c r="C945" t="s">
        <v>2755</v>
      </c>
      <c r="D945" t="s">
        <v>1445</v>
      </c>
      <c r="E945" s="6">
        <v>45092</v>
      </c>
      <c r="F945" s="51">
        <v>650.25</v>
      </c>
      <c r="G945" s="51">
        <v>650.25</v>
      </c>
      <c r="I945" s="6"/>
    </row>
    <row r="946" spans="2:9" x14ac:dyDescent="0.25">
      <c r="B946" t="s">
        <v>497</v>
      </c>
      <c r="C946" t="s">
        <v>2755</v>
      </c>
      <c r="D946" t="s">
        <v>1950</v>
      </c>
      <c r="E946" s="6">
        <v>45098</v>
      </c>
      <c r="F946" s="51">
        <v>484.08</v>
      </c>
      <c r="G946" s="51">
        <v>484.08</v>
      </c>
      <c r="I946" s="6"/>
    </row>
    <row r="947" spans="2:9" x14ac:dyDescent="0.25">
      <c r="B947" t="s">
        <v>497</v>
      </c>
      <c r="C947" t="s">
        <v>2755</v>
      </c>
      <c r="D947" t="s">
        <v>1951</v>
      </c>
      <c r="E947" s="6">
        <v>45106</v>
      </c>
      <c r="F947" s="51">
        <v>433.5</v>
      </c>
      <c r="G947" s="51">
        <v>433.5</v>
      </c>
      <c r="I947" s="6"/>
    </row>
    <row r="948" spans="2:9" x14ac:dyDescent="0.25">
      <c r="B948" t="s">
        <v>497</v>
      </c>
      <c r="C948" t="s">
        <v>2755</v>
      </c>
      <c r="D948" t="s">
        <v>1952</v>
      </c>
      <c r="E948" s="6">
        <v>45106</v>
      </c>
      <c r="F948" s="51">
        <v>2095.25</v>
      </c>
      <c r="G948" s="51">
        <v>2095.25</v>
      </c>
      <c r="I948" s="6"/>
    </row>
    <row r="949" spans="2:9" x14ac:dyDescent="0.25">
      <c r="B949" t="s">
        <v>497</v>
      </c>
      <c r="C949" t="s">
        <v>2755</v>
      </c>
      <c r="D949" t="s">
        <v>2377</v>
      </c>
      <c r="E949" s="6">
        <v>45119</v>
      </c>
      <c r="F949" s="51">
        <v>1806.25</v>
      </c>
      <c r="G949" s="51">
        <v>1806.25</v>
      </c>
      <c r="I949" s="6"/>
    </row>
    <row r="950" spans="2:9" x14ac:dyDescent="0.25">
      <c r="B950" t="s">
        <v>504</v>
      </c>
      <c r="C950" t="s">
        <v>2757</v>
      </c>
      <c r="D950" t="s">
        <v>505</v>
      </c>
      <c r="E950" s="6">
        <v>45013</v>
      </c>
      <c r="F950" s="51">
        <v>796.65</v>
      </c>
      <c r="G950" s="51">
        <v>796.65</v>
      </c>
      <c r="I950" s="6"/>
    </row>
    <row r="951" spans="2:9" x14ac:dyDescent="0.25">
      <c r="B951" t="s">
        <v>504</v>
      </c>
      <c r="C951" t="s">
        <v>2757</v>
      </c>
      <c r="D951" t="s">
        <v>1061</v>
      </c>
      <c r="E951" s="6">
        <v>45070</v>
      </c>
      <c r="F951" s="51">
        <v>910</v>
      </c>
      <c r="G951" s="51">
        <v>910</v>
      </c>
      <c r="I951" s="6"/>
    </row>
    <row r="952" spans="2:9" x14ac:dyDescent="0.25">
      <c r="B952" t="s">
        <v>504</v>
      </c>
      <c r="C952" t="s">
        <v>2757</v>
      </c>
      <c r="D952" t="s">
        <v>1062</v>
      </c>
      <c r="E952" s="6">
        <v>45071</v>
      </c>
      <c r="F952" s="51">
        <v>558</v>
      </c>
      <c r="G952" s="51">
        <v>558</v>
      </c>
      <c r="I952" s="6"/>
    </row>
    <row r="953" spans="2:9" x14ac:dyDescent="0.25">
      <c r="B953" t="s">
        <v>504</v>
      </c>
      <c r="C953" t="s">
        <v>2757</v>
      </c>
      <c r="D953" t="s">
        <v>1143</v>
      </c>
      <c r="E953" s="6">
        <v>45077</v>
      </c>
      <c r="F953" s="51">
        <v>1150.8800000000001</v>
      </c>
      <c r="G953" s="51">
        <v>1150.8800000000001</v>
      </c>
      <c r="I953" s="6"/>
    </row>
    <row r="954" spans="2:9" x14ac:dyDescent="0.25">
      <c r="B954" t="s">
        <v>504</v>
      </c>
      <c r="C954" t="s">
        <v>2757</v>
      </c>
      <c r="D954" t="s">
        <v>1450</v>
      </c>
      <c r="E954" s="6">
        <v>45084</v>
      </c>
      <c r="F954" s="51">
        <v>794.75</v>
      </c>
      <c r="G954" s="51">
        <v>794.75</v>
      </c>
      <c r="I954" s="6"/>
    </row>
    <row r="955" spans="2:9" x14ac:dyDescent="0.25">
      <c r="B955" t="s">
        <v>504</v>
      </c>
      <c r="C955" t="s">
        <v>2757</v>
      </c>
      <c r="D955" t="s">
        <v>1953</v>
      </c>
      <c r="E955" s="6">
        <v>45100</v>
      </c>
      <c r="F955" s="51">
        <v>541.88</v>
      </c>
      <c r="G955" s="51">
        <v>541.88</v>
      </c>
      <c r="I955" s="6"/>
    </row>
    <row r="956" spans="2:9" x14ac:dyDescent="0.25">
      <c r="B956" t="s">
        <v>504</v>
      </c>
      <c r="C956" t="s">
        <v>2757</v>
      </c>
      <c r="D956" t="s">
        <v>1954</v>
      </c>
      <c r="E956" s="6">
        <v>45104</v>
      </c>
      <c r="F956" s="51">
        <v>794.75</v>
      </c>
      <c r="G956" s="51">
        <v>794.75</v>
      </c>
      <c r="I956" s="6"/>
    </row>
    <row r="957" spans="2:9" x14ac:dyDescent="0.25">
      <c r="B957" t="s">
        <v>504</v>
      </c>
      <c r="C957" t="s">
        <v>2757</v>
      </c>
      <c r="D957" t="s">
        <v>1955</v>
      </c>
      <c r="E957" s="6">
        <v>45104</v>
      </c>
      <c r="F957" s="51">
        <v>289</v>
      </c>
      <c r="G957" s="51">
        <v>289</v>
      </c>
      <c r="I957" s="6"/>
    </row>
    <row r="958" spans="2:9" x14ac:dyDescent="0.25">
      <c r="B958" t="s">
        <v>504</v>
      </c>
      <c r="C958" t="s">
        <v>2757</v>
      </c>
      <c r="D958" t="s">
        <v>2379</v>
      </c>
      <c r="E958" s="6">
        <v>45113</v>
      </c>
      <c r="F958" s="51">
        <v>397.38</v>
      </c>
      <c r="G958" s="51">
        <v>397.38</v>
      </c>
      <c r="I958" s="6"/>
    </row>
    <row r="959" spans="2:9" x14ac:dyDescent="0.25">
      <c r="B959" t="s">
        <v>506</v>
      </c>
      <c r="C959" t="s">
        <v>2758</v>
      </c>
      <c r="D959" t="s">
        <v>508</v>
      </c>
      <c r="E959" s="6">
        <v>44786</v>
      </c>
      <c r="F959" s="51">
        <v>1792</v>
      </c>
      <c r="G959" s="51">
        <v>142</v>
      </c>
      <c r="I959" s="6"/>
    </row>
    <row r="960" spans="2:9" x14ac:dyDescent="0.25">
      <c r="B960" t="s">
        <v>506</v>
      </c>
      <c r="C960" t="s">
        <v>2758</v>
      </c>
      <c r="D960" t="s">
        <v>2380</v>
      </c>
      <c r="E960" s="6">
        <v>45119</v>
      </c>
      <c r="F960" s="51">
        <v>505.75</v>
      </c>
      <c r="G960" s="51">
        <v>505.75</v>
      </c>
      <c r="I960" s="6"/>
    </row>
    <row r="961" spans="2:9" x14ac:dyDescent="0.25">
      <c r="B961" t="s">
        <v>506</v>
      </c>
      <c r="C961" t="s">
        <v>2758</v>
      </c>
      <c r="D961" t="s">
        <v>2596</v>
      </c>
      <c r="E961" s="6">
        <v>45122</v>
      </c>
      <c r="F961" s="51">
        <v>1372.75</v>
      </c>
      <c r="G961" s="51">
        <v>1372.75</v>
      </c>
      <c r="I961" s="6"/>
    </row>
    <row r="962" spans="2:9" x14ac:dyDescent="0.25">
      <c r="B962" t="s">
        <v>2202</v>
      </c>
      <c r="C962" t="s">
        <v>2759</v>
      </c>
      <c r="D962" t="s">
        <v>2381</v>
      </c>
      <c r="E962" s="6">
        <v>45118</v>
      </c>
      <c r="F962" s="51">
        <v>143.5</v>
      </c>
      <c r="G962" s="51">
        <v>143.5</v>
      </c>
      <c r="I962" s="6"/>
    </row>
    <row r="963" spans="2:9" x14ac:dyDescent="0.25">
      <c r="B963" t="s">
        <v>510</v>
      </c>
      <c r="C963" t="s">
        <v>2760</v>
      </c>
      <c r="D963" t="s">
        <v>512</v>
      </c>
      <c r="E963" s="6">
        <v>44876</v>
      </c>
      <c r="F963" s="51">
        <v>2800</v>
      </c>
      <c r="G963" s="51">
        <v>2800</v>
      </c>
      <c r="I963" s="6"/>
    </row>
    <row r="964" spans="2:9" x14ac:dyDescent="0.25">
      <c r="B964" t="s">
        <v>510</v>
      </c>
      <c r="C964" t="s">
        <v>2760</v>
      </c>
      <c r="D964" t="s">
        <v>514</v>
      </c>
      <c r="E964" s="6">
        <v>44973</v>
      </c>
      <c r="F964" s="51">
        <v>1500</v>
      </c>
      <c r="G964" s="51">
        <v>1500</v>
      </c>
      <c r="I964" s="6"/>
    </row>
    <row r="965" spans="2:9" x14ac:dyDescent="0.25">
      <c r="B965" t="s">
        <v>510</v>
      </c>
      <c r="C965" t="s">
        <v>2760</v>
      </c>
      <c r="D965" t="s">
        <v>513</v>
      </c>
      <c r="E965" s="6">
        <v>44979</v>
      </c>
      <c r="F965" s="51">
        <v>1200</v>
      </c>
      <c r="G965" s="51">
        <v>1200</v>
      </c>
      <c r="I965" s="6"/>
    </row>
    <row r="966" spans="2:9" x14ac:dyDescent="0.25">
      <c r="B966" t="s">
        <v>510</v>
      </c>
      <c r="C966" t="s">
        <v>2760</v>
      </c>
      <c r="D966" t="s">
        <v>515</v>
      </c>
      <c r="E966" s="6">
        <v>44995</v>
      </c>
      <c r="F966" s="51">
        <v>2450</v>
      </c>
      <c r="G966" s="51">
        <v>2450</v>
      </c>
      <c r="I966" s="6"/>
    </row>
    <row r="967" spans="2:9" x14ac:dyDescent="0.25">
      <c r="B967" t="s">
        <v>510</v>
      </c>
      <c r="C967" t="s">
        <v>2760</v>
      </c>
      <c r="D967" t="s">
        <v>1144</v>
      </c>
      <c r="E967" s="6">
        <v>45077</v>
      </c>
      <c r="F967" s="51">
        <v>1800</v>
      </c>
      <c r="G967" s="51">
        <v>1800</v>
      </c>
      <c r="I967" s="6"/>
    </row>
    <row r="968" spans="2:9" x14ac:dyDescent="0.25">
      <c r="B968" t="s">
        <v>510</v>
      </c>
      <c r="C968" t="s">
        <v>2760</v>
      </c>
      <c r="D968" t="s">
        <v>1451</v>
      </c>
      <c r="E968" s="6">
        <v>45084</v>
      </c>
      <c r="F968" s="51">
        <v>2800</v>
      </c>
      <c r="G968" s="51">
        <v>2800</v>
      </c>
      <c r="I968" s="6"/>
    </row>
    <row r="969" spans="2:9" x14ac:dyDescent="0.25">
      <c r="B969" t="s">
        <v>510</v>
      </c>
      <c r="C969" t="s">
        <v>2760</v>
      </c>
      <c r="D969" t="s">
        <v>1452</v>
      </c>
      <c r="E969" s="6">
        <v>45091</v>
      </c>
      <c r="F969" s="51">
        <v>1100</v>
      </c>
      <c r="G969" s="51">
        <v>1100</v>
      </c>
      <c r="I969" s="6"/>
    </row>
    <row r="970" spans="2:9" x14ac:dyDescent="0.25">
      <c r="B970" t="s">
        <v>510</v>
      </c>
      <c r="C970" t="s">
        <v>2760</v>
      </c>
      <c r="D970" t="s">
        <v>1956</v>
      </c>
      <c r="E970" s="6">
        <v>45098</v>
      </c>
      <c r="F970" s="51">
        <v>1700</v>
      </c>
      <c r="G970" s="51">
        <v>1700</v>
      </c>
      <c r="I970" s="6"/>
    </row>
    <row r="971" spans="2:9" x14ac:dyDescent="0.25">
      <c r="B971" t="s">
        <v>510</v>
      </c>
      <c r="C971" t="s">
        <v>2760</v>
      </c>
      <c r="D971" t="s">
        <v>2382</v>
      </c>
      <c r="E971" s="6">
        <v>45113</v>
      </c>
      <c r="F971" s="51">
        <v>3800</v>
      </c>
      <c r="G971" s="51">
        <v>3800</v>
      </c>
      <c r="I971" s="6"/>
    </row>
    <row r="972" spans="2:9" x14ac:dyDescent="0.25">
      <c r="B972" t="s">
        <v>516</v>
      </c>
      <c r="C972" t="s">
        <v>2761</v>
      </c>
      <c r="D972" t="s">
        <v>518</v>
      </c>
      <c r="E972" s="6">
        <v>44713</v>
      </c>
      <c r="F972" s="51">
        <v>1125</v>
      </c>
      <c r="G972" s="51">
        <v>1125</v>
      </c>
      <c r="I972" s="6"/>
    </row>
    <row r="973" spans="2:9" x14ac:dyDescent="0.25">
      <c r="B973" t="s">
        <v>516</v>
      </c>
      <c r="C973" t="s">
        <v>2761</v>
      </c>
      <c r="D973" t="s">
        <v>519</v>
      </c>
      <c r="E973" s="6">
        <v>44817</v>
      </c>
      <c r="F973" s="51">
        <v>1020</v>
      </c>
      <c r="G973" s="51">
        <v>1020</v>
      </c>
      <c r="I973" s="6"/>
    </row>
    <row r="974" spans="2:9" x14ac:dyDescent="0.25">
      <c r="B974" t="s">
        <v>516</v>
      </c>
      <c r="C974" t="s">
        <v>2761</v>
      </c>
      <c r="D974" t="s">
        <v>520</v>
      </c>
      <c r="E974" s="6">
        <v>45063</v>
      </c>
      <c r="F974" s="51">
        <v>919.75</v>
      </c>
      <c r="G974" s="51">
        <v>919.75</v>
      </c>
      <c r="I974" s="6"/>
    </row>
    <row r="975" spans="2:9" x14ac:dyDescent="0.25">
      <c r="B975" t="s">
        <v>516</v>
      </c>
      <c r="C975" t="s">
        <v>2761</v>
      </c>
      <c r="D975" t="s">
        <v>521</v>
      </c>
      <c r="E975" s="6">
        <v>45066</v>
      </c>
      <c r="F975" s="51">
        <v>945</v>
      </c>
      <c r="G975" s="51">
        <v>945</v>
      </c>
      <c r="I975" s="6"/>
    </row>
    <row r="976" spans="2:9" x14ac:dyDescent="0.25">
      <c r="B976" t="s">
        <v>516</v>
      </c>
      <c r="C976" t="s">
        <v>2761</v>
      </c>
      <c r="D976" t="s">
        <v>522</v>
      </c>
      <c r="E976" s="6">
        <v>45066</v>
      </c>
      <c r="F976" s="51">
        <v>1680</v>
      </c>
      <c r="G976" s="51">
        <v>1680</v>
      </c>
      <c r="I976" s="6"/>
    </row>
    <row r="977" spans="2:9" x14ac:dyDescent="0.25">
      <c r="B977" t="s">
        <v>516</v>
      </c>
      <c r="C977" t="s">
        <v>2761</v>
      </c>
      <c r="D977" t="s">
        <v>1145</v>
      </c>
      <c r="E977" s="6">
        <v>45077</v>
      </c>
      <c r="F977" s="51">
        <v>2830</v>
      </c>
      <c r="G977" s="51">
        <v>2830</v>
      </c>
      <c r="I977" s="6"/>
    </row>
    <row r="978" spans="2:9" x14ac:dyDescent="0.25">
      <c r="B978" t="s">
        <v>516</v>
      </c>
      <c r="C978" t="s">
        <v>2761</v>
      </c>
      <c r="D978" t="s">
        <v>1146</v>
      </c>
      <c r="E978" s="6">
        <v>45077</v>
      </c>
      <c r="F978" s="51">
        <v>1128</v>
      </c>
      <c r="G978" s="51">
        <v>1128</v>
      </c>
      <c r="I978" s="6"/>
    </row>
    <row r="979" spans="2:9" x14ac:dyDescent="0.25">
      <c r="B979" t="s">
        <v>516</v>
      </c>
      <c r="C979" t="s">
        <v>2761</v>
      </c>
      <c r="D979" t="s">
        <v>1147</v>
      </c>
      <c r="E979" s="6">
        <v>45077</v>
      </c>
      <c r="F979" s="51">
        <v>770</v>
      </c>
      <c r="G979" s="51">
        <v>770</v>
      </c>
      <c r="I979" s="6"/>
    </row>
    <row r="980" spans="2:9" x14ac:dyDescent="0.25">
      <c r="B980" t="s">
        <v>516</v>
      </c>
      <c r="C980" t="s">
        <v>2761</v>
      </c>
      <c r="D980" t="s">
        <v>1148</v>
      </c>
      <c r="E980" s="6">
        <v>45079</v>
      </c>
      <c r="F980" s="51">
        <v>665</v>
      </c>
      <c r="G980" s="51">
        <v>665</v>
      </c>
      <c r="I980" s="6"/>
    </row>
    <row r="981" spans="2:9" x14ac:dyDescent="0.25">
      <c r="B981" t="s">
        <v>516</v>
      </c>
      <c r="C981" t="s">
        <v>2761</v>
      </c>
      <c r="D981" t="s">
        <v>1149</v>
      </c>
      <c r="E981" s="6">
        <v>45079</v>
      </c>
      <c r="F981" s="51">
        <v>1292.95</v>
      </c>
      <c r="G981" s="51">
        <v>1292.95</v>
      </c>
      <c r="I981" s="6"/>
    </row>
    <row r="982" spans="2:9" x14ac:dyDescent="0.25">
      <c r="B982" t="s">
        <v>516</v>
      </c>
      <c r="C982" t="s">
        <v>2761</v>
      </c>
      <c r="D982" t="s">
        <v>1453</v>
      </c>
      <c r="E982" s="6">
        <v>45083</v>
      </c>
      <c r="F982" s="51">
        <v>1061.25</v>
      </c>
      <c r="G982" s="51">
        <v>1061.25</v>
      </c>
      <c r="I982" s="6"/>
    </row>
    <row r="983" spans="2:9" x14ac:dyDescent="0.25">
      <c r="B983" t="s">
        <v>516</v>
      </c>
      <c r="C983" t="s">
        <v>2761</v>
      </c>
      <c r="D983" t="s">
        <v>1454</v>
      </c>
      <c r="E983" s="6">
        <v>45091</v>
      </c>
      <c r="F983" s="51">
        <v>1589.5</v>
      </c>
      <c r="G983" s="51">
        <v>1589.5</v>
      </c>
      <c r="I983" s="6"/>
    </row>
    <row r="984" spans="2:9" x14ac:dyDescent="0.25">
      <c r="B984" t="s">
        <v>516</v>
      </c>
      <c r="C984" t="s">
        <v>2761</v>
      </c>
      <c r="D984" t="s">
        <v>1455</v>
      </c>
      <c r="E984" s="6">
        <v>45091</v>
      </c>
      <c r="F984" s="51">
        <v>1047.6300000000001</v>
      </c>
      <c r="G984" s="51">
        <v>1047.6300000000001</v>
      </c>
      <c r="I984" s="6"/>
    </row>
    <row r="985" spans="2:9" x14ac:dyDescent="0.25">
      <c r="B985" t="s">
        <v>516</v>
      </c>
      <c r="C985" t="s">
        <v>2761</v>
      </c>
      <c r="D985" t="s">
        <v>1957</v>
      </c>
      <c r="E985" s="6">
        <v>45104</v>
      </c>
      <c r="F985" s="51">
        <v>505.75</v>
      </c>
      <c r="G985" s="51">
        <v>505.75</v>
      </c>
      <c r="I985" s="6"/>
    </row>
    <row r="986" spans="2:9" x14ac:dyDescent="0.25">
      <c r="B986" t="s">
        <v>516</v>
      </c>
      <c r="C986" t="s">
        <v>2761</v>
      </c>
      <c r="D986" t="s">
        <v>2383</v>
      </c>
      <c r="E986" s="6">
        <v>45112</v>
      </c>
      <c r="F986" s="51">
        <v>831.7</v>
      </c>
      <c r="G986" s="51">
        <v>831.7</v>
      </c>
      <c r="I986" s="6"/>
    </row>
    <row r="987" spans="2:9" x14ac:dyDescent="0.25">
      <c r="B987" t="s">
        <v>516</v>
      </c>
      <c r="C987" t="s">
        <v>2761</v>
      </c>
      <c r="D987" t="s">
        <v>2597</v>
      </c>
      <c r="E987" s="6">
        <v>45122</v>
      </c>
      <c r="F987" s="51">
        <v>3179</v>
      </c>
      <c r="G987" s="51">
        <v>3179</v>
      </c>
      <c r="I987" s="6"/>
    </row>
    <row r="988" spans="2:9" x14ac:dyDescent="0.25">
      <c r="B988" t="s">
        <v>516</v>
      </c>
      <c r="C988" t="s">
        <v>2761</v>
      </c>
      <c r="D988" t="s">
        <v>2598</v>
      </c>
      <c r="E988" s="6">
        <v>45122</v>
      </c>
      <c r="F988" s="51">
        <v>1056.8499999999999</v>
      </c>
      <c r="G988" s="51">
        <v>1056.8499999999999</v>
      </c>
      <c r="I988" s="6"/>
    </row>
    <row r="989" spans="2:9" x14ac:dyDescent="0.25">
      <c r="B989" t="s">
        <v>516</v>
      </c>
      <c r="C989" t="s">
        <v>2761</v>
      </c>
      <c r="D989" t="s">
        <v>2599</v>
      </c>
      <c r="E989" s="6">
        <v>45122</v>
      </c>
      <c r="F989" s="51">
        <v>1156</v>
      </c>
      <c r="G989" s="51">
        <v>1156</v>
      </c>
      <c r="I989" s="6"/>
    </row>
    <row r="990" spans="2:9" x14ac:dyDescent="0.25">
      <c r="B990" t="s">
        <v>523</v>
      </c>
      <c r="C990" t="s">
        <v>2762</v>
      </c>
      <c r="D990" t="s">
        <v>1958</v>
      </c>
      <c r="E990" s="6">
        <v>45106</v>
      </c>
      <c r="F990" s="51">
        <v>1372.75</v>
      </c>
      <c r="G990" s="51">
        <v>1372.75</v>
      </c>
      <c r="I990" s="6"/>
    </row>
    <row r="991" spans="2:9" x14ac:dyDescent="0.25">
      <c r="B991" t="s">
        <v>523</v>
      </c>
      <c r="C991" t="s">
        <v>2762</v>
      </c>
      <c r="D991" t="s">
        <v>2600</v>
      </c>
      <c r="E991" s="6">
        <v>45122</v>
      </c>
      <c r="F991" s="51">
        <v>356.25</v>
      </c>
      <c r="G991" s="51">
        <v>356.25</v>
      </c>
      <c r="I991" s="6"/>
    </row>
    <row r="992" spans="2:9" x14ac:dyDescent="0.25">
      <c r="B992" t="s">
        <v>525</v>
      </c>
      <c r="C992" t="s">
        <v>2763</v>
      </c>
      <c r="D992" t="s">
        <v>527</v>
      </c>
      <c r="E992" s="6">
        <v>44754</v>
      </c>
      <c r="F992" s="51">
        <v>1000</v>
      </c>
      <c r="G992" s="51">
        <v>50</v>
      </c>
      <c r="I992" s="6"/>
    </row>
    <row r="993" spans="2:9" x14ac:dyDescent="0.25">
      <c r="B993" t="s">
        <v>1959</v>
      </c>
      <c r="C993" t="s">
        <v>2764</v>
      </c>
      <c r="D993" t="s">
        <v>1962</v>
      </c>
      <c r="E993" s="6">
        <v>45104</v>
      </c>
      <c r="F993" s="51">
        <v>1100</v>
      </c>
      <c r="G993" s="51">
        <v>1100</v>
      </c>
      <c r="I993" s="6"/>
    </row>
    <row r="994" spans="2:9" x14ac:dyDescent="0.25">
      <c r="B994" t="s">
        <v>1959</v>
      </c>
      <c r="C994" t="s">
        <v>2764</v>
      </c>
      <c r="D994" t="s">
        <v>1961</v>
      </c>
      <c r="E994" s="6">
        <v>45104</v>
      </c>
      <c r="F994" s="51">
        <v>1700</v>
      </c>
      <c r="G994" s="51">
        <v>1700</v>
      </c>
      <c r="I994" s="6"/>
    </row>
    <row r="995" spans="2:9" x14ac:dyDescent="0.25">
      <c r="B995" t="s">
        <v>2384</v>
      </c>
      <c r="C995" t="s">
        <v>2765</v>
      </c>
      <c r="D995" t="s">
        <v>2386</v>
      </c>
      <c r="E995" s="6">
        <v>45120</v>
      </c>
      <c r="F995" s="51">
        <v>2300</v>
      </c>
      <c r="G995" s="51">
        <v>2300</v>
      </c>
      <c r="I995" s="6"/>
    </row>
    <row r="996" spans="2:9" x14ac:dyDescent="0.25">
      <c r="B996" t="s">
        <v>528</v>
      </c>
      <c r="C996" t="s">
        <v>2767</v>
      </c>
      <c r="D996" t="s">
        <v>1462</v>
      </c>
      <c r="E996" s="6">
        <v>45087</v>
      </c>
      <c r="F996" s="51">
        <v>2232</v>
      </c>
      <c r="G996" s="51">
        <v>2232</v>
      </c>
      <c r="I996" s="6"/>
    </row>
    <row r="997" spans="2:9" x14ac:dyDescent="0.25">
      <c r="B997" t="s">
        <v>530</v>
      </c>
      <c r="C997" t="s">
        <v>2768</v>
      </c>
      <c r="D997" t="s">
        <v>1473</v>
      </c>
      <c r="E997" s="6">
        <v>44739</v>
      </c>
      <c r="F997" s="51">
        <v>373.5</v>
      </c>
      <c r="G997" s="51">
        <v>1.1200000000000001</v>
      </c>
      <c r="I997" s="6"/>
    </row>
    <row r="998" spans="2:9" x14ac:dyDescent="0.25">
      <c r="B998" t="s">
        <v>530</v>
      </c>
      <c r="C998" t="s">
        <v>2768</v>
      </c>
      <c r="D998" t="s">
        <v>532</v>
      </c>
      <c r="E998" s="6">
        <v>44755</v>
      </c>
      <c r="F998" s="51">
        <v>289</v>
      </c>
      <c r="G998" s="51">
        <v>50</v>
      </c>
      <c r="I998" s="6"/>
    </row>
    <row r="999" spans="2:9" x14ac:dyDescent="0.25">
      <c r="B999" t="s">
        <v>530</v>
      </c>
      <c r="C999" t="s">
        <v>2768</v>
      </c>
      <c r="D999" t="s">
        <v>533</v>
      </c>
      <c r="E999" s="6">
        <v>44881</v>
      </c>
      <c r="F999" s="51">
        <v>286</v>
      </c>
      <c r="G999" s="51">
        <v>286</v>
      </c>
      <c r="I999" s="6"/>
    </row>
    <row r="1000" spans="2:9" x14ac:dyDescent="0.25">
      <c r="B1000" t="s">
        <v>530</v>
      </c>
      <c r="C1000" t="s">
        <v>2768</v>
      </c>
      <c r="D1000" t="s">
        <v>535</v>
      </c>
      <c r="E1000" s="6">
        <v>44978</v>
      </c>
      <c r="F1000" s="51">
        <v>631.13</v>
      </c>
      <c r="G1000" s="51">
        <v>74.25</v>
      </c>
      <c r="I1000" s="6"/>
    </row>
    <row r="1001" spans="2:9" x14ac:dyDescent="0.25">
      <c r="B1001" t="s">
        <v>530</v>
      </c>
      <c r="C1001" t="s">
        <v>2768</v>
      </c>
      <c r="D1001" t="s">
        <v>1150</v>
      </c>
      <c r="E1001" s="6">
        <v>44998</v>
      </c>
      <c r="F1001" s="51">
        <v>556.88</v>
      </c>
      <c r="G1001" s="51">
        <v>556.88</v>
      </c>
      <c r="I1001" s="6"/>
    </row>
    <row r="1002" spans="2:9" x14ac:dyDescent="0.25">
      <c r="B1002" t="s">
        <v>530</v>
      </c>
      <c r="C1002" t="s">
        <v>2768</v>
      </c>
      <c r="D1002" t="s">
        <v>1474</v>
      </c>
      <c r="E1002" s="6">
        <v>44998</v>
      </c>
      <c r="F1002" s="51">
        <v>631.13</v>
      </c>
      <c r="G1002" s="51">
        <v>631.13</v>
      </c>
      <c r="I1002" s="6"/>
    </row>
    <row r="1003" spans="2:9" x14ac:dyDescent="0.25">
      <c r="B1003" t="s">
        <v>530</v>
      </c>
      <c r="C1003" t="s">
        <v>2768</v>
      </c>
      <c r="D1003" t="s">
        <v>537</v>
      </c>
      <c r="E1003" s="6">
        <v>45041</v>
      </c>
      <c r="F1003" s="51">
        <v>448.88</v>
      </c>
      <c r="G1003" s="51">
        <v>448.88</v>
      </c>
      <c r="I1003" s="6"/>
    </row>
    <row r="1004" spans="2:9" x14ac:dyDescent="0.25">
      <c r="B1004" t="s">
        <v>530</v>
      </c>
      <c r="C1004" t="s">
        <v>2768</v>
      </c>
      <c r="D1004" t="s">
        <v>538</v>
      </c>
      <c r="E1004" s="6">
        <v>45041</v>
      </c>
      <c r="F1004" s="51">
        <v>463.13</v>
      </c>
      <c r="G1004" s="51">
        <v>463.13</v>
      </c>
      <c r="I1004" s="6"/>
    </row>
    <row r="1005" spans="2:9" x14ac:dyDescent="0.25">
      <c r="B1005" t="s">
        <v>530</v>
      </c>
      <c r="C1005" t="s">
        <v>2768</v>
      </c>
      <c r="D1005" t="s">
        <v>539</v>
      </c>
      <c r="E1005" s="6">
        <v>45056</v>
      </c>
      <c r="F1005" s="51">
        <v>423</v>
      </c>
      <c r="G1005" s="51">
        <v>423</v>
      </c>
      <c r="I1005" s="6"/>
    </row>
    <row r="1006" spans="2:9" x14ac:dyDescent="0.25">
      <c r="B1006" t="s">
        <v>530</v>
      </c>
      <c r="C1006" t="s">
        <v>2768</v>
      </c>
      <c r="D1006" t="s">
        <v>540</v>
      </c>
      <c r="E1006" s="6">
        <v>45056</v>
      </c>
      <c r="F1006" s="51">
        <v>282</v>
      </c>
      <c r="G1006" s="51">
        <v>282</v>
      </c>
      <c r="I1006" s="6"/>
    </row>
    <row r="1007" spans="2:9" x14ac:dyDescent="0.25">
      <c r="B1007" t="s">
        <v>530</v>
      </c>
      <c r="C1007" t="s">
        <v>2768</v>
      </c>
      <c r="D1007" t="s">
        <v>534</v>
      </c>
      <c r="E1007" s="6">
        <v>45063</v>
      </c>
      <c r="F1007" s="51">
        <v>1930.5</v>
      </c>
      <c r="G1007" s="51">
        <v>1930.5</v>
      </c>
      <c r="I1007" s="6"/>
    </row>
    <row r="1008" spans="2:9" x14ac:dyDescent="0.25">
      <c r="B1008" t="s">
        <v>530</v>
      </c>
      <c r="C1008" t="s">
        <v>2768</v>
      </c>
      <c r="D1008" t="s">
        <v>536</v>
      </c>
      <c r="E1008" s="6">
        <v>45063</v>
      </c>
      <c r="F1008" s="51">
        <v>795</v>
      </c>
      <c r="G1008" s="51">
        <v>795</v>
      </c>
      <c r="I1008" s="6"/>
    </row>
    <row r="1009" spans="2:9" x14ac:dyDescent="0.25">
      <c r="B1009" t="s">
        <v>530</v>
      </c>
      <c r="C1009" t="s">
        <v>2768</v>
      </c>
      <c r="D1009" t="s">
        <v>541</v>
      </c>
      <c r="E1009" s="6">
        <v>45063</v>
      </c>
      <c r="F1009" s="51">
        <v>352.5</v>
      </c>
      <c r="G1009" s="51">
        <v>352.5</v>
      </c>
      <c r="I1009" s="6"/>
    </row>
    <row r="1010" spans="2:9" x14ac:dyDescent="0.25">
      <c r="B1010" t="s">
        <v>530</v>
      </c>
      <c r="C1010" t="s">
        <v>2768</v>
      </c>
      <c r="D1010" t="s">
        <v>542</v>
      </c>
      <c r="E1010" s="6">
        <v>45063</v>
      </c>
      <c r="F1010" s="51">
        <v>190.35</v>
      </c>
      <c r="G1010" s="51">
        <v>190.35</v>
      </c>
      <c r="I1010" s="6"/>
    </row>
    <row r="1011" spans="2:9" x14ac:dyDescent="0.25">
      <c r="B1011" t="s">
        <v>530</v>
      </c>
      <c r="C1011" t="s">
        <v>2768</v>
      </c>
      <c r="D1011" t="s">
        <v>543</v>
      </c>
      <c r="E1011" s="6">
        <v>45063</v>
      </c>
      <c r="F1011" s="51">
        <v>211.5</v>
      </c>
      <c r="G1011" s="51">
        <v>211.5</v>
      </c>
      <c r="I1011" s="6"/>
    </row>
    <row r="1012" spans="2:9" x14ac:dyDescent="0.25">
      <c r="B1012" t="s">
        <v>530</v>
      </c>
      <c r="C1012" t="s">
        <v>2768</v>
      </c>
      <c r="D1012" t="s">
        <v>544</v>
      </c>
      <c r="E1012" s="6">
        <v>45063</v>
      </c>
      <c r="F1012" s="51">
        <v>189</v>
      </c>
      <c r="G1012" s="51">
        <v>189</v>
      </c>
      <c r="I1012" s="6"/>
    </row>
    <row r="1013" spans="2:9" x14ac:dyDescent="0.25">
      <c r="B1013" t="s">
        <v>530</v>
      </c>
      <c r="C1013" t="s">
        <v>2768</v>
      </c>
      <c r="D1013" t="s">
        <v>545</v>
      </c>
      <c r="E1013" s="6">
        <v>45066</v>
      </c>
      <c r="F1013" s="51">
        <v>245</v>
      </c>
      <c r="G1013" s="51">
        <v>245</v>
      </c>
      <c r="I1013" s="6"/>
    </row>
    <row r="1014" spans="2:9" x14ac:dyDescent="0.25">
      <c r="B1014" t="s">
        <v>530</v>
      </c>
      <c r="C1014" t="s">
        <v>2768</v>
      </c>
      <c r="D1014" t="s">
        <v>546</v>
      </c>
      <c r="E1014" s="6">
        <v>45066</v>
      </c>
      <c r="F1014" s="51">
        <v>315</v>
      </c>
      <c r="G1014" s="51">
        <v>315</v>
      </c>
      <c r="I1014" s="6"/>
    </row>
    <row r="1015" spans="2:9" x14ac:dyDescent="0.25">
      <c r="B1015" t="s">
        <v>530</v>
      </c>
      <c r="C1015" t="s">
        <v>2768</v>
      </c>
      <c r="D1015" t="s">
        <v>547</v>
      </c>
      <c r="E1015" s="6">
        <v>45066</v>
      </c>
      <c r="F1015" s="51">
        <v>189</v>
      </c>
      <c r="G1015" s="51">
        <v>189</v>
      </c>
      <c r="I1015" s="6"/>
    </row>
    <row r="1016" spans="2:9" x14ac:dyDescent="0.25">
      <c r="B1016" t="s">
        <v>530</v>
      </c>
      <c r="C1016" t="s">
        <v>2768</v>
      </c>
      <c r="D1016" t="s">
        <v>1063</v>
      </c>
      <c r="E1016" s="6">
        <v>45069</v>
      </c>
      <c r="F1016" s="51">
        <v>1686.25</v>
      </c>
      <c r="G1016" s="51">
        <v>1686.25</v>
      </c>
      <c r="I1016" s="6"/>
    </row>
    <row r="1017" spans="2:9" x14ac:dyDescent="0.25">
      <c r="B1017" t="s">
        <v>530</v>
      </c>
      <c r="C1017" t="s">
        <v>2768</v>
      </c>
      <c r="D1017" t="s">
        <v>1064</v>
      </c>
      <c r="E1017" s="6">
        <v>45069</v>
      </c>
      <c r="F1017" s="51">
        <v>211.5</v>
      </c>
      <c r="G1017" s="51">
        <v>211.5</v>
      </c>
      <c r="I1017" s="6"/>
    </row>
    <row r="1018" spans="2:9" x14ac:dyDescent="0.25">
      <c r="B1018" t="s">
        <v>530</v>
      </c>
      <c r="C1018" t="s">
        <v>2768</v>
      </c>
      <c r="D1018" t="s">
        <v>1065</v>
      </c>
      <c r="E1018" s="6">
        <v>45069</v>
      </c>
      <c r="F1018" s="51">
        <v>244.13</v>
      </c>
      <c r="G1018" s="51">
        <v>244.13</v>
      </c>
      <c r="I1018" s="6"/>
    </row>
    <row r="1019" spans="2:9" x14ac:dyDescent="0.25">
      <c r="B1019" t="s">
        <v>530</v>
      </c>
      <c r="C1019" t="s">
        <v>2768</v>
      </c>
      <c r="D1019" t="s">
        <v>1151</v>
      </c>
      <c r="E1019" s="6">
        <v>45077</v>
      </c>
      <c r="F1019" s="51">
        <v>359</v>
      </c>
      <c r="G1019" s="51">
        <v>359</v>
      </c>
      <c r="I1019" s="6"/>
    </row>
    <row r="1020" spans="2:9" x14ac:dyDescent="0.25">
      <c r="B1020" t="s">
        <v>530</v>
      </c>
      <c r="C1020" t="s">
        <v>2768</v>
      </c>
      <c r="D1020" t="s">
        <v>1152</v>
      </c>
      <c r="E1020" s="6">
        <v>45079</v>
      </c>
      <c r="F1020" s="51">
        <v>358.75</v>
      </c>
      <c r="G1020" s="51">
        <v>358.75</v>
      </c>
      <c r="I1020" s="6"/>
    </row>
    <row r="1021" spans="2:9" x14ac:dyDescent="0.25">
      <c r="B1021" t="s">
        <v>530</v>
      </c>
      <c r="C1021" t="s">
        <v>2768</v>
      </c>
      <c r="D1021" t="s">
        <v>1463</v>
      </c>
      <c r="E1021" s="6">
        <v>45083</v>
      </c>
      <c r="F1021" s="51">
        <v>627.75</v>
      </c>
      <c r="G1021" s="51">
        <v>627.75</v>
      </c>
      <c r="I1021" s="6"/>
    </row>
    <row r="1022" spans="2:9" x14ac:dyDescent="0.25">
      <c r="B1022" t="s">
        <v>530</v>
      </c>
      <c r="C1022" t="s">
        <v>2768</v>
      </c>
      <c r="D1022" t="s">
        <v>1465</v>
      </c>
      <c r="E1022" s="6">
        <v>45083</v>
      </c>
      <c r="F1022" s="51">
        <v>578</v>
      </c>
      <c r="G1022" s="51">
        <v>578</v>
      </c>
      <c r="I1022" s="6"/>
    </row>
    <row r="1023" spans="2:9" x14ac:dyDescent="0.25">
      <c r="B1023" t="s">
        <v>530</v>
      </c>
      <c r="C1023" t="s">
        <v>2768</v>
      </c>
      <c r="D1023" t="s">
        <v>1467</v>
      </c>
      <c r="E1023" s="6">
        <v>45083</v>
      </c>
      <c r="F1023" s="51">
        <v>251.13</v>
      </c>
      <c r="G1023" s="51">
        <v>251.13</v>
      </c>
      <c r="I1023" s="6"/>
    </row>
    <row r="1024" spans="2:9" x14ac:dyDescent="0.25">
      <c r="B1024" t="s">
        <v>530</v>
      </c>
      <c r="C1024" t="s">
        <v>2768</v>
      </c>
      <c r="D1024" t="s">
        <v>1466</v>
      </c>
      <c r="E1024" s="6">
        <v>45084</v>
      </c>
      <c r="F1024" s="51">
        <v>193.73</v>
      </c>
      <c r="G1024" s="51">
        <v>193.73</v>
      </c>
      <c r="I1024" s="6"/>
    </row>
    <row r="1025" spans="2:9" x14ac:dyDescent="0.25">
      <c r="B1025" t="s">
        <v>530</v>
      </c>
      <c r="C1025" t="s">
        <v>2768</v>
      </c>
      <c r="D1025" t="s">
        <v>1472</v>
      </c>
      <c r="E1025" s="6">
        <v>45084</v>
      </c>
      <c r="F1025" s="51">
        <v>732.38</v>
      </c>
      <c r="G1025" s="51">
        <v>732.38</v>
      </c>
      <c r="I1025" s="6"/>
    </row>
    <row r="1026" spans="2:9" x14ac:dyDescent="0.25">
      <c r="B1026" t="s">
        <v>530</v>
      </c>
      <c r="C1026" t="s">
        <v>2768</v>
      </c>
      <c r="D1026" t="s">
        <v>1464</v>
      </c>
      <c r="E1026" s="6">
        <v>45087</v>
      </c>
      <c r="F1026" s="51">
        <v>795.15</v>
      </c>
      <c r="G1026" s="51">
        <v>795.15</v>
      </c>
      <c r="I1026" s="6"/>
    </row>
    <row r="1027" spans="2:9" x14ac:dyDescent="0.25">
      <c r="B1027" t="s">
        <v>530</v>
      </c>
      <c r="C1027" t="s">
        <v>2768</v>
      </c>
      <c r="D1027" t="s">
        <v>1468</v>
      </c>
      <c r="E1027" s="6">
        <v>45087</v>
      </c>
      <c r="F1027" s="51">
        <v>361.25</v>
      </c>
      <c r="G1027" s="51">
        <v>361.25</v>
      </c>
      <c r="I1027" s="6"/>
    </row>
    <row r="1028" spans="2:9" x14ac:dyDescent="0.25">
      <c r="B1028" t="s">
        <v>530</v>
      </c>
      <c r="C1028" t="s">
        <v>2768</v>
      </c>
      <c r="D1028" t="s">
        <v>1469</v>
      </c>
      <c r="E1028" s="6">
        <v>45087</v>
      </c>
      <c r="F1028" s="51">
        <v>433.5</v>
      </c>
      <c r="G1028" s="51">
        <v>433.5</v>
      </c>
      <c r="I1028" s="6"/>
    </row>
    <row r="1029" spans="2:9" x14ac:dyDescent="0.25">
      <c r="B1029" t="s">
        <v>530</v>
      </c>
      <c r="C1029" t="s">
        <v>2768</v>
      </c>
      <c r="D1029" t="s">
        <v>1470</v>
      </c>
      <c r="E1029" s="6">
        <v>45087</v>
      </c>
      <c r="F1029" s="51">
        <v>599.67999999999995</v>
      </c>
      <c r="G1029" s="51">
        <v>599.67999999999995</v>
      </c>
      <c r="I1029" s="6"/>
    </row>
    <row r="1030" spans="2:9" x14ac:dyDescent="0.25">
      <c r="B1030" t="s">
        <v>530</v>
      </c>
      <c r="C1030" t="s">
        <v>2768</v>
      </c>
      <c r="D1030" t="s">
        <v>1471</v>
      </c>
      <c r="E1030" s="6">
        <v>45091</v>
      </c>
      <c r="F1030" s="51">
        <v>469.63</v>
      </c>
      <c r="G1030" s="51">
        <v>469.63</v>
      </c>
      <c r="I1030" s="6"/>
    </row>
    <row r="1031" spans="2:9" x14ac:dyDescent="0.25">
      <c r="B1031" t="s">
        <v>530</v>
      </c>
      <c r="C1031" t="s">
        <v>2768</v>
      </c>
      <c r="D1031" t="s">
        <v>1968</v>
      </c>
      <c r="E1031" s="6">
        <v>45098</v>
      </c>
      <c r="F1031" s="51">
        <v>541.88</v>
      </c>
      <c r="G1031" s="51">
        <v>541.88</v>
      </c>
      <c r="I1031" s="6"/>
    </row>
    <row r="1032" spans="2:9" x14ac:dyDescent="0.25">
      <c r="B1032" t="s">
        <v>530</v>
      </c>
      <c r="C1032" t="s">
        <v>2768</v>
      </c>
      <c r="D1032" t="s">
        <v>1967</v>
      </c>
      <c r="E1032" s="6">
        <v>45098</v>
      </c>
      <c r="F1032" s="51">
        <v>469.63</v>
      </c>
      <c r="G1032" s="51">
        <v>469.63</v>
      </c>
      <c r="I1032" s="6"/>
    </row>
    <row r="1033" spans="2:9" x14ac:dyDescent="0.25">
      <c r="B1033" t="s">
        <v>530</v>
      </c>
      <c r="C1033" t="s">
        <v>2768</v>
      </c>
      <c r="D1033" t="s">
        <v>1965</v>
      </c>
      <c r="E1033" s="6">
        <v>45098</v>
      </c>
      <c r="F1033" s="51">
        <v>469.63</v>
      </c>
      <c r="G1033" s="51">
        <v>469.63</v>
      </c>
      <c r="I1033" s="6"/>
    </row>
    <row r="1034" spans="2:9" x14ac:dyDescent="0.25">
      <c r="B1034" t="s">
        <v>530</v>
      </c>
      <c r="C1034" t="s">
        <v>2768</v>
      </c>
      <c r="D1034" t="s">
        <v>1966</v>
      </c>
      <c r="E1034" s="6">
        <v>45098</v>
      </c>
      <c r="F1034" s="51">
        <v>361.25</v>
      </c>
      <c r="G1034" s="51">
        <v>361.25</v>
      </c>
      <c r="I1034" s="6"/>
    </row>
    <row r="1035" spans="2:9" x14ac:dyDescent="0.25">
      <c r="B1035" t="s">
        <v>530</v>
      </c>
      <c r="C1035" t="s">
        <v>2768</v>
      </c>
      <c r="D1035" t="s">
        <v>1964</v>
      </c>
      <c r="E1035" s="6">
        <v>45098</v>
      </c>
      <c r="F1035" s="51">
        <v>469.63</v>
      </c>
      <c r="G1035" s="51">
        <v>469.63</v>
      </c>
      <c r="I1035" s="6"/>
    </row>
    <row r="1036" spans="2:9" x14ac:dyDescent="0.25">
      <c r="B1036" t="s">
        <v>530</v>
      </c>
      <c r="C1036" t="s">
        <v>2768</v>
      </c>
      <c r="D1036" t="s">
        <v>1969</v>
      </c>
      <c r="E1036" s="6">
        <v>45104</v>
      </c>
      <c r="F1036" s="51">
        <v>289</v>
      </c>
      <c r="G1036" s="51">
        <v>289</v>
      </c>
      <c r="I1036" s="6"/>
    </row>
    <row r="1037" spans="2:9" x14ac:dyDescent="0.25">
      <c r="B1037" t="s">
        <v>530</v>
      </c>
      <c r="C1037" t="s">
        <v>2768</v>
      </c>
      <c r="D1037" t="s">
        <v>1970</v>
      </c>
      <c r="E1037" s="6">
        <v>45104</v>
      </c>
      <c r="F1037" s="51">
        <v>686.38</v>
      </c>
      <c r="G1037" s="51">
        <v>686.38</v>
      </c>
      <c r="I1037" s="6"/>
    </row>
    <row r="1038" spans="2:9" x14ac:dyDescent="0.25">
      <c r="B1038" t="s">
        <v>530</v>
      </c>
      <c r="C1038" t="s">
        <v>2768</v>
      </c>
      <c r="D1038" t="s">
        <v>1973</v>
      </c>
      <c r="E1038" s="6">
        <v>45107</v>
      </c>
      <c r="F1038" s="51">
        <v>722.5</v>
      </c>
      <c r="G1038" s="51">
        <v>722.5</v>
      </c>
      <c r="I1038" s="6"/>
    </row>
    <row r="1039" spans="2:9" x14ac:dyDescent="0.25">
      <c r="B1039" t="s">
        <v>530</v>
      </c>
      <c r="C1039" t="s">
        <v>2768</v>
      </c>
      <c r="D1039" t="s">
        <v>1971</v>
      </c>
      <c r="E1039" s="6">
        <v>45107</v>
      </c>
      <c r="F1039" s="51">
        <v>599.67999999999995</v>
      </c>
      <c r="G1039" s="51">
        <v>599.67999999999995</v>
      </c>
      <c r="I1039" s="6"/>
    </row>
    <row r="1040" spans="2:9" x14ac:dyDescent="0.25">
      <c r="B1040" t="s">
        <v>530</v>
      </c>
      <c r="C1040" t="s">
        <v>2768</v>
      </c>
      <c r="D1040" t="s">
        <v>1972</v>
      </c>
      <c r="E1040" s="6">
        <v>45107</v>
      </c>
      <c r="F1040" s="51">
        <v>722.5</v>
      </c>
      <c r="G1040" s="51">
        <v>722.5</v>
      </c>
      <c r="I1040" s="6"/>
    </row>
    <row r="1041" spans="2:9" x14ac:dyDescent="0.25">
      <c r="B1041" t="s">
        <v>530</v>
      </c>
      <c r="C1041" t="s">
        <v>2768</v>
      </c>
      <c r="D1041" t="s">
        <v>2387</v>
      </c>
      <c r="E1041" s="6">
        <v>45113</v>
      </c>
      <c r="F1041" s="51">
        <v>895.9</v>
      </c>
      <c r="G1041" s="51">
        <v>895.9</v>
      </c>
      <c r="I1041" s="6"/>
    </row>
    <row r="1042" spans="2:9" x14ac:dyDescent="0.25">
      <c r="B1042" t="s">
        <v>530</v>
      </c>
      <c r="C1042" t="s">
        <v>2768</v>
      </c>
      <c r="D1042" t="s">
        <v>2601</v>
      </c>
      <c r="E1042" s="6">
        <v>45122</v>
      </c>
      <c r="F1042" s="51">
        <v>467</v>
      </c>
      <c r="G1042" s="51">
        <v>467</v>
      </c>
      <c r="I1042" s="6"/>
    </row>
    <row r="1043" spans="2:9" x14ac:dyDescent="0.25">
      <c r="B1043" t="s">
        <v>530</v>
      </c>
      <c r="C1043" t="s">
        <v>2768</v>
      </c>
      <c r="D1043" t="s">
        <v>2602</v>
      </c>
      <c r="E1043" s="6">
        <v>45122</v>
      </c>
      <c r="F1043" s="51">
        <v>285</v>
      </c>
      <c r="G1043" s="51">
        <v>285</v>
      </c>
      <c r="I1043" s="6"/>
    </row>
    <row r="1044" spans="2:9" x14ac:dyDescent="0.25">
      <c r="B1044" t="s">
        <v>1153</v>
      </c>
      <c r="C1044" t="s">
        <v>2769</v>
      </c>
      <c r="D1044" t="s">
        <v>1154</v>
      </c>
      <c r="E1044" s="6">
        <v>44973</v>
      </c>
      <c r="F1044" s="51">
        <v>850</v>
      </c>
      <c r="G1044" s="51">
        <v>850</v>
      </c>
      <c r="I1044" s="6"/>
    </row>
    <row r="1045" spans="2:9" x14ac:dyDescent="0.25">
      <c r="B1045" t="s">
        <v>1153</v>
      </c>
      <c r="C1045" t="s">
        <v>2769</v>
      </c>
      <c r="D1045" t="s">
        <v>1477</v>
      </c>
      <c r="E1045" s="6">
        <v>44973</v>
      </c>
      <c r="F1045" s="51">
        <v>800</v>
      </c>
      <c r="G1045" s="51">
        <v>800</v>
      </c>
      <c r="I1045" s="6"/>
    </row>
    <row r="1046" spans="2:9" x14ac:dyDescent="0.25">
      <c r="B1046" t="s">
        <v>1153</v>
      </c>
      <c r="C1046" t="s">
        <v>2769</v>
      </c>
      <c r="D1046" t="s">
        <v>1475</v>
      </c>
      <c r="E1046" s="6">
        <v>45087</v>
      </c>
      <c r="F1046" s="51">
        <v>2800</v>
      </c>
      <c r="G1046" s="51">
        <v>2800</v>
      </c>
      <c r="I1046" s="6"/>
    </row>
    <row r="1047" spans="2:9" x14ac:dyDescent="0.25">
      <c r="B1047" t="s">
        <v>1153</v>
      </c>
      <c r="C1047" t="s">
        <v>2769</v>
      </c>
      <c r="D1047" t="s">
        <v>1476</v>
      </c>
      <c r="E1047" s="6">
        <v>45090</v>
      </c>
      <c r="F1047" s="51">
        <v>2200</v>
      </c>
      <c r="G1047" s="51">
        <v>2200</v>
      </c>
      <c r="I1047" s="6"/>
    </row>
    <row r="1048" spans="2:9" x14ac:dyDescent="0.25">
      <c r="B1048" t="s">
        <v>549</v>
      </c>
      <c r="C1048" t="s">
        <v>2770</v>
      </c>
      <c r="D1048" t="s">
        <v>551</v>
      </c>
      <c r="E1048" s="6">
        <v>44650</v>
      </c>
      <c r="F1048" s="51">
        <v>2900</v>
      </c>
      <c r="G1048" s="51">
        <v>100</v>
      </c>
      <c r="I1048" s="6"/>
    </row>
    <row r="1049" spans="2:9" x14ac:dyDescent="0.25">
      <c r="B1049" t="s">
        <v>1155</v>
      </c>
      <c r="C1049" t="s">
        <v>2771</v>
      </c>
      <c r="D1049" t="s">
        <v>1157</v>
      </c>
      <c r="E1049" s="6">
        <v>45077</v>
      </c>
      <c r="F1049" s="51">
        <v>1088.45</v>
      </c>
      <c r="G1049" s="51">
        <v>1088.45</v>
      </c>
      <c r="I1049" s="6"/>
    </row>
    <row r="1050" spans="2:9" x14ac:dyDescent="0.25">
      <c r="B1050" t="s">
        <v>1986</v>
      </c>
      <c r="C1050" t="s">
        <v>2772</v>
      </c>
      <c r="D1050" t="s">
        <v>1988</v>
      </c>
      <c r="E1050" s="6">
        <v>45104</v>
      </c>
      <c r="F1050" s="51">
        <v>2450</v>
      </c>
      <c r="G1050" s="51">
        <v>2450</v>
      </c>
      <c r="I1050" s="6"/>
    </row>
    <row r="1051" spans="2:9" x14ac:dyDescent="0.25">
      <c r="B1051" t="s">
        <v>552</v>
      </c>
      <c r="C1051" t="s">
        <v>2773</v>
      </c>
      <c r="D1051" t="s">
        <v>554</v>
      </c>
      <c r="E1051" s="6">
        <v>44856</v>
      </c>
      <c r="F1051" s="51">
        <v>1452</v>
      </c>
      <c r="G1051" s="51">
        <v>1452</v>
      </c>
      <c r="I1051" s="6"/>
    </row>
    <row r="1052" spans="2:9" x14ac:dyDescent="0.25">
      <c r="B1052" t="s">
        <v>552</v>
      </c>
      <c r="C1052" t="s">
        <v>2773</v>
      </c>
      <c r="D1052" t="s">
        <v>555</v>
      </c>
      <c r="E1052" s="6">
        <v>44982</v>
      </c>
      <c r="F1052" s="51">
        <v>668.25</v>
      </c>
      <c r="G1052" s="51">
        <v>668.25</v>
      </c>
      <c r="I1052" s="6"/>
    </row>
    <row r="1053" spans="2:9" x14ac:dyDescent="0.25">
      <c r="B1053" t="s">
        <v>552</v>
      </c>
      <c r="C1053" t="s">
        <v>2773</v>
      </c>
      <c r="D1053" t="s">
        <v>556</v>
      </c>
      <c r="E1053" s="6">
        <v>44994</v>
      </c>
      <c r="F1053" s="51">
        <v>735</v>
      </c>
      <c r="G1053" s="51">
        <v>735</v>
      </c>
      <c r="I1053" s="6"/>
    </row>
    <row r="1054" spans="2:9" x14ac:dyDescent="0.25">
      <c r="B1054" t="s">
        <v>552</v>
      </c>
      <c r="C1054" t="s">
        <v>2773</v>
      </c>
      <c r="D1054" t="s">
        <v>1487</v>
      </c>
      <c r="E1054" s="6">
        <v>44996</v>
      </c>
      <c r="F1054" s="51">
        <v>735</v>
      </c>
      <c r="G1054" s="51">
        <v>735</v>
      </c>
      <c r="I1054" s="6"/>
    </row>
    <row r="1055" spans="2:9" x14ac:dyDescent="0.25">
      <c r="B1055" t="s">
        <v>552</v>
      </c>
      <c r="C1055" t="s">
        <v>2773</v>
      </c>
      <c r="D1055" t="s">
        <v>1480</v>
      </c>
      <c r="E1055" s="6">
        <v>45084</v>
      </c>
      <c r="F1055" s="51">
        <v>758.63</v>
      </c>
      <c r="G1055" s="51">
        <v>758.63</v>
      </c>
      <c r="I1055" s="6"/>
    </row>
    <row r="1056" spans="2:9" x14ac:dyDescent="0.25">
      <c r="B1056" t="s">
        <v>552</v>
      </c>
      <c r="C1056" t="s">
        <v>2773</v>
      </c>
      <c r="D1056" t="s">
        <v>1482</v>
      </c>
      <c r="E1056" s="6">
        <v>45084</v>
      </c>
      <c r="F1056" s="51">
        <v>1464.75</v>
      </c>
      <c r="G1056" s="51">
        <v>1464.75</v>
      </c>
      <c r="I1056" s="6"/>
    </row>
    <row r="1057" spans="2:9" x14ac:dyDescent="0.25">
      <c r="B1057" t="s">
        <v>552</v>
      </c>
      <c r="C1057" t="s">
        <v>2773</v>
      </c>
      <c r="D1057" t="s">
        <v>1483</v>
      </c>
      <c r="E1057" s="6">
        <v>45084</v>
      </c>
      <c r="F1057" s="51">
        <v>867</v>
      </c>
      <c r="G1057" s="51">
        <v>867</v>
      </c>
      <c r="I1057" s="6"/>
    </row>
    <row r="1058" spans="2:9" x14ac:dyDescent="0.25">
      <c r="B1058" t="s">
        <v>552</v>
      </c>
      <c r="C1058" t="s">
        <v>2773</v>
      </c>
      <c r="D1058" t="s">
        <v>1478</v>
      </c>
      <c r="E1058" s="6">
        <v>45087</v>
      </c>
      <c r="F1058" s="51">
        <v>756</v>
      </c>
      <c r="G1058" s="51">
        <v>756</v>
      </c>
      <c r="I1058" s="6"/>
    </row>
    <row r="1059" spans="2:9" x14ac:dyDescent="0.25">
      <c r="B1059" t="s">
        <v>552</v>
      </c>
      <c r="C1059" t="s">
        <v>2773</v>
      </c>
      <c r="D1059" t="s">
        <v>1479</v>
      </c>
      <c r="E1059" s="6">
        <v>45087</v>
      </c>
      <c r="F1059" s="51">
        <v>686.38</v>
      </c>
      <c r="G1059" s="51">
        <v>686.38</v>
      </c>
      <c r="I1059" s="6"/>
    </row>
    <row r="1060" spans="2:9" x14ac:dyDescent="0.25">
      <c r="B1060" t="s">
        <v>552</v>
      </c>
      <c r="C1060" t="s">
        <v>2773</v>
      </c>
      <c r="D1060" t="s">
        <v>1481</v>
      </c>
      <c r="E1060" s="6">
        <v>45087</v>
      </c>
      <c r="F1060" s="51">
        <v>433.5</v>
      </c>
      <c r="G1060" s="51">
        <v>433.5</v>
      </c>
      <c r="I1060" s="6"/>
    </row>
    <row r="1061" spans="2:9" x14ac:dyDescent="0.25">
      <c r="B1061" t="s">
        <v>552</v>
      </c>
      <c r="C1061" t="s">
        <v>2773</v>
      </c>
      <c r="D1061" t="s">
        <v>1484</v>
      </c>
      <c r="E1061" s="6">
        <v>45087</v>
      </c>
      <c r="F1061" s="51">
        <v>867</v>
      </c>
      <c r="G1061" s="51">
        <v>867</v>
      </c>
      <c r="I1061" s="6"/>
    </row>
    <row r="1062" spans="2:9" x14ac:dyDescent="0.25">
      <c r="B1062" t="s">
        <v>552</v>
      </c>
      <c r="C1062" t="s">
        <v>2773</v>
      </c>
      <c r="D1062" t="s">
        <v>1485</v>
      </c>
      <c r="E1062" s="6">
        <v>45091</v>
      </c>
      <c r="F1062" s="51">
        <v>758.63</v>
      </c>
      <c r="G1062" s="51">
        <v>758.63</v>
      </c>
      <c r="I1062" s="6"/>
    </row>
    <row r="1063" spans="2:9" x14ac:dyDescent="0.25">
      <c r="B1063" t="s">
        <v>552</v>
      </c>
      <c r="C1063" t="s">
        <v>2773</v>
      </c>
      <c r="D1063" t="s">
        <v>1486</v>
      </c>
      <c r="E1063" s="6">
        <v>45091</v>
      </c>
      <c r="F1063" s="51">
        <v>758.63</v>
      </c>
      <c r="G1063" s="51">
        <v>758.63</v>
      </c>
      <c r="I1063" s="6"/>
    </row>
    <row r="1064" spans="2:9" x14ac:dyDescent="0.25">
      <c r="B1064" t="s">
        <v>552</v>
      </c>
      <c r="C1064" t="s">
        <v>2773</v>
      </c>
      <c r="D1064" t="s">
        <v>1989</v>
      </c>
      <c r="E1064" s="6">
        <v>45104</v>
      </c>
      <c r="F1064" s="51">
        <v>650.25</v>
      </c>
      <c r="G1064" s="51">
        <v>650.25</v>
      </c>
      <c r="I1064" s="6"/>
    </row>
    <row r="1065" spans="2:9" x14ac:dyDescent="0.25">
      <c r="B1065" t="s">
        <v>552</v>
      </c>
      <c r="C1065" t="s">
        <v>2773</v>
      </c>
      <c r="D1065" t="s">
        <v>1990</v>
      </c>
      <c r="E1065" s="6">
        <v>45104</v>
      </c>
      <c r="F1065" s="51">
        <v>758.63</v>
      </c>
      <c r="G1065" s="51">
        <v>758.63</v>
      </c>
      <c r="I1065" s="6"/>
    </row>
    <row r="1066" spans="2:9" x14ac:dyDescent="0.25">
      <c r="B1066" t="s">
        <v>552</v>
      </c>
      <c r="C1066" t="s">
        <v>2773</v>
      </c>
      <c r="D1066" t="s">
        <v>1991</v>
      </c>
      <c r="E1066" s="6">
        <v>45107</v>
      </c>
      <c r="F1066" s="51">
        <v>722.5</v>
      </c>
      <c r="G1066" s="51">
        <v>722.5</v>
      </c>
      <c r="I1066" s="6"/>
    </row>
    <row r="1067" spans="2:9" x14ac:dyDescent="0.25">
      <c r="B1067" t="s">
        <v>552</v>
      </c>
      <c r="C1067" t="s">
        <v>2773</v>
      </c>
      <c r="D1067" t="s">
        <v>2390</v>
      </c>
      <c r="E1067" s="6">
        <v>45113</v>
      </c>
      <c r="F1067" s="51">
        <v>722.5</v>
      </c>
      <c r="G1067" s="51">
        <v>722.5</v>
      </c>
      <c r="I1067" s="6"/>
    </row>
    <row r="1068" spans="2:9" x14ac:dyDescent="0.25">
      <c r="B1068" t="s">
        <v>552</v>
      </c>
      <c r="C1068" t="s">
        <v>2773</v>
      </c>
      <c r="D1068" t="s">
        <v>2388</v>
      </c>
      <c r="E1068" s="6">
        <v>45120</v>
      </c>
      <c r="F1068" s="51">
        <v>1300</v>
      </c>
      <c r="G1068" s="51">
        <v>1300</v>
      </c>
      <c r="I1068" s="6"/>
    </row>
    <row r="1069" spans="2:9" x14ac:dyDescent="0.25">
      <c r="B1069" t="s">
        <v>552</v>
      </c>
      <c r="C1069" t="s">
        <v>2773</v>
      </c>
      <c r="D1069" t="s">
        <v>2389</v>
      </c>
      <c r="E1069" s="6">
        <v>45120</v>
      </c>
      <c r="F1069" s="51">
        <v>693.6</v>
      </c>
      <c r="G1069" s="51">
        <v>693.6</v>
      </c>
      <c r="I1069" s="6"/>
    </row>
    <row r="1070" spans="2:9" x14ac:dyDescent="0.25">
      <c r="B1070" t="s">
        <v>552</v>
      </c>
      <c r="C1070" t="s">
        <v>2773</v>
      </c>
      <c r="D1070" t="s">
        <v>2391</v>
      </c>
      <c r="E1070" s="6">
        <v>45120</v>
      </c>
      <c r="F1070" s="51">
        <v>1291.5</v>
      </c>
      <c r="G1070" s="51">
        <v>1291.5</v>
      </c>
      <c r="I1070" s="6"/>
    </row>
    <row r="1071" spans="2:9" x14ac:dyDescent="0.25">
      <c r="B1071" t="s">
        <v>552</v>
      </c>
      <c r="C1071" t="s">
        <v>2773</v>
      </c>
      <c r="D1071" t="s">
        <v>2603</v>
      </c>
      <c r="E1071" s="6">
        <v>45122</v>
      </c>
      <c r="F1071" s="51">
        <v>867</v>
      </c>
      <c r="G1071" s="51">
        <v>867</v>
      </c>
      <c r="I1071" s="6"/>
    </row>
    <row r="1072" spans="2:9" x14ac:dyDescent="0.25">
      <c r="B1072" t="s">
        <v>552</v>
      </c>
      <c r="C1072" t="s">
        <v>2773</v>
      </c>
      <c r="D1072" t="s">
        <v>2604</v>
      </c>
      <c r="E1072" s="6">
        <v>45122</v>
      </c>
      <c r="F1072" s="51">
        <v>939.25</v>
      </c>
      <c r="G1072" s="51">
        <v>939.25</v>
      </c>
      <c r="I1072" s="6"/>
    </row>
    <row r="1073" spans="2:9" x14ac:dyDescent="0.25">
      <c r="B1073" t="s">
        <v>552</v>
      </c>
      <c r="C1073" t="s">
        <v>2773</v>
      </c>
      <c r="D1073" t="s">
        <v>2605</v>
      </c>
      <c r="E1073" s="6">
        <v>45122</v>
      </c>
      <c r="F1073" s="51">
        <v>861</v>
      </c>
      <c r="G1073" s="51">
        <v>861</v>
      </c>
      <c r="I1073" s="6"/>
    </row>
    <row r="1074" spans="2:9" x14ac:dyDescent="0.25">
      <c r="B1074" t="s">
        <v>557</v>
      </c>
      <c r="C1074" t="s">
        <v>2774</v>
      </c>
      <c r="D1074" t="s">
        <v>1158</v>
      </c>
      <c r="E1074" s="6">
        <v>44288</v>
      </c>
      <c r="F1074" s="51">
        <v>1104.5</v>
      </c>
      <c r="G1074" s="51">
        <v>65</v>
      </c>
      <c r="I1074" s="6"/>
    </row>
    <row r="1075" spans="2:9" x14ac:dyDescent="0.25">
      <c r="B1075" t="s">
        <v>557</v>
      </c>
      <c r="C1075" t="s">
        <v>2774</v>
      </c>
      <c r="D1075" t="s">
        <v>559</v>
      </c>
      <c r="E1075" s="6">
        <v>44852</v>
      </c>
      <c r="F1075" s="51">
        <v>2501</v>
      </c>
      <c r="G1075" s="51">
        <v>125</v>
      </c>
      <c r="I1075" s="6"/>
    </row>
    <row r="1076" spans="2:9" x14ac:dyDescent="0.25">
      <c r="B1076" t="s">
        <v>557</v>
      </c>
      <c r="C1076" t="s">
        <v>2774</v>
      </c>
      <c r="D1076" t="s">
        <v>1488</v>
      </c>
      <c r="E1076" s="6">
        <v>44907</v>
      </c>
      <c r="F1076" s="51">
        <v>1568</v>
      </c>
      <c r="G1076" s="51">
        <v>20</v>
      </c>
      <c r="I1076" s="6"/>
    </row>
    <row r="1077" spans="2:9" x14ac:dyDescent="0.25">
      <c r="B1077" t="s">
        <v>557</v>
      </c>
      <c r="C1077" t="s">
        <v>2774</v>
      </c>
      <c r="D1077" t="s">
        <v>559</v>
      </c>
      <c r="E1077" s="6">
        <v>45057</v>
      </c>
      <c r="F1077" s="51">
        <v>2501</v>
      </c>
      <c r="G1077" s="51">
        <v>2501</v>
      </c>
      <c r="I1077" s="6"/>
    </row>
    <row r="1078" spans="2:9" x14ac:dyDescent="0.25">
      <c r="B1078" t="s">
        <v>557</v>
      </c>
      <c r="C1078" t="s">
        <v>2774</v>
      </c>
      <c r="D1078" t="s">
        <v>2392</v>
      </c>
      <c r="E1078" s="6">
        <v>45119</v>
      </c>
      <c r="F1078" s="51">
        <v>1336.63</v>
      </c>
      <c r="G1078" s="51">
        <v>1336.63</v>
      </c>
      <c r="I1078" s="6"/>
    </row>
    <row r="1079" spans="2:9" x14ac:dyDescent="0.25">
      <c r="B1079" t="s">
        <v>557</v>
      </c>
      <c r="C1079" t="s">
        <v>2774</v>
      </c>
      <c r="D1079" t="s">
        <v>2606</v>
      </c>
      <c r="E1079" s="6">
        <v>45122</v>
      </c>
      <c r="F1079" s="51">
        <v>430.5</v>
      </c>
      <c r="G1079" s="51">
        <v>430.5</v>
      </c>
      <c r="I1079" s="6"/>
    </row>
    <row r="1080" spans="2:9" x14ac:dyDescent="0.25">
      <c r="B1080" t="s">
        <v>560</v>
      </c>
      <c r="C1080" t="s">
        <v>2775</v>
      </c>
      <c r="D1080" t="s">
        <v>1489</v>
      </c>
      <c r="E1080" s="6">
        <v>45090</v>
      </c>
      <c r="F1080" s="51">
        <v>900</v>
      </c>
      <c r="G1080" s="51">
        <v>900</v>
      </c>
      <c r="I1080" s="6"/>
    </row>
    <row r="1081" spans="2:9" x14ac:dyDescent="0.25">
      <c r="B1081" t="s">
        <v>562</v>
      </c>
      <c r="C1081" t="s">
        <v>2776</v>
      </c>
      <c r="D1081" t="s">
        <v>1491</v>
      </c>
      <c r="E1081" s="6">
        <v>44821</v>
      </c>
      <c r="F1081" s="51">
        <v>704</v>
      </c>
      <c r="G1081" s="51">
        <v>704</v>
      </c>
      <c r="I1081" s="6"/>
    </row>
    <row r="1082" spans="2:9" x14ac:dyDescent="0.25">
      <c r="B1082" t="s">
        <v>564</v>
      </c>
      <c r="C1082" t="s">
        <v>2777</v>
      </c>
      <c r="D1082" t="s">
        <v>566</v>
      </c>
      <c r="E1082" s="6">
        <v>44996</v>
      </c>
      <c r="F1082" s="51">
        <v>1039.5</v>
      </c>
      <c r="G1082" s="51">
        <v>1039.5</v>
      </c>
      <c r="I1082" s="6"/>
    </row>
    <row r="1083" spans="2:9" x14ac:dyDescent="0.25">
      <c r="B1083" t="s">
        <v>567</v>
      </c>
      <c r="C1083" t="s">
        <v>2778</v>
      </c>
      <c r="D1083" t="s">
        <v>569</v>
      </c>
      <c r="E1083" s="6">
        <v>44995</v>
      </c>
      <c r="F1083" s="51">
        <v>1039.5</v>
      </c>
      <c r="G1083" s="51">
        <v>1039.5</v>
      </c>
      <c r="I1083" s="6"/>
    </row>
    <row r="1084" spans="2:9" x14ac:dyDescent="0.25">
      <c r="B1084" t="s">
        <v>567</v>
      </c>
      <c r="C1084" t="s">
        <v>2778</v>
      </c>
      <c r="D1084" t="s">
        <v>570</v>
      </c>
      <c r="E1084" s="6">
        <v>45013</v>
      </c>
      <c r="F1084" s="51">
        <v>1620</v>
      </c>
      <c r="G1084" s="51">
        <v>1620</v>
      </c>
      <c r="I1084" s="6"/>
    </row>
    <row r="1085" spans="2:9" x14ac:dyDescent="0.25">
      <c r="B1085" t="s">
        <v>567</v>
      </c>
      <c r="C1085" t="s">
        <v>2778</v>
      </c>
      <c r="D1085" t="s">
        <v>1159</v>
      </c>
      <c r="E1085" s="6">
        <v>45079</v>
      </c>
      <c r="F1085" s="51">
        <v>846</v>
      </c>
      <c r="G1085" s="51">
        <v>846</v>
      </c>
      <c r="I1085" s="6"/>
    </row>
    <row r="1086" spans="2:9" x14ac:dyDescent="0.25">
      <c r="B1086" t="s">
        <v>1992</v>
      </c>
      <c r="C1086" t="s">
        <v>2779</v>
      </c>
      <c r="D1086" t="s">
        <v>1994</v>
      </c>
      <c r="E1086" s="6">
        <v>45107</v>
      </c>
      <c r="F1086" s="51">
        <v>1264.3800000000001</v>
      </c>
      <c r="G1086" s="51">
        <v>1264.3800000000001</v>
      </c>
      <c r="I1086" s="6"/>
    </row>
    <row r="1087" spans="2:9" x14ac:dyDescent="0.25">
      <c r="B1087" t="s">
        <v>1992</v>
      </c>
      <c r="C1087" t="s">
        <v>2779</v>
      </c>
      <c r="D1087" t="s">
        <v>2394</v>
      </c>
      <c r="E1087" s="6">
        <v>45113</v>
      </c>
      <c r="F1087" s="51">
        <v>433.5</v>
      </c>
      <c r="G1087" s="51">
        <v>433.5</v>
      </c>
      <c r="I1087" s="6"/>
    </row>
    <row r="1088" spans="2:9" x14ac:dyDescent="0.25">
      <c r="B1088" t="s">
        <v>1992</v>
      </c>
      <c r="C1088" t="s">
        <v>2779</v>
      </c>
      <c r="D1088" t="s">
        <v>2393</v>
      </c>
      <c r="E1088" s="6">
        <v>45119</v>
      </c>
      <c r="F1088" s="51">
        <v>1228.25</v>
      </c>
      <c r="G1088" s="51">
        <v>1228.25</v>
      </c>
      <c r="I1088" s="6"/>
    </row>
    <row r="1089" spans="2:9" x14ac:dyDescent="0.25">
      <c r="B1089" t="s">
        <v>571</v>
      </c>
      <c r="C1089" t="s">
        <v>2780</v>
      </c>
      <c r="D1089" t="s">
        <v>573</v>
      </c>
      <c r="E1089" s="6">
        <v>44700</v>
      </c>
      <c r="F1089" s="51">
        <v>1062.5</v>
      </c>
      <c r="G1089" s="51">
        <v>1062.5</v>
      </c>
      <c r="I1089" s="6"/>
    </row>
    <row r="1090" spans="2:9" x14ac:dyDescent="0.25">
      <c r="B1090" t="s">
        <v>571</v>
      </c>
      <c r="C1090" t="s">
        <v>2780</v>
      </c>
      <c r="D1090" t="s">
        <v>1492</v>
      </c>
      <c r="E1090" s="6">
        <v>45091</v>
      </c>
      <c r="F1090" s="51">
        <v>466.38</v>
      </c>
      <c r="G1090" s="51">
        <v>466.38</v>
      </c>
      <c r="I1090" s="6"/>
    </row>
    <row r="1091" spans="2:9" x14ac:dyDescent="0.25">
      <c r="B1091" t="s">
        <v>571</v>
      </c>
      <c r="C1091" t="s">
        <v>2780</v>
      </c>
      <c r="D1091" t="s">
        <v>1493</v>
      </c>
      <c r="E1091" s="6">
        <v>45091</v>
      </c>
      <c r="F1091" s="51">
        <v>2420.38</v>
      </c>
      <c r="G1091" s="51">
        <v>2420.38</v>
      </c>
      <c r="I1091" s="6"/>
    </row>
    <row r="1092" spans="2:9" x14ac:dyDescent="0.25">
      <c r="B1092" t="s">
        <v>571</v>
      </c>
      <c r="C1092" t="s">
        <v>2780</v>
      </c>
      <c r="D1092" t="s">
        <v>1995</v>
      </c>
      <c r="E1092" s="6">
        <v>45098</v>
      </c>
      <c r="F1092" s="51">
        <v>800</v>
      </c>
      <c r="G1092" s="51">
        <v>800</v>
      </c>
      <c r="I1092" s="6"/>
    </row>
    <row r="1093" spans="2:9" x14ac:dyDescent="0.25">
      <c r="B1093" t="s">
        <v>571</v>
      </c>
      <c r="C1093" t="s">
        <v>2780</v>
      </c>
      <c r="D1093" t="s">
        <v>1996</v>
      </c>
      <c r="E1093" s="6">
        <v>45101</v>
      </c>
      <c r="F1093" s="51">
        <v>1589</v>
      </c>
      <c r="G1093" s="51">
        <v>1589</v>
      </c>
      <c r="I1093" s="6"/>
    </row>
    <row r="1094" spans="2:9" x14ac:dyDescent="0.25">
      <c r="B1094" t="s">
        <v>571</v>
      </c>
      <c r="C1094" t="s">
        <v>2780</v>
      </c>
      <c r="D1094" t="s">
        <v>1997</v>
      </c>
      <c r="E1094" s="6">
        <v>45105</v>
      </c>
      <c r="F1094" s="51">
        <v>397.38</v>
      </c>
      <c r="G1094" s="51">
        <v>397.38</v>
      </c>
      <c r="I1094" s="6"/>
    </row>
    <row r="1095" spans="2:9" x14ac:dyDescent="0.25">
      <c r="B1095" t="s">
        <v>571</v>
      </c>
      <c r="C1095" t="s">
        <v>2780</v>
      </c>
      <c r="D1095" t="s">
        <v>2395</v>
      </c>
      <c r="E1095" s="6">
        <v>45112</v>
      </c>
      <c r="F1095" s="51">
        <v>1011.5</v>
      </c>
      <c r="G1095" s="51">
        <v>1011.5</v>
      </c>
      <c r="I1095" s="6"/>
    </row>
    <row r="1096" spans="2:9" x14ac:dyDescent="0.25">
      <c r="B1096" t="s">
        <v>571</v>
      </c>
      <c r="C1096" t="s">
        <v>2780</v>
      </c>
      <c r="D1096" t="s">
        <v>2396</v>
      </c>
      <c r="E1096" s="6">
        <v>45120</v>
      </c>
      <c r="F1096" s="51">
        <v>903.13</v>
      </c>
      <c r="G1096" s="51">
        <v>903.13</v>
      </c>
      <c r="I1096" s="6"/>
    </row>
    <row r="1097" spans="2:9" x14ac:dyDescent="0.25">
      <c r="B1097" t="s">
        <v>574</v>
      </c>
      <c r="C1097" t="s">
        <v>2781</v>
      </c>
      <c r="D1097" t="s">
        <v>576</v>
      </c>
      <c r="E1097" s="6">
        <v>44748</v>
      </c>
      <c r="F1097" s="51">
        <v>900</v>
      </c>
      <c r="G1097" s="51">
        <v>900</v>
      </c>
      <c r="I1097" s="6"/>
    </row>
    <row r="1098" spans="2:9" x14ac:dyDescent="0.25">
      <c r="B1098" t="s">
        <v>577</v>
      </c>
      <c r="C1098" t="s">
        <v>2782</v>
      </c>
      <c r="D1098" t="s">
        <v>579</v>
      </c>
      <c r="E1098" s="6">
        <v>44953</v>
      </c>
      <c r="F1098" s="51">
        <v>631.13</v>
      </c>
      <c r="G1098" s="51">
        <v>631.13</v>
      </c>
      <c r="I1098" s="6"/>
    </row>
    <row r="1099" spans="2:9" x14ac:dyDescent="0.25">
      <c r="B1099" t="s">
        <v>577</v>
      </c>
      <c r="C1099" t="s">
        <v>2782</v>
      </c>
      <c r="D1099" t="s">
        <v>580</v>
      </c>
      <c r="E1099" s="6">
        <v>44964</v>
      </c>
      <c r="F1099" s="51">
        <v>519.75</v>
      </c>
      <c r="G1099" s="51">
        <v>519.75</v>
      </c>
      <c r="I1099" s="6"/>
    </row>
    <row r="1100" spans="2:9" x14ac:dyDescent="0.25">
      <c r="B1100" t="s">
        <v>577</v>
      </c>
      <c r="C1100" t="s">
        <v>2782</v>
      </c>
      <c r="D1100" t="s">
        <v>581</v>
      </c>
      <c r="E1100" s="6">
        <v>44967</v>
      </c>
      <c r="F1100" s="51">
        <v>1039.5</v>
      </c>
      <c r="G1100" s="51">
        <v>1039.5</v>
      </c>
      <c r="I1100" s="6"/>
    </row>
    <row r="1101" spans="2:9" x14ac:dyDescent="0.25">
      <c r="B1101" t="s">
        <v>577</v>
      </c>
      <c r="C1101" t="s">
        <v>2782</v>
      </c>
      <c r="D1101" t="s">
        <v>1494</v>
      </c>
      <c r="E1101" s="6">
        <v>45044</v>
      </c>
      <c r="F1101" s="51">
        <v>1008</v>
      </c>
      <c r="G1101" s="51">
        <v>1008</v>
      </c>
      <c r="I1101" s="6"/>
    </row>
    <row r="1102" spans="2:9" x14ac:dyDescent="0.25">
      <c r="B1102" t="s">
        <v>577</v>
      </c>
      <c r="C1102" t="s">
        <v>2782</v>
      </c>
      <c r="D1102" t="s">
        <v>1998</v>
      </c>
      <c r="E1102" s="6">
        <v>45098</v>
      </c>
      <c r="F1102" s="51">
        <v>722.5</v>
      </c>
      <c r="G1102" s="51">
        <v>722.5</v>
      </c>
      <c r="I1102" s="6"/>
    </row>
    <row r="1103" spans="2:9" x14ac:dyDescent="0.25">
      <c r="B1103" t="s">
        <v>577</v>
      </c>
      <c r="C1103" t="s">
        <v>2782</v>
      </c>
      <c r="D1103" t="s">
        <v>2397</v>
      </c>
      <c r="E1103" s="6">
        <v>45120</v>
      </c>
      <c r="F1103" s="51">
        <v>591.38</v>
      </c>
      <c r="G1103" s="51">
        <v>591.38</v>
      </c>
      <c r="I1103" s="6"/>
    </row>
    <row r="1104" spans="2:9" x14ac:dyDescent="0.25">
      <c r="B1104" t="s">
        <v>582</v>
      </c>
      <c r="C1104" t="s">
        <v>2783</v>
      </c>
      <c r="D1104" t="s">
        <v>584</v>
      </c>
      <c r="E1104" s="6">
        <v>44922</v>
      </c>
      <c r="F1104" s="51">
        <v>5300</v>
      </c>
      <c r="G1104" s="51">
        <v>5300</v>
      </c>
      <c r="I1104" s="6"/>
    </row>
    <row r="1105" spans="2:9" x14ac:dyDescent="0.25">
      <c r="B1105" t="s">
        <v>582</v>
      </c>
      <c r="C1105" t="s">
        <v>2783</v>
      </c>
      <c r="D1105" t="s">
        <v>585</v>
      </c>
      <c r="E1105" s="6">
        <v>45017</v>
      </c>
      <c r="F1105" s="51">
        <v>2500</v>
      </c>
      <c r="G1105" s="51">
        <v>2500</v>
      </c>
      <c r="I1105" s="6"/>
    </row>
    <row r="1106" spans="2:9" x14ac:dyDescent="0.25">
      <c r="B1106" t="s">
        <v>582</v>
      </c>
      <c r="C1106" t="s">
        <v>2783</v>
      </c>
      <c r="D1106" t="s">
        <v>2006</v>
      </c>
      <c r="E1106" s="6">
        <v>45104</v>
      </c>
      <c r="F1106" s="51">
        <v>3100</v>
      </c>
      <c r="G1106" s="51">
        <v>3100</v>
      </c>
      <c r="I1106" s="6"/>
    </row>
    <row r="1107" spans="2:9" x14ac:dyDescent="0.25">
      <c r="B1107" t="s">
        <v>586</v>
      </c>
      <c r="C1107" t="s">
        <v>2784</v>
      </c>
      <c r="D1107" t="s">
        <v>589</v>
      </c>
      <c r="E1107" s="6">
        <v>44966</v>
      </c>
      <c r="F1107" s="51">
        <v>2000</v>
      </c>
      <c r="G1107" s="51">
        <v>2000</v>
      </c>
      <c r="I1107" s="6"/>
    </row>
    <row r="1108" spans="2:9" x14ac:dyDescent="0.25">
      <c r="B1108" t="s">
        <v>586</v>
      </c>
      <c r="C1108" t="s">
        <v>2784</v>
      </c>
      <c r="D1108" t="s">
        <v>588</v>
      </c>
      <c r="E1108" s="6">
        <v>44979</v>
      </c>
      <c r="F1108" s="51">
        <v>3087.5</v>
      </c>
      <c r="G1108" s="51">
        <v>3087.5</v>
      </c>
      <c r="I1108" s="6"/>
    </row>
    <row r="1109" spans="2:9" x14ac:dyDescent="0.25">
      <c r="B1109" t="s">
        <v>590</v>
      </c>
      <c r="C1109" t="s">
        <v>2785</v>
      </c>
      <c r="D1109" t="s">
        <v>592</v>
      </c>
      <c r="E1109" s="6">
        <v>44906</v>
      </c>
      <c r="F1109" s="51">
        <v>3000</v>
      </c>
      <c r="G1109" s="51">
        <v>3000</v>
      </c>
      <c r="I1109" s="6"/>
    </row>
    <row r="1110" spans="2:9" x14ac:dyDescent="0.25">
      <c r="B1110" t="s">
        <v>593</v>
      </c>
      <c r="C1110" t="s">
        <v>2786</v>
      </c>
      <c r="D1110" t="s">
        <v>595</v>
      </c>
      <c r="E1110" s="6">
        <v>45063</v>
      </c>
      <c r="F1110" s="51">
        <v>2977.5</v>
      </c>
      <c r="G1110" s="51">
        <v>2977.5</v>
      </c>
      <c r="I1110" s="6"/>
    </row>
    <row r="1111" spans="2:9" x14ac:dyDescent="0.25">
      <c r="B1111" t="s">
        <v>593</v>
      </c>
      <c r="C1111" t="s">
        <v>2786</v>
      </c>
      <c r="D1111" t="s">
        <v>1160</v>
      </c>
      <c r="E1111" s="6">
        <v>45077</v>
      </c>
      <c r="F1111" s="51">
        <v>1185.75</v>
      </c>
      <c r="G1111" s="51">
        <v>1185.75</v>
      </c>
      <c r="I1111" s="6"/>
    </row>
    <row r="1112" spans="2:9" x14ac:dyDescent="0.25">
      <c r="B1112" t="s">
        <v>593</v>
      </c>
      <c r="C1112" t="s">
        <v>2786</v>
      </c>
      <c r="D1112" t="s">
        <v>1161</v>
      </c>
      <c r="E1112" s="6">
        <v>45077</v>
      </c>
      <c r="F1112" s="51">
        <v>690.53</v>
      </c>
      <c r="G1112" s="51">
        <v>690.53</v>
      </c>
      <c r="I1112" s="6"/>
    </row>
    <row r="1113" spans="2:9" x14ac:dyDescent="0.25">
      <c r="B1113" t="s">
        <v>593</v>
      </c>
      <c r="C1113" t="s">
        <v>2786</v>
      </c>
      <c r="D1113" t="s">
        <v>1162</v>
      </c>
      <c r="E1113" s="6">
        <v>45077</v>
      </c>
      <c r="F1113" s="51">
        <v>697.5</v>
      </c>
      <c r="G1113" s="51">
        <v>697.5</v>
      </c>
      <c r="I1113" s="6"/>
    </row>
    <row r="1114" spans="2:9" x14ac:dyDescent="0.25">
      <c r="B1114" t="s">
        <v>593</v>
      </c>
      <c r="C1114" t="s">
        <v>2786</v>
      </c>
      <c r="D1114" t="s">
        <v>1163</v>
      </c>
      <c r="E1114" s="6">
        <v>45077</v>
      </c>
      <c r="F1114" s="51">
        <v>645.75</v>
      </c>
      <c r="G1114" s="51">
        <v>645.75</v>
      </c>
      <c r="I1114" s="6"/>
    </row>
    <row r="1115" spans="2:9" x14ac:dyDescent="0.25">
      <c r="B1115" t="s">
        <v>593</v>
      </c>
      <c r="C1115" t="s">
        <v>2786</v>
      </c>
      <c r="D1115" t="s">
        <v>1496</v>
      </c>
      <c r="E1115" s="6">
        <v>45080</v>
      </c>
      <c r="F1115" s="51">
        <v>697.5</v>
      </c>
      <c r="G1115" s="51">
        <v>697.5</v>
      </c>
      <c r="I1115" s="6"/>
    </row>
    <row r="1116" spans="2:9" x14ac:dyDescent="0.25">
      <c r="B1116" t="s">
        <v>593</v>
      </c>
      <c r="C1116" t="s">
        <v>2786</v>
      </c>
      <c r="D1116" t="s">
        <v>1500</v>
      </c>
      <c r="E1116" s="6">
        <v>45084</v>
      </c>
      <c r="F1116" s="51">
        <v>695.98</v>
      </c>
      <c r="G1116" s="51">
        <v>695.98</v>
      </c>
      <c r="I1116" s="6"/>
    </row>
    <row r="1117" spans="2:9" x14ac:dyDescent="0.25">
      <c r="B1117" t="s">
        <v>593</v>
      </c>
      <c r="C1117" t="s">
        <v>2786</v>
      </c>
      <c r="D1117" t="s">
        <v>1497</v>
      </c>
      <c r="E1117" s="6">
        <v>45091</v>
      </c>
      <c r="F1117" s="51">
        <v>1148</v>
      </c>
      <c r="G1117" s="51">
        <v>1148</v>
      </c>
      <c r="I1117" s="6"/>
    </row>
    <row r="1118" spans="2:9" x14ac:dyDescent="0.25">
      <c r="B1118" t="s">
        <v>593</v>
      </c>
      <c r="C1118" t="s">
        <v>2786</v>
      </c>
      <c r="D1118" t="s">
        <v>1498</v>
      </c>
      <c r="E1118" s="6">
        <v>45091</v>
      </c>
      <c r="F1118" s="51">
        <v>1578.5</v>
      </c>
      <c r="G1118" s="51">
        <v>1578.5</v>
      </c>
      <c r="I1118" s="6"/>
    </row>
    <row r="1119" spans="2:9" x14ac:dyDescent="0.25">
      <c r="B1119" t="s">
        <v>593</v>
      </c>
      <c r="C1119" t="s">
        <v>2786</v>
      </c>
      <c r="D1119" t="s">
        <v>1499</v>
      </c>
      <c r="E1119" s="6">
        <v>45091</v>
      </c>
      <c r="F1119" s="51">
        <v>1578.5</v>
      </c>
      <c r="G1119" s="51">
        <v>1578.5</v>
      </c>
      <c r="I1119" s="6"/>
    </row>
    <row r="1120" spans="2:9" x14ac:dyDescent="0.25">
      <c r="B1120" t="s">
        <v>593</v>
      </c>
      <c r="C1120" t="s">
        <v>2786</v>
      </c>
      <c r="D1120" t="s">
        <v>1501</v>
      </c>
      <c r="E1120" s="6">
        <v>45091</v>
      </c>
      <c r="F1120" s="51">
        <v>1156</v>
      </c>
      <c r="G1120" s="51">
        <v>1156</v>
      </c>
      <c r="I1120" s="6"/>
    </row>
    <row r="1121" spans="2:9" x14ac:dyDescent="0.25">
      <c r="B1121" t="s">
        <v>593</v>
      </c>
      <c r="C1121" t="s">
        <v>2786</v>
      </c>
      <c r="D1121" t="s">
        <v>2007</v>
      </c>
      <c r="E1121" s="6">
        <v>45098</v>
      </c>
      <c r="F1121" s="51">
        <v>1192.1300000000001</v>
      </c>
      <c r="G1121" s="51">
        <v>1192.1300000000001</v>
      </c>
      <c r="I1121" s="6"/>
    </row>
    <row r="1122" spans="2:9" x14ac:dyDescent="0.25">
      <c r="B1122" t="s">
        <v>593</v>
      </c>
      <c r="C1122" t="s">
        <v>2786</v>
      </c>
      <c r="D1122" t="s">
        <v>2008</v>
      </c>
      <c r="E1122" s="6">
        <v>45104</v>
      </c>
      <c r="F1122" s="51">
        <v>758.63</v>
      </c>
      <c r="G1122" s="51">
        <v>758.63</v>
      </c>
      <c r="I1122" s="6"/>
    </row>
    <row r="1123" spans="2:9" x14ac:dyDescent="0.25">
      <c r="B1123" t="s">
        <v>593</v>
      </c>
      <c r="C1123" t="s">
        <v>2786</v>
      </c>
      <c r="D1123" t="s">
        <v>2009</v>
      </c>
      <c r="E1123" s="6">
        <v>45106</v>
      </c>
      <c r="F1123" s="51">
        <v>997.33</v>
      </c>
      <c r="G1123" s="51">
        <v>997.33</v>
      </c>
      <c r="I1123" s="6"/>
    </row>
    <row r="1124" spans="2:9" x14ac:dyDescent="0.25">
      <c r="B1124" t="s">
        <v>593</v>
      </c>
      <c r="C1124" t="s">
        <v>2786</v>
      </c>
      <c r="D1124" t="s">
        <v>2010</v>
      </c>
      <c r="E1124" s="6">
        <v>45106</v>
      </c>
      <c r="F1124" s="51">
        <v>794.75</v>
      </c>
      <c r="G1124" s="51">
        <v>794.75</v>
      </c>
      <c r="I1124" s="6"/>
    </row>
    <row r="1125" spans="2:9" x14ac:dyDescent="0.25">
      <c r="B1125" t="s">
        <v>593</v>
      </c>
      <c r="C1125" t="s">
        <v>2786</v>
      </c>
      <c r="D1125" t="s">
        <v>2398</v>
      </c>
      <c r="E1125" s="6">
        <v>45118</v>
      </c>
      <c r="F1125" s="51">
        <v>516.6</v>
      </c>
      <c r="G1125" s="51">
        <v>516.6</v>
      </c>
      <c r="I1125" s="6"/>
    </row>
    <row r="1126" spans="2:9" x14ac:dyDescent="0.25">
      <c r="B1126" t="s">
        <v>593</v>
      </c>
      <c r="C1126" t="s">
        <v>2786</v>
      </c>
      <c r="D1126" t="s">
        <v>2607</v>
      </c>
      <c r="E1126" s="6">
        <v>45121</v>
      </c>
      <c r="F1126" s="51">
        <v>1300.5</v>
      </c>
      <c r="G1126" s="51">
        <v>1300.5</v>
      </c>
      <c r="I1126" s="6"/>
    </row>
    <row r="1127" spans="2:9" x14ac:dyDescent="0.25">
      <c r="B1127" t="s">
        <v>593</v>
      </c>
      <c r="C1127" t="s">
        <v>2786</v>
      </c>
      <c r="D1127" t="s">
        <v>2608</v>
      </c>
      <c r="E1127" s="6">
        <v>45122</v>
      </c>
      <c r="F1127" s="51">
        <v>794.75</v>
      </c>
      <c r="G1127" s="51">
        <v>794.75</v>
      </c>
      <c r="I1127" s="6"/>
    </row>
    <row r="1128" spans="2:9" x14ac:dyDescent="0.25">
      <c r="B1128" t="s">
        <v>596</v>
      </c>
      <c r="C1128" t="s">
        <v>2787</v>
      </c>
      <c r="D1128" t="s">
        <v>599</v>
      </c>
      <c r="E1128" s="6">
        <v>45013</v>
      </c>
      <c r="F1128" s="51">
        <v>3888</v>
      </c>
      <c r="G1128" s="51">
        <v>3888</v>
      </c>
      <c r="I1128" s="6"/>
    </row>
    <row r="1129" spans="2:9" x14ac:dyDescent="0.25">
      <c r="B1129" t="s">
        <v>596</v>
      </c>
      <c r="C1129" t="s">
        <v>2787</v>
      </c>
      <c r="D1129" t="s">
        <v>598</v>
      </c>
      <c r="E1129" s="6">
        <v>45014</v>
      </c>
      <c r="F1129" s="51">
        <v>2095.1999999999998</v>
      </c>
      <c r="G1129" s="51">
        <v>2095.1999999999998</v>
      </c>
      <c r="I1129" s="6"/>
    </row>
    <row r="1130" spans="2:9" x14ac:dyDescent="0.25">
      <c r="B1130" t="s">
        <v>596</v>
      </c>
      <c r="C1130" t="s">
        <v>2787</v>
      </c>
      <c r="D1130" t="s">
        <v>600</v>
      </c>
      <c r="E1130" s="6">
        <v>45020</v>
      </c>
      <c r="F1130" s="51">
        <v>2115</v>
      </c>
      <c r="G1130" s="51">
        <v>2115</v>
      </c>
      <c r="I1130" s="6"/>
    </row>
    <row r="1131" spans="2:9" x14ac:dyDescent="0.25">
      <c r="B1131" t="s">
        <v>596</v>
      </c>
      <c r="C1131" t="s">
        <v>2787</v>
      </c>
      <c r="D1131" t="s">
        <v>601</v>
      </c>
      <c r="E1131" s="6">
        <v>45021</v>
      </c>
      <c r="F1131" s="51">
        <v>491.75</v>
      </c>
      <c r="G1131" s="51">
        <v>491.75</v>
      </c>
      <c r="I1131" s="6"/>
    </row>
    <row r="1132" spans="2:9" x14ac:dyDescent="0.25">
      <c r="B1132" t="s">
        <v>596</v>
      </c>
      <c r="C1132" t="s">
        <v>2787</v>
      </c>
      <c r="D1132" t="s">
        <v>2011</v>
      </c>
      <c r="E1132" s="6">
        <v>45107</v>
      </c>
      <c r="F1132" s="51">
        <v>1466.68</v>
      </c>
      <c r="G1132" s="51">
        <v>1466.68</v>
      </c>
      <c r="I1132" s="6"/>
    </row>
    <row r="1133" spans="2:9" x14ac:dyDescent="0.25">
      <c r="B1133" t="s">
        <v>596</v>
      </c>
      <c r="C1133" t="s">
        <v>2787</v>
      </c>
      <c r="D1133" t="s">
        <v>2230</v>
      </c>
      <c r="E1133" s="6">
        <v>45111</v>
      </c>
      <c r="F1133" s="51">
        <v>882</v>
      </c>
      <c r="G1133" s="51">
        <v>882</v>
      </c>
      <c r="I1133" s="6"/>
    </row>
    <row r="1134" spans="2:9" x14ac:dyDescent="0.25">
      <c r="B1134" t="s">
        <v>596</v>
      </c>
      <c r="C1134" t="s">
        <v>2787</v>
      </c>
      <c r="D1134" t="s">
        <v>2399</v>
      </c>
      <c r="E1134" s="6">
        <v>45113</v>
      </c>
      <c r="F1134" s="51">
        <v>2167.5</v>
      </c>
      <c r="G1134" s="51">
        <v>2167.5</v>
      </c>
      <c r="I1134" s="6"/>
    </row>
    <row r="1135" spans="2:9" x14ac:dyDescent="0.25">
      <c r="B1135" t="s">
        <v>596</v>
      </c>
      <c r="C1135" t="s">
        <v>2787</v>
      </c>
      <c r="D1135" t="s">
        <v>2400</v>
      </c>
      <c r="E1135" s="6">
        <v>45119</v>
      </c>
      <c r="F1135" s="51">
        <v>1372.75</v>
      </c>
      <c r="G1135" s="51">
        <v>1372.75</v>
      </c>
      <c r="I1135" s="6"/>
    </row>
    <row r="1136" spans="2:9" x14ac:dyDescent="0.25">
      <c r="B1136" t="s">
        <v>596</v>
      </c>
      <c r="C1136" t="s">
        <v>2787</v>
      </c>
      <c r="D1136" t="s">
        <v>2401</v>
      </c>
      <c r="E1136" s="6">
        <v>45119</v>
      </c>
      <c r="F1136" s="51">
        <v>3612.5</v>
      </c>
      <c r="G1136" s="51">
        <v>3612.5</v>
      </c>
      <c r="I1136" s="6"/>
    </row>
    <row r="1137" spans="2:9" x14ac:dyDescent="0.25">
      <c r="B1137" t="s">
        <v>2015</v>
      </c>
      <c r="C1137" t="s">
        <v>2788</v>
      </c>
      <c r="D1137" t="s">
        <v>2017</v>
      </c>
      <c r="E1137" s="6">
        <v>45104</v>
      </c>
      <c r="F1137" s="51">
        <v>433.5</v>
      </c>
      <c r="G1137" s="51">
        <v>433.5</v>
      </c>
      <c r="I1137" s="6"/>
    </row>
    <row r="1138" spans="2:9" x14ac:dyDescent="0.25">
      <c r="B1138" t="s">
        <v>602</v>
      </c>
      <c r="C1138" t="s">
        <v>2789</v>
      </c>
      <c r="D1138" t="s">
        <v>604</v>
      </c>
      <c r="E1138" s="6">
        <v>44748</v>
      </c>
      <c r="F1138" s="51">
        <v>1143</v>
      </c>
      <c r="G1138" s="51">
        <v>900</v>
      </c>
      <c r="I1138" s="6"/>
    </row>
    <row r="1139" spans="2:9" x14ac:dyDescent="0.25">
      <c r="B1139" t="s">
        <v>602</v>
      </c>
      <c r="C1139" t="s">
        <v>2789</v>
      </c>
      <c r="D1139" t="s">
        <v>605</v>
      </c>
      <c r="E1139" s="6">
        <v>44918</v>
      </c>
      <c r="F1139" s="51">
        <v>1282.5</v>
      </c>
      <c r="G1139" s="51">
        <v>1282.5</v>
      </c>
      <c r="I1139" s="6"/>
    </row>
    <row r="1140" spans="2:9" x14ac:dyDescent="0.25">
      <c r="B1140" t="s">
        <v>602</v>
      </c>
      <c r="C1140" t="s">
        <v>2789</v>
      </c>
      <c r="D1140" t="s">
        <v>606</v>
      </c>
      <c r="E1140" s="6">
        <v>44918</v>
      </c>
      <c r="F1140" s="51">
        <v>549.38</v>
      </c>
      <c r="G1140" s="51">
        <v>549.38</v>
      </c>
      <c r="I1140" s="6"/>
    </row>
    <row r="1141" spans="2:9" x14ac:dyDescent="0.25">
      <c r="B1141" t="s">
        <v>602</v>
      </c>
      <c r="C1141" t="s">
        <v>2789</v>
      </c>
      <c r="D1141" t="s">
        <v>607</v>
      </c>
      <c r="E1141" s="6">
        <v>44959</v>
      </c>
      <c r="F1141" s="51">
        <v>1076.6300000000001</v>
      </c>
      <c r="G1141" s="51">
        <v>1076.6300000000001</v>
      </c>
      <c r="I1141" s="6"/>
    </row>
    <row r="1142" spans="2:9" x14ac:dyDescent="0.25">
      <c r="B1142" t="s">
        <v>602</v>
      </c>
      <c r="C1142" t="s">
        <v>2789</v>
      </c>
      <c r="D1142" t="s">
        <v>608</v>
      </c>
      <c r="E1142" s="6">
        <v>44994</v>
      </c>
      <c r="F1142" s="51">
        <v>417.5</v>
      </c>
      <c r="G1142" s="51">
        <v>417.5</v>
      </c>
      <c r="I1142" s="6"/>
    </row>
    <row r="1143" spans="2:9" x14ac:dyDescent="0.25">
      <c r="B1143" t="s">
        <v>602</v>
      </c>
      <c r="C1143" t="s">
        <v>2789</v>
      </c>
      <c r="D1143" t="s">
        <v>609</v>
      </c>
      <c r="E1143" s="6">
        <v>44998</v>
      </c>
      <c r="F1143" s="51">
        <v>698.25</v>
      </c>
      <c r="G1143" s="51">
        <v>698.25</v>
      </c>
      <c r="I1143" s="6"/>
    </row>
    <row r="1144" spans="2:9" x14ac:dyDescent="0.25">
      <c r="B1144" t="s">
        <v>602</v>
      </c>
      <c r="C1144" t="s">
        <v>2789</v>
      </c>
      <c r="D1144" t="s">
        <v>610</v>
      </c>
      <c r="E1144" s="6">
        <v>44998</v>
      </c>
      <c r="F1144" s="51">
        <v>504</v>
      </c>
      <c r="G1144" s="51">
        <v>504</v>
      </c>
      <c r="I1144" s="6"/>
    </row>
    <row r="1145" spans="2:9" x14ac:dyDescent="0.25">
      <c r="B1145" t="s">
        <v>602</v>
      </c>
      <c r="C1145" t="s">
        <v>2789</v>
      </c>
      <c r="D1145" t="s">
        <v>611</v>
      </c>
      <c r="E1145" s="6">
        <v>45042</v>
      </c>
      <c r="F1145" s="51">
        <v>712.5</v>
      </c>
      <c r="G1145" s="51">
        <v>712.5</v>
      </c>
      <c r="I1145" s="6"/>
    </row>
    <row r="1146" spans="2:9" x14ac:dyDescent="0.25">
      <c r="B1146" t="s">
        <v>602</v>
      </c>
      <c r="C1146" t="s">
        <v>2789</v>
      </c>
      <c r="D1146" t="s">
        <v>612</v>
      </c>
      <c r="E1146" s="6">
        <v>45055</v>
      </c>
      <c r="F1146" s="51">
        <v>1164</v>
      </c>
      <c r="G1146" s="51">
        <v>1164</v>
      </c>
      <c r="I1146" s="6"/>
    </row>
    <row r="1147" spans="2:9" x14ac:dyDescent="0.25">
      <c r="B1147" t="s">
        <v>602</v>
      </c>
      <c r="C1147" t="s">
        <v>2789</v>
      </c>
      <c r="D1147" t="s">
        <v>613</v>
      </c>
      <c r="E1147" s="6">
        <v>45056</v>
      </c>
      <c r="F1147" s="51">
        <v>983.5</v>
      </c>
      <c r="G1147" s="51">
        <v>983.5</v>
      </c>
      <c r="I1147" s="6"/>
    </row>
    <row r="1148" spans="2:9" x14ac:dyDescent="0.25">
      <c r="B1148" t="s">
        <v>602</v>
      </c>
      <c r="C1148" t="s">
        <v>2789</v>
      </c>
      <c r="D1148" t="s">
        <v>1505</v>
      </c>
      <c r="E1148" s="6">
        <v>45083</v>
      </c>
      <c r="F1148" s="51">
        <v>1743.75</v>
      </c>
      <c r="G1148" s="51">
        <v>1743.75</v>
      </c>
      <c r="I1148" s="6"/>
    </row>
    <row r="1149" spans="2:9" x14ac:dyDescent="0.25">
      <c r="B1149" t="s">
        <v>602</v>
      </c>
      <c r="C1149" t="s">
        <v>2789</v>
      </c>
      <c r="D1149" t="s">
        <v>1506</v>
      </c>
      <c r="E1149" s="6">
        <v>45087</v>
      </c>
      <c r="F1149" s="51">
        <v>1011.38</v>
      </c>
      <c r="G1149" s="51">
        <v>1011.38</v>
      </c>
      <c r="I1149" s="6"/>
    </row>
    <row r="1150" spans="2:9" x14ac:dyDescent="0.25">
      <c r="B1150" t="s">
        <v>602</v>
      </c>
      <c r="C1150" t="s">
        <v>2789</v>
      </c>
      <c r="D1150" t="s">
        <v>2018</v>
      </c>
      <c r="E1150" s="6">
        <v>45098</v>
      </c>
      <c r="F1150" s="51">
        <v>397.38</v>
      </c>
      <c r="G1150" s="51">
        <v>397.38</v>
      </c>
      <c r="I1150" s="6"/>
    </row>
    <row r="1151" spans="2:9" x14ac:dyDescent="0.25">
      <c r="B1151" t="s">
        <v>602</v>
      </c>
      <c r="C1151" t="s">
        <v>2789</v>
      </c>
      <c r="D1151" t="s">
        <v>2019</v>
      </c>
      <c r="E1151" s="6">
        <v>45098</v>
      </c>
      <c r="F1151" s="51">
        <v>794.75</v>
      </c>
      <c r="G1151" s="51">
        <v>794.75</v>
      </c>
      <c r="I1151" s="6"/>
    </row>
    <row r="1152" spans="2:9" x14ac:dyDescent="0.25">
      <c r="B1152" t="s">
        <v>602</v>
      </c>
      <c r="C1152" t="s">
        <v>2789</v>
      </c>
      <c r="D1152" t="s">
        <v>2020</v>
      </c>
      <c r="E1152" s="6">
        <v>45104</v>
      </c>
      <c r="F1152" s="51">
        <v>939.25</v>
      </c>
      <c r="G1152" s="51">
        <v>939.25</v>
      </c>
      <c r="I1152" s="6"/>
    </row>
    <row r="1153" spans="2:9" x14ac:dyDescent="0.25">
      <c r="B1153" t="s">
        <v>602</v>
      </c>
      <c r="C1153" t="s">
        <v>2789</v>
      </c>
      <c r="D1153" t="s">
        <v>2021</v>
      </c>
      <c r="E1153" s="6">
        <v>45106</v>
      </c>
      <c r="F1153" s="51">
        <v>794.75</v>
      </c>
      <c r="G1153" s="51">
        <v>794.75</v>
      </c>
      <c r="I1153" s="6"/>
    </row>
    <row r="1154" spans="2:9" x14ac:dyDescent="0.25">
      <c r="B1154" t="s">
        <v>602</v>
      </c>
      <c r="C1154" t="s">
        <v>2789</v>
      </c>
      <c r="D1154" t="s">
        <v>2402</v>
      </c>
      <c r="E1154" s="6">
        <v>45113</v>
      </c>
      <c r="F1154" s="51">
        <v>433.5</v>
      </c>
      <c r="G1154" s="51">
        <v>433.5</v>
      </c>
      <c r="I1154" s="6"/>
    </row>
    <row r="1155" spans="2:9" x14ac:dyDescent="0.25">
      <c r="B1155" t="s">
        <v>602</v>
      </c>
      <c r="C1155" t="s">
        <v>2789</v>
      </c>
      <c r="D1155" t="s">
        <v>2403</v>
      </c>
      <c r="E1155" s="6">
        <v>45120</v>
      </c>
      <c r="F1155" s="51">
        <v>867</v>
      </c>
      <c r="G1155" s="51">
        <v>867</v>
      </c>
      <c r="I1155" s="6"/>
    </row>
    <row r="1156" spans="2:9" x14ac:dyDescent="0.25">
      <c r="B1156" t="s">
        <v>614</v>
      </c>
      <c r="C1156" t="s">
        <v>2790</v>
      </c>
      <c r="D1156" t="s">
        <v>2022</v>
      </c>
      <c r="E1156" s="6">
        <v>45104</v>
      </c>
      <c r="F1156" s="51">
        <v>411.83</v>
      </c>
      <c r="G1156" s="51">
        <v>411.83</v>
      </c>
      <c r="I1156" s="6"/>
    </row>
    <row r="1157" spans="2:9" x14ac:dyDescent="0.25">
      <c r="B1157" t="s">
        <v>616</v>
      </c>
      <c r="C1157" t="s">
        <v>2791</v>
      </c>
      <c r="D1157" t="s">
        <v>618</v>
      </c>
      <c r="E1157" s="6">
        <v>45063</v>
      </c>
      <c r="F1157" s="51">
        <v>1593.3</v>
      </c>
      <c r="G1157" s="51">
        <v>1593.3</v>
      </c>
      <c r="I1157" s="6"/>
    </row>
    <row r="1158" spans="2:9" x14ac:dyDescent="0.25">
      <c r="B1158" t="s">
        <v>616</v>
      </c>
      <c r="C1158" t="s">
        <v>2791</v>
      </c>
      <c r="D1158" t="s">
        <v>1164</v>
      </c>
      <c r="E1158" s="6">
        <v>45077</v>
      </c>
      <c r="F1158" s="51">
        <v>2643.75</v>
      </c>
      <c r="G1158" s="51">
        <v>2643.75</v>
      </c>
      <c r="I1158" s="6"/>
    </row>
    <row r="1159" spans="2:9" x14ac:dyDescent="0.25">
      <c r="B1159" t="s">
        <v>616</v>
      </c>
      <c r="C1159" t="s">
        <v>2791</v>
      </c>
      <c r="D1159" t="s">
        <v>1165</v>
      </c>
      <c r="E1159" s="6">
        <v>45077</v>
      </c>
      <c r="F1159" s="51">
        <v>802.13</v>
      </c>
      <c r="G1159" s="51">
        <v>802.13</v>
      </c>
      <c r="I1159" s="6"/>
    </row>
    <row r="1160" spans="2:9" x14ac:dyDescent="0.25">
      <c r="B1160" t="s">
        <v>616</v>
      </c>
      <c r="C1160" t="s">
        <v>2791</v>
      </c>
      <c r="D1160" t="s">
        <v>1166</v>
      </c>
      <c r="E1160" s="6">
        <v>45077</v>
      </c>
      <c r="F1160" s="51">
        <v>767.25</v>
      </c>
      <c r="G1160" s="51">
        <v>767.25</v>
      </c>
      <c r="I1160" s="6"/>
    </row>
    <row r="1161" spans="2:9" x14ac:dyDescent="0.25">
      <c r="B1161" t="s">
        <v>616</v>
      </c>
      <c r="C1161" t="s">
        <v>2791</v>
      </c>
      <c r="D1161" t="s">
        <v>2041</v>
      </c>
      <c r="E1161" s="6">
        <v>45098</v>
      </c>
      <c r="F1161" s="51">
        <v>1372.75</v>
      </c>
      <c r="G1161" s="51">
        <v>1372.75</v>
      </c>
      <c r="I1161" s="6"/>
    </row>
    <row r="1162" spans="2:9" x14ac:dyDescent="0.25">
      <c r="B1162" t="s">
        <v>616</v>
      </c>
      <c r="C1162" t="s">
        <v>2791</v>
      </c>
      <c r="D1162" t="s">
        <v>2042</v>
      </c>
      <c r="E1162" s="6">
        <v>45100</v>
      </c>
      <c r="F1162" s="51">
        <v>1300.5</v>
      </c>
      <c r="G1162" s="51">
        <v>1300.5</v>
      </c>
      <c r="H1162" t="e">
        <v>#REF!</v>
      </c>
      <c r="I1162" s="6"/>
    </row>
    <row r="1163" spans="2:9" x14ac:dyDescent="0.25">
      <c r="B1163" t="s">
        <v>616</v>
      </c>
      <c r="C1163" t="s">
        <v>2791</v>
      </c>
      <c r="D1163" t="s">
        <v>2043</v>
      </c>
      <c r="E1163" s="6">
        <v>45104</v>
      </c>
      <c r="F1163" s="51">
        <v>1734</v>
      </c>
      <c r="G1163" s="51">
        <v>1734</v>
      </c>
      <c r="I1163" s="6"/>
    </row>
    <row r="1164" spans="2:9" x14ac:dyDescent="0.25">
      <c r="B1164" t="s">
        <v>616</v>
      </c>
      <c r="C1164" t="s">
        <v>2791</v>
      </c>
      <c r="D1164" t="s">
        <v>2044</v>
      </c>
      <c r="E1164" s="6">
        <v>45104</v>
      </c>
      <c r="F1164" s="51">
        <v>722.5</v>
      </c>
      <c r="G1164" s="51">
        <v>722.5</v>
      </c>
      <c r="I1164" s="6"/>
    </row>
    <row r="1165" spans="2:9" x14ac:dyDescent="0.25">
      <c r="B1165" t="s">
        <v>619</v>
      </c>
      <c r="C1165" t="s">
        <v>2792</v>
      </c>
      <c r="D1165" t="s">
        <v>621</v>
      </c>
      <c r="E1165" s="6">
        <v>44989</v>
      </c>
      <c r="F1165" s="51">
        <v>200</v>
      </c>
      <c r="G1165" s="51">
        <v>200</v>
      </c>
      <c r="I1165" s="6"/>
    </row>
    <row r="1166" spans="2:9" x14ac:dyDescent="0.25">
      <c r="B1166" t="s">
        <v>619</v>
      </c>
      <c r="C1166" t="s">
        <v>2792</v>
      </c>
      <c r="D1166" t="s">
        <v>622</v>
      </c>
      <c r="E1166" s="6">
        <v>45017</v>
      </c>
      <c r="F1166" s="51">
        <v>282</v>
      </c>
      <c r="G1166" s="51">
        <v>282</v>
      </c>
      <c r="I1166" s="6"/>
    </row>
    <row r="1167" spans="2:9" x14ac:dyDescent="0.25">
      <c r="B1167" t="s">
        <v>623</v>
      </c>
      <c r="C1167" t="s">
        <v>2793</v>
      </c>
      <c r="D1167" t="s">
        <v>625</v>
      </c>
      <c r="E1167" s="6">
        <v>45013</v>
      </c>
      <c r="F1167" s="51">
        <v>1567.5</v>
      </c>
      <c r="G1167" s="51">
        <v>1567.5</v>
      </c>
      <c r="I1167" s="6"/>
    </row>
    <row r="1168" spans="2:9" x14ac:dyDescent="0.25">
      <c r="B1168" t="s">
        <v>623</v>
      </c>
      <c r="C1168" t="s">
        <v>2793</v>
      </c>
      <c r="D1168" t="s">
        <v>626</v>
      </c>
      <c r="E1168" s="6">
        <v>45035</v>
      </c>
      <c r="F1168" s="51">
        <v>3091</v>
      </c>
      <c r="G1168" s="51">
        <v>3091</v>
      </c>
      <c r="I1168" s="6"/>
    </row>
    <row r="1169" spans="2:9" x14ac:dyDescent="0.25">
      <c r="B1169" t="s">
        <v>623</v>
      </c>
      <c r="C1169" t="s">
        <v>2793</v>
      </c>
      <c r="D1169" t="s">
        <v>1511</v>
      </c>
      <c r="E1169" s="6">
        <v>45084</v>
      </c>
      <c r="F1169" s="51">
        <v>2565</v>
      </c>
      <c r="G1169" s="51">
        <v>2565</v>
      </c>
      <c r="I1169" s="6"/>
    </row>
    <row r="1170" spans="2:9" x14ac:dyDescent="0.25">
      <c r="B1170" t="s">
        <v>623</v>
      </c>
      <c r="C1170" t="s">
        <v>2793</v>
      </c>
      <c r="D1170" t="s">
        <v>1512</v>
      </c>
      <c r="E1170" s="6">
        <v>45084</v>
      </c>
      <c r="F1170" s="51">
        <v>1363.25</v>
      </c>
      <c r="G1170" s="51">
        <v>1363.25</v>
      </c>
      <c r="I1170" s="6"/>
    </row>
    <row r="1171" spans="2:9" x14ac:dyDescent="0.25">
      <c r="B1171" t="s">
        <v>623</v>
      </c>
      <c r="C1171" t="s">
        <v>2793</v>
      </c>
      <c r="D1171" t="s">
        <v>2609</v>
      </c>
      <c r="E1171" s="6">
        <v>45122</v>
      </c>
      <c r="F1171" s="51">
        <v>406.25</v>
      </c>
      <c r="G1171" s="51">
        <v>406.25</v>
      </c>
      <c r="I1171" s="6"/>
    </row>
    <row r="1172" spans="2:9" x14ac:dyDescent="0.25">
      <c r="B1172" t="s">
        <v>2404</v>
      </c>
      <c r="C1172" t="s">
        <v>2794</v>
      </c>
      <c r="D1172" t="s">
        <v>2406</v>
      </c>
      <c r="E1172" s="6">
        <v>45120</v>
      </c>
      <c r="F1172" s="51">
        <v>1228.25</v>
      </c>
      <c r="G1172" s="51">
        <v>1228.25</v>
      </c>
      <c r="I1172" s="6"/>
    </row>
    <row r="1173" spans="2:9" x14ac:dyDescent="0.25">
      <c r="B1173" t="s">
        <v>627</v>
      </c>
      <c r="C1173" t="s">
        <v>2795</v>
      </c>
      <c r="D1173" t="s">
        <v>629</v>
      </c>
      <c r="E1173" s="6">
        <v>45066</v>
      </c>
      <c r="F1173" s="51">
        <v>175</v>
      </c>
      <c r="G1173" s="51">
        <v>175</v>
      </c>
      <c r="I1173" s="6"/>
    </row>
    <row r="1174" spans="2:9" x14ac:dyDescent="0.25">
      <c r="B1174" t="s">
        <v>627</v>
      </c>
      <c r="C1174" t="s">
        <v>2795</v>
      </c>
      <c r="D1174" t="s">
        <v>630</v>
      </c>
      <c r="E1174" s="6">
        <v>45066</v>
      </c>
      <c r="F1174" s="51">
        <v>180</v>
      </c>
      <c r="G1174" s="51">
        <v>180</v>
      </c>
      <c r="I1174" s="6"/>
    </row>
    <row r="1175" spans="2:9" x14ac:dyDescent="0.25">
      <c r="B1175" t="s">
        <v>627</v>
      </c>
      <c r="C1175" t="s">
        <v>2795</v>
      </c>
      <c r="D1175" t="s">
        <v>1167</v>
      </c>
      <c r="E1175" s="6">
        <v>45077</v>
      </c>
      <c r="F1175" s="51">
        <v>255.49</v>
      </c>
      <c r="G1175" s="51">
        <v>255.49</v>
      </c>
      <c r="I1175" s="6"/>
    </row>
    <row r="1176" spans="2:9" x14ac:dyDescent="0.25">
      <c r="B1176" t="s">
        <v>627</v>
      </c>
      <c r="C1176" t="s">
        <v>2795</v>
      </c>
      <c r="D1176" t="s">
        <v>1168</v>
      </c>
      <c r="E1176" s="6">
        <v>45079</v>
      </c>
      <c r="F1176" s="51">
        <v>175</v>
      </c>
      <c r="G1176" s="51">
        <v>175</v>
      </c>
      <c r="I1176" s="6"/>
    </row>
    <row r="1177" spans="2:9" x14ac:dyDescent="0.25">
      <c r="B1177" t="s">
        <v>627</v>
      </c>
      <c r="C1177" t="s">
        <v>2795</v>
      </c>
      <c r="D1177" t="s">
        <v>1513</v>
      </c>
      <c r="E1177" s="6">
        <v>45091</v>
      </c>
      <c r="F1177" s="51">
        <v>469.63</v>
      </c>
      <c r="G1177" s="51">
        <v>469.63</v>
      </c>
      <c r="I1177" s="6"/>
    </row>
    <row r="1178" spans="2:9" x14ac:dyDescent="0.25">
      <c r="B1178" t="s">
        <v>627</v>
      </c>
      <c r="C1178" t="s">
        <v>2795</v>
      </c>
      <c r="D1178" t="s">
        <v>1514</v>
      </c>
      <c r="E1178" s="6">
        <v>45091</v>
      </c>
      <c r="F1178" s="51">
        <v>140</v>
      </c>
      <c r="G1178" s="51">
        <v>140</v>
      </c>
      <c r="I1178" s="6"/>
    </row>
    <row r="1179" spans="2:9" x14ac:dyDescent="0.25">
      <c r="B1179" t="s">
        <v>627</v>
      </c>
      <c r="C1179" t="s">
        <v>2795</v>
      </c>
      <c r="D1179" t="s">
        <v>2076</v>
      </c>
      <c r="E1179" s="6">
        <v>45098</v>
      </c>
      <c r="F1179" s="51">
        <v>238.43</v>
      </c>
      <c r="G1179" s="51">
        <v>238.43</v>
      </c>
      <c r="I1179" s="6"/>
    </row>
    <row r="1180" spans="2:9" x14ac:dyDescent="0.25">
      <c r="B1180" t="s">
        <v>627</v>
      </c>
      <c r="C1180" t="s">
        <v>2795</v>
      </c>
      <c r="D1180" t="s">
        <v>2407</v>
      </c>
      <c r="E1180" s="6">
        <v>45113</v>
      </c>
      <c r="F1180" s="51">
        <v>235</v>
      </c>
      <c r="G1180" s="51">
        <v>235</v>
      </c>
      <c r="I1180" s="6"/>
    </row>
    <row r="1181" spans="2:9" x14ac:dyDescent="0.25">
      <c r="B1181" t="s">
        <v>627</v>
      </c>
      <c r="C1181" t="s">
        <v>2795</v>
      </c>
      <c r="D1181" t="s">
        <v>2610</v>
      </c>
      <c r="E1181" s="6">
        <v>45122</v>
      </c>
      <c r="F1181" s="51">
        <v>250</v>
      </c>
      <c r="G1181" s="51">
        <v>250</v>
      </c>
      <c r="I1181" s="6"/>
    </row>
    <row r="1182" spans="2:9" x14ac:dyDescent="0.25">
      <c r="B1182" t="s">
        <v>1515</v>
      </c>
      <c r="C1182" t="s">
        <v>2796</v>
      </c>
      <c r="D1182" t="s">
        <v>1516</v>
      </c>
      <c r="E1182" s="6">
        <v>43895</v>
      </c>
      <c r="F1182" s="51">
        <v>1266.58</v>
      </c>
      <c r="G1182" s="51">
        <v>1266.58</v>
      </c>
      <c r="I1182" s="6"/>
    </row>
    <row r="1183" spans="2:9" x14ac:dyDescent="0.25">
      <c r="B1183" t="s">
        <v>632</v>
      </c>
      <c r="C1183" t="s">
        <v>2797</v>
      </c>
      <c r="D1183" t="s">
        <v>2077</v>
      </c>
      <c r="E1183" s="6">
        <v>45104</v>
      </c>
      <c r="F1183" s="51">
        <v>252.88</v>
      </c>
      <c r="G1183" s="51">
        <v>252.88</v>
      </c>
      <c r="I1183" s="6"/>
    </row>
    <row r="1184" spans="2:9" x14ac:dyDescent="0.25">
      <c r="B1184" t="s">
        <v>633</v>
      </c>
      <c r="C1184" t="s">
        <v>2798</v>
      </c>
      <c r="D1184" t="s">
        <v>635</v>
      </c>
      <c r="E1184" s="6">
        <v>44993</v>
      </c>
      <c r="F1184" s="51">
        <v>575.13</v>
      </c>
      <c r="G1184" s="51">
        <v>225</v>
      </c>
      <c r="I1184" s="6"/>
    </row>
    <row r="1185" spans="2:9" x14ac:dyDescent="0.25">
      <c r="B1185" t="s">
        <v>633</v>
      </c>
      <c r="C1185" t="s">
        <v>2798</v>
      </c>
      <c r="D1185" t="s">
        <v>636</v>
      </c>
      <c r="E1185" s="6">
        <v>45044</v>
      </c>
      <c r="F1185" s="51">
        <v>926.25</v>
      </c>
      <c r="G1185" s="51">
        <v>100.6</v>
      </c>
      <c r="I1185" s="6"/>
    </row>
    <row r="1186" spans="2:9" x14ac:dyDescent="0.25">
      <c r="B1186" t="s">
        <v>633</v>
      </c>
      <c r="C1186" t="s">
        <v>2798</v>
      </c>
      <c r="D1186" t="s">
        <v>637</v>
      </c>
      <c r="E1186" s="6">
        <v>45045</v>
      </c>
      <c r="F1186" s="51">
        <v>427.5</v>
      </c>
      <c r="G1186" s="51">
        <v>50</v>
      </c>
      <c r="I1186" s="6"/>
    </row>
    <row r="1187" spans="2:9" x14ac:dyDescent="0.25">
      <c r="B1187" t="s">
        <v>633</v>
      </c>
      <c r="C1187" t="s">
        <v>2798</v>
      </c>
      <c r="D1187" t="s">
        <v>1518</v>
      </c>
      <c r="E1187" s="6">
        <v>45080</v>
      </c>
      <c r="F1187" s="51">
        <v>910</v>
      </c>
      <c r="G1187" s="51">
        <v>50</v>
      </c>
      <c r="I1187" s="6"/>
    </row>
    <row r="1188" spans="2:9" x14ac:dyDescent="0.25">
      <c r="B1188" t="s">
        <v>633</v>
      </c>
      <c r="C1188" t="s">
        <v>2798</v>
      </c>
      <c r="D1188" t="s">
        <v>1517</v>
      </c>
      <c r="E1188" s="6">
        <v>45085</v>
      </c>
      <c r="F1188" s="51">
        <v>455</v>
      </c>
      <c r="G1188" s="51">
        <v>48.8</v>
      </c>
      <c r="I1188" s="6"/>
    </row>
    <row r="1189" spans="2:9" x14ac:dyDescent="0.25">
      <c r="B1189" t="s">
        <v>633</v>
      </c>
      <c r="C1189" t="s">
        <v>2798</v>
      </c>
      <c r="D1189" t="s">
        <v>2072</v>
      </c>
      <c r="E1189" s="6">
        <v>45098</v>
      </c>
      <c r="F1189" s="51">
        <v>728</v>
      </c>
      <c r="G1189" s="51">
        <v>728</v>
      </c>
      <c r="I1189" s="6"/>
    </row>
    <row r="1190" spans="2:9" x14ac:dyDescent="0.25">
      <c r="B1190" t="s">
        <v>633</v>
      </c>
      <c r="C1190" t="s">
        <v>2798</v>
      </c>
      <c r="D1190" t="s">
        <v>2073</v>
      </c>
      <c r="E1190" s="6">
        <v>45100</v>
      </c>
      <c r="F1190" s="51">
        <v>1156</v>
      </c>
      <c r="G1190" s="51">
        <v>1156</v>
      </c>
      <c r="I1190" s="6"/>
    </row>
    <row r="1191" spans="2:9" x14ac:dyDescent="0.25">
      <c r="B1191" t="s">
        <v>633</v>
      </c>
      <c r="C1191" t="s">
        <v>2798</v>
      </c>
      <c r="D1191" t="s">
        <v>2075</v>
      </c>
      <c r="E1191" s="6">
        <v>45104</v>
      </c>
      <c r="F1191" s="51">
        <v>1047.6300000000001</v>
      </c>
      <c r="G1191" s="51">
        <v>1047.6300000000001</v>
      </c>
      <c r="I1191" s="6"/>
    </row>
    <row r="1192" spans="2:9" x14ac:dyDescent="0.25">
      <c r="B1192" t="s">
        <v>633</v>
      </c>
      <c r="C1192" t="s">
        <v>2798</v>
      </c>
      <c r="D1192" t="s">
        <v>2074</v>
      </c>
      <c r="E1192" s="6">
        <v>45104</v>
      </c>
      <c r="F1192" s="51">
        <v>650.25</v>
      </c>
      <c r="G1192" s="51">
        <v>650.25</v>
      </c>
      <c r="I1192" s="6"/>
    </row>
    <row r="1193" spans="2:9" x14ac:dyDescent="0.25">
      <c r="B1193" t="s">
        <v>633</v>
      </c>
      <c r="C1193" t="s">
        <v>2798</v>
      </c>
      <c r="D1193" t="s">
        <v>2408</v>
      </c>
      <c r="E1193" s="6">
        <v>45113</v>
      </c>
      <c r="F1193" s="51">
        <v>433.5</v>
      </c>
      <c r="G1193" s="51">
        <v>433.5</v>
      </c>
      <c r="I1193" s="6"/>
    </row>
    <row r="1194" spans="2:9" x14ac:dyDescent="0.25">
      <c r="B1194" t="s">
        <v>638</v>
      </c>
      <c r="C1194" t="s">
        <v>2799</v>
      </c>
      <c r="D1194" t="s">
        <v>640</v>
      </c>
      <c r="E1194" s="6">
        <v>45063</v>
      </c>
      <c r="F1194" s="51">
        <v>570</v>
      </c>
      <c r="G1194" s="51">
        <v>570</v>
      </c>
      <c r="I1194" s="6"/>
    </row>
    <row r="1195" spans="2:9" x14ac:dyDescent="0.25">
      <c r="B1195" t="s">
        <v>641</v>
      </c>
      <c r="C1195" t="s">
        <v>2800</v>
      </c>
      <c r="D1195" t="s">
        <v>643</v>
      </c>
      <c r="E1195" s="6">
        <v>44959</v>
      </c>
      <c r="F1195" s="51">
        <v>338</v>
      </c>
      <c r="G1195" s="51">
        <v>338</v>
      </c>
      <c r="I1195" s="6"/>
    </row>
    <row r="1196" spans="2:9" x14ac:dyDescent="0.25">
      <c r="B1196" t="s">
        <v>641</v>
      </c>
      <c r="C1196" t="s">
        <v>2800</v>
      </c>
      <c r="D1196" t="s">
        <v>644</v>
      </c>
      <c r="E1196" s="6">
        <v>44959</v>
      </c>
      <c r="F1196" s="51">
        <v>338</v>
      </c>
      <c r="G1196" s="51">
        <v>338</v>
      </c>
      <c r="H1196" t="e">
        <v>#REF!</v>
      </c>
      <c r="I1196" s="6"/>
    </row>
    <row r="1197" spans="2:9" x14ac:dyDescent="0.25">
      <c r="B1197" t="s">
        <v>641</v>
      </c>
      <c r="C1197" t="s">
        <v>2800</v>
      </c>
      <c r="D1197" t="s">
        <v>645</v>
      </c>
      <c r="E1197" s="6">
        <v>44966</v>
      </c>
      <c r="F1197" s="51">
        <v>250.25</v>
      </c>
      <c r="G1197" s="51">
        <v>250.25</v>
      </c>
      <c r="I1197" s="6"/>
    </row>
    <row r="1198" spans="2:9" x14ac:dyDescent="0.25">
      <c r="B1198" t="s">
        <v>641</v>
      </c>
      <c r="C1198" t="s">
        <v>2800</v>
      </c>
      <c r="D1198" t="s">
        <v>1169</v>
      </c>
      <c r="E1198" s="6">
        <v>45079</v>
      </c>
      <c r="F1198" s="51">
        <v>338</v>
      </c>
      <c r="G1198" s="51">
        <v>338</v>
      </c>
      <c r="I1198" s="6"/>
    </row>
    <row r="1199" spans="2:9" x14ac:dyDescent="0.25">
      <c r="B1199" t="s">
        <v>641</v>
      </c>
      <c r="C1199" t="s">
        <v>2800</v>
      </c>
      <c r="D1199" t="s">
        <v>1170</v>
      </c>
      <c r="E1199" s="6">
        <v>45079</v>
      </c>
      <c r="F1199" s="51">
        <v>500.5</v>
      </c>
      <c r="G1199" s="51">
        <v>500.5</v>
      </c>
      <c r="I1199" s="6"/>
    </row>
    <row r="1200" spans="2:9" x14ac:dyDescent="0.25">
      <c r="B1200" t="s">
        <v>641</v>
      </c>
      <c r="C1200" t="s">
        <v>2800</v>
      </c>
      <c r="D1200" t="s">
        <v>1520</v>
      </c>
      <c r="E1200" s="6">
        <v>45080</v>
      </c>
      <c r="F1200" s="51">
        <v>676</v>
      </c>
      <c r="G1200" s="51">
        <v>676</v>
      </c>
      <c r="I1200" s="6"/>
    </row>
    <row r="1201" spans="2:9" x14ac:dyDescent="0.25">
      <c r="B1201" t="s">
        <v>641</v>
      </c>
      <c r="C1201" t="s">
        <v>2800</v>
      </c>
      <c r="D1201" t="s">
        <v>1522</v>
      </c>
      <c r="E1201" s="6">
        <v>45083</v>
      </c>
      <c r="F1201" s="51">
        <v>338</v>
      </c>
      <c r="G1201" s="51">
        <v>338</v>
      </c>
      <c r="I1201" s="6"/>
    </row>
    <row r="1202" spans="2:9" x14ac:dyDescent="0.25">
      <c r="B1202" t="s">
        <v>641</v>
      </c>
      <c r="C1202" t="s">
        <v>2800</v>
      </c>
      <c r="D1202" t="s">
        <v>1521</v>
      </c>
      <c r="E1202" s="6">
        <v>45084</v>
      </c>
      <c r="F1202" s="51">
        <v>338</v>
      </c>
      <c r="G1202" s="51">
        <v>338</v>
      </c>
      <c r="I1202" s="6"/>
    </row>
    <row r="1203" spans="2:9" x14ac:dyDescent="0.25">
      <c r="B1203" t="s">
        <v>641</v>
      </c>
      <c r="C1203" t="s">
        <v>2800</v>
      </c>
      <c r="D1203" t="s">
        <v>1523</v>
      </c>
      <c r="E1203" s="6">
        <v>45087</v>
      </c>
      <c r="F1203" s="51">
        <v>338</v>
      </c>
      <c r="G1203" s="51">
        <v>338</v>
      </c>
      <c r="I1203" s="6"/>
    </row>
    <row r="1204" spans="2:9" x14ac:dyDescent="0.25">
      <c r="B1204" t="s">
        <v>641</v>
      </c>
      <c r="C1204" t="s">
        <v>2800</v>
      </c>
      <c r="D1204" t="s">
        <v>1524</v>
      </c>
      <c r="E1204" s="6">
        <v>45087</v>
      </c>
      <c r="F1204" s="51">
        <v>338</v>
      </c>
      <c r="G1204" s="51">
        <v>338</v>
      </c>
      <c r="I1204" s="6"/>
    </row>
    <row r="1205" spans="2:9" x14ac:dyDescent="0.25">
      <c r="B1205" t="s">
        <v>641</v>
      </c>
      <c r="C1205" t="s">
        <v>2800</v>
      </c>
      <c r="D1205" t="s">
        <v>1525</v>
      </c>
      <c r="E1205" s="6">
        <v>45087</v>
      </c>
      <c r="F1205" s="51">
        <v>338</v>
      </c>
      <c r="G1205" s="51">
        <v>338</v>
      </c>
      <c r="I1205" s="6"/>
    </row>
    <row r="1206" spans="2:9" x14ac:dyDescent="0.25">
      <c r="B1206" t="s">
        <v>641</v>
      </c>
      <c r="C1206" t="s">
        <v>2800</v>
      </c>
      <c r="D1206" t="s">
        <v>1526</v>
      </c>
      <c r="E1206" s="6">
        <v>45087</v>
      </c>
      <c r="F1206" s="51">
        <v>338</v>
      </c>
      <c r="G1206" s="51">
        <v>338</v>
      </c>
      <c r="I1206" s="6"/>
    </row>
    <row r="1207" spans="2:9" x14ac:dyDescent="0.25">
      <c r="B1207" t="s">
        <v>641</v>
      </c>
      <c r="C1207" t="s">
        <v>2800</v>
      </c>
      <c r="D1207" t="s">
        <v>1527</v>
      </c>
      <c r="E1207" s="6">
        <v>45087</v>
      </c>
      <c r="F1207" s="51">
        <v>338</v>
      </c>
      <c r="G1207" s="51">
        <v>338</v>
      </c>
      <c r="I1207" s="6"/>
    </row>
    <row r="1208" spans="2:9" x14ac:dyDescent="0.25">
      <c r="B1208" t="s">
        <v>641</v>
      </c>
      <c r="C1208" t="s">
        <v>2800</v>
      </c>
      <c r="D1208" t="s">
        <v>2078</v>
      </c>
      <c r="E1208" s="6">
        <v>45100</v>
      </c>
      <c r="F1208" s="51">
        <v>500.5</v>
      </c>
      <c r="G1208" s="51">
        <v>500.5</v>
      </c>
      <c r="I1208" s="6"/>
    </row>
    <row r="1209" spans="2:9" x14ac:dyDescent="0.25">
      <c r="B1209" t="s">
        <v>641</v>
      </c>
      <c r="C1209" t="s">
        <v>2800</v>
      </c>
      <c r="D1209" t="s">
        <v>2079</v>
      </c>
      <c r="E1209" s="6">
        <v>45100</v>
      </c>
      <c r="F1209" s="51">
        <v>338</v>
      </c>
      <c r="G1209" s="51">
        <v>338</v>
      </c>
      <c r="I1209" s="6"/>
    </row>
    <row r="1210" spans="2:9" x14ac:dyDescent="0.25">
      <c r="B1210" t="s">
        <v>641</v>
      </c>
      <c r="C1210" t="s">
        <v>2800</v>
      </c>
      <c r="D1210" t="s">
        <v>2080</v>
      </c>
      <c r="E1210" s="6">
        <v>45104</v>
      </c>
      <c r="F1210" s="51">
        <v>338</v>
      </c>
      <c r="G1210" s="51">
        <v>338</v>
      </c>
      <c r="I1210" s="6"/>
    </row>
    <row r="1211" spans="2:9" x14ac:dyDescent="0.25">
      <c r="B1211" t="s">
        <v>641</v>
      </c>
      <c r="C1211" t="s">
        <v>2800</v>
      </c>
      <c r="D1211" t="s">
        <v>2082</v>
      </c>
      <c r="E1211" s="6">
        <v>45106</v>
      </c>
      <c r="F1211" s="51">
        <v>338</v>
      </c>
      <c r="G1211" s="51">
        <v>338</v>
      </c>
      <c r="I1211" s="6"/>
    </row>
    <row r="1212" spans="2:9" x14ac:dyDescent="0.25">
      <c r="B1212" t="s">
        <v>641</v>
      </c>
      <c r="C1212" t="s">
        <v>2800</v>
      </c>
      <c r="D1212" t="s">
        <v>2081</v>
      </c>
      <c r="E1212" s="6">
        <v>45106</v>
      </c>
      <c r="F1212" s="51">
        <v>338</v>
      </c>
      <c r="G1212" s="51">
        <v>338</v>
      </c>
      <c r="I1212" s="6"/>
    </row>
    <row r="1213" spans="2:9" x14ac:dyDescent="0.25">
      <c r="B1213" t="s">
        <v>641</v>
      </c>
      <c r="C1213" t="s">
        <v>2800</v>
      </c>
      <c r="D1213" t="s">
        <v>2409</v>
      </c>
      <c r="E1213" s="6">
        <v>45120</v>
      </c>
      <c r="F1213" s="51">
        <v>338</v>
      </c>
      <c r="G1213" s="51">
        <v>338</v>
      </c>
      <c r="I1213" s="6"/>
    </row>
    <row r="1214" spans="2:9" x14ac:dyDescent="0.25">
      <c r="B1214" t="s">
        <v>641</v>
      </c>
      <c r="C1214" t="s">
        <v>2800</v>
      </c>
      <c r="D1214" t="s">
        <v>2410</v>
      </c>
      <c r="E1214" s="6">
        <v>45120</v>
      </c>
      <c r="F1214" s="51">
        <v>338</v>
      </c>
      <c r="G1214" s="51">
        <v>338</v>
      </c>
      <c r="I1214" s="6"/>
    </row>
    <row r="1215" spans="2:9" x14ac:dyDescent="0.25">
      <c r="B1215" t="s">
        <v>641</v>
      </c>
      <c r="C1215" t="s">
        <v>2800</v>
      </c>
      <c r="D1215" t="s">
        <v>2611</v>
      </c>
      <c r="E1215" s="6">
        <v>45122</v>
      </c>
      <c r="F1215" s="51">
        <v>338</v>
      </c>
      <c r="G1215" s="51">
        <v>338</v>
      </c>
      <c r="I1215" s="6"/>
    </row>
    <row r="1216" spans="2:9" x14ac:dyDescent="0.25">
      <c r="B1216" t="s">
        <v>646</v>
      </c>
      <c r="C1216" t="s">
        <v>2801</v>
      </c>
      <c r="D1216" t="s">
        <v>1171</v>
      </c>
      <c r="E1216" s="6">
        <v>44979</v>
      </c>
      <c r="F1216" s="51">
        <v>2143.38</v>
      </c>
      <c r="G1216" s="51">
        <v>2143.38</v>
      </c>
      <c r="I1216" s="6"/>
    </row>
    <row r="1217" spans="2:9" x14ac:dyDescent="0.25">
      <c r="B1217" t="s">
        <v>646</v>
      </c>
      <c r="C1217" t="s">
        <v>2801</v>
      </c>
      <c r="D1217" t="s">
        <v>1529</v>
      </c>
      <c r="E1217" s="6">
        <v>44979</v>
      </c>
      <c r="F1217" s="51">
        <v>2193.38</v>
      </c>
      <c r="G1217" s="51">
        <v>2193.38</v>
      </c>
      <c r="I1217" s="6"/>
    </row>
    <row r="1218" spans="2:9" x14ac:dyDescent="0.25">
      <c r="B1218" t="s">
        <v>646</v>
      </c>
      <c r="C1218" t="s">
        <v>2801</v>
      </c>
      <c r="D1218" t="s">
        <v>648</v>
      </c>
      <c r="E1218" s="6">
        <v>44988</v>
      </c>
      <c r="F1218" s="51">
        <v>1559.25</v>
      </c>
      <c r="G1218" s="51">
        <v>50</v>
      </c>
      <c r="I1218" s="6"/>
    </row>
    <row r="1219" spans="2:9" x14ac:dyDescent="0.25">
      <c r="B1219" t="s">
        <v>646</v>
      </c>
      <c r="C1219" t="s">
        <v>2801</v>
      </c>
      <c r="D1219" t="s">
        <v>1528</v>
      </c>
      <c r="E1219" s="6">
        <v>45092</v>
      </c>
      <c r="F1219" s="51">
        <v>1011.39</v>
      </c>
      <c r="G1219" s="51">
        <v>1011.39</v>
      </c>
      <c r="I1219" s="6"/>
    </row>
    <row r="1220" spans="2:9" x14ac:dyDescent="0.25">
      <c r="B1220" t="s">
        <v>646</v>
      </c>
      <c r="C1220" t="s">
        <v>2801</v>
      </c>
      <c r="D1220" t="s">
        <v>2083</v>
      </c>
      <c r="E1220" s="6">
        <v>45098</v>
      </c>
      <c r="F1220" s="51">
        <v>1445</v>
      </c>
      <c r="G1220" s="51">
        <v>1445</v>
      </c>
      <c r="I1220" s="6"/>
    </row>
    <row r="1221" spans="2:9" x14ac:dyDescent="0.25">
      <c r="B1221" t="s">
        <v>646</v>
      </c>
      <c r="C1221" t="s">
        <v>2801</v>
      </c>
      <c r="D1221" t="s">
        <v>2084</v>
      </c>
      <c r="E1221" s="6">
        <v>45100</v>
      </c>
      <c r="F1221" s="51">
        <v>2845.13</v>
      </c>
      <c r="G1221" s="51">
        <v>2845.13</v>
      </c>
      <c r="I1221" s="6"/>
    </row>
    <row r="1222" spans="2:9" x14ac:dyDescent="0.25">
      <c r="B1222" t="s">
        <v>646</v>
      </c>
      <c r="C1222" t="s">
        <v>2801</v>
      </c>
      <c r="D1222" t="s">
        <v>2085</v>
      </c>
      <c r="E1222" s="6">
        <v>45100</v>
      </c>
      <c r="F1222" s="51">
        <v>722.5</v>
      </c>
      <c r="G1222" s="51">
        <v>722.5</v>
      </c>
      <c r="I1222" s="6"/>
    </row>
    <row r="1223" spans="2:9" x14ac:dyDescent="0.25">
      <c r="B1223" t="s">
        <v>646</v>
      </c>
      <c r="C1223" t="s">
        <v>2801</v>
      </c>
      <c r="D1223" t="s">
        <v>2086</v>
      </c>
      <c r="E1223" s="6">
        <v>45104</v>
      </c>
      <c r="F1223" s="51">
        <v>1083.75</v>
      </c>
      <c r="G1223" s="51">
        <v>1083.75</v>
      </c>
      <c r="I1223" s="6"/>
    </row>
    <row r="1224" spans="2:9" x14ac:dyDescent="0.25">
      <c r="B1224" t="s">
        <v>646</v>
      </c>
      <c r="C1224" t="s">
        <v>2801</v>
      </c>
      <c r="D1224" t="s">
        <v>2411</v>
      </c>
      <c r="E1224" s="6">
        <v>45119</v>
      </c>
      <c r="F1224" s="51">
        <v>1336.63</v>
      </c>
      <c r="G1224" s="51">
        <v>1336.63</v>
      </c>
      <c r="I1224" s="6"/>
    </row>
    <row r="1225" spans="2:9" x14ac:dyDescent="0.25">
      <c r="B1225" t="s">
        <v>646</v>
      </c>
      <c r="C1225" t="s">
        <v>2801</v>
      </c>
      <c r="D1225" t="s">
        <v>2413</v>
      </c>
      <c r="E1225" s="6">
        <v>45119</v>
      </c>
      <c r="F1225" s="51">
        <v>939.25</v>
      </c>
      <c r="G1225" s="51">
        <v>939.25</v>
      </c>
      <c r="I1225" s="6"/>
    </row>
    <row r="1226" spans="2:9" x14ac:dyDescent="0.25">
      <c r="B1226" t="s">
        <v>646</v>
      </c>
      <c r="C1226" t="s">
        <v>2801</v>
      </c>
      <c r="D1226" t="s">
        <v>2412</v>
      </c>
      <c r="E1226" s="6">
        <v>45120</v>
      </c>
      <c r="F1226" s="51">
        <v>1625.63</v>
      </c>
      <c r="G1226" s="51">
        <v>1625.63</v>
      </c>
      <c r="I1226" s="6"/>
    </row>
    <row r="1227" spans="2:9" x14ac:dyDescent="0.25">
      <c r="B1227" t="s">
        <v>646</v>
      </c>
      <c r="C1227" t="s">
        <v>2801</v>
      </c>
      <c r="D1227" t="s">
        <v>2612</v>
      </c>
      <c r="E1227" s="6">
        <v>45122</v>
      </c>
      <c r="F1227" s="51">
        <v>1589.5</v>
      </c>
      <c r="G1227" s="51">
        <v>1589.5</v>
      </c>
      <c r="I1227" s="6"/>
    </row>
    <row r="1228" spans="2:9" x14ac:dyDescent="0.25">
      <c r="B1228" t="s">
        <v>649</v>
      </c>
      <c r="C1228" t="s">
        <v>2802</v>
      </c>
      <c r="D1228" t="s">
        <v>1172</v>
      </c>
      <c r="E1228" s="6">
        <v>45077</v>
      </c>
      <c r="F1228" s="51">
        <v>735</v>
      </c>
      <c r="G1228" s="51">
        <v>735</v>
      </c>
      <c r="I1228" s="6"/>
    </row>
    <row r="1229" spans="2:9" x14ac:dyDescent="0.25">
      <c r="B1229" t="s">
        <v>649</v>
      </c>
      <c r="C1229" t="s">
        <v>2802</v>
      </c>
      <c r="D1229" t="s">
        <v>1530</v>
      </c>
      <c r="E1229" s="6">
        <v>45090</v>
      </c>
      <c r="F1229" s="51">
        <v>1096.6300000000001</v>
      </c>
      <c r="G1229" s="51">
        <v>1096.6300000000001</v>
      </c>
      <c r="I1229" s="6"/>
    </row>
    <row r="1230" spans="2:9" x14ac:dyDescent="0.25">
      <c r="B1230" t="s">
        <v>649</v>
      </c>
      <c r="C1230" t="s">
        <v>2802</v>
      </c>
      <c r="D1230" t="s">
        <v>2089</v>
      </c>
      <c r="E1230" s="6">
        <v>45098</v>
      </c>
      <c r="F1230" s="51">
        <v>686.38</v>
      </c>
      <c r="G1230" s="51">
        <v>686.38</v>
      </c>
      <c r="I1230" s="6"/>
    </row>
    <row r="1231" spans="2:9" x14ac:dyDescent="0.25">
      <c r="B1231" t="s">
        <v>649</v>
      </c>
      <c r="C1231" t="s">
        <v>2802</v>
      </c>
      <c r="D1231" t="s">
        <v>2088</v>
      </c>
      <c r="E1231" s="6">
        <v>45098</v>
      </c>
      <c r="F1231" s="51">
        <v>614.13</v>
      </c>
      <c r="G1231" s="51">
        <v>614.13</v>
      </c>
      <c r="I1231" s="6"/>
    </row>
    <row r="1232" spans="2:9" x14ac:dyDescent="0.25">
      <c r="B1232" t="s">
        <v>649</v>
      </c>
      <c r="C1232" t="s">
        <v>2802</v>
      </c>
      <c r="D1232" t="s">
        <v>2090</v>
      </c>
      <c r="E1232" s="6">
        <v>45100</v>
      </c>
      <c r="F1232" s="51">
        <v>332.35</v>
      </c>
      <c r="G1232" s="51">
        <v>332.35</v>
      </c>
      <c r="I1232" s="6"/>
    </row>
    <row r="1233" spans="2:9" x14ac:dyDescent="0.25">
      <c r="B1233" t="s">
        <v>649</v>
      </c>
      <c r="C1233" t="s">
        <v>2802</v>
      </c>
      <c r="D1233" t="s">
        <v>2091</v>
      </c>
      <c r="E1233" s="6">
        <v>45104</v>
      </c>
      <c r="F1233" s="51">
        <v>650.25</v>
      </c>
      <c r="G1233" s="51">
        <v>650.25</v>
      </c>
      <c r="I1233" s="6"/>
    </row>
    <row r="1234" spans="2:9" x14ac:dyDescent="0.25">
      <c r="B1234" t="s">
        <v>649</v>
      </c>
      <c r="C1234" t="s">
        <v>2802</v>
      </c>
      <c r="D1234" t="s">
        <v>2092</v>
      </c>
      <c r="E1234" s="6">
        <v>45106</v>
      </c>
      <c r="F1234" s="51">
        <v>578</v>
      </c>
      <c r="G1234" s="51">
        <v>578</v>
      </c>
      <c r="I1234" s="6"/>
    </row>
    <row r="1235" spans="2:9" x14ac:dyDescent="0.25">
      <c r="B1235" t="s">
        <v>649</v>
      </c>
      <c r="C1235" t="s">
        <v>2802</v>
      </c>
      <c r="D1235" t="s">
        <v>2231</v>
      </c>
      <c r="E1235" s="6">
        <v>45111</v>
      </c>
      <c r="F1235" s="51">
        <v>975.38</v>
      </c>
      <c r="G1235" s="51">
        <v>975.38</v>
      </c>
      <c r="I1235" s="6"/>
    </row>
    <row r="1236" spans="2:9" x14ac:dyDescent="0.25">
      <c r="B1236" t="s">
        <v>649</v>
      </c>
      <c r="C1236" t="s">
        <v>2802</v>
      </c>
      <c r="D1236" t="s">
        <v>2414</v>
      </c>
      <c r="E1236" s="6">
        <v>45119</v>
      </c>
      <c r="F1236" s="51">
        <v>758.63</v>
      </c>
      <c r="G1236" s="51">
        <v>758.63</v>
      </c>
      <c r="I1236" s="6"/>
    </row>
    <row r="1237" spans="2:9" x14ac:dyDescent="0.25">
      <c r="B1237" t="s">
        <v>649</v>
      </c>
      <c r="C1237" t="s">
        <v>2802</v>
      </c>
      <c r="D1237" t="s">
        <v>2415</v>
      </c>
      <c r="E1237" s="6">
        <v>45120</v>
      </c>
      <c r="F1237" s="51">
        <v>939.25</v>
      </c>
      <c r="G1237" s="51">
        <v>939.25</v>
      </c>
      <c r="I1237" s="6"/>
    </row>
    <row r="1238" spans="2:9" x14ac:dyDescent="0.25">
      <c r="B1238" t="s">
        <v>651</v>
      </c>
      <c r="C1238" t="s">
        <v>2804</v>
      </c>
      <c r="D1238" t="s">
        <v>2087</v>
      </c>
      <c r="E1238" s="6">
        <v>45104</v>
      </c>
      <c r="F1238" s="51">
        <v>469.63</v>
      </c>
      <c r="G1238" s="51">
        <v>469.63</v>
      </c>
      <c r="I1238" s="6"/>
    </row>
    <row r="1239" spans="2:9" x14ac:dyDescent="0.25">
      <c r="B1239" t="s">
        <v>651</v>
      </c>
      <c r="C1239" t="s">
        <v>2804</v>
      </c>
      <c r="D1239" t="s">
        <v>2416</v>
      </c>
      <c r="E1239" s="6">
        <v>45120</v>
      </c>
      <c r="F1239" s="51">
        <v>700</v>
      </c>
      <c r="G1239" s="51">
        <v>700</v>
      </c>
      <c r="I1239" s="6"/>
    </row>
    <row r="1240" spans="2:9" x14ac:dyDescent="0.25">
      <c r="B1240" t="s">
        <v>1066</v>
      </c>
      <c r="C1240" t="s">
        <v>2805</v>
      </c>
      <c r="D1240" t="s">
        <v>2093</v>
      </c>
      <c r="E1240" s="6">
        <v>45098</v>
      </c>
      <c r="F1240" s="51">
        <v>722.5</v>
      </c>
      <c r="G1240" s="51">
        <v>722.5</v>
      </c>
      <c r="I1240" s="6"/>
    </row>
    <row r="1241" spans="2:9" x14ac:dyDescent="0.25">
      <c r="B1241" t="s">
        <v>2012</v>
      </c>
      <c r="C1241" t="s">
        <v>2806</v>
      </c>
      <c r="D1241" t="s">
        <v>2014</v>
      </c>
      <c r="E1241" s="6">
        <v>45098</v>
      </c>
      <c r="F1241" s="51">
        <v>2900</v>
      </c>
      <c r="G1241" s="51">
        <v>2900</v>
      </c>
      <c r="I1241" s="6"/>
    </row>
    <row r="1242" spans="2:9" x14ac:dyDescent="0.25">
      <c r="B1242" t="s">
        <v>655</v>
      </c>
      <c r="C1242" t="s">
        <v>2808</v>
      </c>
      <c r="D1242" t="s">
        <v>656</v>
      </c>
      <c r="E1242" s="6">
        <v>45017</v>
      </c>
      <c r="F1242" s="51">
        <v>150</v>
      </c>
      <c r="G1242" s="51">
        <v>150</v>
      </c>
      <c r="I1242" s="6"/>
    </row>
    <row r="1243" spans="2:9" x14ac:dyDescent="0.25">
      <c r="B1243" t="s">
        <v>657</v>
      </c>
      <c r="C1243" t="s">
        <v>2809</v>
      </c>
      <c r="D1243" t="s">
        <v>659</v>
      </c>
      <c r="E1243" s="6">
        <v>44923</v>
      </c>
      <c r="F1243" s="51">
        <v>2100</v>
      </c>
      <c r="G1243" s="51">
        <v>2100</v>
      </c>
      <c r="I1243" s="6"/>
    </row>
    <row r="1244" spans="2:9" x14ac:dyDescent="0.25">
      <c r="B1244" t="s">
        <v>657</v>
      </c>
      <c r="C1244" t="s">
        <v>2809</v>
      </c>
      <c r="D1244" t="s">
        <v>1535</v>
      </c>
      <c r="E1244" s="6">
        <v>44924</v>
      </c>
      <c r="F1244" s="51">
        <v>2100</v>
      </c>
      <c r="G1244" s="51">
        <v>2100</v>
      </c>
      <c r="I1244" s="6"/>
    </row>
    <row r="1245" spans="2:9" x14ac:dyDescent="0.25">
      <c r="B1245" t="s">
        <v>660</v>
      </c>
      <c r="C1245" t="s">
        <v>2810</v>
      </c>
      <c r="D1245" t="s">
        <v>662</v>
      </c>
      <c r="E1245" s="6">
        <v>45035</v>
      </c>
      <c r="F1245" s="51">
        <v>1710.95</v>
      </c>
      <c r="G1245" s="51">
        <v>1710.95</v>
      </c>
      <c r="I1245" s="6"/>
    </row>
    <row r="1246" spans="2:9" x14ac:dyDescent="0.25">
      <c r="B1246" t="s">
        <v>660</v>
      </c>
      <c r="C1246" t="s">
        <v>2810</v>
      </c>
      <c r="D1246" t="s">
        <v>1536</v>
      </c>
      <c r="E1246" s="6">
        <v>45035</v>
      </c>
      <c r="F1246" s="51">
        <v>1460.95</v>
      </c>
      <c r="G1246" s="51">
        <v>1460.95</v>
      </c>
      <c r="I1246" s="6"/>
    </row>
    <row r="1247" spans="2:9" x14ac:dyDescent="0.25">
      <c r="B1247" t="s">
        <v>663</v>
      </c>
      <c r="C1247" t="s">
        <v>2811</v>
      </c>
      <c r="D1247" t="s">
        <v>665</v>
      </c>
      <c r="E1247" s="6">
        <v>45042</v>
      </c>
      <c r="F1247" s="51">
        <v>1700</v>
      </c>
      <c r="G1247" s="51">
        <v>1700</v>
      </c>
      <c r="I1247" s="6"/>
    </row>
    <row r="1248" spans="2:9" x14ac:dyDescent="0.25">
      <c r="B1248" t="s">
        <v>663</v>
      </c>
      <c r="C1248" t="s">
        <v>2811</v>
      </c>
      <c r="D1248" t="s">
        <v>1538</v>
      </c>
      <c r="E1248" s="6">
        <v>45083</v>
      </c>
      <c r="F1248" s="51">
        <v>600</v>
      </c>
      <c r="G1248" s="51">
        <v>600</v>
      </c>
      <c r="I1248" s="6"/>
    </row>
    <row r="1249" spans="2:9" x14ac:dyDescent="0.25">
      <c r="B1249" t="s">
        <v>2095</v>
      </c>
      <c r="C1249" t="s">
        <v>2813</v>
      </c>
      <c r="D1249" t="s">
        <v>2096</v>
      </c>
      <c r="E1249" s="6">
        <v>45104</v>
      </c>
      <c r="F1249" s="51">
        <v>2100</v>
      </c>
      <c r="G1249" s="51">
        <v>2100</v>
      </c>
      <c r="I1249" s="6"/>
    </row>
    <row r="1250" spans="2:9" x14ac:dyDescent="0.25">
      <c r="B1250" t="s">
        <v>667</v>
      </c>
      <c r="C1250" t="s">
        <v>2814</v>
      </c>
      <c r="D1250" t="s">
        <v>669</v>
      </c>
      <c r="E1250" s="6">
        <v>44678</v>
      </c>
      <c r="F1250" s="51">
        <v>871.5</v>
      </c>
      <c r="G1250" s="51">
        <v>871.5</v>
      </c>
      <c r="I1250" s="6"/>
    </row>
    <row r="1251" spans="2:9" x14ac:dyDescent="0.25">
      <c r="B1251" t="s">
        <v>667</v>
      </c>
      <c r="C1251" t="s">
        <v>2814</v>
      </c>
      <c r="D1251" t="s">
        <v>2421</v>
      </c>
      <c r="E1251" s="6">
        <v>45113</v>
      </c>
      <c r="F1251" s="51">
        <v>686.38</v>
      </c>
      <c r="G1251" s="51">
        <v>686.38</v>
      </c>
      <c r="I1251" s="6"/>
    </row>
    <row r="1252" spans="2:9" x14ac:dyDescent="0.25">
      <c r="B1252" t="s">
        <v>667</v>
      </c>
      <c r="C1252" t="s">
        <v>2814</v>
      </c>
      <c r="D1252" t="s">
        <v>2418</v>
      </c>
      <c r="E1252" s="6">
        <v>45118</v>
      </c>
      <c r="F1252" s="51">
        <v>195.08</v>
      </c>
      <c r="G1252" s="51">
        <v>195.08</v>
      </c>
      <c r="I1252" s="6"/>
    </row>
    <row r="1253" spans="2:9" x14ac:dyDescent="0.25">
      <c r="B1253" t="s">
        <v>667</v>
      </c>
      <c r="C1253" t="s">
        <v>2814</v>
      </c>
      <c r="D1253" t="s">
        <v>2419</v>
      </c>
      <c r="E1253" s="6">
        <v>45118</v>
      </c>
      <c r="F1253" s="51">
        <v>252.88</v>
      </c>
      <c r="G1253" s="51">
        <v>252.88</v>
      </c>
      <c r="I1253" s="6"/>
    </row>
    <row r="1254" spans="2:9" x14ac:dyDescent="0.25">
      <c r="B1254" t="s">
        <v>667</v>
      </c>
      <c r="C1254" t="s">
        <v>2814</v>
      </c>
      <c r="D1254" t="s">
        <v>2420</v>
      </c>
      <c r="E1254" s="6">
        <v>45120</v>
      </c>
      <c r="F1254" s="51">
        <v>193.73</v>
      </c>
      <c r="G1254" s="51">
        <v>193.73</v>
      </c>
      <c r="I1254" s="6"/>
    </row>
    <row r="1255" spans="2:9" x14ac:dyDescent="0.25">
      <c r="B1255" t="s">
        <v>670</v>
      </c>
      <c r="C1255" t="s">
        <v>2815</v>
      </c>
      <c r="D1255" t="s">
        <v>672</v>
      </c>
      <c r="E1255" s="6">
        <v>45057</v>
      </c>
      <c r="F1255" s="51">
        <v>544.63</v>
      </c>
      <c r="G1255" s="51">
        <v>544.63</v>
      </c>
      <c r="I1255" s="6"/>
    </row>
    <row r="1256" spans="2:9" x14ac:dyDescent="0.25">
      <c r="B1256" t="s">
        <v>670</v>
      </c>
      <c r="C1256" t="s">
        <v>2815</v>
      </c>
      <c r="D1256" t="s">
        <v>1541</v>
      </c>
      <c r="E1256" s="6">
        <v>45083</v>
      </c>
      <c r="F1256" s="51">
        <v>1175.6300000000001</v>
      </c>
      <c r="G1256" s="51">
        <v>1175.6300000000001</v>
      </c>
      <c r="I1256" s="6"/>
    </row>
    <row r="1257" spans="2:9" x14ac:dyDescent="0.25">
      <c r="B1257" t="s">
        <v>670</v>
      </c>
      <c r="C1257" t="s">
        <v>2815</v>
      </c>
      <c r="D1257" t="s">
        <v>1542</v>
      </c>
      <c r="E1257" s="6">
        <v>45083</v>
      </c>
      <c r="F1257" s="51">
        <v>1318.13</v>
      </c>
      <c r="G1257" s="51">
        <v>1318.13</v>
      </c>
      <c r="I1257" s="6"/>
    </row>
    <row r="1258" spans="2:9" x14ac:dyDescent="0.25">
      <c r="B1258" t="s">
        <v>670</v>
      </c>
      <c r="C1258" t="s">
        <v>2815</v>
      </c>
      <c r="D1258" t="s">
        <v>1543</v>
      </c>
      <c r="E1258" s="6">
        <v>45091</v>
      </c>
      <c r="F1258" s="51">
        <v>772.75</v>
      </c>
      <c r="G1258" s="51">
        <v>772.75</v>
      </c>
      <c r="I1258" s="6"/>
    </row>
    <row r="1259" spans="2:9" x14ac:dyDescent="0.25">
      <c r="B1259" t="s">
        <v>673</v>
      </c>
      <c r="C1259" t="s">
        <v>2816</v>
      </c>
      <c r="D1259" t="s">
        <v>1068</v>
      </c>
      <c r="E1259" s="6">
        <v>45070</v>
      </c>
      <c r="F1259" s="51">
        <v>1190</v>
      </c>
      <c r="G1259" s="51">
        <v>1190</v>
      </c>
      <c r="I1259" s="6"/>
    </row>
    <row r="1260" spans="2:9" x14ac:dyDescent="0.25">
      <c r="B1260" t="s">
        <v>673</v>
      </c>
      <c r="C1260" t="s">
        <v>2816</v>
      </c>
      <c r="D1260" t="s">
        <v>1544</v>
      </c>
      <c r="E1260" s="6">
        <v>45080</v>
      </c>
      <c r="F1260" s="51">
        <v>976.5</v>
      </c>
      <c r="G1260" s="51">
        <v>976.5</v>
      </c>
      <c r="I1260" s="6"/>
    </row>
    <row r="1261" spans="2:9" x14ac:dyDescent="0.25">
      <c r="B1261" t="s">
        <v>673</v>
      </c>
      <c r="C1261" t="s">
        <v>2816</v>
      </c>
      <c r="D1261" t="s">
        <v>2097</v>
      </c>
      <c r="E1261" s="6">
        <v>45098</v>
      </c>
      <c r="F1261" s="51">
        <v>1228.25</v>
      </c>
      <c r="G1261" s="51">
        <v>1228.25</v>
      </c>
      <c r="I1261" s="6"/>
    </row>
    <row r="1262" spans="2:9" x14ac:dyDescent="0.25">
      <c r="B1262" t="s">
        <v>673</v>
      </c>
      <c r="C1262" t="s">
        <v>2816</v>
      </c>
      <c r="D1262" t="s">
        <v>2098</v>
      </c>
      <c r="E1262" s="6">
        <v>45104</v>
      </c>
      <c r="F1262" s="51">
        <v>997.05</v>
      </c>
      <c r="G1262" s="51">
        <v>997.05</v>
      </c>
      <c r="I1262" s="6"/>
    </row>
    <row r="1263" spans="2:9" x14ac:dyDescent="0.25">
      <c r="B1263" t="s">
        <v>673</v>
      </c>
      <c r="C1263" t="s">
        <v>2816</v>
      </c>
      <c r="D1263" t="s">
        <v>2099</v>
      </c>
      <c r="E1263" s="6">
        <v>45107</v>
      </c>
      <c r="F1263" s="51">
        <v>592.45000000000005</v>
      </c>
      <c r="G1263" s="51">
        <v>592.45000000000005</v>
      </c>
      <c r="I1263" s="6"/>
    </row>
    <row r="1264" spans="2:9" x14ac:dyDescent="0.25">
      <c r="B1264" t="s">
        <v>675</v>
      </c>
      <c r="C1264" t="s">
        <v>2817</v>
      </c>
      <c r="D1264" t="s">
        <v>679</v>
      </c>
      <c r="E1264" s="6">
        <v>44958</v>
      </c>
      <c r="F1264" s="51">
        <v>3000</v>
      </c>
      <c r="G1264" s="51">
        <v>3000</v>
      </c>
      <c r="I1264" s="6"/>
    </row>
    <row r="1265" spans="2:9" x14ac:dyDescent="0.25">
      <c r="B1265" t="s">
        <v>675</v>
      </c>
      <c r="C1265" t="s">
        <v>2817</v>
      </c>
      <c r="D1265" t="s">
        <v>677</v>
      </c>
      <c r="E1265" s="6">
        <v>45049</v>
      </c>
      <c r="F1265" s="51">
        <v>3200</v>
      </c>
      <c r="G1265" s="51">
        <v>100</v>
      </c>
      <c r="I1265" s="6"/>
    </row>
    <row r="1266" spans="2:9" x14ac:dyDescent="0.25">
      <c r="B1266" t="s">
        <v>675</v>
      </c>
      <c r="C1266" t="s">
        <v>2817</v>
      </c>
      <c r="D1266" t="s">
        <v>678</v>
      </c>
      <c r="E1266" s="6">
        <v>45056</v>
      </c>
      <c r="F1266" s="51">
        <v>1390.95</v>
      </c>
      <c r="G1266" s="51">
        <v>0.95</v>
      </c>
      <c r="I1266" s="6"/>
    </row>
    <row r="1267" spans="2:9" x14ac:dyDescent="0.25">
      <c r="B1267" t="s">
        <v>675</v>
      </c>
      <c r="C1267" t="s">
        <v>2817</v>
      </c>
      <c r="D1267" t="s">
        <v>2115</v>
      </c>
      <c r="E1267" s="6">
        <v>45107</v>
      </c>
      <c r="F1267" s="51">
        <v>600</v>
      </c>
      <c r="G1267" s="51">
        <v>100</v>
      </c>
      <c r="I1267" s="6"/>
    </row>
    <row r="1268" spans="2:9" x14ac:dyDescent="0.25">
      <c r="B1268" t="s">
        <v>2232</v>
      </c>
      <c r="C1268" t="s">
        <v>2818</v>
      </c>
      <c r="D1268" t="s">
        <v>2234</v>
      </c>
      <c r="E1268" s="6">
        <v>45111</v>
      </c>
      <c r="F1268" s="51">
        <v>825</v>
      </c>
      <c r="G1268" s="51">
        <v>825</v>
      </c>
      <c r="I1268" s="6"/>
    </row>
    <row r="1269" spans="2:9" x14ac:dyDescent="0.25">
      <c r="B1269" t="s">
        <v>2232</v>
      </c>
      <c r="C1269" t="s">
        <v>2818</v>
      </c>
      <c r="D1269" t="s">
        <v>2422</v>
      </c>
      <c r="E1269" s="6">
        <v>45113</v>
      </c>
      <c r="F1269" s="51">
        <v>825</v>
      </c>
      <c r="G1269" s="51">
        <v>825</v>
      </c>
      <c r="I1269" s="6"/>
    </row>
    <row r="1270" spans="2:9" x14ac:dyDescent="0.25">
      <c r="B1270" t="s">
        <v>2232</v>
      </c>
      <c r="C1270" t="s">
        <v>2818</v>
      </c>
      <c r="D1270" t="s">
        <v>2423</v>
      </c>
      <c r="E1270" s="6">
        <v>45118</v>
      </c>
      <c r="F1270" s="51">
        <v>1537.79</v>
      </c>
      <c r="G1270" s="51">
        <v>1537.79</v>
      </c>
      <c r="I1270" s="6"/>
    </row>
    <row r="1271" spans="2:9" x14ac:dyDescent="0.25">
      <c r="B1271" t="s">
        <v>2232</v>
      </c>
      <c r="C1271" t="s">
        <v>2818</v>
      </c>
      <c r="D1271" t="s">
        <v>2424</v>
      </c>
      <c r="E1271" s="6">
        <v>45118</v>
      </c>
      <c r="F1271" s="51">
        <v>1590.69</v>
      </c>
      <c r="G1271" s="51">
        <v>1590.69</v>
      </c>
      <c r="I1271" s="6"/>
    </row>
    <row r="1272" spans="2:9" x14ac:dyDescent="0.25">
      <c r="B1272" t="s">
        <v>680</v>
      </c>
      <c r="C1272" t="s">
        <v>2819</v>
      </c>
      <c r="D1272" t="s">
        <v>682</v>
      </c>
      <c r="E1272" s="6">
        <v>44958</v>
      </c>
      <c r="F1272" s="51">
        <v>445.5</v>
      </c>
      <c r="G1272" s="51">
        <v>445.5</v>
      </c>
      <c r="I1272" s="6"/>
    </row>
    <row r="1273" spans="2:9" x14ac:dyDescent="0.25">
      <c r="B1273" t="s">
        <v>680</v>
      </c>
      <c r="C1273" t="s">
        <v>2819</v>
      </c>
      <c r="D1273" t="s">
        <v>683</v>
      </c>
      <c r="E1273" s="6">
        <v>44964</v>
      </c>
      <c r="F1273" s="51">
        <v>532.63</v>
      </c>
      <c r="G1273" s="51">
        <v>532.63</v>
      </c>
      <c r="I1273" s="6"/>
    </row>
    <row r="1274" spans="2:9" x14ac:dyDescent="0.25">
      <c r="B1274" t="s">
        <v>680</v>
      </c>
      <c r="C1274" t="s">
        <v>2819</v>
      </c>
      <c r="D1274" t="s">
        <v>2118</v>
      </c>
      <c r="E1274" s="6">
        <v>45098</v>
      </c>
      <c r="F1274" s="51">
        <v>722.5</v>
      </c>
      <c r="G1274" s="51">
        <v>722.5</v>
      </c>
      <c r="I1274" s="6"/>
    </row>
    <row r="1275" spans="2:9" x14ac:dyDescent="0.25">
      <c r="B1275" t="s">
        <v>680</v>
      </c>
      <c r="C1275" t="s">
        <v>2819</v>
      </c>
      <c r="D1275" t="s">
        <v>2119</v>
      </c>
      <c r="E1275" s="6">
        <v>45098</v>
      </c>
      <c r="F1275" s="51">
        <v>533.5</v>
      </c>
      <c r="G1275" s="51">
        <v>533.5</v>
      </c>
      <c r="I1275" s="6"/>
    </row>
    <row r="1276" spans="2:9" x14ac:dyDescent="0.25">
      <c r="B1276" t="s">
        <v>680</v>
      </c>
      <c r="C1276" t="s">
        <v>2819</v>
      </c>
      <c r="D1276" t="s">
        <v>2117</v>
      </c>
      <c r="E1276" s="6">
        <v>45098</v>
      </c>
      <c r="F1276" s="51">
        <v>1334.7</v>
      </c>
      <c r="G1276" s="51">
        <v>1334.7</v>
      </c>
      <c r="I1276" s="6"/>
    </row>
    <row r="1277" spans="2:9" x14ac:dyDescent="0.25">
      <c r="B1277" t="s">
        <v>680</v>
      </c>
      <c r="C1277" t="s">
        <v>2819</v>
      </c>
      <c r="D1277" t="s">
        <v>2116</v>
      </c>
      <c r="E1277" s="6">
        <v>45098</v>
      </c>
      <c r="F1277" s="51">
        <v>1222.45</v>
      </c>
      <c r="G1277" s="51">
        <v>1222.45</v>
      </c>
      <c r="I1277" s="6"/>
    </row>
    <row r="1278" spans="2:9" x14ac:dyDescent="0.25">
      <c r="B1278" t="s">
        <v>680</v>
      </c>
      <c r="C1278" t="s">
        <v>2819</v>
      </c>
      <c r="D1278" t="s">
        <v>2121</v>
      </c>
      <c r="E1278" s="6">
        <v>45104</v>
      </c>
      <c r="F1278" s="51">
        <v>686.38</v>
      </c>
      <c r="G1278" s="51">
        <v>686.38</v>
      </c>
      <c r="I1278" s="6"/>
    </row>
    <row r="1279" spans="2:9" x14ac:dyDescent="0.25">
      <c r="B1279" t="s">
        <v>680</v>
      </c>
      <c r="C1279" t="s">
        <v>2819</v>
      </c>
      <c r="D1279" t="s">
        <v>2122</v>
      </c>
      <c r="E1279" s="6">
        <v>45104</v>
      </c>
      <c r="F1279" s="51">
        <v>650.25</v>
      </c>
      <c r="G1279" s="51">
        <v>650.25</v>
      </c>
      <c r="I1279" s="6"/>
    </row>
    <row r="1280" spans="2:9" x14ac:dyDescent="0.25">
      <c r="B1280" t="s">
        <v>680</v>
      </c>
      <c r="C1280" t="s">
        <v>2819</v>
      </c>
      <c r="D1280" t="s">
        <v>2120</v>
      </c>
      <c r="E1280" s="6">
        <v>45104</v>
      </c>
      <c r="F1280" s="51">
        <v>492.78</v>
      </c>
      <c r="G1280" s="51">
        <v>492.78</v>
      </c>
      <c r="I1280" s="6"/>
    </row>
    <row r="1281" spans="2:9" x14ac:dyDescent="0.25">
      <c r="B1281" t="s">
        <v>680</v>
      </c>
      <c r="C1281" t="s">
        <v>2819</v>
      </c>
      <c r="D1281" t="s">
        <v>2613</v>
      </c>
      <c r="E1281" s="6">
        <v>45122</v>
      </c>
      <c r="F1281" s="51">
        <v>1443.75</v>
      </c>
      <c r="G1281" s="51">
        <v>1443.75</v>
      </c>
      <c r="I1281" s="6"/>
    </row>
    <row r="1282" spans="2:9" x14ac:dyDescent="0.25">
      <c r="B1282" t="s">
        <v>680</v>
      </c>
      <c r="C1282" t="s">
        <v>2819</v>
      </c>
      <c r="D1282" t="s">
        <v>2614</v>
      </c>
      <c r="E1282" s="6">
        <v>45122</v>
      </c>
      <c r="F1282" s="51">
        <v>820.95</v>
      </c>
      <c r="G1282" s="51">
        <v>820.95</v>
      </c>
      <c r="I1282" s="6"/>
    </row>
    <row r="1283" spans="2:9" x14ac:dyDescent="0.25">
      <c r="B1283" t="s">
        <v>684</v>
      </c>
      <c r="C1283" t="s">
        <v>2821</v>
      </c>
      <c r="D1283" t="s">
        <v>686</v>
      </c>
      <c r="E1283" s="6">
        <v>44979</v>
      </c>
      <c r="F1283" s="51">
        <v>3100</v>
      </c>
      <c r="G1283" s="51">
        <v>3100</v>
      </c>
      <c r="I1283" s="6"/>
    </row>
    <row r="1284" spans="2:9" x14ac:dyDescent="0.25">
      <c r="B1284" t="s">
        <v>687</v>
      </c>
      <c r="C1284" t="s">
        <v>2822</v>
      </c>
      <c r="D1284" t="s">
        <v>689</v>
      </c>
      <c r="E1284" s="6">
        <v>44950</v>
      </c>
      <c r="F1284" s="51">
        <v>1200</v>
      </c>
      <c r="G1284" s="51">
        <v>1200</v>
      </c>
      <c r="I1284" s="6"/>
    </row>
    <row r="1285" spans="2:9" x14ac:dyDescent="0.25">
      <c r="B1285" t="s">
        <v>687</v>
      </c>
      <c r="C1285" t="s">
        <v>2822</v>
      </c>
      <c r="D1285" t="s">
        <v>1173</v>
      </c>
      <c r="E1285" s="6">
        <v>44975</v>
      </c>
      <c r="F1285" s="51">
        <v>1400</v>
      </c>
      <c r="G1285" s="51">
        <v>1400</v>
      </c>
      <c r="I1285" s="6"/>
    </row>
    <row r="1286" spans="2:9" x14ac:dyDescent="0.25">
      <c r="B1286" t="s">
        <v>687</v>
      </c>
      <c r="C1286" t="s">
        <v>2822</v>
      </c>
      <c r="D1286" t="s">
        <v>690</v>
      </c>
      <c r="E1286" s="6">
        <v>45007</v>
      </c>
      <c r="F1286" s="51">
        <v>2300</v>
      </c>
      <c r="G1286" s="51">
        <v>2300</v>
      </c>
      <c r="I1286" s="6"/>
    </row>
    <row r="1287" spans="2:9" x14ac:dyDescent="0.25">
      <c r="B1287" t="s">
        <v>687</v>
      </c>
      <c r="C1287" t="s">
        <v>2822</v>
      </c>
      <c r="D1287" t="s">
        <v>691</v>
      </c>
      <c r="E1287" s="6">
        <v>45023</v>
      </c>
      <c r="F1287" s="51">
        <v>3700</v>
      </c>
      <c r="G1287" s="51">
        <v>3700</v>
      </c>
      <c r="I1287" s="6"/>
    </row>
    <row r="1288" spans="2:9" x14ac:dyDescent="0.25">
      <c r="B1288" t="s">
        <v>692</v>
      </c>
      <c r="C1288" t="s">
        <v>2823</v>
      </c>
      <c r="D1288" t="s">
        <v>2425</v>
      </c>
      <c r="E1288" s="6">
        <v>45119</v>
      </c>
      <c r="F1288" s="51">
        <v>1466.68</v>
      </c>
      <c r="G1288" s="51">
        <v>1466.68</v>
      </c>
      <c r="I1288" s="6"/>
    </row>
    <row r="1289" spans="2:9" x14ac:dyDescent="0.25">
      <c r="B1289" t="s">
        <v>1069</v>
      </c>
      <c r="C1289" t="s">
        <v>2825</v>
      </c>
      <c r="D1289" t="s">
        <v>1071</v>
      </c>
      <c r="E1289" s="6">
        <v>45070</v>
      </c>
      <c r="F1289" s="51">
        <v>1150</v>
      </c>
      <c r="G1289" s="51">
        <v>1150</v>
      </c>
      <c r="I1289" s="6"/>
    </row>
    <row r="1290" spans="2:9" x14ac:dyDescent="0.25">
      <c r="B1290" t="s">
        <v>694</v>
      </c>
      <c r="C1290" t="s">
        <v>2826</v>
      </c>
      <c r="D1290" t="s">
        <v>696</v>
      </c>
      <c r="E1290" s="6">
        <v>44888</v>
      </c>
      <c r="F1290" s="51">
        <v>2500</v>
      </c>
      <c r="G1290" s="51">
        <v>2500</v>
      </c>
      <c r="I1290" s="6"/>
    </row>
    <row r="1291" spans="2:9" x14ac:dyDescent="0.25">
      <c r="B1291" t="s">
        <v>697</v>
      </c>
      <c r="C1291" t="s">
        <v>2827</v>
      </c>
      <c r="D1291" t="s">
        <v>699</v>
      </c>
      <c r="E1291" s="6">
        <v>44847</v>
      </c>
      <c r="F1291" s="51">
        <v>1400</v>
      </c>
      <c r="G1291" s="51">
        <v>1400</v>
      </c>
      <c r="I1291" s="6"/>
    </row>
    <row r="1292" spans="2:9" x14ac:dyDescent="0.25">
      <c r="B1292" t="s">
        <v>697</v>
      </c>
      <c r="C1292" t="s">
        <v>2827</v>
      </c>
      <c r="D1292" t="s">
        <v>1554</v>
      </c>
      <c r="E1292" s="6">
        <v>44975</v>
      </c>
      <c r="F1292" s="51">
        <v>1400</v>
      </c>
      <c r="G1292" s="51">
        <v>1400</v>
      </c>
      <c r="I1292" s="6"/>
    </row>
    <row r="1293" spans="2:9" x14ac:dyDescent="0.25">
      <c r="B1293" t="s">
        <v>697</v>
      </c>
      <c r="C1293" t="s">
        <v>2827</v>
      </c>
      <c r="D1293" t="s">
        <v>700</v>
      </c>
      <c r="E1293" s="6">
        <v>44986</v>
      </c>
      <c r="F1293" s="51">
        <v>1175.95</v>
      </c>
      <c r="G1293" s="51">
        <v>0.95</v>
      </c>
      <c r="I1293" s="6"/>
    </row>
    <row r="1294" spans="2:9" x14ac:dyDescent="0.25">
      <c r="B1294" t="s">
        <v>701</v>
      </c>
      <c r="C1294" t="s">
        <v>2828</v>
      </c>
      <c r="D1294" t="s">
        <v>705</v>
      </c>
      <c r="E1294" s="6">
        <v>45020</v>
      </c>
      <c r="F1294" s="51">
        <v>605.63</v>
      </c>
      <c r="G1294" s="51">
        <v>605.63</v>
      </c>
      <c r="I1294" s="6"/>
    </row>
    <row r="1295" spans="2:9" x14ac:dyDescent="0.25">
      <c r="B1295" t="s">
        <v>701</v>
      </c>
      <c r="C1295" t="s">
        <v>2828</v>
      </c>
      <c r="D1295" t="s">
        <v>706</v>
      </c>
      <c r="E1295" s="6">
        <v>45020</v>
      </c>
      <c r="F1295" s="51">
        <v>846</v>
      </c>
      <c r="G1295" s="51">
        <v>846</v>
      </c>
      <c r="I1295" s="6"/>
    </row>
    <row r="1296" spans="2:9" x14ac:dyDescent="0.25">
      <c r="B1296" t="s">
        <v>701</v>
      </c>
      <c r="C1296" t="s">
        <v>2828</v>
      </c>
      <c r="D1296" t="s">
        <v>1174</v>
      </c>
      <c r="E1296" s="6">
        <v>45077</v>
      </c>
      <c r="F1296" s="51">
        <v>1120</v>
      </c>
      <c r="G1296" s="51">
        <v>1120</v>
      </c>
      <c r="I1296" s="6"/>
    </row>
    <row r="1297" spans="2:9" x14ac:dyDescent="0.25">
      <c r="B1297" t="s">
        <v>701</v>
      </c>
      <c r="C1297" t="s">
        <v>2828</v>
      </c>
      <c r="D1297" t="s">
        <v>1175</v>
      </c>
      <c r="E1297" s="6">
        <v>45077</v>
      </c>
      <c r="F1297" s="51">
        <v>906.75</v>
      </c>
      <c r="G1297" s="51">
        <v>906.75</v>
      </c>
      <c r="I1297" s="6"/>
    </row>
    <row r="1298" spans="2:9" x14ac:dyDescent="0.25">
      <c r="B1298" t="s">
        <v>701</v>
      </c>
      <c r="C1298" t="s">
        <v>2828</v>
      </c>
      <c r="D1298" t="s">
        <v>707</v>
      </c>
      <c r="E1298" s="6">
        <v>45077</v>
      </c>
      <c r="F1298" s="51">
        <v>632.25</v>
      </c>
      <c r="G1298" s="51">
        <v>18.850000000000001</v>
      </c>
      <c r="I1298" s="6"/>
    </row>
    <row r="1299" spans="2:9" x14ac:dyDescent="0.25">
      <c r="B1299" t="s">
        <v>701</v>
      </c>
      <c r="C1299" t="s">
        <v>2828</v>
      </c>
      <c r="D1299" t="s">
        <v>1556</v>
      </c>
      <c r="E1299" s="6">
        <v>45084</v>
      </c>
      <c r="F1299" s="51">
        <v>630</v>
      </c>
      <c r="G1299" s="51">
        <v>630</v>
      </c>
      <c r="I1299" s="6"/>
    </row>
    <row r="1300" spans="2:9" x14ac:dyDescent="0.25">
      <c r="B1300" t="s">
        <v>701</v>
      </c>
      <c r="C1300" t="s">
        <v>2828</v>
      </c>
      <c r="D1300" t="s">
        <v>1557</v>
      </c>
      <c r="E1300" s="6">
        <v>45084</v>
      </c>
      <c r="F1300" s="51">
        <v>976.5</v>
      </c>
      <c r="G1300" s="51">
        <v>976.5</v>
      </c>
      <c r="I1300" s="6"/>
    </row>
    <row r="1301" spans="2:9" x14ac:dyDescent="0.25">
      <c r="B1301" t="s">
        <v>701</v>
      </c>
      <c r="C1301" t="s">
        <v>2828</v>
      </c>
      <c r="D1301" t="s">
        <v>1559</v>
      </c>
      <c r="E1301" s="6">
        <v>45087</v>
      </c>
      <c r="F1301" s="51">
        <v>252.88</v>
      </c>
      <c r="G1301" s="51">
        <v>252.88</v>
      </c>
      <c r="I1301" s="6"/>
    </row>
    <row r="1302" spans="2:9" x14ac:dyDescent="0.25">
      <c r="B1302" t="s">
        <v>701</v>
      </c>
      <c r="C1302" t="s">
        <v>2828</v>
      </c>
      <c r="D1302" t="s">
        <v>1558</v>
      </c>
      <c r="E1302" s="6">
        <v>45091</v>
      </c>
      <c r="F1302" s="51">
        <v>1220.6300000000001</v>
      </c>
      <c r="G1302" s="51">
        <v>1220.6300000000001</v>
      </c>
      <c r="I1302" s="6"/>
    </row>
    <row r="1303" spans="2:9" x14ac:dyDescent="0.25">
      <c r="B1303" t="s">
        <v>701</v>
      </c>
      <c r="C1303" t="s">
        <v>2828</v>
      </c>
      <c r="D1303" t="s">
        <v>1555</v>
      </c>
      <c r="E1303" s="6">
        <v>45092</v>
      </c>
      <c r="F1303" s="51">
        <v>700</v>
      </c>
      <c r="G1303" s="51">
        <v>700</v>
      </c>
      <c r="I1303" s="6"/>
    </row>
    <row r="1304" spans="2:9" x14ac:dyDescent="0.25">
      <c r="B1304" t="s">
        <v>701</v>
      </c>
      <c r="C1304" t="s">
        <v>2828</v>
      </c>
      <c r="D1304" t="s">
        <v>2125</v>
      </c>
      <c r="E1304" s="6">
        <v>45098</v>
      </c>
      <c r="F1304" s="51">
        <v>274.55</v>
      </c>
      <c r="G1304" s="51">
        <v>274.55</v>
      </c>
      <c r="I1304" s="6"/>
    </row>
    <row r="1305" spans="2:9" x14ac:dyDescent="0.25">
      <c r="B1305" t="s">
        <v>701</v>
      </c>
      <c r="C1305" t="s">
        <v>2828</v>
      </c>
      <c r="D1305" t="s">
        <v>2127</v>
      </c>
      <c r="E1305" s="6">
        <v>45104</v>
      </c>
      <c r="F1305" s="51">
        <v>578</v>
      </c>
      <c r="G1305" s="51">
        <v>578</v>
      </c>
      <c r="I1305" s="6"/>
    </row>
    <row r="1306" spans="2:9" x14ac:dyDescent="0.25">
      <c r="B1306" t="s">
        <v>701</v>
      </c>
      <c r="C1306" t="s">
        <v>2828</v>
      </c>
      <c r="D1306" t="s">
        <v>2126</v>
      </c>
      <c r="E1306" s="6">
        <v>45104</v>
      </c>
      <c r="F1306" s="51">
        <v>578</v>
      </c>
      <c r="G1306" s="51">
        <v>578</v>
      </c>
      <c r="I1306" s="6"/>
    </row>
    <row r="1307" spans="2:9" x14ac:dyDescent="0.25">
      <c r="B1307" t="s">
        <v>701</v>
      </c>
      <c r="C1307" t="s">
        <v>2828</v>
      </c>
      <c r="D1307" t="s">
        <v>2235</v>
      </c>
      <c r="E1307" s="6">
        <v>45111</v>
      </c>
      <c r="F1307" s="51">
        <v>830.88</v>
      </c>
      <c r="G1307" s="51">
        <v>830.88</v>
      </c>
      <c r="I1307" s="6"/>
    </row>
    <row r="1308" spans="2:9" x14ac:dyDescent="0.25">
      <c r="B1308" t="s">
        <v>701</v>
      </c>
      <c r="C1308" t="s">
        <v>2828</v>
      </c>
      <c r="D1308" t="s">
        <v>2427</v>
      </c>
      <c r="E1308" s="6">
        <v>45119</v>
      </c>
      <c r="F1308" s="51">
        <v>1083.75</v>
      </c>
      <c r="G1308" s="51">
        <v>1083.75</v>
      </c>
      <c r="I1308" s="6"/>
    </row>
    <row r="1309" spans="2:9" x14ac:dyDescent="0.25">
      <c r="B1309" t="s">
        <v>701</v>
      </c>
      <c r="C1309" t="s">
        <v>2828</v>
      </c>
      <c r="D1309" t="s">
        <v>2426</v>
      </c>
      <c r="E1309" s="6">
        <v>45120</v>
      </c>
      <c r="F1309" s="51">
        <v>1083.75</v>
      </c>
      <c r="G1309" s="51">
        <v>1083.75</v>
      </c>
      <c r="I1309" s="6"/>
    </row>
    <row r="1310" spans="2:9" x14ac:dyDescent="0.25">
      <c r="B1310" t="s">
        <v>701</v>
      </c>
      <c r="C1310" t="s">
        <v>2828</v>
      </c>
      <c r="D1310" t="s">
        <v>703</v>
      </c>
      <c r="E1310" s="6">
        <v>45121</v>
      </c>
      <c r="F1310" s="51">
        <v>643.5</v>
      </c>
      <c r="G1310" s="51">
        <v>643.5</v>
      </c>
      <c r="I1310" s="6"/>
    </row>
    <row r="1311" spans="2:9" x14ac:dyDescent="0.25">
      <c r="B1311" t="s">
        <v>701</v>
      </c>
      <c r="C1311" t="s">
        <v>2828</v>
      </c>
      <c r="D1311" t="s">
        <v>704</v>
      </c>
      <c r="E1311" s="6">
        <v>45121</v>
      </c>
      <c r="F1311" s="51">
        <v>494.7</v>
      </c>
      <c r="G1311" s="51">
        <v>494.7</v>
      </c>
      <c r="I1311" s="6"/>
    </row>
    <row r="1312" spans="2:9" x14ac:dyDescent="0.25">
      <c r="B1312" t="s">
        <v>701</v>
      </c>
      <c r="C1312" t="s">
        <v>2828</v>
      </c>
      <c r="D1312" t="s">
        <v>705</v>
      </c>
      <c r="E1312" s="6">
        <v>45121</v>
      </c>
      <c r="F1312" s="51">
        <v>605.63</v>
      </c>
      <c r="G1312" s="51">
        <v>605.63</v>
      </c>
      <c r="I1312" s="6"/>
    </row>
    <row r="1313" spans="2:9" x14ac:dyDescent="0.25">
      <c r="B1313" t="s">
        <v>701</v>
      </c>
      <c r="C1313" t="s">
        <v>2828</v>
      </c>
      <c r="D1313" t="s">
        <v>706</v>
      </c>
      <c r="E1313" s="6">
        <v>45121</v>
      </c>
      <c r="F1313" s="51">
        <v>846</v>
      </c>
      <c r="G1313" s="51">
        <v>846</v>
      </c>
      <c r="I1313" s="6"/>
    </row>
    <row r="1314" spans="2:9" x14ac:dyDescent="0.25">
      <c r="B1314" t="s">
        <v>708</v>
      </c>
      <c r="C1314" t="s">
        <v>2829</v>
      </c>
      <c r="D1314" t="s">
        <v>1176</v>
      </c>
      <c r="E1314" s="6">
        <v>45077</v>
      </c>
      <c r="F1314" s="51">
        <v>775.5</v>
      </c>
      <c r="G1314" s="51">
        <v>775.5</v>
      </c>
      <c r="I1314" s="6"/>
    </row>
    <row r="1315" spans="2:9" x14ac:dyDescent="0.25">
      <c r="B1315" t="s">
        <v>708</v>
      </c>
      <c r="C1315" t="s">
        <v>2829</v>
      </c>
      <c r="D1315" t="s">
        <v>1560</v>
      </c>
      <c r="E1315" s="6">
        <v>45083</v>
      </c>
      <c r="F1315" s="51">
        <v>789.25</v>
      </c>
      <c r="G1315" s="51">
        <v>789.25</v>
      </c>
      <c r="I1315" s="6"/>
    </row>
    <row r="1316" spans="2:9" x14ac:dyDescent="0.25">
      <c r="B1316" t="s">
        <v>708</v>
      </c>
      <c r="C1316" t="s">
        <v>2829</v>
      </c>
      <c r="D1316" t="s">
        <v>1561</v>
      </c>
      <c r="E1316" s="6">
        <v>45091</v>
      </c>
      <c r="F1316" s="51">
        <v>794.75</v>
      </c>
      <c r="G1316" s="51">
        <v>794.75</v>
      </c>
      <c r="I1316" s="6"/>
    </row>
    <row r="1317" spans="2:9" x14ac:dyDescent="0.25">
      <c r="B1317" t="s">
        <v>708</v>
      </c>
      <c r="C1317" t="s">
        <v>2829</v>
      </c>
      <c r="D1317" t="s">
        <v>2124</v>
      </c>
      <c r="E1317" s="6">
        <v>45098</v>
      </c>
      <c r="F1317" s="51">
        <v>686.38</v>
      </c>
      <c r="G1317" s="51">
        <v>686.38</v>
      </c>
      <c r="I1317" s="6"/>
    </row>
    <row r="1318" spans="2:9" x14ac:dyDescent="0.25">
      <c r="B1318" t="s">
        <v>708</v>
      </c>
      <c r="C1318" t="s">
        <v>2829</v>
      </c>
      <c r="D1318" t="s">
        <v>2123</v>
      </c>
      <c r="E1318" s="6">
        <v>45098</v>
      </c>
      <c r="F1318" s="51">
        <v>1228.25</v>
      </c>
      <c r="G1318" s="51">
        <v>1228.25</v>
      </c>
      <c r="I1318" s="6"/>
    </row>
    <row r="1319" spans="2:9" x14ac:dyDescent="0.25">
      <c r="B1319" t="s">
        <v>710</v>
      </c>
      <c r="C1319" t="s">
        <v>2830</v>
      </c>
      <c r="D1319" t="s">
        <v>712</v>
      </c>
      <c r="E1319" s="6">
        <v>45002</v>
      </c>
      <c r="F1319" s="51">
        <v>1481.9</v>
      </c>
      <c r="G1319" s="51">
        <v>101.9</v>
      </c>
      <c r="I1319" s="6"/>
    </row>
    <row r="1320" spans="2:9" x14ac:dyDescent="0.25">
      <c r="B1320" t="s">
        <v>710</v>
      </c>
      <c r="C1320" t="s">
        <v>2830</v>
      </c>
      <c r="D1320" t="s">
        <v>2428</v>
      </c>
      <c r="E1320" s="6">
        <v>45118</v>
      </c>
      <c r="F1320" s="51">
        <v>600</v>
      </c>
      <c r="G1320" s="51">
        <v>600</v>
      </c>
      <c r="I1320" s="6"/>
    </row>
    <row r="1321" spans="2:9" x14ac:dyDescent="0.25">
      <c r="B1321" t="s">
        <v>713</v>
      </c>
      <c r="C1321" t="s">
        <v>2831</v>
      </c>
      <c r="D1321" t="s">
        <v>1562</v>
      </c>
      <c r="E1321" s="6">
        <v>45090</v>
      </c>
      <c r="F1321" s="51">
        <v>955.13</v>
      </c>
      <c r="G1321" s="51">
        <v>955.13</v>
      </c>
      <c r="I1321" s="6"/>
    </row>
    <row r="1322" spans="2:9" x14ac:dyDescent="0.25">
      <c r="B1322" t="s">
        <v>717</v>
      </c>
      <c r="C1322" t="s">
        <v>2833</v>
      </c>
      <c r="D1322" t="s">
        <v>1177</v>
      </c>
      <c r="E1322" s="6">
        <v>44767</v>
      </c>
      <c r="F1322" s="51">
        <v>856.75</v>
      </c>
      <c r="G1322" s="51">
        <v>134.93</v>
      </c>
      <c r="I1322" s="6"/>
    </row>
    <row r="1323" spans="2:9" x14ac:dyDescent="0.25">
      <c r="B1323" t="s">
        <v>717</v>
      </c>
      <c r="C1323" t="s">
        <v>2833</v>
      </c>
      <c r="D1323" t="s">
        <v>1178</v>
      </c>
      <c r="E1323" s="6">
        <v>44890</v>
      </c>
      <c r="F1323" s="51">
        <v>756</v>
      </c>
      <c r="G1323" s="51">
        <v>756</v>
      </c>
      <c r="I1323" s="6"/>
    </row>
    <row r="1324" spans="2:9" x14ac:dyDescent="0.25">
      <c r="B1324" t="s">
        <v>717</v>
      </c>
      <c r="C1324" t="s">
        <v>2833</v>
      </c>
      <c r="D1324" t="s">
        <v>1179</v>
      </c>
      <c r="E1324" s="6">
        <v>44890</v>
      </c>
      <c r="F1324" s="51">
        <v>1080</v>
      </c>
      <c r="G1324" s="51">
        <v>1080</v>
      </c>
      <c r="I1324" s="6"/>
    </row>
    <row r="1325" spans="2:9" x14ac:dyDescent="0.25">
      <c r="B1325" t="s">
        <v>717</v>
      </c>
      <c r="C1325" t="s">
        <v>2833</v>
      </c>
      <c r="D1325" t="s">
        <v>1180</v>
      </c>
      <c r="E1325" s="6">
        <v>44890</v>
      </c>
      <c r="F1325" s="51">
        <v>892.8</v>
      </c>
      <c r="G1325" s="51">
        <v>892.8</v>
      </c>
      <c r="I1325" s="6"/>
    </row>
    <row r="1326" spans="2:9" x14ac:dyDescent="0.25">
      <c r="B1326" t="s">
        <v>717</v>
      </c>
      <c r="C1326" t="s">
        <v>2833</v>
      </c>
      <c r="D1326" t="s">
        <v>719</v>
      </c>
      <c r="E1326" s="6">
        <v>44982</v>
      </c>
      <c r="F1326" s="51">
        <v>1076.6300000000001</v>
      </c>
      <c r="G1326" s="51">
        <v>1076.6300000000001</v>
      </c>
      <c r="I1326" s="6"/>
    </row>
    <row r="1327" spans="2:9" x14ac:dyDescent="0.25">
      <c r="B1327" t="s">
        <v>717</v>
      </c>
      <c r="C1327" t="s">
        <v>2833</v>
      </c>
      <c r="D1327" t="s">
        <v>720</v>
      </c>
      <c r="E1327" s="6">
        <v>45031</v>
      </c>
      <c r="F1327" s="51">
        <v>1515.75</v>
      </c>
      <c r="G1327" s="51">
        <v>1515.75</v>
      </c>
      <c r="I1327" s="6"/>
    </row>
    <row r="1328" spans="2:9" x14ac:dyDescent="0.25">
      <c r="B1328" t="s">
        <v>717</v>
      </c>
      <c r="C1328" t="s">
        <v>2833</v>
      </c>
      <c r="D1328" t="s">
        <v>1072</v>
      </c>
      <c r="E1328" s="6">
        <v>45070</v>
      </c>
      <c r="F1328" s="51">
        <v>1120</v>
      </c>
      <c r="G1328" s="51">
        <v>1120</v>
      </c>
      <c r="I1328" s="6"/>
    </row>
    <row r="1329" spans="2:9" x14ac:dyDescent="0.25">
      <c r="B1329" t="s">
        <v>717</v>
      </c>
      <c r="C1329" t="s">
        <v>2833</v>
      </c>
      <c r="D1329" t="s">
        <v>1564</v>
      </c>
      <c r="E1329" s="6">
        <v>45084</v>
      </c>
      <c r="F1329" s="51">
        <v>767.25</v>
      </c>
      <c r="G1329" s="51">
        <v>767.25</v>
      </c>
      <c r="I1329" s="6"/>
    </row>
    <row r="1330" spans="2:9" x14ac:dyDescent="0.25">
      <c r="B1330" t="s">
        <v>717</v>
      </c>
      <c r="C1330" t="s">
        <v>2833</v>
      </c>
      <c r="D1330" t="s">
        <v>1565</v>
      </c>
      <c r="E1330" s="6">
        <v>45087</v>
      </c>
      <c r="F1330" s="51">
        <v>782.38</v>
      </c>
      <c r="G1330" s="51">
        <v>782.38</v>
      </c>
      <c r="I1330" s="6"/>
    </row>
    <row r="1331" spans="2:9" x14ac:dyDescent="0.25">
      <c r="B1331" t="s">
        <v>717</v>
      </c>
      <c r="C1331" t="s">
        <v>2833</v>
      </c>
      <c r="D1331" t="s">
        <v>1566</v>
      </c>
      <c r="E1331" s="6">
        <v>45087</v>
      </c>
      <c r="F1331" s="51">
        <v>609.88</v>
      </c>
      <c r="G1331" s="51">
        <v>609.88</v>
      </c>
      <c r="I1331" s="6"/>
    </row>
    <row r="1332" spans="2:9" x14ac:dyDescent="0.25">
      <c r="B1332" t="s">
        <v>717</v>
      </c>
      <c r="C1332" t="s">
        <v>2833</v>
      </c>
      <c r="D1332" t="s">
        <v>1567</v>
      </c>
      <c r="E1332" s="6">
        <v>45087</v>
      </c>
      <c r="F1332" s="51">
        <v>753.38</v>
      </c>
      <c r="G1332" s="51">
        <v>753.38</v>
      </c>
      <c r="I1332" s="6"/>
    </row>
    <row r="1333" spans="2:9" x14ac:dyDescent="0.25">
      <c r="B1333" t="s">
        <v>717</v>
      </c>
      <c r="C1333" t="s">
        <v>2833</v>
      </c>
      <c r="D1333" t="s">
        <v>1569</v>
      </c>
      <c r="E1333" s="6">
        <v>45087</v>
      </c>
      <c r="F1333" s="51">
        <v>469.63</v>
      </c>
      <c r="G1333" s="51">
        <v>469.63</v>
      </c>
      <c r="I1333" s="6"/>
    </row>
    <row r="1334" spans="2:9" x14ac:dyDescent="0.25">
      <c r="B1334" t="s">
        <v>717</v>
      </c>
      <c r="C1334" t="s">
        <v>2833</v>
      </c>
      <c r="D1334" t="s">
        <v>1571</v>
      </c>
      <c r="E1334" s="6">
        <v>45087</v>
      </c>
      <c r="F1334" s="51">
        <v>794.75</v>
      </c>
      <c r="G1334" s="51">
        <v>794.75</v>
      </c>
      <c r="I1334" s="6"/>
    </row>
    <row r="1335" spans="2:9" x14ac:dyDescent="0.25">
      <c r="B1335" t="s">
        <v>717</v>
      </c>
      <c r="C1335" t="s">
        <v>2833</v>
      </c>
      <c r="D1335" t="s">
        <v>1568</v>
      </c>
      <c r="E1335" s="6">
        <v>45091</v>
      </c>
      <c r="F1335" s="51">
        <v>1878.5</v>
      </c>
      <c r="G1335" s="51">
        <v>1878.5</v>
      </c>
      <c r="I1335" s="6"/>
    </row>
    <row r="1336" spans="2:9" x14ac:dyDescent="0.25">
      <c r="B1336" t="s">
        <v>717</v>
      </c>
      <c r="C1336" t="s">
        <v>2833</v>
      </c>
      <c r="D1336" t="s">
        <v>1570</v>
      </c>
      <c r="E1336" s="6">
        <v>45091</v>
      </c>
      <c r="F1336" s="51">
        <v>599.67999999999995</v>
      </c>
      <c r="G1336" s="51">
        <v>599.67999999999995</v>
      </c>
      <c r="I1336" s="6"/>
    </row>
    <row r="1337" spans="2:9" x14ac:dyDescent="0.25">
      <c r="B1337" t="s">
        <v>717</v>
      </c>
      <c r="C1337" t="s">
        <v>2833</v>
      </c>
      <c r="D1337" t="s">
        <v>2129</v>
      </c>
      <c r="E1337" s="6">
        <v>45098</v>
      </c>
      <c r="F1337" s="51">
        <v>1372.75</v>
      </c>
      <c r="G1337" s="51">
        <v>1372.75</v>
      </c>
      <c r="I1337" s="6"/>
    </row>
    <row r="1338" spans="2:9" x14ac:dyDescent="0.25">
      <c r="B1338" t="s">
        <v>717</v>
      </c>
      <c r="C1338" t="s">
        <v>2833</v>
      </c>
      <c r="D1338" t="s">
        <v>2130</v>
      </c>
      <c r="E1338" s="6">
        <v>45098</v>
      </c>
      <c r="F1338" s="51">
        <v>614.13</v>
      </c>
      <c r="G1338" s="51">
        <v>614.13</v>
      </c>
      <c r="I1338" s="6"/>
    </row>
    <row r="1339" spans="2:9" x14ac:dyDescent="0.25">
      <c r="B1339" t="s">
        <v>717</v>
      </c>
      <c r="C1339" t="s">
        <v>2833</v>
      </c>
      <c r="D1339" t="s">
        <v>2128</v>
      </c>
      <c r="E1339" s="6">
        <v>45098</v>
      </c>
      <c r="F1339" s="51">
        <v>289</v>
      </c>
      <c r="G1339" s="51">
        <v>289</v>
      </c>
      <c r="I1339" s="6"/>
    </row>
    <row r="1340" spans="2:9" x14ac:dyDescent="0.25">
      <c r="B1340" t="s">
        <v>717</v>
      </c>
      <c r="C1340" t="s">
        <v>2833</v>
      </c>
      <c r="D1340" t="s">
        <v>2132</v>
      </c>
      <c r="E1340" s="6">
        <v>45104</v>
      </c>
      <c r="F1340" s="51">
        <v>1445</v>
      </c>
      <c r="G1340" s="51">
        <v>1445</v>
      </c>
      <c r="H1340" t="e">
        <v>#REF!</v>
      </c>
      <c r="I1340" s="6"/>
    </row>
    <row r="1341" spans="2:9" x14ac:dyDescent="0.25">
      <c r="B1341" t="s">
        <v>717</v>
      </c>
      <c r="C1341" t="s">
        <v>2833</v>
      </c>
      <c r="D1341" t="s">
        <v>2131</v>
      </c>
      <c r="E1341" s="6">
        <v>45104</v>
      </c>
      <c r="F1341" s="51">
        <v>794.75</v>
      </c>
      <c r="G1341" s="51">
        <v>794.75</v>
      </c>
      <c r="I1341" s="6"/>
    </row>
    <row r="1342" spans="2:9" x14ac:dyDescent="0.25">
      <c r="B1342" t="s">
        <v>717</v>
      </c>
      <c r="C1342" t="s">
        <v>2833</v>
      </c>
      <c r="D1342" t="s">
        <v>2133</v>
      </c>
      <c r="E1342" s="6">
        <v>45106</v>
      </c>
      <c r="F1342" s="51">
        <v>1589.5</v>
      </c>
      <c r="G1342" s="51">
        <v>1589.5</v>
      </c>
      <c r="I1342" s="6"/>
    </row>
    <row r="1343" spans="2:9" x14ac:dyDescent="0.25">
      <c r="B1343" t="s">
        <v>717</v>
      </c>
      <c r="C1343" t="s">
        <v>2833</v>
      </c>
      <c r="D1343" t="s">
        <v>2429</v>
      </c>
      <c r="E1343" s="6">
        <v>45119</v>
      </c>
      <c r="F1343" s="51">
        <v>794.75</v>
      </c>
      <c r="G1343" s="51">
        <v>794.75</v>
      </c>
      <c r="I1343" s="6"/>
    </row>
    <row r="1344" spans="2:9" x14ac:dyDescent="0.25">
      <c r="B1344" t="s">
        <v>2430</v>
      </c>
      <c r="C1344" t="s">
        <v>2834</v>
      </c>
      <c r="D1344" t="s">
        <v>2432</v>
      </c>
      <c r="E1344" s="6">
        <v>45120</v>
      </c>
      <c r="F1344" s="51">
        <v>1800</v>
      </c>
      <c r="G1344" s="51">
        <v>1800</v>
      </c>
      <c r="I1344" s="6"/>
    </row>
    <row r="1345" spans="2:9" x14ac:dyDescent="0.25">
      <c r="B1345" t="s">
        <v>1573</v>
      </c>
      <c r="C1345" t="s">
        <v>2835</v>
      </c>
      <c r="D1345" t="s">
        <v>2134</v>
      </c>
      <c r="E1345" s="6">
        <v>45104</v>
      </c>
      <c r="F1345" s="51">
        <v>375.7</v>
      </c>
      <c r="G1345" s="51">
        <v>375.7</v>
      </c>
      <c r="I1345" s="6"/>
    </row>
    <row r="1346" spans="2:9" x14ac:dyDescent="0.25">
      <c r="B1346" t="s">
        <v>721</v>
      </c>
      <c r="C1346" t="s">
        <v>2836</v>
      </c>
      <c r="D1346" t="s">
        <v>723</v>
      </c>
      <c r="E1346" s="6">
        <v>44812</v>
      </c>
      <c r="F1346" s="51">
        <v>1848.75</v>
      </c>
      <c r="G1346" s="51">
        <v>1848.75</v>
      </c>
      <c r="I1346" s="6"/>
    </row>
    <row r="1347" spans="2:9" x14ac:dyDescent="0.25">
      <c r="B1347" t="s">
        <v>721</v>
      </c>
      <c r="C1347" t="s">
        <v>2836</v>
      </c>
      <c r="D1347" t="s">
        <v>724</v>
      </c>
      <c r="E1347" s="6">
        <v>44813</v>
      </c>
      <c r="F1347" s="51">
        <v>768</v>
      </c>
      <c r="G1347" s="51">
        <v>768</v>
      </c>
      <c r="I1347" s="6"/>
    </row>
    <row r="1348" spans="2:9" x14ac:dyDescent="0.25">
      <c r="B1348" t="s">
        <v>721</v>
      </c>
      <c r="C1348" t="s">
        <v>2836</v>
      </c>
      <c r="D1348" t="s">
        <v>726</v>
      </c>
      <c r="E1348" s="6">
        <v>44950</v>
      </c>
      <c r="F1348" s="51">
        <v>808.5</v>
      </c>
      <c r="G1348" s="51">
        <v>808.5</v>
      </c>
      <c r="I1348" s="6"/>
    </row>
    <row r="1349" spans="2:9" x14ac:dyDescent="0.25">
      <c r="B1349" t="s">
        <v>721</v>
      </c>
      <c r="C1349" t="s">
        <v>2836</v>
      </c>
      <c r="D1349" t="s">
        <v>725</v>
      </c>
      <c r="E1349" s="6">
        <v>44967</v>
      </c>
      <c r="F1349" s="51">
        <v>430.63</v>
      </c>
      <c r="G1349" s="51">
        <v>430.63</v>
      </c>
      <c r="I1349" s="6"/>
    </row>
    <row r="1350" spans="2:9" x14ac:dyDescent="0.25">
      <c r="B1350" t="s">
        <v>721</v>
      </c>
      <c r="C1350" t="s">
        <v>2836</v>
      </c>
      <c r="D1350" t="s">
        <v>728</v>
      </c>
      <c r="E1350" s="6">
        <v>44967</v>
      </c>
      <c r="F1350" s="51">
        <v>816.75</v>
      </c>
      <c r="G1350" s="51">
        <v>816.75</v>
      </c>
      <c r="I1350" s="6"/>
    </row>
    <row r="1351" spans="2:9" x14ac:dyDescent="0.25">
      <c r="B1351" t="s">
        <v>721</v>
      </c>
      <c r="C1351" t="s">
        <v>2836</v>
      </c>
      <c r="D1351" t="s">
        <v>730</v>
      </c>
      <c r="E1351" s="6">
        <v>44967</v>
      </c>
      <c r="F1351" s="51">
        <v>393.53</v>
      </c>
      <c r="G1351" s="51">
        <v>393.53</v>
      </c>
      <c r="I1351" s="6"/>
    </row>
    <row r="1352" spans="2:9" x14ac:dyDescent="0.25">
      <c r="B1352" t="s">
        <v>721</v>
      </c>
      <c r="C1352" t="s">
        <v>2836</v>
      </c>
      <c r="D1352" t="s">
        <v>731</v>
      </c>
      <c r="E1352" s="6">
        <v>44973</v>
      </c>
      <c r="F1352" s="51">
        <v>482.63</v>
      </c>
      <c r="G1352" s="51">
        <v>482.63</v>
      </c>
      <c r="I1352" s="6"/>
    </row>
    <row r="1353" spans="2:9" x14ac:dyDescent="0.25">
      <c r="B1353" t="s">
        <v>721</v>
      </c>
      <c r="C1353" t="s">
        <v>2836</v>
      </c>
      <c r="D1353" t="s">
        <v>727</v>
      </c>
      <c r="E1353" s="6">
        <v>44974</v>
      </c>
      <c r="F1353" s="51">
        <v>2399.38</v>
      </c>
      <c r="G1353" s="51">
        <v>2399.38</v>
      </c>
      <c r="I1353" s="6"/>
    </row>
    <row r="1354" spans="2:9" x14ac:dyDescent="0.25">
      <c r="B1354" t="s">
        <v>721</v>
      </c>
      <c r="C1354" t="s">
        <v>2836</v>
      </c>
      <c r="D1354" t="s">
        <v>729</v>
      </c>
      <c r="E1354" s="6">
        <v>44974</v>
      </c>
      <c r="F1354" s="51">
        <v>816.75</v>
      </c>
      <c r="G1354" s="51">
        <v>816.75</v>
      </c>
      <c r="I1354" s="6"/>
    </row>
    <row r="1355" spans="2:9" x14ac:dyDescent="0.25">
      <c r="B1355" t="s">
        <v>721</v>
      </c>
      <c r="C1355" t="s">
        <v>2836</v>
      </c>
      <c r="D1355" t="s">
        <v>734</v>
      </c>
      <c r="E1355" s="6">
        <v>44993</v>
      </c>
      <c r="F1355" s="51">
        <v>955.5</v>
      </c>
      <c r="G1355" s="51">
        <v>183.75</v>
      </c>
      <c r="I1355" s="6"/>
    </row>
    <row r="1356" spans="2:9" x14ac:dyDescent="0.25">
      <c r="B1356" t="s">
        <v>721</v>
      </c>
      <c r="C1356" t="s">
        <v>2836</v>
      </c>
      <c r="D1356" t="s">
        <v>732</v>
      </c>
      <c r="E1356" s="6">
        <v>44994</v>
      </c>
      <c r="F1356" s="51">
        <v>891</v>
      </c>
      <c r="G1356" s="51">
        <v>891</v>
      </c>
      <c r="I1356" s="6"/>
    </row>
    <row r="1357" spans="2:9" x14ac:dyDescent="0.25">
      <c r="B1357" t="s">
        <v>721</v>
      </c>
      <c r="C1357" t="s">
        <v>2836</v>
      </c>
      <c r="D1357" t="s">
        <v>733</v>
      </c>
      <c r="E1357" s="6">
        <v>44994</v>
      </c>
      <c r="F1357" s="51">
        <v>1336.5</v>
      </c>
      <c r="G1357" s="51">
        <v>1336.5</v>
      </c>
      <c r="I1357" s="6"/>
    </row>
    <row r="1358" spans="2:9" x14ac:dyDescent="0.25">
      <c r="B1358" t="s">
        <v>721</v>
      </c>
      <c r="C1358" t="s">
        <v>2836</v>
      </c>
      <c r="D1358" t="s">
        <v>735</v>
      </c>
      <c r="E1358" s="6">
        <v>44996</v>
      </c>
      <c r="F1358" s="51">
        <v>341</v>
      </c>
      <c r="G1358" s="51">
        <v>341</v>
      </c>
      <c r="I1358" s="6"/>
    </row>
    <row r="1359" spans="2:9" x14ac:dyDescent="0.25">
      <c r="B1359" t="s">
        <v>721</v>
      </c>
      <c r="C1359" t="s">
        <v>2836</v>
      </c>
      <c r="D1359" t="s">
        <v>736</v>
      </c>
      <c r="E1359" s="6">
        <v>45002</v>
      </c>
      <c r="F1359" s="51">
        <v>150</v>
      </c>
      <c r="G1359" s="51">
        <v>150</v>
      </c>
      <c r="I1359" s="6"/>
    </row>
    <row r="1360" spans="2:9" x14ac:dyDescent="0.25">
      <c r="B1360" t="s">
        <v>721</v>
      </c>
      <c r="C1360" t="s">
        <v>2836</v>
      </c>
      <c r="D1360" t="s">
        <v>737</v>
      </c>
      <c r="E1360" s="6">
        <v>45020</v>
      </c>
      <c r="F1360" s="51">
        <v>1211.25</v>
      </c>
      <c r="G1360" s="51">
        <v>1211.25</v>
      </c>
      <c r="I1360" s="6"/>
    </row>
    <row r="1361" spans="2:9" x14ac:dyDescent="0.25">
      <c r="B1361" t="s">
        <v>721</v>
      </c>
      <c r="C1361" t="s">
        <v>2836</v>
      </c>
      <c r="D1361" t="s">
        <v>738</v>
      </c>
      <c r="E1361" s="6">
        <v>45029</v>
      </c>
      <c r="F1361" s="51">
        <v>2037.25</v>
      </c>
      <c r="G1361" s="51">
        <v>986.8</v>
      </c>
      <c r="I1361" s="6"/>
    </row>
    <row r="1362" spans="2:9" x14ac:dyDescent="0.25">
      <c r="B1362" t="s">
        <v>721</v>
      </c>
      <c r="C1362" t="s">
        <v>2836</v>
      </c>
      <c r="D1362" t="s">
        <v>739</v>
      </c>
      <c r="E1362" s="6">
        <v>45044</v>
      </c>
      <c r="F1362" s="51">
        <v>605.63</v>
      </c>
      <c r="G1362" s="51">
        <v>450</v>
      </c>
      <c r="I1362" s="6"/>
    </row>
    <row r="1363" spans="2:9" x14ac:dyDescent="0.25">
      <c r="B1363" t="s">
        <v>721</v>
      </c>
      <c r="C1363" t="s">
        <v>2836</v>
      </c>
      <c r="D1363" t="s">
        <v>740</v>
      </c>
      <c r="E1363" s="6">
        <v>45056</v>
      </c>
      <c r="F1363" s="51">
        <v>778.25</v>
      </c>
      <c r="G1363" s="51">
        <v>778.25</v>
      </c>
      <c r="I1363" s="6"/>
    </row>
    <row r="1364" spans="2:9" x14ac:dyDescent="0.25">
      <c r="B1364" t="s">
        <v>721</v>
      </c>
      <c r="C1364" t="s">
        <v>2836</v>
      </c>
      <c r="D1364" t="s">
        <v>741</v>
      </c>
      <c r="E1364" s="6">
        <v>45063</v>
      </c>
      <c r="F1364" s="51">
        <v>350</v>
      </c>
      <c r="G1364" s="51">
        <v>350</v>
      </c>
      <c r="I1364" s="6"/>
    </row>
    <row r="1365" spans="2:9" x14ac:dyDescent="0.25">
      <c r="B1365" t="s">
        <v>721</v>
      </c>
      <c r="C1365" t="s">
        <v>2836</v>
      </c>
      <c r="D1365" t="s">
        <v>1073</v>
      </c>
      <c r="E1365" s="6">
        <v>45070</v>
      </c>
      <c r="F1365" s="51">
        <v>1043</v>
      </c>
      <c r="G1365" s="51">
        <v>1043</v>
      </c>
      <c r="I1365" s="6"/>
    </row>
    <row r="1366" spans="2:9" x14ac:dyDescent="0.25">
      <c r="B1366" t="s">
        <v>721</v>
      </c>
      <c r="C1366" t="s">
        <v>2836</v>
      </c>
      <c r="D1366" t="s">
        <v>1181</v>
      </c>
      <c r="E1366" s="6">
        <v>45077</v>
      </c>
      <c r="F1366" s="51">
        <v>976.5</v>
      </c>
      <c r="G1366" s="51">
        <v>976.5</v>
      </c>
      <c r="I1366" s="6"/>
    </row>
    <row r="1367" spans="2:9" x14ac:dyDescent="0.25">
      <c r="B1367" t="s">
        <v>721</v>
      </c>
      <c r="C1367" t="s">
        <v>2836</v>
      </c>
      <c r="D1367" t="s">
        <v>1576</v>
      </c>
      <c r="E1367" s="6">
        <v>45083</v>
      </c>
      <c r="F1367" s="51">
        <v>1534.5</v>
      </c>
      <c r="G1367" s="51">
        <v>1534.5</v>
      </c>
      <c r="I1367" s="6"/>
    </row>
    <row r="1368" spans="2:9" x14ac:dyDescent="0.25">
      <c r="B1368" t="s">
        <v>721</v>
      </c>
      <c r="C1368" t="s">
        <v>2836</v>
      </c>
      <c r="D1368" t="s">
        <v>1577</v>
      </c>
      <c r="E1368" s="6">
        <v>45083</v>
      </c>
      <c r="F1368" s="51">
        <v>1435</v>
      </c>
      <c r="G1368" s="51">
        <v>1435</v>
      </c>
      <c r="I1368" s="6"/>
    </row>
    <row r="1369" spans="2:9" x14ac:dyDescent="0.25">
      <c r="B1369" t="s">
        <v>721</v>
      </c>
      <c r="C1369" t="s">
        <v>2836</v>
      </c>
      <c r="D1369" t="s">
        <v>1578</v>
      </c>
      <c r="E1369" s="6">
        <v>45087</v>
      </c>
      <c r="F1369" s="51">
        <v>662.63</v>
      </c>
      <c r="G1369" s="51">
        <v>662.63</v>
      </c>
      <c r="I1369" s="6"/>
    </row>
    <row r="1370" spans="2:9" x14ac:dyDescent="0.25">
      <c r="B1370" t="s">
        <v>721</v>
      </c>
      <c r="C1370" t="s">
        <v>2836</v>
      </c>
      <c r="D1370" t="s">
        <v>1579</v>
      </c>
      <c r="E1370" s="6">
        <v>45087</v>
      </c>
      <c r="F1370" s="51">
        <v>537.08000000000004</v>
      </c>
      <c r="G1370" s="51">
        <v>537.08000000000004</v>
      </c>
      <c r="I1370" s="6"/>
    </row>
    <row r="1371" spans="2:9" x14ac:dyDescent="0.25">
      <c r="B1371" t="s">
        <v>721</v>
      </c>
      <c r="C1371" t="s">
        <v>2836</v>
      </c>
      <c r="D1371" t="s">
        <v>1582</v>
      </c>
      <c r="E1371" s="6">
        <v>45087</v>
      </c>
      <c r="F1371" s="51">
        <v>825.13</v>
      </c>
      <c r="G1371" s="51">
        <v>825.13</v>
      </c>
      <c r="I1371" s="6"/>
    </row>
    <row r="1372" spans="2:9" x14ac:dyDescent="0.25">
      <c r="B1372" t="s">
        <v>721</v>
      </c>
      <c r="C1372" t="s">
        <v>2836</v>
      </c>
      <c r="D1372" t="s">
        <v>1583</v>
      </c>
      <c r="E1372" s="6">
        <v>45087</v>
      </c>
      <c r="F1372" s="51">
        <v>1255.6300000000001</v>
      </c>
      <c r="G1372" s="51">
        <v>1255.6300000000001</v>
      </c>
      <c r="I1372" s="6"/>
    </row>
    <row r="1373" spans="2:9" x14ac:dyDescent="0.25">
      <c r="B1373" t="s">
        <v>721</v>
      </c>
      <c r="C1373" t="s">
        <v>2836</v>
      </c>
      <c r="D1373" t="s">
        <v>1587</v>
      </c>
      <c r="E1373" s="6">
        <v>45087</v>
      </c>
      <c r="F1373" s="51">
        <v>541.88</v>
      </c>
      <c r="G1373" s="51">
        <v>541.88</v>
      </c>
      <c r="I1373" s="6"/>
    </row>
    <row r="1374" spans="2:9" x14ac:dyDescent="0.25">
      <c r="B1374" t="s">
        <v>721</v>
      </c>
      <c r="C1374" t="s">
        <v>2836</v>
      </c>
      <c r="D1374" t="s">
        <v>1597</v>
      </c>
      <c r="E1374" s="6">
        <v>45087</v>
      </c>
      <c r="F1374" s="51">
        <v>469.63</v>
      </c>
      <c r="G1374" s="51">
        <v>469.63</v>
      </c>
      <c r="I1374" s="6"/>
    </row>
    <row r="1375" spans="2:9" x14ac:dyDescent="0.25">
      <c r="B1375" t="s">
        <v>721</v>
      </c>
      <c r="C1375" t="s">
        <v>2836</v>
      </c>
      <c r="D1375" t="s">
        <v>1598</v>
      </c>
      <c r="E1375" s="6">
        <v>45087</v>
      </c>
      <c r="F1375" s="51">
        <v>310.68</v>
      </c>
      <c r="G1375" s="51">
        <v>310.68</v>
      </c>
      <c r="I1375" s="6"/>
    </row>
    <row r="1376" spans="2:9" x14ac:dyDescent="0.25">
      <c r="B1376" t="s">
        <v>721</v>
      </c>
      <c r="C1376" t="s">
        <v>2836</v>
      </c>
      <c r="D1376" t="s">
        <v>1584</v>
      </c>
      <c r="E1376" s="6">
        <v>45091</v>
      </c>
      <c r="F1376" s="51">
        <v>997.33</v>
      </c>
      <c r="G1376" s="51">
        <v>997.33</v>
      </c>
      <c r="I1376" s="6"/>
    </row>
    <row r="1377" spans="2:9" x14ac:dyDescent="0.25">
      <c r="B1377" t="s">
        <v>721</v>
      </c>
      <c r="C1377" t="s">
        <v>2836</v>
      </c>
      <c r="D1377" t="s">
        <v>1586</v>
      </c>
      <c r="E1377" s="6">
        <v>45091</v>
      </c>
      <c r="F1377" s="51">
        <v>932.75</v>
      </c>
      <c r="G1377" s="51">
        <v>932.75</v>
      </c>
      <c r="I1377" s="6"/>
    </row>
    <row r="1378" spans="2:9" x14ac:dyDescent="0.25">
      <c r="B1378" t="s">
        <v>721</v>
      </c>
      <c r="C1378" t="s">
        <v>2836</v>
      </c>
      <c r="D1378" t="s">
        <v>1588</v>
      </c>
      <c r="E1378" s="6">
        <v>45091</v>
      </c>
      <c r="F1378" s="51">
        <v>1083.75</v>
      </c>
      <c r="G1378" s="51">
        <v>1083.75</v>
      </c>
      <c r="I1378" s="6"/>
    </row>
    <row r="1379" spans="2:9" x14ac:dyDescent="0.25">
      <c r="B1379" t="s">
        <v>721</v>
      </c>
      <c r="C1379" t="s">
        <v>2836</v>
      </c>
      <c r="D1379" t="s">
        <v>1589</v>
      </c>
      <c r="E1379" s="6">
        <v>45091</v>
      </c>
      <c r="F1379" s="51">
        <v>2750</v>
      </c>
      <c r="G1379" s="51">
        <v>2750</v>
      </c>
      <c r="I1379" s="6"/>
    </row>
    <row r="1380" spans="2:9" x14ac:dyDescent="0.25">
      <c r="B1380" t="s">
        <v>721</v>
      </c>
      <c r="C1380" t="s">
        <v>2836</v>
      </c>
      <c r="D1380" t="s">
        <v>1590</v>
      </c>
      <c r="E1380" s="6">
        <v>45091</v>
      </c>
      <c r="F1380" s="51">
        <v>1011.5</v>
      </c>
      <c r="G1380" s="51">
        <v>1011.5</v>
      </c>
      <c r="I1380" s="6"/>
    </row>
    <row r="1381" spans="2:9" x14ac:dyDescent="0.25">
      <c r="B1381" t="s">
        <v>721</v>
      </c>
      <c r="C1381" t="s">
        <v>2836</v>
      </c>
      <c r="D1381" t="s">
        <v>1591</v>
      </c>
      <c r="E1381" s="6">
        <v>45091</v>
      </c>
      <c r="F1381" s="51">
        <v>789.25</v>
      </c>
      <c r="G1381" s="51">
        <v>789.25</v>
      </c>
      <c r="I1381" s="6"/>
    </row>
    <row r="1382" spans="2:9" x14ac:dyDescent="0.25">
      <c r="B1382" t="s">
        <v>721</v>
      </c>
      <c r="C1382" t="s">
        <v>2836</v>
      </c>
      <c r="D1382" t="s">
        <v>1592</v>
      </c>
      <c r="E1382" s="6">
        <v>45091</v>
      </c>
      <c r="F1382" s="51">
        <v>578</v>
      </c>
      <c r="G1382" s="51">
        <v>578</v>
      </c>
      <c r="I1382" s="6"/>
    </row>
    <row r="1383" spans="2:9" x14ac:dyDescent="0.25">
      <c r="B1383" t="s">
        <v>721</v>
      </c>
      <c r="C1383" t="s">
        <v>2836</v>
      </c>
      <c r="D1383" t="s">
        <v>1593</v>
      </c>
      <c r="E1383" s="6">
        <v>45091</v>
      </c>
      <c r="F1383" s="51">
        <v>469.63</v>
      </c>
      <c r="G1383" s="51">
        <v>469.63</v>
      </c>
      <c r="I1383" s="6"/>
    </row>
    <row r="1384" spans="2:9" x14ac:dyDescent="0.25">
      <c r="B1384" t="s">
        <v>721</v>
      </c>
      <c r="C1384" t="s">
        <v>2836</v>
      </c>
      <c r="D1384" t="s">
        <v>1594</v>
      </c>
      <c r="E1384" s="6">
        <v>45091</v>
      </c>
      <c r="F1384" s="51">
        <v>867</v>
      </c>
      <c r="G1384" s="51">
        <v>867</v>
      </c>
      <c r="I1384" s="6"/>
    </row>
    <row r="1385" spans="2:9" x14ac:dyDescent="0.25">
      <c r="B1385" t="s">
        <v>721</v>
      </c>
      <c r="C1385" t="s">
        <v>2836</v>
      </c>
      <c r="D1385" t="s">
        <v>1595</v>
      </c>
      <c r="E1385" s="6">
        <v>45091</v>
      </c>
      <c r="F1385" s="51">
        <v>650.25</v>
      </c>
      <c r="G1385" s="51">
        <v>650.25</v>
      </c>
      <c r="I1385" s="6"/>
    </row>
    <row r="1386" spans="2:9" x14ac:dyDescent="0.25">
      <c r="B1386" t="s">
        <v>721</v>
      </c>
      <c r="C1386" t="s">
        <v>2836</v>
      </c>
      <c r="D1386" t="s">
        <v>1596</v>
      </c>
      <c r="E1386" s="6">
        <v>45091</v>
      </c>
      <c r="F1386" s="51">
        <v>2167.5</v>
      </c>
      <c r="G1386" s="51">
        <v>2167.5</v>
      </c>
      <c r="I1386" s="6"/>
    </row>
    <row r="1387" spans="2:9" x14ac:dyDescent="0.25">
      <c r="B1387" t="s">
        <v>721</v>
      </c>
      <c r="C1387" t="s">
        <v>2836</v>
      </c>
      <c r="D1387" t="s">
        <v>1599</v>
      </c>
      <c r="E1387" s="6">
        <v>45091</v>
      </c>
      <c r="F1387" s="51">
        <v>325.13</v>
      </c>
      <c r="G1387" s="51">
        <v>325.13</v>
      </c>
      <c r="I1387" s="6"/>
    </row>
    <row r="1388" spans="2:9" x14ac:dyDescent="0.25">
      <c r="B1388" t="s">
        <v>721</v>
      </c>
      <c r="C1388" t="s">
        <v>2836</v>
      </c>
      <c r="D1388" t="s">
        <v>1580</v>
      </c>
      <c r="E1388" s="6">
        <v>45092</v>
      </c>
      <c r="F1388" s="51">
        <v>1220.6300000000001</v>
      </c>
      <c r="G1388" s="51">
        <v>1220.6300000000001</v>
      </c>
      <c r="I1388" s="6"/>
    </row>
    <row r="1389" spans="2:9" x14ac:dyDescent="0.25">
      <c r="B1389" t="s">
        <v>721</v>
      </c>
      <c r="C1389" t="s">
        <v>2836</v>
      </c>
      <c r="D1389" t="s">
        <v>1581</v>
      </c>
      <c r="E1389" s="6">
        <v>45092</v>
      </c>
      <c r="F1389" s="51">
        <v>861</v>
      </c>
      <c r="G1389" s="51">
        <v>861</v>
      </c>
      <c r="I1389" s="6"/>
    </row>
    <row r="1390" spans="2:9" x14ac:dyDescent="0.25">
      <c r="B1390" t="s">
        <v>721</v>
      </c>
      <c r="C1390" t="s">
        <v>2836</v>
      </c>
      <c r="D1390" t="s">
        <v>1585</v>
      </c>
      <c r="E1390" s="6">
        <v>45092</v>
      </c>
      <c r="F1390" s="51">
        <v>681.63</v>
      </c>
      <c r="G1390" s="51">
        <v>681.63</v>
      </c>
      <c r="I1390" s="6"/>
    </row>
    <row r="1391" spans="2:9" x14ac:dyDescent="0.25">
      <c r="B1391" t="s">
        <v>721</v>
      </c>
      <c r="C1391" t="s">
        <v>2836</v>
      </c>
      <c r="D1391" t="s">
        <v>2045</v>
      </c>
      <c r="E1391" s="6">
        <v>45094</v>
      </c>
      <c r="F1391" s="51">
        <v>1050</v>
      </c>
      <c r="G1391" s="51">
        <v>1050</v>
      </c>
      <c r="I1391" s="6"/>
    </row>
    <row r="1392" spans="2:9" x14ac:dyDescent="0.25">
      <c r="B1392" t="s">
        <v>721</v>
      </c>
      <c r="C1392" t="s">
        <v>2836</v>
      </c>
      <c r="D1392" t="s">
        <v>2048</v>
      </c>
      <c r="E1392" s="6">
        <v>45098</v>
      </c>
      <c r="F1392" s="51">
        <v>1011.5</v>
      </c>
      <c r="G1392" s="51">
        <v>1011.5</v>
      </c>
      <c r="I1392" s="6"/>
    </row>
    <row r="1393" spans="2:9" x14ac:dyDescent="0.25">
      <c r="B1393" t="s">
        <v>721</v>
      </c>
      <c r="C1393" t="s">
        <v>2836</v>
      </c>
      <c r="D1393" t="s">
        <v>2047</v>
      </c>
      <c r="E1393" s="6">
        <v>45098</v>
      </c>
      <c r="F1393" s="51">
        <v>1011.5</v>
      </c>
      <c r="G1393" s="51">
        <v>1011.5</v>
      </c>
      <c r="I1393" s="6"/>
    </row>
    <row r="1394" spans="2:9" x14ac:dyDescent="0.25">
      <c r="B1394" t="s">
        <v>721</v>
      </c>
      <c r="C1394" t="s">
        <v>2836</v>
      </c>
      <c r="D1394" t="s">
        <v>2046</v>
      </c>
      <c r="E1394" s="6">
        <v>45098</v>
      </c>
      <c r="F1394" s="51">
        <v>469.63</v>
      </c>
      <c r="G1394" s="51">
        <v>469.63</v>
      </c>
      <c r="I1394" s="6"/>
    </row>
    <row r="1395" spans="2:9" x14ac:dyDescent="0.25">
      <c r="B1395" t="s">
        <v>721</v>
      </c>
      <c r="C1395" t="s">
        <v>2836</v>
      </c>
      <c r="D1395" t="s">
        <v>2050</v>
      </c>
      <c r="E1395" s="6">
        <v>45098</v>
      </c>
      <c r="F1395" s="51">
        <v>1156</v>
      </c>
      <c r="G1395" s="51">
        <v>1156</v>
      </c>
      <c r="I1395" s="6"/>
    </row>
    <row r="1396" spans="2:9" x14ac:dyDescent="0.25">
      <c r="B1396" t="s">
        <v>721</v>
      </c>
      <c r="C1396" t="s">
        <v>2836</v>
      </c>
      <c r="D1396" t="s">
        <v>2051</v>
      </c>
      <c r="E1396" s="6">
        <v>45098</v>
      </c>
      <c r="F1396" s="51">
        <v>361.25</v>
      </c>
      <c r="G1396" s="51">
        <v>361.25</v>
      </c>
      <c r="I1396" s="6"/>
    </row>
    <row r="1397" spans="2:9" x14ac:dyDescent="0.25">
      <c r="B1397" t="s">
        <v>721</v>
      </c>
      <c r="C1397" t="s">
        <v>2836</v>
      </c>
      <c r="D1397" t="s">
        <v>2052</v>
      </c>
      <c r="E1397" s="6">
        <v>45098</v>
      </c>
      <c r="F1397" s="51">
        <v>686.38</v>
      </c>
      <c r="G1397" s="51">
        <v>686.38</v>
      </c>
      <c r="I1397" s="6"/>
    </row>
    <row r="1398" spans="2:9" x14ac:dyDescent="0.25">
      <c r="B1398" t="s">
        <v>721</v>
      </c>
      <c r="C1398" t="s">
        <v>2836</v>
      </c>
      <c r="D1398" t="s">
        <v>2049</v>
      </c>
      <c r="E1398" s="6">
        <v>45098</v>
      </c>
      <c r="F1398" s="51">
        <v>469.63</v>
      </c>
      <c r="G1398" s="51">
        <v>469.63</v>
      </c>
      <c r="I1398" s="6"/>
    </row>
    <row r="1399" spans="2:9" x14ac:dyDescent="0.25">
      <c r="B1399" t="s">
        <v>721</v>
      </c>
      <c r="C1399" t="s">
        <v>2836</v>
      </c>
      <c r="D1399" t="s">
        <v>2054</v>
      </c>
      <c r="E1399" s="6">
        <v>45100</v>
      </c>
      <c r="F1399" s="51">
        <v>1300.5</v>
      </c>
      <c r="G1399" s="51">
        <v>1300.5</v>
      </c>
      <c r="I1399" s="6"/>
    </row>
    <row r="1400" spans="2:9" x14ac:dyDescent="0.25">
      <c r="B1400" t="s">
        <v>721</v>
      </c>
      <c r="C1400" t="s">
        <v>2836</v>
      </c>
      <c r="D1400" t="s">
        <v>2053</v>
      </c>
      <c r="E1400" s="6">
        <v>45100</v>
      </c>
      <c r="F1400" s="51">
        <v>216.75</v>
      </c>
      <c r="G1400" s="51">
        <v>216.75</v>
      </c>
      <c r="I1400" s="6"/>
    </row>
    <row r="1401" spans="2:9" x14ac:dyDescent="0.25">
      <c r="B1401" t="s">
        <v>721</v>
      </c>
      <c r="C1401" t="s">
        <v>2836</v>
      </c>
      <c r="D1401" t="s">
        <v>2055</v>
      </c>
      <c r="E1401" s="6">
        <v>45101</v>
      </c>
      <c r="F1401" s="51">
        <v>650.25</v>
      </c>
      <c r="G1401" s="51">
        <v>650.25</v>
      </c>
      <c r="I1401" s="6"/>
    </row>
    <row r="1402" spans="2:9" x14ac:dyDescent="0.25">
      <c r="B1402" t="s">
        <v>721</v>
      </c>
      <c r="C1402" t="s">
        <v>2836</v>
      </c>
      <c r="D1402" t="s">
        <v>2059</v>
      </c>
      <c r="E1402" s="6">
        <v>45104</v>
      </c>
      <c r="F1402" s="51">
        <v>1192.1300000000001</v>
      </c>
      <c r="G1402" s="51">
        <v>1192.1300000000001</v>
      </c>
      <c r="I1402" s="6"/>
    </row>
    <row r="1403" spans="2:9" x14ac:dyDescent="0.25">
      <c r="B1403" t="s">
        <v>721</v>
      </c>
      <c r="C1403" t="s">
        <v>2836</v>
      </c>
      <c r="D1403" t="s">
        <v>2058</v>
      </c>
      <c r="E1403" s="6">
        <v>45104</v>
      </c>
      <c r="F1403" s="51">
        <v>2564.88</v>
      </c>
      <c r="G1403" s="51">
        <v>2564.88</v>
      </c>
      <c r="I1403" s="6"/>
    </row>
    <row r="1404" spans="2:9" x14ac:dyDescent="0.25">
      <c r="B1404" t="s">
        <v>721</v>
      </c>
      <c r="C1404" t="s">
        <v>2836</v>
      </c>
      <c r="D1404" t="s">
        <v>2060</v>
      </c>
      <c r="E1404" s="6">
        <v>45104</v>
      </c>
      <c r="F1404" s="51">
        <v>1950.75</v>
      </c>
      <c r="G1404" s="51">
        <v>1950.75</v>
      </c>
      <c r="I1404" s="6"/>
    </row>
    <row r="1405" spans="2:9" x14ac:dyDescent="0.25">
      <c r="B1405" t="s">
        <v>721</v>
      </c>
      <c r="C1405" t="s">
        <v>2836</v>
      </c>
      <c r="D1405" t="s">
        <v>2061</v>
      </c>
      <c r="E1405" s="6">
        <v>45104</v>
      </c>
      <c r="F1405" s="51">
        <v>867</v>
      </c>
      <c r="G1405" s="51">
        <v>867</v>
      </c>
      <c r="I1405" s="6"/>
    </row>
    <row r="1406" spans="2:9" x14ac:dyDescent="0.25">
      <c r="B1406" t="s">
        <v>721</v>
      </c>
      <c r="C1406" t="s">
        <v>2836</v>
      </c>
      <c r="D1406" t="s">
        <v>2062</v>
      </c>
      <c r="E1406" s="6">
        <v>45104</v>
      </c>
      <c r="F1406" s="51">
        <v>1011.5</v>
      </c>
      <c r="G1406" s="51">
        <v>1011.5</v>
      </c>
      <c r="I1406" s="6"/>
    </row>
    <row r="1407" spans="2:9" x14ac:dyDescent="0.25">
      <c r="B1407" t="s">
        <v>721</v>
      </c>
      <c r="C1407" t="s">
        <v>2836</v>
      </c>
      <c r="D1407" t="s">
        <v>2063</v>
      </c>
      <c r="E1407" s="6">
        <v>45104</v>
      </c>
      <c r="F1407" s="51">
        <v>325.13</v>
      </c>
      <c r="G1407" s="51">
        <v>325.13</v>
      </c>
      <c r="I1407" s="6"/>
    </row>
    <row r="1408" spans="2:9" x14ac:dyDescent="0.25">
      <c r="B1408" t="s">
        <v>721</v>
      </c>
      <c r="C1408" t="s">
        <v>2836</v>
      </c>
      <c r="D1408" t="s">
        <v>2064</v>
      </c>
      <c r="E1408" s="6">
        <v>45104</v>
      </c>
      <c r="F1408" s="51">
        <v>650.25</v>
      </c>
      <c r="G1408" s="51">
        <v>650.25</v>
      </c>
      <c r="I1408" s="6"/>
    </row>
    <row r="1409" spans="2:9" x14ac:dyDescent="0.25">
      <c r="B1409" t="s">
        <v>721</v>
      </c>
      <c r="C1409" t="s">
        <v>2836</v>
      </c>
      <c r="D1409" t="s">
        <v>2056</v>
      </c>
      <c r="E1409" s="6">
        <v>45104</v>
      </c>
      <c r="F1409" s="51">
        <v>1047.6300000000001</v>
      </c>
      <c r="G1409" s="51">
        <v>1047.6300000000001</v>
      </c>
      <c r="I1409" s="6"/>
    </row>
    <row r="1410" spans="2:9" x14ac:dyDescent="0.25">
      <c r="B1410" t="s">
        <v>721</v>
      </c>
      <c r="C1410" t="s">
        <v>2836</v>
      </c>
      <c r="D1410" t="s">
        <v>2057</v>
      </c>
      <c r="E1410" s="6">
        <v>45104</v>
      </c>
      <c r="F1410" s="51">
        <v>289</v>
      </c>
      <c r="G1410" s="51">
        <v>289</v>
      </c>
      <c r="I1410" s="6"/>
    </row>
    <row r="1411" spans="2:9" x14ac:dyDescent="0.25">
      <c r="B1411" t="s">
        <v>721</v>
      </c>
      <c r="C1411" t="s">
        <v>2836</v>
      </c>
      <c r="D1411" t="s">
        <v>2065</v>
      </c>
      <c r="E1411" s="6">
        <v>45105</v>
      </c>
      <c r="F1411" s="51">
        <v>614.13</v>
      </c>
      <c r="G1411" s="51">
        <v>614.13</v>
      </c>
      <c r="I1411" s="6"/>
    </row>
    <row r="1412" spans="2:9" x14ac:dyDescent="0.25">
      <c r="B1412" t="s">
        <v>721</v>
      </c>
      <c r="C1412" t="s">
        <v>2836</v>
      </c>
      <c r="D1412" t="s">
        <v>2067</v>
      </c>
      <c r="E1412" s="6">
        <v>45106</v>
      </c>
      <c r="F1412" s="51">
        <v>707.5</v>
      </c>
      <c r="G1412" s="51">
        <v>707.5</v>
      </c>
      <c r="I1412" s="6"/>
    </row>
    <row r="1413" spans="2:9" x14ac:dyDescent="0.25">
      <c r="B1413" t="s">
        <v>721</v>
      </c>
      <c r="C1413" t="s">
        <v>2836</v>
      </c>
      <c r="D1413" t="s">
        <v>2066</v>
      </c>
      <c r="E1413" s="6">
        <v>45106</v>
      </c>
      <c r="F1413" s="51">
        <v>650.25</v>
      </c>
      <c r="G1413" s="51">
        <v>650.25</v>
      </c>
      <c r="I1413" s="6"/>
    </row>
    <row r="1414" spans="2:9" x14ac:dyDescent="0.25">
      <c r="B1414" t="s">
        <v>721</v>
      </c>
      <c r="C1414" t="s">
        <v>2836</v>
      </c>
      <c r="D1414" t="s">
        <v>2069</v>
      </c>
      <c r="E1414" s="6">
        <v>45107</v>
      </c>
      <c r="F1414" s="51">
        <v>1372.75</v>
      </c>
      <c r="G1414" s="51">
        <v>1372.75</v>
      </c>
      <c r="I1414" s="6"/>
    </row>
    <row r="1415" spans="2:9" x14ac:dyDescent="0.25">
      <c r="B1415" t="s">
        <v>721</v>
      </c>
      <c r="C1415" t="s">
        <v>2836</v>
      </c>
      <c r="D1415" t="s">
        <v>2068</v>
      </c>
      <c r="E1415" s="6">
        <v>45107</v>
      </c>
      <c r="F1415" s="51">
        <v>469.63</v>
      </c>
      <c r="G1415" s="51">
        <v>469.63</v>
      </c>
      <c r="I1415" s="6"/>
    </row>
    <row r="1416" spans="2:9" x14ac:dyDescent="0.25">
      <c r="B1416" t="s">
        <v>721</v>
      </c>
      <c r="C1416" t="s">
        <v>2836</v>
      </c>
      <c r="D1416" t="s">
        <v>2071</v>
      </c>
      <c r="E1416" s="6">
        <v>45107</v>
      </c>
      <c r="F1416" s="51">
        <v>361.25</v>
      </c>
      <c r="G1416" s="51">
        <v>361.25</v>
      </c>
      <c r="I1416" s="6"/>
    </row>
    <row r="1417" spans="2:9" x14ac:dyDescent="0.25">
      <c r="B1417" t="s">
        <v>721</v>
      </c>
      <c r="C1417" t="s">
        <v>2836</v>
      </c>
      <c r="D1417" t="s">
        <v>2070</v>
      </c>
      <c r="E1417" s="6">
        <v>45107</v>
      </c>
      <c r="F1417" s="51">
        <v>433.5</v>
      </c>
      <c r="G1417" s="51">
        <v>433.5</v>
      </c>
      <c r="I1417" s="6"/>
    </row>
    <row r="1418" spans="2:9" x14ac:dyDescent="0.25">
      <c r="B1418" t="s">
        <v>721</v>
      </c>
      <c r="C1418" t="s">
        <v>2836</v>
      </c>
      <c r="D1418" t="s">
        <v>2433</v>
      </c>
      <c r="E1418" s="6">
        <v>45112</v>
      </c>
      <c r="F1418" s="51">
        <v>2095.25</v>
      </c>
      <c r="G1418" s="51">
        <v>2095.25</v>
      </c>
      <c r="I1418" s="6"/>
    </row>
    <row r="1419" spans="2:9" x14ac:dyDescent="0.25">
      <c r="B1419" t="s">
        <v>721</v>
      </c>
      <c r="C1419" t="s">
        <v>2836</v>
      </c>
      <c r="D1419" t="s">
        <v>2440</v>
      </c>
      <c r="E1419" s="6">
        <v>45113</v>
      </c>
      <c r="F1419" s="51">
        <v>325.13</v>
      </c>
      <c r="G1419" s="51">
        <v>325.13</v>
      </c>
      <c r="I1419" s="6"/>
    </row>
    <row r="1420" spans="2:9" x14ac:dyDescent="0.25">
      <c r="B1420" t="s">
        <v>721</v>
      </c>
      <c r="C1420" t="s">
        <v>2836</v>
      </c>
      <c r="D1420" t="s">
        <v>2437</v>
      </c>
      <c r="E1420" s="6">
        <v>45118</v>
      </c>
      <c r="F1420" s="51">
        <v>903.13</v>
      </c>
      <c r="G1420" s="51">
        <v>903.13</v>
      </c>
      <c r="I1420" s="6"/>
    </row>
    <row r="1421" spans="2:9" x14ac:dyDescent="0.25">
      <c r="B1421" t="s">
        <v>721</v>
      </c>
      <c r="C1421" t="s">
        <v>2836</v>
      </c>
      <c r="D1421" t="s">
        <v>2441</v>
      </c>
      <c r="E1421" s="6">
        <v>45118</v>
      </c>
      <c r="F1421" s="51">
        <v>650.25</v>
      </c>
      <c r="G1421" s="51">
        <v>650.25</v>
      </c>
      <c r="I1421" s="6"/>
    </row>
    <row r="1422" spans="2:9" x14ac:dyDescent="0.25">
      <c r="B1422" t="s">
        <v>721</v>
      </c>
      <c r="C1422" t="s">
        <v>2836</v>
      </c>
      <c r="D1422" t="s">
        <v>2434</v>
      </c>
      <c r="E1422" s="6">
        <v>45120</v>
      </c>
      <c r="F1422" s="51">
        <v>975.38</v>
      </c>
      <c r="G1422" s="51">
        <v>975.38</v>
      </c>
      <c r="I1422" s="6"/>
    </row>
    <row r="1423" spans="2:9" x14ac:dyDescent="0.25">
      <c r="B1423" t="s">
        <v>721</v>
      </c>
      <c r="C1423" t="s">
        <v>2836</v>
      </c>
      <c r="D1423" t="s">
        <v>2435</v>
      </c>
      <c r="E1423" s="6">
        <v>45120</v>
      </c>
      <c r="F1423" s="51">
        <v>939.25</v>
      </c>
      <c r="G1423" s="51">
        <v>939.25</v>
      </c>
      <c r="I1423" s="6"/>
    </row>
    <row r="1424" spans="2:9" x14ac:dyDescent="0.25">
      <c r="B1424" t="s">
        <v>721</v>
      </c>
      <c r="C1424" t="s">
        <v>2836</v>
      </c>
      <c r="D1424" t="s">
        <v>2436</v>
      </c>
      <c r="E1424" s="6">
        <v>45120</v>
      </c>
      <c r="F1424" s="51">
        <v>939.25</v>
      </c>
      <c r="G1424" s="51">
        <v>939.25</v>
      </c>
      <c r="I1424" s="6"/>
    </row>
    <row r="1425" spans="2:9" x14ac:dyDescent="0.25">
      <c r="B1425" t="s">
        <v>721</v>
      </c>
      <c r="C1425" t="s">
        <v>2836</v>
      </c>
      <c r="D1425" t="s">
        <v>2438</v>
      </c>
      <c r="E1425" s="6">
        <v>45120</v>
      </c>
      <c r="F1425" s="51">
        <v>794.75</v>
      </c>
      <c r="G1425" s="51">
        <v>794.75</v>
      </c>
      <c r="I1425" s="6"/>
    </row>
    <row r="1426" spans="2:9" x14ac:dyDescent="0.25">
      <c r="B1426" t="s">
        <v>721</v>
      </c>
      <c r="C1426" t="s">
        <v>2836</v>
      </c>
      <c r="D1426" t="s">
        <v>2439</v>
      </c>
      <c r="E1426" s="6">
        <v>45120</v>
      </c>
      <c r="F1426" s="51">
        <v>650.25</v>
      </c>
      <c r="G1426" s="51">
        <v>650.25</v>
      </c>
      <c r="I1426" s="6"/>
    </row>
    <row r="1427" spans="2:9" x14ac:dyDescent="0.25">
      <c r="B1427" t="s">
        <v>721</v>
      </c>
      <c r="C1427" t="s">
        <v>2836</v>
      </c>
      <c r="D1427" t="s">
        <v>2442</v>
      </c>
      <c r="E1427" s="6">
        <v>45120</v>
      </c>
      <c r="F1427" s="51">
        <v>411.83</v>
      </c>
      <c r="G1427" s="51">
        <v>411.83</v>
      </c>
      <c r="I1427" s="6"/>
    </row>
    <row r="1428" spans="2:9" x14ac:dyDescent="0.25">
      <c r="B1428" t="s">
        <v>721</v>
      </c>
      <c r="C1428" t="s">
        <v>2836</v>
      </c>
      <c r="D1428" t="s">
        <v>2443</v>
      </c>
      <c r="E1428" s="6">
        <v>45120</v>
      </c>
      <c r="F1428" s="51">
        <v>215.25</v>
      </c>
      <c r="G1428" s="51">
        <v>215.25</v>
      </c>
      <c r="I1428" s="6"/>
    </row>
    <row r="1429" spans="2:9" x14ac:dyDescent="0.25">
      <c r="B1429" t="s">
        <v>721</v>
      </c>
      <c r="C1429" t="s">
        <v>2836</v>
      </c>
      <c r="D1429" t="s">
        <v>2615</v>
      </c>
      <c r="E1429" s="6">
        <v>45122</v>
      </c>
      <c r="F1429" s="51">
        <v>1650.25</v>
      </c>
      <c r="G1429" s="51">
        <v>1650.25</v>
      </c>
      <c r="I1429" s="6"/>
    </row>
    <row r="1430" spans="2:9" x14ac:dyDescent="0.25">
      <c r="B1430" t="s">
        <v>721</v>
      </c>
      <c r="C1430" t="s">
        <v>2836</v>
      </c>
      <c r="D1430" t="s">
        <v>2616</v>
      </c>
      <c r="E1430" s="6">
        <v>45122</v>
      </c>
      <c r="F1430" s="51">
        <v>484.08</v>
      </c>
      <c r="G1430" s="51">
        <v>484.08</v>
      </c>
      <c r="I1430" s="6"/>
    </row>
    <row r="1431" spans="2:9" x14ac:dyDescent="0.25">
      <c r="B1431" t="s">
        <v>721</v>
      </c>
      <c r="C1431" t="s">
        <v>2836</v>
      </c>
      <c r="D1431" t="s">
        <v>2617</v>
      </c>
      <c r="E1431" s="6">
        <v>45122</v>
      </c>
      <c r="F1431" s="51">
        <v>635.79999999999995</v>
      </c>
      <c r="G1431" s="51">
        <v>635.79999999999995</v>
      </c>
      <c r="I1431" s="6"/>
    </row>
    <row r="1432" spans="2:9" x14ac:dyDescent="0.25">
      <c r="B1432" t="s">
        <v>742</v>
      </c>
      <c r="C1432" t="s">
        <v>2837</v>
      </c>
      <c r="D1432" t="s">
        <v>1182</v>
      </c>
      <c r="E1432" s="6">
        <v>44401</v>
      </c>
      <c r="F1432" s="51">
        <v>125</v>
      </c>
      <c r="G1432" s="51">
        <v>125</v>
      </c>
      <c r="I1432" s="6"/>
    </row>
    <row r="1433" spans="2:9" x14ac:dyDescent="0.25">
      <c r="B1433" t="s">
        <v>744</v>
      </c>
      <c r="C1433" t="s">
        <v>2838</v>
      </c>
      <c r="D1433" t="s">
        <v>746</v>
      </c>
      <c r="E1433" s="6">
        <v>44951</v>
      </c>
      <c r="F1433" s="51">
        <v>831.6</v>
      </c>
      <c r="G1433" s="51">
        <v>831.6</v>
      </c>
      <c r="I1433" s="6"/>
    </row>
    <row r="1434" spans="2:9" x14ac:dyDescent="0.25">
      <c r="B1434" t="s">
        <v>744</v>
      </c>
      <c r="C1434" t="s">
        <v>2838</v>
      </c>
      <c r="D1434" t="s">
        <v>747</v>
      </c>
      <c r="E1434" s="6">
        <v>44995</v>
      </c>
      <c r="F1434" s="51">
        <v>873</v>
      </c>
      <c r="G1434" s="51">
        <v>873</v>
      </c>
      <c r="I1434" s="6"/>
    </row>
    <row r="1435" spans="2:9" x14ac:dyDescent="0.25">
      <c r="B1435" t="s">
        <v>744</v>
      </c>
      <c r="C1435" t="s">
        <v>2838</v>
      </c>
      <c r="D1435" t="s">
        <v>748</v>
      </c>
      <c r="E1435" s="6">
        <v>45017</v>
      </c>
      <c r="F1435" s="51">
        <v>789.6</v>
      </c>
      <c r="G1435" s="51">
        <v>0.6</v>
      </c>
      <c r="I1435" s="6"/>
    </row>
    <row r="1436" spans="2:9" x14ac:dyDescent="0.25">
      <c r="B1436" t="s">
        <v>744</v>
      </c>
      <c r="C1436" t="s">
        <v>2838</v>
      </c>
      <c r="D1436" t="s">
        <v>2135</v>
      </c>
      <c r="E1436" s="6">
        <v>45107</v>
      </c>
      <c r="F1436" s="51">
        <v>2528.75</v>
      </c>
      <c r="G1436" s="51">
        <v>2528.75</v>
      </c>
      <c r="I1436" s="6"/>
    </row>
    <row r="1437" spans="2:9" x14ac:dyDescent="0.25">
      <c r="B1437" t="s">
        <v>749</v>
      </c>
      <c r="C1437" t="s">
        <v>2839</v>
      </c>
      <c r="D1437" t="s">
        <v>751</v>
      </c>
      <c r="E1437" s="6">
        <v>44824</v>
      </c>
      <c r="F1437" s="51">
        <v>1200</v>
      </c>
      <c r="G1437" s="51">
        <v>1200</v>
      </c>
      <c r="I1437" s="6"/>
    </row>
    <row r="1438" spans="2:9" x14ac:dyDescent="0.25">
      <c r="B1438" t="s">
        <v>752</v>
      </c>
      <c r="C1438" t="s">
        <v>2840</v>
      </c>
      <c r="D1438" t="s">
        <v>1183</v>
      </c>
      <c r="E1438" s="6">
        <v>44909</v>
      </c>
      <c r="F1438" s="51">
        <v>526</v>
      </c>
      <c r="G1438" s="51">
        <v>526</v>
      </c>
      <c r="I1438" s="6"/>
    </row>
    <row r="1439" spans="2:9" x14ac:dyDescent="0.25">
      <c r="B1439" t="s">
        <v>752</v>
      </c>
      <c r="C1439" t="s">
        <v>2840</v>
      </c>
      <c r="D1439" t="s">
        <v>754</v>
      </c>
      <c r="E1439" s="6">
        <v>44937</v>
      </c>
      <c r="F1439" s="51">
        <v>561</v>
      </c>
      <c r="G1439" s="51">
        <v>561</v>
      </c>
      <c r="I1439" s="6"/>
    </row>
    <row r="1440" spans="2:9" x14ac:dyDescent="0.25">
      <c r="B1440" t="s">
        <v>752</v>
      </c>
      <c r="C1440" t="s">
        <v>2840</v>
      </c>
      <c r="D1440" t="s">
        <v>1601</v>
      </c>
      <c r="E1440" s="6">
        <v>45087</v>
      </c>
      <c r="F1440" s="51">
        <v>463.63</v>
      </c>
      <c r="G1440" s="51">
        <v>463.63</v>
      </c>
      <c r="I1440" s="6"/>
    </row>
    <row r="1441" spans="2:9" x14ac:dyDescent="0.25">
      <c r="B1441" t="s">
        <v>752</v>
      </c>
      <c r="C1441" t="s">
        <v>2840</v>
      </c>
      <c r="D1441" t="s">
        <v>1602</v>
      </c>
      <c r="E1441" s="6">
        <v>45091</v>
      </c>
      <c r="F1441" s="51">
        <v>561</v>
      </c>
      <c r="G1441" s="51">
        <v>561</v>
      </c>
      <c r="I1441" s="6"/>
    </row>
    <row r="1442" spans="2:9" x14ac:dyDescent="0.25">
      <c r="B1442" t="s">
        <v>752</v>
      </c>
      <c r="C1442" t="s">
        <v>2840</v>
      </c>
      <c r="D1442" t="s">
        <v>2136</v>
      </c>
      <c r="E1442" s="6">
        <v>45104</v>
      </c>
      <c r="F1442" s="51">
        <v>561</v>
      </c>
      <c r="G1442" s="51">
        <v>561</v>
      </c>
      <c r="I1442" s="6"/>
    </row>
    <row r="1443" spans="2:9" x14ac:dyDescent="0.25">
      <c r="B1443" t="s">
        <v>752</v>
      </c>
      <c r="C1443" t="s">
        <v>2840</v>
      </c>
      <c r="D1443" t="s">
        <v>2137</v>
      </c>
      <c r="E1443" s="6">
        <v>45104</v>
      </c>
      <c r="F1443" s="51">
        <v>960.63</v>
      </c>
      <c r="G1443" s="51">
        <v>960.63</v>
      </c>
      <c r="I1443" s="6"/>
    </row>
    <row r="1444" spans="2:9" x14ac:dyDescent="0.25">
      <c r="B1444" t="s">
        <v>752</v>
      </c>
      <c r="C1444" t="s">
        <v>2840</v>
      </c>
      <c r="D1444" t="s">
        <v>2138</v>
      </c>
      <c r="E1444" s="6">
        <v>45105</v>
      </c>
      <c r="F1444" s="51">
        <v>561</v>
      </c>
      <c r="G1444" s="51">
        <v>561</v>
      </c>
      <c r="I1444" s="6"/>
    </row>
    <row r="1445" spans="2:9" x14ac:dyDescent="0.25">
      <c r="B1445" t="s">
        <v>752</v>
      </c>
      <c r="C1445" t="s">
        <v>2840</v>
      </c>
      <c r="D1445" t="s">
        <v>2618</v>
      </c>
      <c r="E1445" s="6">
        <v>45122</v>
      </c>
      <c r="F1445" s="51">
        <v>456.63</v>
      </c>
      <c r="G1445" s="51">
        <v>456.63</v>
      </c>
      <c r="I1445" s="6"/>
    </row>
    <row r="1446" spans="2:9" x14ac:dyDescent="0.25">
      <c r="B1446" t="s">
        <v>752</v>
      </c>
      <c r="C1446" t="s">
        <v>2840</v>
      </c>
      <c r="D1446" t="s">
        <v>2619</v>
      </c>
      <c r="E1446" s="6">
        <v>45122</v>
      </c>
      <c r="F1446" s="51">
        <v>192.38</v>
      </c>
      <c r="G1446" s="51">
        <v>192.38</v>
      </c>
      <c r="I1446" s="6"/>
    </row>
    <row r="1447" spans="2:9" x14ac:dyDescent="0.25">
      <c r="B1447" t="s">
        <v>755</v>
      </c>
      <c r="C1447" t="s">
        <v>2841</v>
      </c>
      <c r="D1447" t="s">
        <v>757</v>
      </c>
      <c r="E1447" s="6">
        <v>44974</v>
      </c>
      <c r="F1447" s="51">
        <v>2004.75</v>
      </c>
      <c r="G1447" s="51">
        <v>2004.75</v>
      </c>
      <c r="I1447" s="6"/>
    </row>
    <row r="1448" spans="2:9" x14ac:dyDescent="0.25">
      <c r="B1448" t="s">
        <v>755</v>
      </c>
      <c r="C1448" t="s">
        <v>2841</v>
      </c>
      <c r="D1448" t="s">
        <v>1605</v>
      </c>
      <c r="E1448" s="6">
        <v>44981</v>
      </c>
      <c r="F1448" s="51">
        <v>2004.75</v>
      </c>
      <c r="G1448" s="51">
        <v>2004.75</v>
      </c>
      <c r="I1448" s="6"/>
    </row>
    <row r="1449" spans="2:9" x14ac:dyDescent="0.25">
      <c r="B1449" t="s">
        <v>755</v>
      </c>
      <c r="C1449" t="s">
        <v>2841</v>
      </c>
      <c r="D1449" t="s">
        <v>758</v>
      </c>
      <c r="E1449" s="6">
        <v>45063</v>
      </c>
      <c r="F1449" s="51">
        <v>1852.5</v>
      </c>
      <c r="G1449" s="51">
        <v>1852.5</v>
      </c>
      <c r="I1449" s="6"/>
    </row>
    <row r="1450" spans="2:9" x14ac:dyDescent="0.25">
      <c r="B1450" t="s">
        <v>755</v>
      </c>
      <c r="C1450" t="s">
        <v>2841</v>
      </c>
      <c r="D1450" t="s">
        <v>1603</v>
      </c>
      <c r="E1450" s="6">
        <v>45087</v>
      </c>
      <c r="F1450" s="51">
        <v>469.63</v>
      </c>
      <c r="G1450" s="51">
        <v>469.63</v>
      </c>
      <c r="I1450" s="6"/>
    </row>
    <row r="1451" spans="2:9" x14ac:dyDescent="0.25">
      <c r="B1451" t="s">
        <v>755</v>
      </c>
      <c r="C1451" t="s">
        <v>2841</v>
      </c>
      <c r="D1451" t="s">
        <v>1604</v>
      </c>
      <c r="E1451" s="6">
        <v>45091</v>
      </c>
      <c r="F1451" s="51">
        <v>2673.25</v>
      </c>
      <c r="G1451" s="51">
        <v>2673.25</v>
      </c>
      <c r="I1451" s="6"/>
    </row>
    <row r="1452" spans="2:9" x14ac:dyDescent="0.25">
      <c r="B1452" t="s">
        <v>759</v>
      </c>
      <c r="C1452" t="s">
        <v>2842</v>
      </c>
      <c r="D1452" t="s">
        <v>761</v>
      </c>
      <c r="E1452" s="6">
        <v>44677</v>
      </c>
      <c r="F1452" s="51">
        <v>1911.25</v>
      </c>
      <c r="G1452" s="51">
        <v>1911.25</v>
      </c>
      <c r="I1452" s="6"/>
    </row>
    <row r="1453" spans="2:9" x14ac:dyDescent="0.25">
      <c r="B1453" t="s">
        <v>759</v>
      </c>
      <c r="C1453" t="s">
        <v>2842</v>
      </c>
      <c r="D1453" t="s">
        <v>1184</v>
      </c>
      <c r="E1453" s="6">
        <v>44727</v>
      </c>
      <c r="F1453" s="51">
        <v>1843.83</v>
      </c>
      <c r="G1453" s="51">
        <v>1843.83</v>
      </c>
      <c r="I1453" s="6"/>
    </row>
    <row r="1454" spans="2:9" x14ac:dyDescent="0.25">
      <c r="B1454" t="s">
        <v>759</v>
      </c>
      <c r="C1454" t="s">
        <v>2842</v>
      </c>
      <c r="D1454" t="s">
        <v>762</v>
      </c>
      <c r="E1454" s="6">
        <v>44782</v>
      </c>
      <c r="F1454" s="51">
        <v>598.80999999999995</v>
      </c>
      <c r="G1454" s="51">
        <v>598.80999999999995</v>
      </c>
      <c r="I1454" s="6"/>
    </row>
    <row r="1455" spans="2:9" x14ac:dyDescent="0.25">
      <c r="B1455" t="s">
        <v>759</v>
      </c>
      <c r="C1455" t="s">
        <v>2842</v>
      </c>
      <c r="D1455" t="s">
        <v>763</v>
      </c>
      <c r="E1455" s="6">
        <v>44966</v>
      </c>
      <c r="F1455" s="51">
        <v>893.85</v>
      </c>
      <c r="G1455" s="51">
        <v>893.85</v>
      </c>
      <c r="I1455" s="6"/>
    </row>
    <row r="1456" spans="2:9" x14ac:dyDescent="0.25">
      <c r="B1456" t="s">
        <v>759</v>
      </c>
      <c r="C1456" t="s">
        <v>2842</v>
      </c>
      <c r="D1456" t="s">
        <v>764</v>
      </c>
      <c r="E1456" s="6">
        <v>44995</v>
      </c>
      <c r="F1456" s="51">
        <v>2366.71</v>
      </c>
      <c r="G1456" s="51">
        <v>2366.71</v>
      </c>
      <c r="I1456" s="6"/>
    </row>
    <row r="1457" spans="2:9" x14ac:dyDescent="0.25">
      <c r="B1457" t="s">
        <v>759</v>
      </c>
      <c r="C1457" t="s">
        <v>2842</v>
      </c>
      <c r="D1457" t="s">
        <v>1622</v>
      </c>
      <c r="E1457" s="6">
        <v>44998</v>
      </c>
      <c r="F1457" s="51">
        <v>598.80999999999995</v>
      </c>
      <c r="G1457" s="51">
        <v>598.80999999999995</v>
      </c>
      <c r="I1457" s="6"/>
    </row>
    <row r="1458" spans="2:9" x14ac:dyDescent="0.25">
      <c r="B1458" t="s">
        <v>759</v>
      </c>
      <c r="C1458" t="s">
        <v>2842</v>
      </c>
      <c r="D1458" t="s">
        <v>765</v>
      </c>
      <c r="E1458" s="6">
        <v>45002</v>
      </c>
      <c r="F1458" s="51">
        <v>870.89</v>
      </c>
      <c r="G1458" s="51">
        <v>870.89</v>
      </c>
      <c r="I1458" s="6"/>
    </row>
    <row r="1459" spans="2:9" x14ac:dyDescent="0.25">
      <c r="B1459" t="s">
        <v>759</v>
      </c>
      <c r="C1459" t="s">
        <v>2842</v>
      </c>
      <c r="D1459" t="s">
        <v>766</v>
      </c>
      <c r="E1459" s="6">
        <v>45030</v>
      </c>
      <c r="F1459" s="51">
        <v>2910.8</v>
      </c>
      <c r="G1459" s="51">
        <v>2910.8</v>
      </c>
      <c r="I1459" s="6"/>
    </row>
    <row r="1460" spans="2:9" x14ac:dyDescent="0.25">
      <c r="B1460" t="s">
        <v>759</v>
      </c>
      <c r="C1460" t="s">
        <v>2842</v>
      </c>
      <c r="D1460" t="s">
        <v>767</v>
      </c>
      <c r="E1460" s="6">
        <v>45031</v>
      </c>
      <c r="F1460" s="51">
        <v>3400.1</v>
      </c>
      <c r="G1460" s="51">
        <v>3400.1</v>
      </c>
      <c r="I1460" s="6"/>
    </row>
    <row r="1461" spans="2:9" x14ac:dyDescent="0.25">
      <c r="B1461" t="s">
        <v>759</v>
      </c>
      <c r="C1461" t="s">
        <v>2842</v>
      </c>
      <c r="D1461" t="s">
        <v>768</v>
      </c>
      <c r="E1461" s="6">
        <v>45031</v>
      </c>
      <c r="F1461" s="51">
        <v>3400.1</v>
      </c>
      <c r="G1461" s="51">
        <v>3400.1</v>
      </c>
      <c r="I1461" s="6"/>
    </row>
    <row r="1462" spans="2:9" x14ac:dyDescent="0.25">
      <c r="B1462" t="s">
        <v>759</v>
      </c>
      <c r="C1462" t="s">
        <v>2842</v>
      </c>
      <c r="D1462" t="s">
        <v>769</v>
      </c>
      <c r="E1462" s="6">
        <v>45057</v>
      </c>
      <c r="F1462" s="51">
        <v>1140</v>
      </c>
      <c r="G1462" s="51">
        <v>75</v>
      </c>
      <c r="I1462" s="6"/>
    </row>
    <row r="1463" spans="2:9" x14ac:dyDescent="0.25">
      <c r="B1463" t="s">
        <v>759</v>
      </c>
      <c r="C1463" t="s">
        <v>2842</v>
      </c>
      <c r="D1463" t="s">
        <v>771</v>
      </c>
      <c r="E1463" s="6">
        <v>45057</v>
      </c>
      <c r="F1463" s="51">
        <v>4334.1499999999996</v>
      </c>
      <c r="G1463" s="51">
        <v>4334.1499999999996</v>
      </c>
      <c r="I1463" s="6"/>
    </row>
    <row r="1464" spans="2:9" x14ac:dyDescent="0.25">
      <c r="B1464" t="s">
        <v>759</v>
      </c>
      <c r="C1464" t="s">
        <v>2842</v>
      </c>
      <c r="D1464" t="s">
        <v>770</v>
      </c>
      <c r="E1464" s="6">
        <v>45064</v>
      </c>
      <c r="F1464" s="51">
        <v>2390.63</v>
      </c>
      <c r="G1464" s="51">
        <v>2390.63</v>
      </c>
      <c r="I1464" s="6"/>
    </row>
    <row r="1465" spans="2:9" x14ac:dyDescent="0.25">
      <c r="B1465" t="s">
        <v>759</v>
      </c>
      <c r="C1465" t="s">
        <v>2842</v>
      </c>
      <c r="D1465" t="s">
        <v>1608</v>
      </c>
      <c r="E1465" s="6">
        <v>45080</v>
      </c>
      <c r="F1465" s="51">
        <v>6902</v>
      </c>
      <c r="G1465" s="51">
        <v>6902</v>
      </c>
      <c r="I1465" s="6"/>
    </row>
    <row r="1466" spans="2:9" x14ac:dyDescent="0.25">
      <c r="B1466" t="s">
        <v>759</v>
      </c>
      <c r="C1466" t="s">
        <v>2842</v>
      </c>
      <c r="D1466" t="s">
        <v>1609</v>
      </c>
      <c r="E1466" s="6">
        <v>45080</v>
      </c>
      <c r="F1466" s="51">
        <v>1884.65</v>
      </c>
      <c r="G1466" s="51">
        <v>1884.65</v>
      </c>
      <c r="I1466" s="6"/>
    </row>
    <row r="1467" spans="2:9" x14ac:dyDescent="0.25">
      <c r="B1467" t="s">
        <v>759</v>
      </c>
      <c r="C1467" t="s">
        <v>2842</v>
      </c>
      <c r="D1467" t="s">
        <v>1607</v>
      </c>
      <c r="E1467" s="6">
        <v>45083</v>
      </c>
      <c r="F1467" s="51">
        <v>2021.8</v>
      </c>
      <c r="G1467" s="51">
        <v>2021.8</v>
      </c>
      <c r="I1467" s="6"/>
    </row>
    <row r="1468" spans="2:9" x14ac:dyDescent="0.25">
      <c r="B1468" t="s">
        <v>759</v>
      </c>
      <c r="C1468" t="s">
        <v>2842</v>
      </c>
      <c r="D1468" t="s">
        <v>1606</v>
      </c>
      <c r="E1468" s="6">
        <v>45084</v>
      </c>
      <c r="F1468" s="51">
        <v>283</v>
      </c>
      <c r="G1468" s="51">
        <v>283</v>
      </c>
      <c r="I1468" s="6"/>
    </row>
    <row r="1469" spans="2:9" x14ac:dyDescent="0.25">
      <c r="B1469" t="s">
        <v>759</v>
      </c>
      <c r="C1469" t="s">
        <v>2842</v>
      </c>
      <c r="D1469" t="s">
        <v>1611</v>
      </c>
      <c r="E1469" s="6">
        <v>45084</v>
      </c>
      <c r="F1469" s="51">
        <v>609.79999999999995</v>
      </c>
      <c r="G1469" s="51">
        <v>609.79999999999995</v>
      </c>
      <c r="I1469" s="6"/>
    </row>
    <row r="1470" spans="2:9" x14ac:dyDescent="0.25">
      <c r="B1470" t="s">
        <v>759</v>
      </c>
      <c r="C1470" t="s">
        <v>2842</v>
      </c>
      <c r="D1470" t="s">
        <v>1614</v>
      </c>
      <c r="E1470" s="6">
        <v>45084</v>
      </c>
      <c r="F1470" s="51">
        <v>459.51</v>
      </c>
      <c r="G1470" s="51">
        <v>459.51</v>
      </c>
      <c r="I1470" s="6"/>
    </row>
    <row r="1471" spans="2:9" x14ac:dyDescent="0.25">
      <c r="B1471" t="s">
        <v>759</v>
      </c>
      <c r="C1471" t="s">
        <v>2842</v>
      </c>
      <c r="D1471" t="s">
        <v>1619</v>
      </c>
      <c r="E1471" s="6">
        <v>45087</v>
      </c>
      <c r="F1471" s="51">
        <v>578</v>
      </c>
      <c r="G1471" s="51">
        <v>578</v>
      </c>
      <c r="I1471" s="6"/>
    </row>
    <row r="1472" spans="2:9" x14ac:dyDescent="0.25">
      <c r="B1472" t="s">
        <v>759</v>
      </c>
      <c r="C1472" t="s">
        <v>2842</v>
      </c>
      <c r="D1472" t="s">
        <v>1610</v>
      </c>
      <c r="E1472" s="6">
        <v>45091</v>
      </c>
      <c r="F1472" s="51">
        <v>932.75</v>
      </c>
      <c r="G1472" s="51">
        <v>932.75</v>
      </c>
      <c r="I1472" s="6"/>
    </row>
    <row r="1473" spans="2:9" x14ac:dyDescent="0.25">
      <c r="B1473" t="s">
        <v>759</v>
      </c>
      <c r="C1473" t="s">
        <v>2842</v>
      </c>
      <c r="D1473" t="s">
        <v>1612</v>
      </c>
      <c r="E1473" s="6">
        <v>45091</v>
      </c>
      <c r="F1473" s="51">
        <v>2367.75</v>
      </c>
      <c r="G1473" s="51">
        <v>2367.75</v>
      </c>
      <c r="I1473" s="6"/>
    </row>
    <row r="1474" spans="2:9" x14ac:dyDescent="0.25">
      <c r="B1474" t="s">
        <v>759</v>
      </c>
      <c r="C1474" t="s">
        <v>2842</v>
      </c>
      <c r="D1474" t="s">
        <v>1613</v>
      </c>
      <c r="E1474" s="6">
        <v>45091</v>
      </c>
      <c r="F1474" s="51">
        <v>1453.66</v>
      </c>
      <c r="G1474" s="51">
        <v>1453.66</v>
      </c>
      <c r="I1474" s="6"/>
    </row>
    <row r="1475" spans="2:9" x14ac:dyDescent="0.25">
      <c r="B1475" t="s">
        <v>759</v>
      </c>
      <c r="C1475" t="s">
        <v>2842</v>
      </c>
      <c r="D1475" t="s">
        <v>1615</v>
      </c>
      <c r="E1475" s="6">
        <v>45091</v>
      </c>
      <c r="F1475" s="51">
        <v>875.67</v>
      </c>
      <c r="G1475" s="51">
        <v>875.67</v>
      </c>
      <c r="I1475" s="6"/>
    </row>
    <row r="1476" spans="2:9" x14ac:dyDescent="0.25">
      <c r="B1476" t="s">
        <v>759</v>
      </c>
      <c r="C1476" t="s">
        <v>2842</v>
      </c>
      <c r="D1476" t="s">
        <v>1616</v>
      </c>
      <c r="E1476" s="6">
        <v>45091</v>
      </c>
      <c r="F1476" s="51">
        <v>2853.88</v>
      </c>
      <c r="G1476" s="51">
        <v>2853.88</v>
      </c>
      <c r="I1476" s="6"/>
    </row>
    <row r="1477" spans="2:9" x14ac:dyDescent="0.25">
      <c r="B1477" t="s">
        <v>759</v>
      </c>
      <c r="C1477" t="s">
        <v>2842</v>
      </c>
      <c r="D1477" t="s">
        <v>1617</v>
      </c>
      <c r="E1477" s="6">
        <v>45091</v>
      </c>
      <c r="F1477" s="51">
        <v>875.67</v>
      </c>
      <c r="G1477" s="51">
        <v>875.67</v>
      </c>
      <c r="I1477" s="6"/>
    </row>
    <row r="1478" spans="2:9" x14ac:dyDescent="0.25">
      <c r="B1478" t="s">
        <v>759</v>
      </c>
      <c r="C1478" t="s">
        <v>2842</v>
      </c>
      <c r="D1478" t="s">
        <v>1618</v>
      </c>
      <c r="E1478" s="6">
        <v>45091</v>
      </c>
      <c r="F1478" s="51">
        <v>1970.98</v>
      </c>
      <c r="G1478" s="51">
        <v>1970.98</v>
      </c>
      <c r="I1478" s="6"/>
    </row>
    <row r="1479" spans="2:9" x14ac:dyDescent="0.25">
      <c r="B1479" t="s">
        <v>759</v>
      </c>
      <c r="C1479" t="s">
        <v>2842</v>
      </c>
      <c r="D1479" t="s">
        <v>1620</v>
      </c>
      <c r="E1479" s="6">
        <v>45091</v>
      </c>
      <c r="F1479" s="51">
        <v>643.79999999999995</v>
      </c>
      <c r="G1479" s="51">
        <v>643.79999999999995</v>
      </c>
      <c r="I1479" s="6"/>
    </row>
    <row r="1480" spans="2:9" x14ac:dyDescent="0.25">
      <c r="B1480" t="s">
        <v>759</v>
      </c>
      <c r="C1480" t="s">
        <v>2842</v>
      </c>
      <c r="D1480" t="s">
        <v>1621</v>
      </c>
      <c r="E1480" s="6">
        <v>45092</v>
      </c>
      <c r="F1480" s="51">
        <v>2335</v>
      </c>
      <c r="G1480" s="51">
        <v>2335</v>
      </c>
      <c r="I1480" s="6"/>
    </row>
    <row r="1481" spans="2:9" x14ac:dyDescent="0.25">
      <c r="B1481" t="s">
        <v>759</v>
      </c>
      <c r="C1481" t="s">
        <v>2842</v>
      </c>
      <c r="D1481" t="s">
        <v>1999</v>
      </c>
      <c r="E1481" s="6">
        <v>45094</v>
      </c>
      <c r="F1481" s="51">
        <v>1463.79</v>
      </c>
      <c r="G1481" s="51">
        <v>1463.79</v>
      </c>
      <c r="I1481" s="6"/>
    </row>
    <row r="1482" spans="2:9" x14ac:dyDescent="0.25">
      <c r="B1482" t="s">
        <v>759</v>
      </c>
      <c r="C1482" t="s">
        <v>2842</v>
      </c>
      <c r="D1482" t="s">
        <v>2003</v>
      </c>
      <c r="E1482" s="6">
        <v>45098</v>
      </c>
      <c r="F1482" s="51">
        <v>900</v>
      </c>
      <c r="G1482" s="51">
        <v>900</v>
      </c>
      <c r="I1482" s="6"/>
    </row>
    <row r="1483" spans="2:9" x14ac:dyDescent="0.25">
      <c r="B1483" t="s">
        <v>759</v>
      </c>
      <c r="C1483" t="s">
        <v>2842</v>
      </c>
      <c r="D1483" t="s">
        <v>2001</v>
      </c>
      <c r="E1483" s="6">
        <v>45098</v>
      </c>
      <c r="F1483" s="51">
        <v>722.5</v>
      </c>
      <c r="G1483" s="51">
        <v>722.5</v>
      </c>
      <c r="I1483" s="6"/>
    </row>
    <row r="1484" spans="2:9" x14ac:dyDescent="0.25">
      <c r="B1484" t="s">
        <v>759</v>
      </c>
      <c r="C1484" t="s">
        <v>2842</v>
      </c>
      <c r="D1484" t="s">
        <v>2000</v>
      </c>
      <c r="E1484" s="6">
        <v>45098</v>
      </c>
      <c r="F1484" s="51">
        <v>2100</v>
      </c>
      <c r="G1484" s="51">
        <v>2100</v>
      </c>
      <c r="I1484" s="6"/>
    </row>
    <row r="1485" spans="2:9" x14ac:dyDescent="0.25">
      <c r="B1485" t="s">
        <v>759</v>
      </c>
      <c r="C1485" t="s">
        <v>2842</v>
      </c>
      <c r="D1485" t="s">
        <v>2002</v>
      </c>
      <c r="E1485" s="6">
        <v>45098</v>
      </c>
      <c r="F1485" s="51">
        <v>2117.8000000000002</v>
      </c>
      <c r="G1485" s="51">
        <v>2117.8000000000002</v>
      </c>
      <c r="I1485" s="6"/>
    </row>
    <row r="1486" spans="2:9" x14ac:dyDescent="0.25">
      <c r="B1486" t="s">
        <v>759</v>
      </c>
      <c r="C1486" t="s">
        <v>2842</v>
      </c>
      <c r="D1486" t="s">
        <v>2004</v>
      </c>
      <c r="E1486" s="6">
        <v>45100</v>
      </c>
      <c r="F1486" s="51">
        <v>2465.17</v>
      </c>
      <c r="G1486" s="51">
        <v>2465.17</v>
      </c>
      <c r="I1486" s="6"/>
    </row>
    <row r="1487" spans="2:9" x14ac:dyDescent="0.25">
      <c r="B1487" t="s">
        <v>759</v>
      </c>
      <c r="C1487" t="s">
        <v>2842</v>
      </c>
      <c r="D1487" t="s">
        <v>2005</v>
      </c>
      <c r="E1487" s="6">
        <v>45104</v>
      </c>
      <c r="F1487" s="51">
        <v>1670.42</v>
      </c>
      <c r="G1487" s="51">
        <v>1670.42</v>
      </c>
      <c r="I1487" s="6"/>
    </row>
    <row r="1488" spans="2:9" x14ac:dyDescent="0.25">
      <c r="B1488" t="s">
        <v>759</v>
      </c>
      <c r="C1488" t="s">
        <v>2842</v>
      </c>
      <c r="D1488" t="s">
        <v>2448</v>
      </c>
      <c r="E1488" s="6">
        <v>45118</v>
      </c>
      <c r="F1488" s="51">
        <v>975.38</v>
      </c>
      <c r="G1488" s="51">
        <v>975.38</v>
      </c>
      <c r="I1488" s="6"/>
    </row>
    <row r="1489" spans="2:9" x14ac:dyDescent="0.25">
      <c r="B1489" t="s">
        <v>759</v>
      </c>
      <c r="C1489" t="s">
        <v>2842</v>
      </c>
      <c r="D1489" t="s">
        <v>2454</v>
      </c>
      <c r="E1489" s="6">
        <v>45118</v>
      </c>
      <c r="F1489" s="51">
        <v>2189.75</v>
      </c>
      <c r="G1489" s="51">
        <v>2189.75</v>
      </c>
      <c r="I1489" s="6"/>
    </row>
    <row r="1490" spans="2:9" x14ac:dyDescent="0.25">
      <c r="B1490" t="s">
        <v>759</v>
      </c>
      <c r="C1490" t="s">
        <v>2842</v>
      </c>
      <c r="D1490" t="s">
        <v>2450</v>
      </c>
      <c r="E1490" s="6">
        <v>45119</v>
      </c>
      <c r="F1490" s="51">
        <v>2370.62</v>
      </c>
      <c r="G1490" s="51">
        <v>2370.62</v>
      </c>
      <c r="I1490" s="6"/>
    </row>
    <row r="1491" spans="2:9" x14ac:dyDescent="0.25">
      <c r="B1491" t="s">
        <v>759</v>
      </c>
      <c r="C1491" t="s">
        <v>2842</v>
      </c>
      <c r="D1491" t="s">
        <v>2444</v>
      </c>
      <c r="E1491" s="6">
        <v>45120</v>
      </c>
      <c r="F1491" s="51">
        <v>700.83</v>
      </c>
      <c r="G1491" s="51">
        <v>700.83</v>
      </c>
      <c r="I1491" s="6"/>
    </row>
    <row r="1492" spans="2:9" x14ac:dyDescent="0.25">
      <c r="B1492" t="s">
        <v>759</v>
      </c>
      <c r="C1492" t="s">
        <v>2842</v>
      </c>
      <c r="D1492" t="s">
        <v>2445</v>
      </c>
      <c r="E1492" s="6">
        <v>45120</v>
      </c>
      <c r="F1492" s="51">
        <v>1245.5899999999999</v>
      </c>
      <c r="G1492" s="51">
        <v>1245.5899999999999</v>
      </c>
      <c r="I1492" s="6"/>
    </row>
    <row r="1493" spans="2:9" x14ac:dyDescent="0.25">
      <c r="B1493" t="s">
        <v>759</v>
      </c>
      <c r="C1493" t="s">
        <v>2842</v>
      </c>
      <c r="D1493" t="s">
        <v>2446</v>
      </c>
      <c r="E1493" s="6">
        <v>45120</v>
      </c>
      <c r="F1493" s="51">
        <v>3835.03</v>
      </c>
      <c r="G1493" s="51">
        <v>3835.03</v>
      </c>
      <c r="I1493" s="6"/>
    </row>
    <row r="1494" spans="2:9" x14ac:dyDescent="0.25">
      <c r="B1494" t="s">
        <v>759</v>
      </c>
      <c r="C1494" t="s">
        <v>2842</v>
      </c>
      <c r="D1494" t="s">
        <v>2447</v>
      </c>
      <c r="E1494" s="6">
        <v>45120</v>
      </c>
      <c r="F1494" s="51">
        <v>875.67</v>
      </c>
      <c r="G1494" s="51">
        <v>875.67</v>
      </c>
      <c r="I1494" s="6"/>
    </row>
    <row r="1495" spans="2:9" x14ac:dyDescent="0.25">
      <c r="B1495" t="s">
        <v>759</v>
      </c>
      <c r="C1495" t="s">
        <v>2842</v>
      </c>
      <c r="D1495" t="s">
        <v>2449</v>
      </c>
      <c r="E1495" s="6">
        <v>45120</v>
      </c>
      <c r="F1495" s="51">
        <v>5972.19</v>
      </c>
      <c r="G1495" s="51">
        <v>5972.19</v>
      </c>
      <c r="I1495" s="6"/>
    </row>
    <row r="1496" spans="2:9" x14ac:dyDescent="0.25">
      <c r="B1496" t="s">
        <v>759</v>
      </c>
      <c r="C1496" t="s">
        <v>2842</v>
      </c>
      <c r="D1496" t="s">
        <v>2451</v>
      </c>
      <c r="E1496" s="6">
        <v>45120</v>
      </c>
      <c r="F1496" s="51">
        <v>429.07</v>
      </c>
      <c r="G1496" s="51">
        <v>429.07</v>
      </c>
      <c r="I1496" s="6"/>
    </row>
    <row r="1497" spans="2:9" x14ac:dyDescent="0.25">
      <c r="B1497" t="s">
        <v>759</v>
      </c>
      <c r="C1497" t="s">
        <v>2842</v>
      </c>
      <c r="D1497" t="s">
        <v>2452</v>
      </c>
      <c r="E1497" s="6">
        <v>45120</v>
      </c>
      <c r="F1497" s="51">
        <v>637.14</v>
      </c>
      <c r="G1497" s="51">
        <v>637.14</v>
      </c>
      <c r="I1497" s="6"/>
    </row>
    <row r="1498" spans="2:9" x14ac:dyDescent="0.25">
      <c r="B1498" t="s">
        <v>759</v>
      </c>
      <c r="C1498" t="s">
        <v>2842</v>
      </c>
      <c r="D1498" t="s">
        <v>2453</v>
      </c>
      <c r="E1498" s="6">
        <v>45120</v>
      </c>
      <c r="F1498" s="51">
        <v>645.75</v>
      </c>
      <c r="G1498" s="51">
        <v>645.75</v>
      </c>
      <c r="I1498" s="6"/>
    </row>
    <row r="1499" spans="2:9" x14ac:dyDescent="0.25">
      <c r="B1499" t="s">
        <v>759</v>
      </c>
      <c r="C1499" t="s">
        <v>2842</v>
      </c>
      <c r="D1499" t="s">
        <v>2620</v>
      </c>
      <c r="E1499" s="6">
        <v>45121</v>
      </c>
      <c r="F1499" s="51">
        <v>1712.33</v>
      </c>
      <c r="G1499" s="51">
        <v>1712.33</v>
      </c>
      <c r="I1499" s="6"/>
    </row>
    <row r="1500" spans="2:9" x14ac:dyDescent="0.25">
      <c r="B1500" t="s">
        <v>759</v>
      </c>
      <c r="C1500" t="s">
        <v>2842</v>
      </c>
      <c r="D1500" t="s">
        <v>2621</v>
      </c>
      <c r="E1500" s="6">
        <v>45121</v>
      </c>
      <c r="F1500" s="51">
        <v>1453.66</v>
      </c>
      <c r="G1500" s="51">
        <v>1453.66</v>
      </c>
      <c r="I1500" s="6"/>
    </row>
    <row r="1501" spans="2:9" x14ac:dyDescent="0.25">
      <c r="B1501" t="s">
        <v>759</v>
      </c>
      <c r="C1501" t="s">
        <v>2842</v>
      </c>
      <c r="D1501" t="s">
        <v>2622</v>
      </c>
      <c r="E1501" s="6">
        <v>45122</v>
      </c>
      <c r="F1501" s="51">
        <v>645.75</v>
      </c>
      <c r="G1501" s="51">
        <v>645.75</v>
      </c>
      <c r="I1501" s="6"/>
    </row>
    <row r="1502" spans="2:9" x14ac:dyDescent="0.25">
      <c r="B1502" t="s">
        <v>759</v>
      </c>
      <c r="C1502" t="s">
        <v>2842</v>
      </c>
      <c r="D1502" t="s">
        <v>2623</v>
      </c>
      <c r="E1502" s="6">
        <v>45122</v>
      </c>
      <c r="F1502" s="51">
        <v>426.08</v>
      </c>
      <c r="G1502" s="51">
        <v>426.08</v>
      </c>
      <c r="I1502" s="6"/>
    </row>
    <row r="1503" spans="2:9" x14ac:dyDescent="0.25">
      <c r="B1503" t="s">
        <v>759</v>
      </c>
      <c r="C1503" t="s">
        <v>2842</v>
      </c>
      <c r="D1503" t="s">
        <v>2624</v>
      </c>
      <c r="E1503" s="6">
        <v>45122</v>
      </c>
      <c r="F1503" s="51">
        <v>873.97</v>
      </c>
      <c r="G1503" s="51">
        <v>873.97</v>
      </c>
      <c r="I1503" s="6"/>
    </row>
    <row r="1504" spans="2:9" x14ac:dyDescent="0.25">
      <c r="B1504" t="s">
        <v>772</v>
      </c>
      <c r="C1504" t="s">
        <v>2843</v>
      </c>
      <c r="D1504" t="s">
        <v>774</v>
      </c>
      <c r="E1504" s="6">
        <v>45031</v>
      </c>
      <c r="F1504" s="51">
        <v>984</v>
      </c>
      <c r="G1504" s="51">
        <v>984</v>
      </c>
      <c r="I1504" s="6"/>
    </row>
    <row r="1505" spans="2:9" x14ac:dyDescent="0.25">
      <c r="B1505" t="s">
        <v>772</v>
      </c>
      <c r="C1505" t="s">
        <v>2843</v>
      </c>
      <c r="D1505" t="s">
        <v>1185</v>
      </c>
      <c r="E1505" s="6">
        <v>45077</v>
      </c>
      <c r="F1505" s="51">
        <v>2397</v>
      </c>
      <c r="G1505" s="51">
        <v>2397</v>
      </c>
      <c r="I1505" s="6"/>
    </row>
    <row r="1506" spans="2:9" x14ac:dyDescent="0.25">
      <c r="B1506" t="s">
        <v>772</v>
      </c>
      <c r="C1506" t="s">
        <v>2843</v>
      </c>
      <c r="D1506" t="s">
        <v>1186</v>
      </c>
      <c r="E1506" s="6">
        <v>45077</v>
      </c>
      <c r="F1506" s="51">
        <v>2080</v>
      </c>
      <c r="G1506" s="51">
        <v>2080</v>
      </c>
      <c r="I1506" s="6"/>
    </row>
    <row r="1507" spans="2:9" x14ac:dyDescent="0.25">
      <c r="B1507" t="s">
        <v>772</v>
      </c>
      <c r="C1507" t="s">
        <v>2843</v>
      </c>
      <c r="D1507" t="s">
        <v>1187</v>
      </c>
      <c r="E1507" s="6">
        <v>45077</v>
      </c>
      <c r="F1507" s="51">
        <v>1820</v>
      </c>
      <c r="G1507" s="51">
        <v>1820</v>
      </c>
      <c r="I1507" s="6"/>
    </row>
    <row r="1508" spans="2:9" x14ac:dyDescent="0.25">
      <c r="B1508" t="s">
        <v>772</v>
      </c>
      <c r="C1508" t="s">
        <v>2843</v>
      </c>
      <c r="D1508" t="s">
        <v>1188</v>
      </c>
      <c r="E1508" s="6">
        <v>45077</v>
      </c>
      <c r="F1508" s="51">
        <v>1428</v>
      </c>
      <c r="G1508" s="51">
        <v>1428</v>
      </c>
      <c r="I1508" s="6"/>
    </row>
    <row r="1509" spans="2:9" x14ac:dyDescent="0.25">
      <c r="B1509" t="s">
        <v>772</v>
      </c>
      <c r="C1509" t="s">
        <v>2843</v>
      </c>
      <c r="D1509" t="s">
        <v>1625</v>
      </c>
      <c r="E1509" s="6">
        <v>45080</v>
      </c>
      <c r="F1509" s="51">
        <v>628</v>
      </c>
      <c r="G1509" s="51">
        <v>628</v>
      </c>
      <c r="I1509" s="6"/>
    </row>
    <row r="1510" spans="2:9" x14ac:dyDescent="0.25">
      <c r="B1510" t="s">
        <v>772</v>
      </c>
      <c r="C1510" t="s">
        <v>2843</v>
      </c>
      <c r="D1510" t="s">
        <v>1627</v>
      </c>
      <c r="E1510" s="6">
        <v>45080</v>
      </c>
      <c r="F1510" s="51">
        <v>1292</v>
      </c>
      <c r="G1510" s="51">
        <v>1292</v>
      </c>
      <c r="I1510" s="6"/>
    </row>
    <row r="1511" spans="2:9" x14ac:dyDescent="0.25">
      <c r="B1511" t="s">
        <v>772</v>
      </c>
      <c r="C1511" t="s">
        <v>2843</v>
      </c>
      <c r="D1511" t="s">
        <v>1626</v>
      </c>
      <c r="E1511" s="6">
        <v>45087</v>
      </c>
      <c r="F1511" s="51">
        <v>1465</v>
      </c>
      <c r="G1511" s="51">
        <v>1465</v>
      </c>
      <c r="I1511" s="6"/>
    </row>
    <row r="1512" spans="2:9" x14ac:dyDescent="0.25">
      <c r="B1512" t="s">
        <v>772</v>
      </c>
      <c r="C1512" t="s">
        <v>2843</v>
      </c>
      <c r="D1512" t="s">
        <v>1628</v>
      </c>
      <c r="E1512" s="6">
        <v>45087</v>
      </c>
      <c r="F1512" s="51">
        <v>969</v>
      </c>
      <c r="G1512" s="51">
        <v>969</v>
      </c>
      <c r="I1512" s="6"/>
    </row>
    <row r="1513" spans="2:9" x14ac:dyDescent="0.25">
      <c r="B1513" t="s">
        <v>775</v>
      </c>
      <c r="C1513" t="s">
        <v>2844</v>
      </c>
      <c r="D1513" t="s">
        <v>777</v>
      </c>
      <c r="E1513" s="6">
        <v>44042</v>
      </c>
      <c r="F1513" s="51">
        <v>960</v>
      </c>
      <c r="G1513" s="51">
        <v>405.45</v>
      </c>
      <c r="I1513" s="6"/>
    </row>
    <row r="1514" spans="2:9" x14ac:dyDescent="0.25">
      <c r="B1514" t="s">
        <v>775</v>
      </c>
      <c r="C1514" t="s">
        <v>2844</v>
      </c>
      <c r="D1514" t="s">
        <v>778</v>
      </c>
      <c r="E1514" s="6">
        <v>44078</v>
      </c>
      <c r="F1514" s="51">
        <v>305</v>
      </c>
      <c r="G1514" s="51">
        <v>305</v>
      </c>
      <c r="I1514" s="6"/>
    </row>
    <row r="1515" spans="2:9" x14ac:dyDescent="0.25">
      <c r="B1515" t="s">
        <v>775</v>
      </c>
      <c r="C1515" t="s">
        <v>2844</v>
      </c>
      <c r="D1515" t="s">
        <v>779</v>
      </c>
      <c r="E1515" s="6">
        <v>44251</v>
      </c>
      <c r="F1515" s="51">
        <v>346.5</v>
      </c>
      <c r="G1515" s="51">
        <v>346.5</v>
      </c>
      <c r="I1515" s="6"/>
    </row>
    <row r="1516" spans="2:9" x14ac:dyDescent="0.25">
      <c r="B1516" t="s">
        <v>775</v>
      </c>
      <c r="C1516" t="s">
        <v>2844</v>
      </c>
      <c r="D1516" t="s">
        <v>780</v>
      </c>
      <c r="E1516" s="6">
        <v>44554</v>
      </c>
      <c r="F1516" s="51">
        <v>367.5</v>
      </c>
      <c r="G1516" s="51">
        <v>367.5</v>
      </c>
      <c r="I1516" s="6"/>
    </row>
    <row r="1517" spans="2:9" x14ac:dyDescent="0.25">
      <c r="B1517" t="s">
        <v>775</v>
      </c>
      <c r="C1517" t="s">
        <v>2844</v>
      </c>
      <c r="D1517" t="s">
        <v>781</v>
      </c>
      <c r="E1517" s="6">
        <v>44786</v>
      </c>
      <c r="F1517" s="51">
        <v>2172</v>
      </c>
      <c r="G1517" s="51">
        <v>2172</v>
      </c>
      <c r="I1517" s="6"/>
    </row>
    <row r="1518" spans="2:9" x14ac:dyDescent="0.25">
      <c r="B1518" t="s">
        <v>775</v>
      </c>
      <c r="C1518" t="s">
        <v>2844</v>
      </c>
      <c r="D1518" t="s">
        <v>782</v>
      </c>
      <c r="E1518" s="6">
        <v>44998</v>
      </c>
      <c r="F1518" s="51">
        <v>1509.75</v>
      </c>
      <c r="G1518" s="51">
        <v>150</v>
      </c>
      <c r="I1518" s="6"/>
    </row>
    <row r="1519" spans="2:9" x14ac:dyDescent="0.25">
      <c r="B1519" t="s">
        <v>783</v>
      </c>
      <c r="C1519" t="s">
        <v>2845</v>
      </c>
      <c r="D1519" t="s">
        <v>785</v>
      </c>
      <c r="E1519" s="6">
        <v>44966</v>
      </c>
      <c r="F1519" s="51">
        <v>2200</v>
      </c>
      <c r="G1519" s="51">
        <v>150</v>
      </c>
      <c r="I1519" s="6"/>
    </row>
    <row r="1520" spans="2:9" x14ac:dyDescent="0.25">
      <c r="B1520" t="s">
        <v>786</v>
      </c>
      <c r="C1520" t="s">
        <v>2846</v>
      </c>
      <c r="D1520" t="s">
        <v>1637</v>
      </c>
      <c r="E1520" s="6">
        <v>44107</v>
      </c>
      <c r="F1520" s="51">
        <v>796.95</v>
      </c>
      <c r="G1520" s="51">
        <v>22</v>
      </c>
      <c r="I1520" s="6"/>
    </row>
    <row r="1521" spans="2:9" x14ac:dyDescent="0.25">
      <c r="B1521" t="s">
        <v>786</v>
      </c>
      <c r="C1521" t="s">
        <v>2846</v>
      </c>
      <c r="D1521" t="s">
        <v>1631</v>
      </c>
      <c r="E1521" s="6">
        <v>45080</v>
      </c>
      <c r="F1521" s="51">
        <v>2350</v>
      </c>
      <c r="G1521" s="51">
        <v>2350</v>
      </c>
      <c r="I1521" s="6"/>
    </row>
    <row r="1522" spans="2:9" x14ac:dyDescent="0.25">
      <c r="B1522" t="s">
        <v>786</v>
      </c>
      <c r="C1522" t="s">
        <v>2846</v>
      </c>
      <c r="D1522" t="s">
        <v>1630</v>
      </c>
      <c r="E1522" s="6">
        <v>45087</v>
      </c>
      <c r="F1522" s="51">
        <v>675</v>
      </c>
      <c r="G1522" s="51">
        <v>675</v>
      </c>
      <c r="I1522" s="6"/>
    </row>
    <row r="1523" spans="2:9" x14ac:dyDescent="0.25">
      <c r="B1523" t="s">
        <v>786</v>
      </c>
      <c r="C1523" t="s">
        <v>2846</v>
      </c>
      <c r="D1523" t="s">
        <v>1633</v>
      </c>
      <c r="E1523" s="6">
        <v>45087</v>
      </c>
      <c r="F1523" s="51">
        <v>944.75</v>
      </c>
      <c r="G1523" s="51">
        <v>944.75</v>
      </c>
      <c r="I1523" s="6"/>
    </row>
    <row r="1524" spans="2:9" x14ac:dyDescent="0.25">
      <c r="B1524" t="s">
        <v>786</v>
      </c>
      <c r="C1524" t="s">
        <v>2846</v>
      </c>
      <c r="D1524" t="s">
        <v>1634</v>
      </c>
      <c r="E1524" s="6">
        <v>45087</v>
      </c>
      <c r="F1524" s="51">
        <v>500</v>
      </c>
      <c r="G1524" s="51">
        <v>500</v>
      </c>
      <c r="I1524" s="6"/>
    </row>
    <row r="1525" spans="2:9" x14ac:dyDescent="0.25">
      <c r="B1525" t="s">
        <v>786</v>
      </c>
      <c r="C1525" t="s">
        <v>2846</v>
      </c>
      <c r="D1525" t="s">
        <v>1632</v>
      </c>
      <c r="E1525" s="6">
        <v>45091</v>
      </c>
      <c r="F1525" s="51">
        <v>1500</v>
      </c>
      <c r="G1525" s="51">
        <v>1500</v>
      </c>
      <c r="I1525" s="6"/>
    </row>
    <row r="1526" spans="2:9" x14ac:dyDescent="0.25">
      <c r="B1526" t="s">
        <v>786</v>
      </c>
      <c r="C1526" t="s">
        <v>2846</v>
      </c>
      <c r="D1526" t="s">
        <v>1635</v>
      </c>
      <c r="E1526" s="6">
        <v>45091</v>
      </c>
      <c r="F1526" s="51">
        <v>346.8</v>
      </c>
      <c r="G1526" s="51">
        <v>346.8</v>
      </c>
      <c r="I1526" s="6"/>
    </row>
    <row r="1527" spans="2:9" x14ac:dyDescent="0.25">
      <c r="B1527" t="s">
        <v>786</v>
      </c>
      <c r="C1527" t="s">
        <v>2846</v>
      </c>
      <c r="D1527" t="s">
        <v>1636</v>
      </c>
      <c r="E1527" s="6">
        <v>45091</v>
      </c>
      <c r="F1527" s="51">
        <v>500</v>
      </c>
      <c r="G1527" s="51">
        <v>500</v>
      </c>
      <c r="I1527" s="6"/>
    </row>
    <row r="1528" spans="2:9" x14ac:dyDescent="0.25">
      <c r="B1528" t="s">
        <v>786</v>
      </c>
      <c r="C1528" t="s">
        <v>2846</v>
      </c>
      <c r="D1528" t="s">
        <v>1919</v>
      </c>
      <c r="E1528" s="6">
        <v>45098</v>
      </c>
      <c r="F1528" s="51">
        <v>680</v>
      </c>
      <c r="G1528" s="51">
        <v>680</v>
      </c>
      <c r="I1528" s="6"/>
    </row>
    <row r="1529" spans="2:9" x14ac:dyDescent="0.25">
      <c r="B1529" t="s">
        <v>786</v>
      </c>
      <c r="C1529" t="s">
        <v>2846</v>
      </c>
      <c r="D1529" t="s">
        <v>1918</v>
      </c>
      <c r="E1529" s="6">
        <v>45098</v>
      </c>
      <c r="F1529" s="51">
        <v>250</v>
      </c>
      <c r="G1529" s="51">
        <v>250</v>
      </c>
      <c r="I1529" s="6"/>
    </row>
    <row r="1530" spans="2:9" x14ac:dyDescent="0.25">
      <c r="B1530" t="s">
        <v>786</v>
      </c>
      <c r="C1530" t="s">
        <v>2846</v>
      </c>
      <c r="D1530" t="s">
        <v>1917</v>
      </c>
      <c r="E1530" s="6">
        <v>45098</v>
      </c>
      <c r="F1530" s="51">
        <v>433.5</v>
      </c>
      <c r="G1530" s="51">
        <v>433.5</v>
      </c>
      <c r="I1530" s="6"/>
    </row>
    <row r="1531" spans="2:9" x14ac:dyDescent="0.25">
      <c r="B1531" t="s">
        <v>786</v>
      </c>
      <c r="C1531" t="s">
        <v>2846</v>
      </c>
      <c r="D1531" t="s">
        <v>1920</v>
      </c>
      <c r="E1531" s="6">
        <v>45100</v>
      </c>
      <c r="F1531" s="51">
        <v>1100</v>
      </c>
      <c r="G1531" s="51">
        <v>1100</v>
      </c>
      <c r="I1531" s="6"/>
    </row>
    <row r="1532" spans="2:9" x14ac:dyDescent="0.25">
      <c r="B1532" t="s">
        <v>786</v>
      </c>
      <c r="C1532" t="s">
        <v>2846</v>
      </c>
      <c r="D1532" t="s">
        <v>1921</v>
      </c>
      <c r="E1532" s="6">
        <v>45104</v>
      </c>
      <c r="F1532" s="51">
        <v>481.83</v>
      </c>
      <c r="G1532" s="51">
        <v>481.83</v>
      </c>
      <c r="I1532" s="6"/>
    </row>
    <row r="1533" spans="2:9" x14ac:dyDescent="0.25">
      <c r="B1533" t="s">
        <v>786</v>
      </c>
      <c r="C1533" t="s">
        <v>2846</v>
      </c>
      <c r="D1533" t="s">
        <v>1922</v>
      </c>
      <c r="E1533" s="6">
        <v>45104</v>
      </c>
      <c r="F1533" s="51">
        <v>773.08</v>
      </c>
      <c r="G1533" s="51">
        <v>773.08</v>
      </c>
      <c r="I1533" s="6"/>
    </row>
    <row r="1534" spans="2:9" x14ac:dyDescent="0.25">
      <c r="B1534" t="s">
        <v>786</v>
      </c>
      <c r="C1534" t="s">
        <v>2846</v>
      </c>
      <c r="D1534" t="s">
        <v>2456</v>
      </c>
      <c r="E1534" s="6">
        <v>45118</v>
      </c>
      <c r="F1534" s="51">
        <v>2023</v>
      </c>
      <c r="G1534" s="51">
        <v>2023</v>
      </c>
      <c r="I1534" s="6"/>
    </row>
    <row r="1535" spans="2:9" x14ac:dyDescent="0.25">
      <c r="B1535" t="s">
        <v>786</v>
      </c>
      <c r="C1535" t="s">
        <v>2846</v>
      </c>
      <c r="D1535" t="s">
        <v>2456</v>
      </c>
      <c r="E1535" s="6">
        <v>45119</v>
      </c>
      <c r="F1535" s="51">
        <v>2023</v>
      </c>
      <c r="G1535" s="51">
        <v>2023</v>
      </c>
      <c r="I1535" s="6"/>
    </row>
    <row r="1536" spans="2:9" x14ac:dyDescent="0.25">
      <c r="B1536" t="s">
        <v>786</v>
      </c>
      <c r="C1536" t="s">
        <v>2846</v>
      </c>
      <c r="D1536" t="s">
        <v>2455</v>
      </c>
      <c r="E1536" s="6">
        <v>45120</v>
      </c>
      <c r="F1536" s="51">
        <v>773.08</v>
      </c>
      <c r="G1536" s="51">
        <v>773.08</v>
      </c>
      <c r="I1536" s="6"/>
    </row>
    <row r="1537" spans="2:9" x14ac:dyDescent="0.25">
      <c r="B1537" t="s">
        <v>788</v>
      </c>
      <c r="C1537" t="s">
        <v>2847</v>
      </c>
      <c r="D1537" t="s">
        <v>790</v>
      </c>
      <c r="E1537" s="6">
        <v>44960</v>
      </c>
      <c r="F1537" s="51">
        <v>1500</v>
      </c>
      <c r="G1537" s="51">
        <v>1500</v>
      </c>
      <c r="I1537" s="6"/>
    </row>
    <row r="1538" spans="2:9" x14ac:dyDescent="0.25">
      <c r="B1538" t="s">
        <v>788</v>
      </c>
      <c r="C1538" t="s">
        <v>2847</v>
      </c>
      <c r="D1538" t="s">
        <v>791</v>
      </c>
      <c r="E1538" s="6">
        <v>44967</v>
      </c>
      <c r="F1538" s="51">
        <v>2200</v>
      </c>
      <c r="G1538" s="51">
        <v>2200</v>
      </c>
      <c r="I1538" s="6"/>
    </row>
    <row r="1539" spans="2:9" x14ac:dyDescent="0.25">
      <c r="B1539" t="s">
        <v>792</v>
      </c>
      <c r="C1539" t="s">
        <v>2848</v>
      </c>
      <c r="D1539" t="s">
        <v>793</v>
      </c>
      <c r="E1539" s="6">
        <v>44372</v>
      </c>
      <c r="F1539" s="51">
        <v>1850</v>
      </c>
      <c r="G1539" s="51">
        <v>165</v>
      </c>
      <c r="I1539" s="6"/>
    </row>
    <row r="1540" spans="2:9" x14ac:dyDescent="0.25">
      <c r="B1540" t="s">
        <v>1638</v>
      </c>
      <c r="C1540" t="s">
        <v>2849</v>
      </c>
      <c r="D1540" t="s">
        <v>1640</v>
      </c>
      <c r="E1540" s="6">
        <v>45084</v>
      </c>
      <c r="F1540" s="51">
        <v>1000</v>
      </c>
      <c r="G1540" s="51">
        <v>1000</v>
      </c>
      <c r="I1540" s="6"/>
    </row>
    <row r="1541" spans="2:9" x14ac:dyDescent="0.25">
      <c r="B1541" t="s">
        <v>1638</v>
      </c>
      <c r="C1541" t="s">
        <v>2849</v>
      </c>
      <c r="D1541" t="s">
        <v>2458</v>
      </c>
      <c r="E1541" s="6">
        <v>45118</v>
      </c>
      <c r="F1541" s="51">
        <v>1000</v>
      </c>
      <c r="G1541" s="51">
        <v>1000</v>
      </c>
      <c r="I1541" s="6"/>
    </row>
    <row r="1542" spans="2:9" x14ac:dyDescent="0.25">
      <c r="B1542" t="s">
        <v>1641</v>
      </c>
      <c r="C1542" t="s">
        <v>2850</v>
      </c>
      <c r="D1542" t="s">
        <v>1642</v>
      </c>
      <c r="E1542" s="6">
        <v>45084</v>
      </c>
      <c r="F1542" s="51">
        <v>466.38</v>
      </c>
      <c r="G1542" s="51">
        <v>466.38</v>
      </c>
      <c r="I1542" s="6"/>
    </row>
    <row r="1543" spans="2:9" x14ac:dyDescent="0.25">
      <c r="B1543" t="s">
        <v>1641</v>
      </c>
      <c r="C1543" t="s">
        <v>2850</v>
      </c>
      <c r="D1543" t="s">
        <v>2142</v>
      </c>
      <c r="E1543" s="6">
        <v>45098</v>
      </c>
      <c r="F1543" s="51">
        <v>433.5</v>
      </c>
      <c r="G1543" s="51">
        <v>433.5</v>
      </c>
      <c r="I1543" s="6"/>
    </row>
    <row r="1544" spans="2:9" x14ac:dyDescent="0.25">
      <c r="B1544" t="s">
        <v>1189</v>
      </c>
      <c r="C1544" t="s">
        <v>2851</v>
      </c>
      <c r="D1544" t="s">
        <v>2143</v>
      </c>
      <c r="E1544" s="6">
        <v>45104</v>
      </c>
      <c r="F1544" s="51">
        <v>2900</v>
      </c>
      <c r="G1544" s="51">
        <v>2900</v>
      </c>
      <c r="I1544" s="6"/>
    </row>
    <row r="1545" spans="2:9" x14ac:dyDescent="0.25">
      <c r="B1545" t="s">
        <v>1189</v>
      </c>
      <c r="C1545" t="s">
        <v>2851</v>
      </c>
      <c r="D1545" t="s">
        <v>2144</v>
      </c>
      <c r="E1545" s="6">
        <v>45106</v>
      </c>
      <c r="F1545" s="51">
        <v>950</v>
      </c>
      <c r="G1545" s="51">
        <v>950</v>
      </c>
      <c r="I1545" s="6"/>
    </row>
    <row r="1546" spans="2:9" x14ac:dyDescent="0.25">
      <c r="B1546" t="s">
        <v>1189</v>
      </c>
      <c r="C1546" t="s">
        <v>2851</v>
      </c>
      <c r="D1546" t="s">
        <v>2145</v>
      </c>
      <c r="E1546" s="6">
        <v>45106</v>
      </c>
      <c r="F1546" s="51">
        <v>1600</v>
      </c>
      <c r="G1546" s="51">
        <v>1600</v>
      </c>
      <c r="I1546" s="6"/>
    </row>
    <row r="1547" spans="2:9" x14ac:dyDescent="0.25">
      <c r="B1547" t="s">
        <v>1189</v>
      </c>
      <c r="C1547" t="s">
        <v>2851</v>
      </c>
      <c r="D1547" t="s">
        <v>2626</v>
      </c>
      <c r="E1547" s="6">
        <v>45121</v>
      </c>
      <c r="F1547" s="51">
        <v>1500</v>
      </c>
      <c r="G1547" s="51">
        <v>1500</v>
      </c>
      <c r="I1547" s="6"/>
    </row>
    <row r="1548" spans="2:9" x14ac:dyDescent="0.25">
      <c r="B1548" t="s">
        <v>1189</v>
      </c>
      <c r="C1548" t="s">
        <v>2851</v>
      </c>
      <c r="D1548" t="s">
        <v>2625</v>
      </c>
      <c r="E1548" s="6">
        <v>45122</v>
      </c>
      <c r="F1548" s="51">
        <v>2500.9499999999998</v>
      </c>
      <c r="G1548" s="51">
        <v>2500.9499999999998</v>
      </c>
      <c r="I1548" s="6"/>
    </row>
    <row r="1549" spans="2:9" x14ac:dyDescent="0.25">
      <c r="B1549" t="s">
        <v>795</v>
      </c>
      <c r="C1549" t="s">
        <v>2852</v>
      </c>
      <c r="D1549" t="s">
        <v>1643</v>
      </c>
      <c r="E1549" s="6">
        <v>45083</v>
      </c>
      <c r="F1549" s="51">
        <v>1700</v>
      </c>
      <c r="G1549" s="51">
        <v>1700</v>
      </c>
      <c r="I1549" s="6"/>
    </row>
    <row r="1550" spans="2:9" x14ac:dyDescent="0.25">
      <c r="B1550" t="s">
        <v>795</v>
      </c>
      <c r="C1550" t="s">
        <v>2852</v>
      </c>
      <c r="D1550" t="s">
        <v>1644</v>
      </c>
      <c r="E1550" s="6">
        <v>45090</v>
      </c>
      <c r="F1550" s="51">
        <v>1700</v>
      </c>
      <c r="G1550" s="51">
        <v>1700</v>
      </c>
      <c r="I1550" s="6"/>
    </row>
    <row r="1551" spans="2:9" x14ac:dyDescent="0.25">
      <c r="B1551" t="s">
        <v>795</v>
      </c>
      <c r="C1551" t="s">
        <v>2852</v>
      </c>
      <c r="D1551" t="s">
        <v>2160</v>
      </c>
      <c r="E1551" s="6">
        <v>45106</v>
      </c>
      <c r="F1551" s="51">
        <v>4600</v>
      </c>
      <c r="G1551" s="51">
        <v>4600</v>
      </c>
      <c r="I1551" s="6"/>
    </row>
    <row r="1552" spans="2:9" x14ac:dyDescent="0.25">
      <c r="B1552" t="s">
        <v>797</v>
      </c>
      <c r="C1552" t="s">
        <v>2853</v>
      </c>
      <c r="D1552" t="s">
        <v>798</v>
      </c>
      <c r="E1552" s="6">
        <v>43842</v>
      </c>
      <c r="F1552" s="51">
        <v>1721.9</v>
      </c>
      <c r="G1552" s="51">
        <v>110.95</v>
      </c>
      <c r="I1552" s="6"/>
    </row>
    <row r="1553" spans="2:9" x14ac:dyDescent="0.25">
      <c r="B1553" t="s">
        <v>797</v>
      </c>
      <c r="C1553" t="s">
        <v>2853</v>
      </c>
      <c r="D1553" t="s">
        <v>799</v>
      </c>
      <c r="E1553" s="6">
        <v>44436</v>
      </c>
      <c r="F1553" s="51">
        <v>200</v>
      </c>
      <c r="G1553" s="51">
        <v>200</v>
      </c>
      <c r="I1553" s="6"/>
    </row>
    <row r="1554" spans="2:9" x14ac:dyDescent="0.25">
      <c r="B1554" t="s">
        <v>797</v>
      </c>
      <c r="C1554" t="s">
        <v>2853</v>
      </c>
      <c r="D1554" t="s">
        <v>800</v>
      </c>
      <c r="E1554" s="6">
        <v>44951</v>
      </c>
      <c r="F1554" s="51">
        <v>3300</v>
      </c>
      <c r="G1554" s="51">
        <v>3300</v>
      </c>
      <c r="I1554" s="6"/>
    </row>
    <row r="1555" spans="2:9" x14ac:dyDescent="0.25">
      <c r="B1555" t="s">
        <v>797</v>
      </c>
      <c r="C1555" t="s">
        <v>2853</v>
      </c>
      <c r="D1555" t="s">
        <v>800</v>
      </c>
      <c r="E1555" s="6">
        <v>45078</v>
      </c>
      <c r="F1555" s="51">
        <v>3300</v>
      </c>
      <c r="G1555" s="51">
        <v>3300</v>
      </c>
      <c r="I1555" s="6"/>
    </row>
    <row r="1556" spans="2:9" x14ac:dyDescent="0.25">
      <c r="B1556" t="s">
        <v>801</v>
      </c>
      <c r="C1556" t="s">
        <v>2854</v>
      </c>
      <c r="D1556" t="s">
        <v>803</v>
      </c>
      <c r="E1556" s="6">
        <v>45066</v>
      </c>
      <c r="F1556" s="51">
        <v>2750</v>
      </c>
      <c r="G1556" s="51">
        <v>2750</v>
      </c>
      <c r="I1556" s="6"/>
    </row>
    <row r="1557" spans="2:9" x14ac:dyDescent="0.25">
      <c r="B1557" t="s">
        <v>804</v>
      </c>
      <c r="C1557" t="s">
        <v>2855</v>
      </c>
      <c r="D1557" t="s">
        <v>807</v>
      </c>
      <c r="E1557" s="6">
        <v>44725</v>
      </c>
      <c r="F1557" s="51">
        <v>1725</v>
      </c>
      <c r="G1557" s="51">
        <v>1725</v>
      </c>
      <c r="I1557" s="6"/>
    </row>
    <row r="1558" spans="2:9" x14ac:dyDescent="0.25">
      <c r="B1558" t="s">
        <v>804</v>
      </c>
      <c r="C1558" t="s">
        <v>2855</v>
      </c>
      <c r="D1558" t="s">
        <v>806</v>
      </c>
      <c r="E1558" s="6">
        <v>44749</v>
      </c>
      <c r="F1558" s="51">
        <v>1400</v>
      </c>
      <c r="G1558" s="51">
        <v>507.27</v>
      </c>
      <c r="I1558" s="6"/>
    </row>
    <row r="1559" spans="2:9" x14ac:dyDescent="0.25">
      <c r="B1559" t="s">
        <v>804</v>
      </c>
      <c r="C1559" t="s">
        <v>2855</v>
      </c>
      <c r="D1559" t="s">
        <v>817</v>
      </c>
      <c r="E1559" s="6">
        <v>44986</v>
      </c>
      <c r="F1559" s="51">
        <v>771.75</v>
      </c>
      <c r="G1559" s="51">
        <v>771.75</v>
      </c>
      <c r="I1559" s="6"/>
    </row>
    <row r="1560" spans="2:9" x14ac:dyDescent="0.25">
      <c r="B1560" t="s">
        <v>804</v>
      </c>
      <c r="C1560" t="s">
        <v>2855</v>
      </c>
      <c r="D1560" t="s">
        <v>816</v>
      </c>
      <c r="E1560" s="6">
        <v>44988</v>
      </c>
      <c r="F1560" s="51">
        <v>891</v>
      </c>
      <c r="G1560" s="51">
        <v>891</v>
      </c>
      <c r="I1560" s="6"/>
    </row>
    <row r="1561" spans="2:9" x14ac:dyDescent="0.25">
      <c r="B1561" t="s">
        <v>804</v>
      </c>
      <c r="C1561" t="s">
        <v>2855</v>
      </c>
      <c r="D1561" t="s">
        <v>808</v>
      </c>
      <c r="E1561" s="6">
        <v>44989</v>
      </c>
      <c r="F1561" s="51">
        <v>1002.38</v>
      </c>
      <c r="G1561" s="51">
        <v>1002.38</v>
      </c>
      <c r="I1561" s="6"/>
    </row>
    <row r="1562" spans="2:9" x14ac:dyDescent="0.25">
      <c r="B1562" t="s">
        <v>804</v>
      </c>
      <c r="C1562" t="s">
        <v>2855</v>
      </c>
      <c r="D1562" t="s">
        <v>814</v>
      </c>
      <c r="E1562" s="6">
        <v>44989</v>
      </c>
      <c r="F1562" s="51">
        <v>742.5</v>
      </c>
      <c r="G1562" s="51">
        <v>742.5</v>
      </c>
      <c r="I1562" s="6"/>
    </row>
    <row r="1563" spans="2:9" x14ac:dyDescent="0.25">
      <c r="B1563" t="s">
        <v>804</v>
      </c>
      <c r="C1563" t="s">
        <v>2855</v>
      </c>
      <c r="D1563" t="s">
        <v>818</v>
      </c>
      <c r="E1563" s="6">
        <v>44992</v>
      </c>
      <c r="F1563" s="51">
        <v>1323</v>
      </c>
      <c r="G1563" s="51">
        <v>1323</v>
      </c>
      <c r="I1563" s="6"/>
    </row>
    <row r="1564" spans="2:9" x14ac:dyDescent="0.25">
      <c r="B1564" t="s">
        <v>804</v>
      </c>
      <c r="C1564" t="s">
        <v>2855</v>
      </c>
      <c r="D1564" t="s">
        <v>809</v>
      </c>
      <c r="E1564" s="6">
        <v>44993</v>
      </c>
      <c r="F1564" s="51">
        <v>965.25</v>
      </c>
      <c r="G1564" s="51">
        <v>965.25</v>
      </c>
      <c r="I1564" s="6"/>
    </row>
    <row r="1565" spans="2:9" x14ac:dyDescent="0.25">
      <c r="B1565" t="s">
        <v>804</v>
      </c>
      <c r="C1565" t="s">
        <v>2855</v>
      </c>
      <c r="D1565" t="s">
        <v>810</v>
      </c>
      <c r="E1565" s="6">
        <v>44993</v>
      </c>
      <c r="F1565" s="51">
        <v>725</v>
      </c>
      <c r="G1565" s="51">
        <v>725</v>
      </c>
      <c r="I1565" s="6"/>
    </row>
    <row r="1566" spans="2:9" x14ac:dyDescent="0.25">
      <c r="B1566" t="s">
        <v>804</v>
      </c>
      <c r="C1566" t="s">
        <v>2855</v>
      </c>
      <c r="D1566" t="s">
        <v>813</v>
      </c>
      <c r="E1566" s="6">
        <v>44993</v>
      </c>
      <c r="F1566" s="51">
        <v>1113.75</v>
      </c>
      <c r="G1566" s="51">
        <v>1113.75</v>
      </c>
      <c r="I1566" s="6"/>
    </row>
    <row r="1567" spans="2:9" x14ac:dyDescent="0.25">
      <c r="B1567" t="s">
        <v>804</v>
      </c>
      <c r="C1567" t="s">
        <v>2855</v>
      </c>
      <c r="D1567" t="s">
        <v>815</v>
      </c>
      <c r="E1567" s="6">
        <v>44993</v>
      </c>
      <c r="F1567" s="51">
        <v>697.95</v>
      </c>
      <c r="G1567" s="51">
        <v>697.95</v>
      </c>
      <c r="I1567" s="6"/>
    </row>
    <row r="1568" spans="2:9" x14ac:dyDescent="0.25">
      <c r="B1568" t="s">
        <v>804</v>
      </c>
      <c r="C1568" t="s">
        <v>2855</v>
      </c>
      <c r="D1568" t="s">
        <v>812</v>
      </c>
      <c r="E1568" s="6">
        <v>44994</v>
      </c>
      <c r="F1568" s="51">
        <v>1544.4</v>
      </c>
      <c r="G1568" s="51">
        <v>1544.4</v>
      </c>
      <c r="I1568" s="6"/>
    </row>
    <row r="1569" spans="2:9" x14ac:dyDescent="0.25">
      <c r="B1569" t="s">
        <v>804</v>
      </c>
      <c r="C1569" t="s">
        <v>2855</v>
      </c>
      <c r="D1569" t="s">
        <v>819</v>
      </c>
      <c r="E1569" s="6">
        <v>44994</v>
      </c>
      <c r="F1569" s="51">
        <v>1950</v>
      </c>
      <c r="G1569" s="51">
        <v>1950</v>
      </c>
      <c r="I1569" s="6"/>
    </row>
    <row r="1570" spans="2:9" x14ac:dyDescent="0.25">
      <c r="B1570" t="s">
        <v>804</v>
      </c>
      <c r="C1570" t="s">
        <v>2855</v>
      </c>
      <c r="D1570" t="s">
        <v>811</v>
      </c>
      <c r="E1570" s="6">
        <v>44998</v>
      </c>
      <c r="F1570" s="51">
        <v>1188</v>
      </c>
      <c r="G1570" s="51">
        <v>1188</v>
      </c>
      <c r="I1570" s="6"/>
    </row>
    <row r="1571" spans="2:9" x14ac:dyDescent="0.25">
      <c r="B1571" t="s">
        <v>804</v>
      </c>
      <c r="C1571" t="s">
        <v>2855</v>
      </c>
      <c r="D1571" t="s">
        <v>820</v>
      </c>
      <c r="E1571" s="6">
        <v>45006</v>
      </c>
      <c r="F1571" s="51">
        <v>993.6</v>
      </c>
      <c r="G1571" s="51">
        <v>60</v>
      </c>
      <c r="I1571" s="6"/>
    </row>
    <row r="1572" spans="2:9" x14ac:dyDescent="0.25">
      <c r="B1572" t="s">
        <v>804</v>
      </c>
      <c r="C1572" t="s">
        <v>2855</v>
      </c>
      <c r="D1572" t="s">
        <v>821</v>
      </c>
      <c r="E1572" s="6">
        <v>45023</v>
      </c>
      <c r="F1572" s="51">
        <v>1068.5</v>
      </c>
      <c r="G1572" s="51">
        <v>1068.5</v>
      </c>
      <c r="I1572" s="6"/>
    </row>
    <row r="1573" spans="2:9" x14ac:dyDescent="0.25">
      <c r="B1573" t="s">
        <v>804</v>
      </c>
      <c r="C1573" t="s">
        <v>2855</v>
      </c>
      <c r="D1573" t="s">
        <v>822</v>
      </c>
      <c r="E1573" s="6">
        <v>45029</v>
      </c>
      <c r="F1573" s="51">
        <v>493.5</v>
      </c>
      <c r="G1573" s="51">
        <v>493.5</v>
      </c>
      <c r="I1573" s="6"/>
    </row>
    <row r="1574" spans="2:9" x14ac:dyDescent="0.25">
      <c r="B1574" t="s">
        <v>804</v>
      </c>
      <c r="C1574" t="s">
        <v>2855</v>
      </c>
      <c r="D1574" t="s">
        <v>823</v>
      </c>
      <c r="E1574" s="6">
        <v>45050</v>
      </c>
      <c r="F1574" s="51">
        <v>1425</v>
      </c>
      <c r="G1574" s="51">
        <v>1425</v>
      </c>
      <c r="I1574" s="6"/>
    </row>
    <row r="1575" spans="2:9" x14ac:dyDescent="0.25">
      <c r="B1575" t="s">
        <v>804</v>
      </c>
      <c r="C1575" t="s">
        <v>2855</v>
      </c>
      <c r="D1575" t="s">
        <v>1191</v>
      </c>
      <c r="E1575" s="6">
        <v>45077</v>
      </c>
      <c r="F1575" s="51">
        <v>840</v>
      </c>
      <c r="G1575" s="51">
        <v>840</v>
      </c>
      <c r="I1575" s="6"/>
    </row>
    <row r="1576" spans="2:9" x14ac:dyDescent="0.25">
      <c r="B1576" t="s">
        <v>804</v>
      </c>
      <c r="C1576" t="s">
        <v>2855</v>
      </c>
      <c r="D1576" t="s">
        <v>1647</v>
      </c>
      <c r="E1576" s="6">
        <v>45080</v>
      </c>
      <c r="F1576" s="51">
        <v>1464.75</v>
      </c>
      <c r="G1576" s="51">
        <v>1464.75</v>
      </c>
      <c r="I1576" s="6"/>
    </row>
    <row r="1577" spans="2:9" x14ac:dyDescent="0.25">
      <c r="B1577" t="s">
        <v>804</v>
      </c>
      <c r="C1577" t="s">
        <v>2855</v>
      </c>
      <c r="D1577" t="s">
        <v>1646</v>
      </c>
      <c r="E1577" s="6">
        <v>45083</v>
      </c>
      <c r="F1577" s="51">
        <v>1750</v>
      </c>
      <c r="G1577" s="51">
        <v>1750</v>
      </c>
      <c r="I1577" s="6"/>
    </row>
    <row r="1578" spans="2:9" x14ac:dyDescent="0.25">
      <c r="B1578" t="s">
        <v>804</v>
      </c>
      <c r="C1578" t="s">
        <v>2855</v>
      </c>
      <c r="D1578" t="s">
        <v>1648</v>
      </c>
      <c r="E1578" s="6">
        <v>45084</v>
      </c>
      <c r="F1578" s="51">
        <v>225</v>
      </c>
      <c r="G1578" s="51">
        <v>225</v>
      </c>
      <c r="I1578" s="6"/>
    </row>
    <row r="1579" spans="2:9" x14ac:dyDescent="0.25">
      <c r="B1579" t="s">
        <v>804</v>
      </c>
      <c r="C1579" t="s">
        <v>2855</v>
      </c>
      <c r="D1579" t="s">
        <v>1649</v>
      </c>
      <c r="E1579" s="6">
        <v>45084</v>
      </c>
      <c r="F1579" s="51">
        <v>722.5</v>
      </c>
      <c r="G1579" s="51">
        <v>722.5</v>
      </c>
      <c r="I1579" s="6"/>
    </row>
    <row r="1580" spans="2:9" x14ac:dyDescent="0.25">
      <c r="B1580" t="s">
        <v>804</v>
      </c>
      <c r="C1580" t="s">
        <v>2855</v>
      </c>
      <c r="D1580" t="s">
        <v>1650</v>
      </c>
      <c r="E1580" s="6">
        <v>45087</v>
      </c>
      <c r="F1580" s="51">
        <v>736.95</v>
      </c>
      <c r="G1580" s="51">
        <v>736.95</v>
      </c>
      <c r="I1580" s="6"/>
    </row>
    <row r="1581" spans="2:9" x14ac:dyDescent="0.25">
      <c r="B1581" t="s">
        <v>804</v>
      </c>
      <c r="C1581" t="s">
        <v>2855</v>
      </c>
      <c r="D1581" t="s">
        <v>1651</v>
      </c>
      <c r="E1581" s="6">
        <v>45091</v>
      </c>
      <c r="F1581" s="51">
        <v>722.5</v>
      </c>
      <c r="G1581" s="51">
        <v>722.5</v>
      </c>
      <c r="I1581" s="6"/>
    </row>
    <row r="1582" spans="2:9" x14ac:dyDescent="0.25">
      <c r="B1582" t="s">
        <v>804</v>
      </c>
      <c r="C1582" t="s">
        <v>2855</v>
      </c>
      <c r="D1582" t="s">
        <v>1652</v>
      </c>
      <c r="E1582" s="6">
        <v>45091</v>
      </c>
      <c r="F1582" s="51">
        <v>1228.25</v>
      </c>
      <c r="G1582" s="51">
        <v>1228.25</v>
      </c>
      <c r="I1582" s="6"/>
    </row>
    <row r="1583" spans="2:9" x14ac:dyDescent="0.25">
      <c r="B1583" t="s">
        <v>804</v>
      </c>
      <c r="C1583" t="s">
        <v>2855</v>
      </c>
      <c r="D1583" t="s">
        <v>2146</v>
      </c>
      <c r="E1583" s="6">
        <v>45094</v>
      </c>
      <c r="F1583" s="51">
        <v>1495.58</v>
      </c>
      <c r="G1583" s="51">
        <v>1495.58</v>
      </c>
      <c r="I1583" s="6"/>
    </row>
    <row r="1584" spans="2:9" x14ac:dyDescent="0.25">
      <c r="B1584" t="s">
        <v>804</v>
      </c>
      <c r="C1584" t="s">
        <v>2855</v>
      </c>
      <c r="D1584" t="s">
        <v>2148</v>
      </c>
      <c r="E1584" s="6">
        <v>45098</v>
      </c>
      <c r="F1584" s="51">
        <v>830.88</v>
      </c>
      <c r="G1584" s="51">
        <v>830.88</v>
      </c>
      <c r="I1584" s="6"/>
    </row>
    <row r="1585" spans="2:9" x14ac:dyDescent="0.25">
      <c r="B1585" t="s">
        <v>804</v>
      </c>
      <c r="C1585" t="s">
        <v>2855</v>
      </c>
      <c r="D1585" t="s">
        <v>2147</v>
      </c>
      <c r="E1585" s="6">
        <v>45098</v>
      </c>
      <c r="F1585" s="51">
        <v>475</v>
      </c>
      <c r="G1585" s="51">
        <v>475</v>
      </c>
      <c r="I1585" s="6"/>
    </row>
    <row r="1586" spans="2:9" x14ac:dyDescent="0.25">
      <c r="B1586" t="s">
        <v>804</v>
      </c>
      <c r="C1586" t="s">
        <v>2855</v>
      </c>
      <c r="D1586" t="s">
        <v>2149</v>
      </c>
      <c r="E1586" s="6">
        <v>45100</v>
      </c>
      <c r="F1586" s="51">
        <v>867</v>
      </c>
      <c r="G1586" s="51">
        <v>867</v>
      </c>
      <c r="I1586" s="6"/>
    </row>
    <row r="1587" spans="2:9" x14ac:dyDescent="0.25">
      <c r="B1587" t="s">
        <v>804</v>
      </c>
      <c r="C1587" t="s">
        <v>2855</v>
      </c>
      <c r="D1587" t="s">
        <v>2150</v>
      </c>
      <c r="E1587" s="6">
        <v>45101</v>
      </c>
      <c r="F1587" s="51">
        <v>505.75</v>
      </c>
      <c r="G1587" s="51">
        <v>505.75</v>
      </c>
      <c r="I1587" s="6"/>
    </row>
    <row r="1588" spans="2:9" x14ac:dyDescent="0.25">
      <c r="B1588" t="s">
        <v>804</v>
      </c>
      <c r="C1588" t="s">
        <v>2855</v>
      </c>
      <c r="D1588" t="s">
        <v>2151</v>
      </c>
      <c r="E1588" s="6">
        <v>45104</v>
      </c>
      <c r="F1588" s="51">
        <v>650.25</v>
      </c>
      <c r="G1588" s="51">
        <v>650.25</v>
      </c>
      <c r="I1588" s="6"/>
    </row>
    <row r="1589" spans="2:9" x14ac:dyDescent="0.25">
      <c r="B1589" t="s">
        <v>804</v>
      </c>
      <c r="C1589" t="s">
        <v>2855</v>
      </c>
      <c r="D1589" t="s">
        <v>2152</v>
      </c>
      <c r="E1589" s="6">
        <v>45104</v>
      </c>
      <c r="F1589" s="51">
        <v>650.25</v>
      </c>
      <c r="G1589" s="51">
        <v>650.25</v>
      </c>
      <c r="I1589" s="6"/>
    </row>
    <row r="1590" spans="2:9" x14ac:dyDescent="0.25">
      <c r="B1590" t="s">
        <v>804</v>
      </c>
      <c r="C1590" t="s">
        <v>2855</v>
      </c>
      <c r="D1590" t="s">
        <v>2156</v>
      </c>
      <c r="E1590" s="6">
        <v>45107</v>
      </c>
      <c r="F1590" s="51">
        <v>767.25</v>
      </c>
      <c r="G1590" s="51">
        <v>767.25</v>
      </c>
      <c r="I1590" s="6"/>
    </row>
    <row r="1591" spans="2:9" x14ac:dyDescent="0.25">
      <c r="B1591" t="s">
        <v>804</v>
      </c>
      <c r="C1591" t="s">
        <v>2855</v>
      </c>
      <c r="D1591" t="s">
        <v>2153</v>
      </c>
      <c r="E1591" s="6">
        <v>45107</v>
      </c>
      <c r="F1591" s="51">
        <v>1500</v>
      </c>
      <c r="G1591" s="51">
        <v>1500</v>
      </c>
      <c r="I1591" s="6"/>
    </row>
    <row r="1592" spans="2:9" x14ac:dyDescent="0.25">
      <c r="B1592" t="s">
        <v>804</v>
      </c>
      <c r="C1592" t="s">
        <v>2855</v>
      </c>
      <c r="D1592" t="s">
        <v>2154</v>
      </c>
      <c r="E1592" s="6">
        <v>45107</v>
      </c>
      <c r="F1592" s="51">
        <v>1050</v>
      </c>
      <c r="G1592" s="51">
        <v>1050</v>
      </c>
      <c r="I1592" s="6"/>
    </row>
    <row r="1593" spans="2:9" x14ac:dyDescent="0.25">
      <c r="B1593" t="s">
        <v>804</v>
      </c>
      <c r="C1593" t="s">
        <v>2855</v>
      </c>
      <c r="D1593" t="s">
        <v>2155</v>
      </c>
      <c r="E1593" s="6">
        <v>45107</v>
      </c>
      <c r="F1593" s="51">
        <v>2000</v>
      </c>
      <c r="G1593" s="51">
        <v>2000</v>
      </c>
      <c r="I1593" s="6"/>
    </row>
    <row r="1594" spans="2:9" x14ac:dyDescent="0.25">
      <c r="B1594" t="s">
        <v>804</v>
      </c>
      <c r="C1594" t="s">
        <v>2855</v>
      </c>
      <c r="D1594" t="s">
        <v>2236</v>
      </c>
      <c r="E1594" s="6">
        <v>45111</v>
      </c>
      <c r="F1594" s="51">
        <v>1914.63</v>
      </c>
      <c r="G1594" s="51">
        <v>1914.63</v>
      </c>
      <c r="I1594" s="6"/>
    </row>
    <row r="1595" spans="2:9" x14ac:dyDescent="0.25">
      <c r="B1595" t="s">
        <v>804</v>
      </c>
      <c r="C1595" t="s">
        <v>2855</v>
      </c>
      <c r="D1595" t="s">
        <v>2462</v>
      </c>
      <c r="E1595" s="6">
        <v>45118</v>
      </c>
      <c r="F1595" s="51">
        <v>1011.5</v>
      </c>
      <c r="G1595" s="51">
        <v>1011.5</v>
      </c>
      <c r="I1595" s="6"/>
    </row>
    <row r="1596" spans="2:9" x14ac:dyDescent="0.25">
      <c r="B1596" t="s">
        <v>804</v>
      </c>
      <c r="C1596" t="s">
        <v>2855</v>
      </c>
      <c r="D1596" t="s">
        <v>2460</v>
      </c>
      <c r="E1596" s="6">
        <v>45120</v>
      </c>
      <c r="F1596" s="51">
        <v>1809.25</v>
      </c>
      <c r="G1596" s="51">
        <v>1809.25</v>
      </c>
      <c r="I1596" s="6"/>
    </row>
    <row r="1597" spans="2:9" x14ac:dyDescent="0.25">
      <c r="B1597" t="s">
        <v>804</v>
      </c>
      <c r="C1597" t="s">
        <v>2855</v>
      </c>
      <c r="D1597" t="s">
        <v>2461</v>
      </c>
      <c r="E1597" s="6">
        <v>45120</v>
      </c>
      <c r="F1597" s="51">
        <v>2203.63</v>
      </c>
      <c r="G1597" s="51">
        <v>2203.63</v>
      </c>
      <c r="I1597" s="6"/>
    </row>
    <row r="1598" spans="2:9" x14ac:dyDescent="0.25">
      <c r="B1598" t="s">
        <v>804</v>
      </c>
      <c r="C1598" t="s">
        <v>2855</v>
      </c>
      <c r="D1598" t="s">
        <v>2463</v>
      </c>
      <c r="E1598" s="6">
        <v>45120</v>
      </c>
      <c r="F1598" s="51">
        <v>1250</v>
      </c>
      <c r="G1598" s="51">
        <v>1250</v>
      </c>
      <c r="I1598" s="6"/>
    </row>
    <row r="1599" spans="2:9" x14ac:dyDescent="0.25">
      <c r="B1599" t="s">
        <v>804</v>
      </c>
      <c r="C1599" t="s">
        <v>2855</v>
      </c>
      <c r="D1599" t="s">
        <v>2464</v>
      </c>
      <c r="E1599" s="6">
        <v>45120</v>
      </c>
      <c r="F1599" s="51">
        <v>1300.5</v>
      </c>
      <c r="G1599" s="51">
        <v>1300.5</v>
      </c>
      <c r="I1599" s="6"/>
    </row>
    <row r="1600" spans="2:9" x14ac:dyDescent="0.25">
      <c r="B1600" t="s">
        <v>804</v>
      </c>
      <c r="C1600" t="s">
        <v>2855</v>
      </c>
      <c r="D1600" t="s">
        <v>2465</v>
      </c>
      <c r="E1600" s="6">
        <v>45120</v>
      </c>
      <c r="F1600" s="51">
        <v>620</v>
      </c>
      <c r="G1600" s="51">
        <v>620</v>
      </c>
      <c r="I1600" s="6"/>
    </row>
    <row r="1601" spans="2:9" x14ac:dyDescent="0.25">
      <c r="B1601" t="s">
        <v>2157</v>
      </c>
      <c r="C1601" t="s">
        <v>2857</v>
      </c>
      <c r="D1601" t="s">
        <v>2159</v>
      </c>
      <c r="E1601" s="6">
        <v>45106</v>
      </c>
      <c r="F1601" s="51">
        <v>4200</v>
      </c>
      <c r="G1601" s="51">
        <v>4200</v>
      </c>
      <c r="I1601" s="6"/>
    </row>
    <row r="1602" spans="2:9" x14ac:dyDescent="0.25">
      <c r="B1602" t="s">
        <v>824</v>
      </c>
      <c r="C1602" t="s">
        <v>2858</v>
      </c>
      <c r="D1602" t="s">
        <v>826</v>
      </c>
      <c r="E1602" s="6">
        <v>45049</v>
      </c>
      <c r="F1602" s="51">
        <v>498.75</v>
      </c>
      <c r="G1602" s="51">
        <v>498.75</v>
      </c>
      <c r="I1602" s="6"/>
    </row>
    <row r="1603" spans="2:9" x14ac:dyDescent="0.25">
      <c r="B1603" t="s">
        <v>824</v>
      </c>
      <c r="C1603" t="s">
        <v>2858</v>
      </c>
      <c r="D1603" t="s">
        <v>827</v>
      </c>
      <c r="E1603" s="6">
        <v>45049</v>
      </c>
      <c r="F1603" s="51">
        <v>570</v>
      </c>
      <c r="G1603" s="51">
        <v>570</v>
      </c>
      <c r="H1603" t="e">
        <v>#REF!</v>
      </c>
      <c r="I1603" s="6"/>
    </row>
    <row r="1604" spans="2:9" x14ac:dyDescent="0.25">
      <c r="B1604" t="s">
        <v>824</v>
      </c>
      <c r="C1604" t="s">
        <v>2858</v>
      </c>
      <c r="D1604" t="s">
        <v>828</v>
      </c>
      <c r="E1604" s="6">
        <v>45066</v>
      </c>
      <c r="F1604" s="51">
        <v>1610</v>
      </c>
      <c r="G1604" s="51">
        <v>1610</v>
      </c>
      <c r="I1604" s="6"/>
    </row>
    <row r="1605" spans="2:9" x14ac:dyDescent="0.25">
      <c r="B1605" t="s">
        <v>824</v>
      </c>
      <c r="C1605" t="s">
        <v>2858</v>
      </c>
      <c r="D1605" t="s">
        <v>2162</v>
      </c>
      <c r="E1605" s="6">
        <v>45104</v>
      </c>
      <c r="F1605" s="51">
        <v>650.25</v>
      </c>
      <c r="G1605" s="51">
        <v>650.25</v>
      </c>
      <c r="I1605" s="6"/>
    </row>
    <row r="1606" spans="2:9" x14ac:dyDescent="0.25">
      <c r="B1606" t="s">
        <v>824</v>
      </c>
      <c r="C1606" t="s">
        <v>2858</v>
      </c>
      <c r="D1606" t="s">
        <v>2161</v>
      </c>
      <c r="E1606" s="6">
        <v>45104</v>
      </c>
      <c r="F1606" s="51">
        <v>433.5</v>
      </c>
      <c r="G1606" s="51">
        <v>433.5</v>
      </c>
      <c r="I1606" s="6"/>
    </row>
    <row r="1607" spans="2:9" x14ac:dyDescent="0.25">
      <c r="B1607" t="s">
        <v>824</v>
      </c>
      <c r="C1607" t="s">
        <v>2858</v>
      </c>
      <c r="D1607" t="s">
        <v>2466</v>
      </c>
      <c r="E1607" s="6">
        <v>45118</v>
      </c>
      <c r="F1607" s="51">
        <v>590</v>
      </c>
      <c r="G1607" s="51">
        <v>590</v>
      </c>
      <c r="I1607" s="6"/>
    </row>
    <row r="1608" spans="2:9" x14ac:dyDescent="0.25">
      <c r="B1608" t="s">
        <v>2467</v>
      </c>
      <c r="C1608" t="s">
        <v>2860</v>
      </c>
      <c r="D1608" t="s">
        <v>2469</v>
      </c>
      <c r="E1608" s="6">
        <v>45113</v>
      </c>
      <c r="F1608" s="51">
        <v>505.75</v>
      </c>
      <c r="G1608" s="51">
        <v>505.75</v>
      </c>
      <c r="I1608" s="6"/>
    </row>
    <row r="1609" spans="2:9" x14ac:dyDescent="0.25">
      <c r="B1609" t="s">
        <v>829</v>
      </c>
      <c r="C1609" t="s">
        <v>2862</v>
      </c>
      <c r="D1609" t="s">
        <v>1663</v>
      </c>
      <c r="E1609" s="6">
        <v>45087</v>
      </c>
      <c r="F1609" s="51">
        <v>1813.5</v>
      </c>
      <c r="G1609" s="51">
        <v>1813.5</v>
      </c>
      <c r="I1609" s="6"/>
    </row>
    <row r="1610" spans="2:9" x14ac:dyDescent="0.25">
      <c r="B1610" t="s">
        <v>1192</v>
      </c>
      <c r="C1610" t="s">
        <v>2863</v>
      </c>
      <c r="D1610" t="s">
        <v>1194</v>
      </c>
      <c r="E1610" s="6">
        <v>45077</v>
      </c>
      <c r="F1610" s="51">
        <v>800</v>
      </c>
      <c r="G1610" s="51">
        <v>800</v>
      </c>
      <c r="I1610" s="6"/>
    </row>
    <row r="1611" spans="2:9" x14ac:dyDescent="0.25">
      <c r="B1611" t="s">
        <v>831</v>
      </c>
      <c r="C1611" t="s">
        <v>2864</v>
      </c>
      <c r="D1611" t="s">
        <v>2470</v>
      </c>
      <c r="E1611" s="6">
        <v>45113</v>
      </c>
      <c r="F1611" s="51">
        <v>645.75</v>
      </c>
      <c r="G1611" s="51">
        <v>645.75</v>
      </c>
      <c r="I1611" s="6"/>
    </row>
    <row r="1612" spans="2:9" x14ac:dyDescent="0.25">
      <c r="B1612" t="s">
        <v>831</v>
      </c>
      <c r="C1612" t="s">
        <v>2864</v>
      </c>
      <c r="D1612" t="s">
        <v>2627</v>
      </c>
      <c r="E1612" s="6">
        <v>45121</v>
      </c>
      <c r="F1612" s="51">
        <v>1019.75</v>
      </c>
      <c r="G1612" s="51">
        <v>1019.75</v>
      </c>
      <c r="I1612" s="6"/>
    </row>
    <row r="1613" spans="2:9" x14ac:dyDescent="0.25">
      <c r="B1613" t="s">
        <v>831</v>
      </c>
      <c r="C1613" t="s">
        <v>2864</v>
      </c>
      <c r="D1613" t="s">
        <v>2628</v>
      </c>
      <c r="E1613" s="6">
        <v>45121</v>
      </c>
      <c r="F1613" s="51">
        <v>1086</v>
      </c>
      <c r="G1613" s="51">
        <v>1086</v>
      </c>
      <c r="I1613" s="6"/>
    </row>
    <row r="1614" spans="2:9" x14ac:dyDescent="0.25">
      <c r="B1614" t="s">
        <v>833</v>
      </c>
      <c r="C1614" t="s">
        <v>2865</v>
      </c>
      <c r="D1614" t="s">
        <v>835</v>
      </c>
      <c r="E1614" s="6">
        <v>45066</v>
      </c>
      <c r="F1614" s="51">
        <v>248.5</v>
      </c>
      <c r="G1614" s="51">
        <v>248.5</v>
      </c>
      <c r="I1614" s="6"/>
    </row>
    <row r="1615" spans="2:9" x14ac:dyDescent="0.25">
      <c r="B1615" t="s">
        <v>833</v>
      </c>
      <c r="C1615" t="s">
        <v>2865</v>
      </c>
      <c r="D1615" t="s">
        <v>2471</v>
      </c>
      <c r="E1615" s="6">
        <v>45113</v>
      </c>
      <c r="F1615" s="51">
        <v>794.75</v>
      </c>
      <c r="G1615" s="51">
        <v>794.75</v>
      </c>
      <c r="I1615" s="6"/>
    </row>
    <row r="1616" spans="2:9" x14ac:dyDescent="0.25">
      <c r="B1616" t="s">
        <v>836</v>
      </c>
      <c r="C1616" t="s">
        <v>2866</v>
      </c>
      <c r="D1616" t="s">
        <v>838</v>
      </c>
      <c r="E1616" s="6">
        <v>44981</v>
      </c>
      <c r="F1616" s="51">
        <v>1039.5</v>
      </c>
      <c r="G1616" s="51">
        <v>1039.5</v>
      </c>
      <c r="I1616" s="6"/>
    </row>
    <row r="1617" spans="2:9" x14ac:dyDescent="0.25">
      <c r="B1617" t="s">
        <v>836</v>
      </c>
      <c r="C1617" t="s">
        <v>2866</v>
      </c>
      <c r="D1617" t="s">
        <v>839</v>
      </c>
      <c r="E1617" s="6">
        <v>45042</v>
      </c>
      <c r="F1617" s="51">
        <v>1053.75</v>
      </c>
      <c r="G1617" s="51">
        <v>1053.75</v>
      </c>
      <c r="I1617" s="6"/>
    </row>
    <row r="1618" spans="2:9" x14ac:dyDescent="0.25">
      <c r="B1618" t="s">
        <v>836</v>
      </c>
      <c r="C1618" t="s">
        <v>2866</v>
      </c>
      <c r="D1618" t="s">
        <v>1664</v>
      </c>
      <c r="E1618" s="6">
        <v>45087</v>
      </c>
      <c r="F1618" s="51">
        <v>1435</v>
      </c>
      <c r="G1618" s="51">
        <v>1435</v>
      </c>
      <c r="I1618" s="6"/>
    </row>
    <row r="1619" spans="2:9" x14ac:dyDescent="0.25">
      <c r="B1619" t="s">
        <v>840</v>
      </c>
      <c r="C1619" t="s">
        <v>2867</v>
      </c>
      <c r="D1619" t="s">
        <v>842</v>
      </c>
      <c r="E1619" s="6">
        <v>44937</v>
      </c>
      <c r="F1619" s="51">
        <v>1032.5</v>
      </c>
      <c r="G1619" s="51">
        <v>1032.5</v>
      </c>
      <c r="I1619" s="6"/>
    </row>
    <row r="1620" spans="2:9" x14ac:dyDescent="0.25">
      <c r="B1620" t="s">
        <v>840</v>
      </c>
      <c r="C1620" t="s">
        <v>2867</v>
      </c>
      <c r="D1620" t="s">
        <v>843</v>
      </c>
      <c r="E1620" s="6">
        <v>44937</v>
      </c>
      <c r="F1620" s="51">
        <v>1475</v>
      </c>
      <c r="G1620" s="51">
        <v>1475</v>
      </c>
      <c r="I1620" s="6"/>
    </row>
    <row r="1621" spans="2:9" x14ac:dyDescent="0.25">
      <c r="B1621" t="s">
        <v>844</v>
      </c>
      <c r="C1621" t="s">
        <v>2868</v>
      </c>
      <c r="D1621" t="s">
        <v>846</v>
      </c>
      <c r="E1621" s="6">
        <v>44866</v>
      </c>
      <c r="F1621" s="51">
        <v>2000</v>
      </c>
      <c r="G1621" s="51">
        <v>2000</v>
      </c>
      <c r="I1621" s="6"/>
    </row>
    <row r="1622" spans="2:9" x14ac:dyDescent="0.25">
      <c r="B1622" t="s">
        <v>844</v>
      </c>
      <c r="C1622" t="s">
        <v>2868</v>
      </c>
      <c r="D1622" t="s">
        <v>847</v>
      </c>
      <c r="E1622" s="6">
        <v>44994</v>
      </c>
      <c r="F1622" s="51">
        <v>700</v>
      </c>
      <c r="G1622" s="51">
        <v>700</v>
      </c>
      <c r="I1622" s="6"/>
    </row>
    <row r="1623" spans="2:9" x14ac:dyDescent="0.25">
      <c r="B1623" t="s">
        <v>848</v>
      </c>
      <c r="C1623" t="s">
        <v>2869</v>
      </c>
      <c r="D1623" t="s">
        <v>850</v>
      </c>
      <c r="E1623" s="6">
        <v>44843</v>
      </c>
      <c r="F1623" s="51">
        <v>2565</v>
      </c>
      <c r="G1623" s="51">
        <v>2565</v>
      </c>
      <c r="I1623" s="6"/>
    </row>
    <row r="1624" spans="2:9" x14ac:dyDescent="0.25">
      <c r="B1624" t="s">
        <v>851</v>
      </c>
      <c r="C1624" t="s">
        <v>2870</v>
      </c>
      <c r="D1624" t="s">
        <v>1195</v>
      </c>
      <c r="E1624" s="6">
        <v>45079</v>
      </c>
      <c r="F1624" s="51">
        <v>717.5</v>
      </c>
      <c r="G1624" s="51">
        <v>717.5</v>
      </c>
      <c r="I1624" s="6"/>
    </row>
    <row r="1625" spans="2:9" x14ac:dyDescent="0.25">
      <c r="B1625" t="s">
        <v>851</v>
      </c>
      <c r="C1625" t="s">
        <v>2870</v>
      </c>
      <c r="D1625" t="s">
        <v>2163</v>
      </c>
      <c r="E1625" s="6">
        <v>45098</v>
      </c>
      <c r="F1625" s="51">
        <v>1950.75</v>
      </c>
      <c r="G1625" s="51">
        <v>1950.75</v>
      </c>
      <c r="I1625" s="6"/>
    </row>
    <row r="1626" spans="2:9" x14ac:dyDescent="0.25">
      <c r="B1626" t="s">
        <v>851</v>
      </c>
      <c r="C1626" t="s">
        <v>2870</v>
      </c>
      <c r="D1626" t="s">
        <v>2164</v>
      </c>
      <c r="E1626" s="6">
        <v>45104</v>
      </c>
      <c r="F1626" s="51">
        <v>498.53</v>
      </c>
      <c r="G1626" s="51">
        <v>498.53</v>
      </c>
      <c r="I1626" s="6"/>
    </row>
    <row r="1627" spans="2:9" x14ac:dyDescent="0.25">
      <c r="B1627" t="s">
        <v>853</v>
      </c>
      <c r="C1627" t="s">
        <v>2871</v>
      </c>
      <c r="D1627" t="s">
        <v>855</v>
      </c>
      <c r="E1627" s="6">
        <v>44775</v>
      </c>
      <c r="F1627" s="51">
        <v>3850</v>
      </c>
      <c r="G1627" s="51">
        <v>3850</v>
      </c>
      <c r="I1627" s="6"/>
    </row>
    <row r="1628" spans="2:9" x14ac:dyDescent="0.25">
      <c r="B1628" t="s">
        <v>856</v>
      </c>
      <c r="C1628" t="s">
        <v>2872</v>
      </c>
      <c r="D1628" t="s">
        <v>858</v>
      </c>
      <c r="E1628" s="6">
        <v>44992</v>
      </c>
      <c r="F1628" s="51">
        <v>1250</v>
      </c>
      <c r="G1628" s="51">
        <v>1250</v>
      </c>
      <c r="I1628" s="6"/>
    </row>
    <row r="1629" spans="2:9" x14ac:dyDescent="0.25">
      <c r="B1629" t="s">
        <v>1196</v>
      </c>
      <c r="C1629" t="s">
        <v>2873</v>
      </c>
      <c r="D1629" t="s">
        <v>2473</v>
      </c>
      <c r="E1629" s="6">
        <v>45120</v>
      </c>
      <c r="F1629" s="51">
        <v>179.38</v>
      </c>
      <c r="G1629" s="51">
        <v>179.38</v>
      </c>
      <c r="I1629" s="6"/>
    </row>
    <row r="1630" spans="2:9" x14ac:dyDescent="0.25">
      <c r="B1630" t="s">
        <v>859</v>
      </c>
      <c r="C1630" t="s">
        <v>2874</v>
      </c>
      <c r="D1630" t="s">
        <v>861</v>
      </c>
      <c r="E1630" s="6">
        <v>44775</v>
      </c>
      <c r="F1630" s="51">
        <v>2419.8000000000002</v>
      </c>
      <c r="G1630" s="51">
        <v>350.95</v>
      </c>
      <c r="I1630" s="6"/>
    </row>
    <row r="1631" spans="2:9" x14ac:dyDescent="0.25">
      <c r="B1631" t="s">
        <v>859</v>
      </c>
      <c r="C1631" t="s">
        <v>2874</v>
      </c>
      <c r="D1631" t="s">
        <v>862</v>
      </c>
      <c r="E1631" s="6">
        <v>44776</v>
      </c>
      <c r="F1631" s="51">
        <v>1805.95</v>
      </c>
      <c r="G1631" s="51">
        <v>420.95</v>
      </c>
      <c r="I1631" s="6"/>
    </row>
    <row r="1632" spans="2:9" x14ac:dyDescent="0.25">
      <c r="B1632" t="s">
        <v>859</v>
      </c>
      <c r="C1632" t="s">
        <v>2874</v>
      </c>
      <c r="D1632" t="s">
        <v>1197</v>
      </c>
      <c r="E1632" s="6">
        <v>44975</v>
      </c>
      <c r="F1632" s="51">
        <v>2068.85</v>
      </c>
      <c r="G1632" s="51">
        <v>2068.85</v>
      </c>
      <c r="I1632" s="6"/>
    </row>
    <row r="1633" spans="2:9" x14ac:dyDescent="0.25">
      <c r="B1633" t="s">
        <v>859</v>
      </c>
      <c r="C1633" t="s">
        <v>2874</v>
      </c>
      <c r="D1633" t="s">
        <v>1198</v>
      </c>
      <c r="E1633" s="6">
        <v>44975</v>
      </c>
      <c r="F1633" s="51">
        <v>1385</v>
      </c>
      <c r="G1633" s="51">
        <v>1385</v>
      </c>
      <c r="I1633" s="6"/>
    </row>
    <row r="1634" spans="2:9" x14ac:dyDescent="0.25">
      <c r="B1634" t="s">
        <v>859</v>
      </c>
      <c r="C1634" t="s">
        <v>2874</v>
      </c>
      <c r="D1634" t="s">
        <v>1667</v>
      </c>
      <c r="E1634" s="6">
        <v>44975</v>
      </c>
      <c r="F1634" s="51">
        <v>2419.8000000000002</v>
      </c>
      <c r="G1634" s="51">
        <v>2419.8000000000002</v>
      </c>
      <c r="I1634" s="6"/>
    </row>
    <row r="1635" spans="2:9" x14ac:dyDescent="0.25">
      <c r="B1635" t="s">
        <v>859</v>
      </c>
      <c r="C1635" t="s">
        <v>2874</v>
      </c>
      <c r="D1635" t="s">
        <v>1668</v>
      </c>
      <c r="E1635" s="6">
        <v>44975</v>
      </c>
      <c r="F1635" s="51">
        <v>1805.95</v>
      </c>
      <c r="G1635" s="51">
        <v>1805.95</v>
      </c>
      <c r="I1635" s="6"/>
    </row>
    <row r="1636" spans="2:9" x14ac:dyDescent="0.25">
      <c r="B1636" t="s">
        <v>859</v>
      </c>
      <c r="C1636" t="s">
        <v>2874</v>
      </c>
      <c r="D1636" t="s">
        <v>863</v>
      </c>
      <c r="E1636" s="6">
        <v>45030</v>
      </c>
      <c r="F1636" s="51">
        <v>2820</v>
      </c>
      <c r="G1636" s="51">
        <v>2820</v>
      </c>
      <c r="I1636" s="6"/>
    </row>
    <row r="1637" spans="2:9" x14ac:dyDescent="0.25">
      <c r="B1637" t="s">
        <v>859</v>
      </c>
      <c r="C1637" t="s">
        <v>2874</v>
      </c>
      <c r="D1637" t="s">
        <v>1199</v>
      </c>
      <c r="E1637" s="6">
        <v>45077</v>
      </c>
      <c r="F1637" s="51">
        <v>1295</v>
      </c>
      <c r="G1637" s="51">
        <v>1295</v>
      </c>
      <c r="I1637" s="6"/>
    </row>
    <row r="1638" spans="2:9" x14ac:dyDescent="0.25">
      <c r="B1638" t="s">
        <v>859</v>
      </c>
      <c r="C1638" t="s">
        <v>2874</v>
      </c>
      <c r="D1638" t="s">
        <v>1200</v>
      </c>
      <c r="E1638" s="6">
        <v>45077</v>
      </c>
      <c r="F1638" s="51">
        <v>2441.25</v>
      </c>
      <c r="G1638" s="51">
        <v>2441.25</v>
      </c>
      <c r="I1638" s="6"/>
    </row>
    <row r="1639" spans="2:9" x14ac:dyDescent="0.25">
      <c r="B1639" t="s">
        <v>859</v>
      </c>
      <c r="C1639" t="s">
        <v>2874</v>
      </c>
      <c r="D1639" t="s">
        <v>1201</v>
      </c>
      <c r="E1639" s="6">
        <v>45077</v>
      </c>
      <c r="F1639" s="51">
        <v>2971.35</v>
      </c>
      <c r="G1639" s="51">
        <v>2971.35</v>
      </c>
      <c r="I1639" s="6"/>
    </row>
    <row r="1640" spans="2:9" x14ac:dyDescent="0.25">
      <c r="B1640" t="s">
        <v>859</v>
      </c>
      <c r="C1640" t="s">
        <v>2874</v>
      </c>
      <c r="D1640" t="s">
        <v>1202</v>
      </c>
      <c r="E1640" s="6">
        <v>45077</v>
      </c>
      <c r="F1640" s="51">
        <v>1395</v>
      </c>
      <c r="G1640" s="51">
        <v>1395</v>
      </c>
      <c r="I1640" s="6"/>
    </row>
    <row r="1641" spans="2:9" x14ac:dyDescent="0.25">
      <c r="B1641" t="s">
        <v>859</v>
      </c>
      <c r="C1641" t="s">
        <v>2874</v>
      </c>
      <c r="D1641" t="s">
        <v>1666</v>
      </c>
      <c r="E1641" s="6">
        <v>45090</v>
      </c>
      <c r="F1641" s="51">
        <v>2800</v>
      </c>
      <c r="G1641" s="51">
        <v>2800</v>
      </c>
      <c r="I1641" s="6"/>
    </row>
    <row r="1642" spans="2:9" x14ac:dyDescent="0.25">
      <c r="B1642" t="s">
        <v>859</v>
      </c>
      <c r="C1642" t="s">
        <v>2874</v>
      </c>
      <c r="D1642" t="s">
        <v>2165</v>
      </c>
      <c r="E1642" s="6">
        <v>45101</v>
      </c>
      <c r="F1642" s="51">
        <v>1372.75</v>
      </c>
      <c r="G1642" s="51">
        <v>1372.75</v>
      </c>
      <c r="I1642" s="6"/>
    </row>
    <row r="1643" spans="2:9" x14ac:dyDescent="0.25">
      <c r="B1643" t="s">
        <v>864</v>
      </c>
      <c r="C1643" t="s">
        <v>2875</v>
      </c>
      <c r="D1643" t="s">
        <v>866</v>
      </c>
      <c r="E1643" s="6">
        <v>45013</v>
      </c>
      <c r="F1643" s="51">
        <v>2500</v>
      </c>
      <c r="G1643" s="51">
        <v>2500</v>
      </c>
      <c r="I1643" s="6"/>
    </row>
    <row r="1644" spans="2:9" x14ac:dyDescent="0.25">
      <c r="B1644" t="s">
        <v>1670</v>
      </c>
      <c r="C1644" t="s">
        <v>2876</v>
      </c>
      <c r="D1644" t="s">
        <v>1672</v>
      </c>
      <c r="E1644" s="6">
        <v>45083</v>
      </c>
      <c r="F1644" s="51">
        <v>2600</v>
      </c>
      <c r="G1644" s="51">
        <v>2600</v>
      </c>
      <c r="I1644" s="6"/>
    </row>
    <row r="1645" spans="2:9" x14ac:dyDescent="0.25">
      <c r="B1645" t="s">
        <v>1670</v>
      </c>
      <c r="C1645" t="s">
        <v>2876</v>
      </c>
      <c r="D1645" t="s">
        <v>2166</v>
      </c>
      <c r="E1645" s="6">
        <v>45106</v>
      </c>
      <c r="F1645" s="51">
        <v>1000</v>
      </c>
      <c r="G1645" s="51">
        <v>1000</v>
      </c>
      <c r="I1645" s="6"/>
    </row>
    <row r="1646" spans="2:9" x14ac:dyDescent="0.25">
      <c r="B1646" t="s">
        <v>867</v>
      </c>
      <c r="C1646" t="s">
        <v>2877</v>
      </c>
      <c r="D1646" t="s">
        <v>869</v>
      </c>
      <c r="E1646" s="6">
        <v>44937</v>
      </c>
      <c r="F1646" s="51">
        <v>1696.25</v>
      </c>
      <c r="G1646" s="51">
        <v>1696.25</v>
      </c>
      <c r="I1646" s="6"/>
    </row>
    <row r="1647" spans="2:9" x14ac:dyDescent="0.25">
      <c r="B1647" t="s">
        <v>867</v>
      </c>
      <c r="C1647" t="s">
        <v>2877</v>
      </c>
      <c r="D1647" t="s">
        <v>870</v>
      </c>
      <c r="E1647" s="6">
        <v>45063</v>
      </c>
      <c r="F1647" s="51">
        <v>1551</v>
      </c>
      <c r="G1647" s="51">
        <v>1551</v>
      </c>
      <c r="I1647" s="6"/>
    </row>
    <row r="1648" spans="2:9" x14ac:dyDescent="0.25">
      <c r="B1648" t="s">
        <v>2204</v>
      </c>
      <c r="C1648" t="s">
        <v>2878</v>
      </c>
      <c r="D1648" t="s">
        <v>2474</v>
      </c>
      <c r="E1648" s="6">
        <v>45120</v>
      </c>
      <c r="F1648" s="51">
        <v>722.5</v>
      </c>
      <c r="G1648" s="51">
        <v>722.5</v>
      </c>
      <c r="I1648" s="6"/>
    </row>
    <row r="1649" spans="2:9" x14ac:dyDescent="0.25">
      <c r="B1649" t="s">
        <v>871</v>
      </c>
      <c r="C1649" t="s">
        <v>2879</v>
      </c>
      <c r="D1649" t="s">
        <v>872</v>
      </c>
      <c r="E1649" s="6">
        <v>44912</v>
      </c>
      <c r="F1649" s="51">
        <v>715</v>
      </c>
      <c r="G1649" s="51">
        <v>715</v>
      </c>
      <c r="I1649" s="6"/>
    </row>
    <row r="1650" spans="2:9" x14ac:dyDescent="0.25">
      <c r="B1650" t="s">
        <v>871</v>
      </c>
      <c r="C1650" t="s">
        <v>2879</v>
      </c>
      <c r="D1650" t="s">
        <v>873</v>
      </c>
      <c r="E1650" s="6">
        <v>44915</v>
      </c>
      <c r="F1650" s="51">
        <v>1430</v>
      </c>
      <c r="G1650" s="51">
        <v>1430</v>
      </c>
      <c r="I1650" s="6"/>
    </row>
    <row r="1651" spans="2:9" x14ac:dyDescent="0.25">
      <c r="B1651" t="s">
        <v>871</v>
      </c>
      <c r="C1651" t="s">
        <v>2879</v>
      </c>
      <c r="D1651" t="s">
        <v>874</v>
      </c>
      <c r="E1651" s="6">
        <v>44937</v>
      </c>
      <c r="F1651" s="51">
        <v>737.5</v>
      </c>
      <c r="G1651" s="51">
        <v>737.5</v>
      </c>
      <c r="I1651" s="6"/>
    </row>
    <row r="1652" spans="2:9" x14ac:dyDescent="0.25">
      <c r="B1652" t="s">
        <v>871</v>
      </c>
      <c r="C1652" t="s">
        <v>2879</v>
      </c>
      <c r="D1652" t="s">
        <v>875</v>
      </c>
      <c r="E1652" s="6">
        <v>44998</v>
      </c>
      <c r="F1652" s="51">
        <v>324</v>
      </c>
      <c r="G1652" s="51">
        <v>0.95</v>
      </c>
      <c r="I1652" s="6"/>
    </row>
    <row r="1653" spans="2:9" x14ac:dyDescent="0.25">
      <c r="B1653" t="s">
        <v>871</v>
      </c>
      <c r="C1653" t="s">
        <v>2879</v>
      </c>
      <c r="D1653" t="s">
        <v>1203</v>
      </c>
      <c r="E1653" s="6">
        <v>45021</v>
      </c>
      <c r="F1653" s="51">
        <v>1530</v>
      </c>
      <c r="G1653" s="51">
        <v>1530</v>
      </c>
      <c r="I1653" s="6"/>
    </row>
    <row r="1654" spans="2:9" x14ac:dyDescent="0.25">
      <c r="B1654" t="s">
        <v>871</v>
      </c>
      <c r="C1654" t="s">
        <v>2879</v>
      </c>
      <c r="D1654" t="s">
        <v>1688</v>
      </c>
      <c r="E1654" s="6">
        <v>45021</v>
      </c>
      <c r="F1654" s="51">
        <v>1410</v>
      </c>
      <c r="G1654" s="51">
        <v>1410</v>
      </c>
      <c r="I1654" s="6"/>
    </row>
    <row r="1655" spans="2:9" x14ac:dyDescent="0.25">
      <c r="B1655" t="s">
        <v>871</v>
      </c>
      <c r="C1655" t="s">
        <v>2879</v>
      </c>
      <c r="D1655" t="s">
        <v>876</v>
      </c>
      <c r="E1655" s="6">
        <v>45062</v>
      </c>
      <c r="F1655" s="51">
        <v>424.5</v>
      </c>
      <c r="G1655" s="51">
        <v>424.5</v>
      </c>
      <c r="I1655" s="6"/>
    </row>
    <row r="1656" spans="2:9" x14ac:dyDescent="0.25">
      <c r="B1656" t="s">
        <v>871</v>
      </c>
      <c r="C1656" t="s">
        <v>2879</v>
      </c>
      <c r="D1656" t="s">
        <v>877</v>
      </c>
      <c r="E1656" s="6">
        <v>45063</v>
      </c>
      <c r="F1656" s="51">
        <v>1485</v>
      </c>
      <c r="G1656" s="51">
        <v>1485</v>
      </c>
      <c r="I1656" s="6"/>
    </row>
    <row r="1657" spans="2:9" x14ac:dyDescent="0.25">
      <c r="B1657" t="s">
        <v>871</v>
      </c>
      <c r="C1657" t="s">
        <v>2879</v>
      </c>
      <c r="D1657" t="s">
        <v>1204</v>
      </c>
      <c r="E1657" s="6">
        <v>45077</v>
      </c>
      <c r="F1657" s="51">
        <v>3537.5</v>
      </c>
      <c r="G1657" s="51">
        <v>3537.5</v>
      </c>
      <c r="I1657" s="6"/>
    </row>
    <row r="1658" spans="2:9" x14ac:dyDescent="0.25">
      <c r="B1658" t="s">
        <v>871</v>
      </c>
      <c r="C1658" t="s">
        <v>2879</v>
      </c>
      <c r="D1658" t="s">
        <v>1675</v>
      </c>
      <c r="E1658" s="6">
        <v>45087</v>
      </c>
      <c r="F1658" s="51">
        <v>1327.38</v>
      </c>
      <c r="G1658" s="51">
        <v>1327.38</v>
      </c>
      <c r="I1658" s="6"/>
    </row>
    <row r="1659" spans="2:9" x14ac:dyDescent="0.25">
      <c r="B1659" t="s">
        <v>871</v>
      </c>
      <c r="C1659" t="s">
        <v>2879</v>
      </c>
      <c r="D1659" t="s">
        <v>1677</v>
      </c>
      <c r="E1659" s="6">
        <v>45087</v>
      </c>
      <c r="F1659" s="51">
        <v>1100</v>
      </c>
      <c r="G1659" s="51">
        <v>1100</v>
      </c>
      <c r="I1659" s="6"/>
    </row>
    <row r="1660" spans="2:9" x14ac:dyDescent="0.25">
      <c r="B1660" t="s">
        <v>871</v>
      </c>
      <c r="C1660" t="s">
        <v>2879</v>
      </c>
      <c r="D1660" t="s">
        <v>1683</v>
      </c>
      <c r="E1660" s="6">
        <v>45087</v>
      </c>
      <c r="F1660" s="51">
        <v>1445</v>
      </c>
      <c r="G1660" s="51">
        <v>1445</v>
      </c>
      <c r="I1660" s="6"/>
    </row>
    <row r="1661" spans="2:9" x14ac:dyDescent="0.25">
      <c r="B1661" t="s">
        <v>871</v>
      </c>
      <c r="C1661" t="s">
        <v>2879</v>
      </c>
      <c r="D1661" t="s">
        <v>1685</v>
      </c>
      <c r="E1661" s="6">
        <v>45087</v>
      </c>
      <c r="F1661" s="51">
        <v>469.63</v>
      </c>
      <c r="G1661" s="51">
        <v>469.63</v>
      </c>
      <c r="I1661" s="6"/>
    </row>
    <row r="1662" spans="2:9" x14ac:dyDescent="0.25">
      <c r="B1662" t="s">
        <v>871</v>
      </c>
      <c r="C1662" t="s">
        <v>2879</v>
      </c>
      <c r="D1662" t="s">
        <v>2167</v>
      </c>
      <c r="E1662" s="6">
        <v>45090</v>
      </c>
      <c r="F1662" s="51">
        <v>1382.25</v>
      </c>
      <c r="G1662" s="51">
        <v>1382.25</v>
      </c>
      <c r="I1662" s="6"/>
    </row>
    <row r="1663" spans="2:9" x14ac:dyDescent="0.25">
      <c r="B1663" t="s">
        <v>871</v>
      </c>
      <c r="C1663" t="s">
        <v>2879</v>
      </c>
      <c r="D1663" t="s">
        <v>1674</v>
      </c>
      <c r="E1663" s="6">
        <v>45091</v>
      </c>
      <c r="F1663" s="51">
        <v>1291.5</v>
      </c>
      <c r="G1663" s="51">
        <v>1291.5</v>
      </c>
      <c r="I1663" s="6"/>
    </row>
    <row r="1664" spans="2:9" x14ac:dyDescent="0.25">
      <c r="B1664" t="s">
        <v>871</v>
      </c>
      <c r="C1664" t="s">
        <v>2879</v>
      </c>
      <c r="D1664" t="s">
        <v>1676</v>
      </c>
      <c r="E1664" s="6">
        <v>45091</v>
      </c>
      <c r="F1664" s="51">
        <v>1470.88</v>
      </c>
      <c r="G1664" s="51">
        <v>1470.88</v>
      </c>
      <c r="I1664" s="6"/>
    </row>
    <row r="1665" spans="2:9" x14ac:dyDescent="0.25">
      <c r="B1665" t="s">
        <v>871</v>
      </c>
      <c r="C1665" t="s">
        <v>2879</v>
      </c>
      <c r="D1665" t="s">
        <v>1678</v>
      </c>
      <c r="E1665" s="6">
        <v>45091</v>
      </c>
      <c r="F1665" s="51">
        <v>2152.5</v>
      </c>
      <c r="G1665" s="51">
        <v>2152.5</v>
      </c>
      <c r="I1665" s="6"/>
    </row>
    <row r="1666" spans="2:9" x14ac:dyDescent="0.25">
      <c r="B1666" t="s">
        <v>871</v>
      </c>
      <c r="C1666" t="s">
        <v>2879</v>
      </c>
      <c r="D1666" t="s">
        <v>1679</v>
      </c>
      <c r="E1666" s="6">
        <v>45091</v>
      </c>
      <c r="F1666" s="51">
        <v>939.25</v>
      </c>
      <c r="G1666" s="51">
        <v>939.25</v>
      </c>
      <c r="I1666" s="6"/>
    </row>
    <row r="1667" spans="2:9" x14ac:dyDescent="0.25">
      <c r="B1667" t="s">
        <v>871</v>
      </c>
      <c r="C1667" t="s">
        <v>2879</v>
      </c>
      <c r="D1667" t="s">
        <v>1680</v>
      </c>
      <c r="E1667" s="6">
        <v>45091</v>
      </c>
      <c r="F1667" s="51">
        <v>609</v>
      </c>
      <c r="G1667" s="51">
        <v>609</v>
      </c>
      <c r="I1667" s="6"/>
    </row>
    <row r="1668" spans="2:9" x14ac:dyDescent="0.25">
      <c r="B1668" t="s">
        <v>871</v>
      </c>
      <c r="C1668" t="s">
        <v>2879</v>
      </c>
      <c r="D1668" t="s">
        <v>1681</v>
      </c>
      <c r="E1668" s="6">
        <v>45091</v>
      </c>
      <c r="F1668" s="51">
        <v>903.13</v>
      </c>
      <c r="G1668" s="51">
        <v>903.13</v>
      </c>
      <c r="I1668" s="6"/>
    </row>
    <row r="1669" spans="2:9" x14ac:dyDescent="0.25">
      <c r="B1669" t="s">
        <v>871</v>
      </c>
      <c r="C1669" t="s">
        <v>2879</v>
      </c>
      <c r="D1669" t="s">
        <v>1682</v>
      </c>
      <c r="E1669" s="6">
        <v>45091</v>
      </c>
      <c r="F1669" s="51">
        <v>3200</v>
      </c>
      <c r="G1669" s="51">
        <v>3200</v>
      </c>
      <c r="I1669" s="6"/>
    </row>
    <row r="1670" spans="2:9" x14ac:dyDescent="0.25">
      <c r="B1670" t="s">
        <v>871</v>
      </c>
      <c r="C1670" t="s">
        <v>2879</v>
      </c>
      <c r="D1670" t="s">
        <v>1684</v>
      </c>
      <c r="E1670" s="6">
        <v>45091</v>
      </c>
      <c r="F1670" s="51">
        <v>1192.1300000000001</v>
      </c>
      <c r="G1670" s="51">
        <v>1192.1300000000001</v>
      </c>
      <c r="I1670" s="6"/>
    </row>
    <row r="1671" spans="2:9" x14ac:dyDescent="0.25">
      <c r="B1671" t="s">
        <v>871</v>
      </c>
      <c r="C1671" t="s">
        <v>2879</v>
      </c>
      <c r="D1671" t="s">
        <v>1686</v>
      </c>
      <c r="E1671" s="6">
        <v>45091</v>
      </c>
      <c r="F1671" s="51">
        <v>1567.25</v>
      </c>
      <c r="G1671" s="51">
        <v>1567.25</v>
      </c>
      <c r="I1671" s="6"/>
    </row>
    <row r="1672" spans="2:9" x14ac:dyDescent="0.25">
      <c r="B1672" t="s">
        <v>871</v>
      </c>
      <c r="C1672" t="s">
        <v>2879</v>
      </c>
      <c r="D1672" t="s">
        <v>1687</v>
      </c>
      <c r="E1672" s="6">
        <v>45091</v>
      </c>
      <c r="F1672" s="51">
        <v>686.38</v>
      </c>
      <c r="G1672" s="51">
        <v>686.38</v>
      </c>
      <c r="I1672" s="6"/>
    </row>
    <row r="1673" spans="2:9" x14ac:dyDescent="0.25">
      <c r="B1673" t="s">
        <v>871</v>
      </c>
      <c r="C1673" t="s">
        <v>2879</v>
      </c>
      <c r="D1673" t="s">
        <v>2168</v>
      </c>
      <c r="E1673" s="6">
        <v>45098</v>
      </c>
      <c r="F1673" s="51">
        <v>1264.3800000000001</v>
      </c>
      <c r="G1673" s="51">
        <v>1264.3800000000001</v>
      </c>
      <c r="I1673" s="6"/>
    </row>
    <row r="1674" spans="2:9" x14ac:dyDescent="0.25">
      <c r="B1674" t="s">
        <v>871</v>
      </c>
      <c r="C1674" t="s">
        <v>2879</v>
      </c>
      <c r="D1674" t="s">
        <v>2169</v>
      </c>
      <c r="E1674" s="6">
        <v>45098</v>
      </c>
      <c r="F1674" s="51">
        <v>1372.75</v>
      </c>
      <c r="G1674" s="51">
        <v>1372.75</v>
      </c>
      <c r="I1674" s="6"/>
    </row>
    <row r="1675" spans="2:9" x14ac:dyDescent="0.25">
      <c r="B1675" t="s">
        <v>871</v>
      </c>
      <c r="C1675" t="s">
        <v>2879</v>
      </c>
      <c r="D1675" t="s">
        <v>2170</v>
      </c>
      <c r="E1675" s="6">
        <v>45098</v>
      </c>
      <c r="F1675" s="51">
        <v>1083.75</v>
      </c>
      <c r="G1675" s="51">
        <v>1083.75</v>
      </c>
      <c r="I1675" s="6"/>
    </row>
    <row r="1676" spans="2:9" x14ac:dyDescent="0.25">
      <c r="B1676" t="s">
        <v>871</v>
      </c>
      <c r="C1676" t="s">
        <v>2879</v>
      </c>
      <c r="D1676" t="s">
        <v>2171</v>
      </c>
      <c r="E1676" s="6">
        <v>45098</v>
      </c>
      <c r="F1676" s="51">
        <v>722.5</v>
      </c>
      <c r="G1676" s="51">
        <v>722.5</v>
      </c>
      <c r="I1676" s="6"/>
    </row>
    <row r="1677" spans="2:9" x14ac:dyDescent="0.25">
      <c r="B1677" t="s">
        <v>871</v>
      </c>
      <c r="C1677" t="s">
        <v>2879</v>
      </c>
      <c r="D1677" t="s">
        <v>2172</v>
      </c>
      <c r="E1677" s="6">
        <v>45098</v>
      </c>
      <c r="F1677" s="51">
        <v>758.63</v>
      </c>
      <c r="G1677" s="51">
        <v>758.63</v>
      </c>
      <c r="I1677" s="6"/>
    </row>
    <row r="1678" spans="2:9" x14ac:dyDescent="0.25">
      <c r="B1678" t="s">
        <v>871</v>
      </c>
      <c r="C1678" t="s">
        <v>2879</v>
      </c>
      <c r="D1678" t="s">
        <v>2173</v>
      </c>
      <c r="E1678" s="6">
        <v>45100</v>
      </c>
      <c r="F1678" s="51">
        <v>1107.5</v>
      </c>
      <c r="G1678" s="51">
        <v>1107.5</v>
      </c>
      <c r="I1678" s="6"/>
    </row>
    <row r="1679" spans="2:9" x14ac:dyDescent="0.25">
      <c r="B1679" t="s">
        <v>871</v>
      </c>
      <c r="C1679" t="s">
        <v>2879</v>
      </c>
      <c r="D1679" t="s">
        <v>2174</v>
      </c>
      <c r="E1679" s="6">
        <v>45100</v>
      </c>
      <c r="F1679" s="51">
        <v>325.13</v>
      </c>
      <c r="G1679" s="51">
        <v>325.13</v>
      </c>
      <c r="I1679" s="6"/>
    </row>
    <row r="1680" spans="2:9" x14ac:dyDescent="0.25">
      <c r="B1680" t="s">
        <v>871</v>
      </c>
      <c r="C1680" t="s">
        <v>2879</v>
      </c>
      <c r="D1680" t="s">
        <v>2175</v>
      </c>
      <c r="E1680" s="6">
        <v>45101</v>
      </c>
      <c r="F1680" s="51">
        <v>2709.38</v>
      </c>
      <c r="G1680" s="51">
        <v>2709.38</v>
      </c>
      <c r="I1680" s="6"/>
    </row>
    <row r="1681" spans="2:9" x14ac:dyDescent="0.25">
      <c r="B1681" t="s">
        <v>871</v>
      </c>
      <c r="C1681" t="s">
        <v>2879</v>
      </c>
      <c r="D1681" t="s">
        <v>2177</v>
      </c>
      <c r="E1681" s="6">
        <v>45104</v>
      </c>
      <c r="F1681" s="51">
        <v>2000</v>
      </c>
      <c r="G1681" s="51">
        <v>2000</v>
      </c>
      <c r="I1681" s="6"/>
    </row>
    <row r="1682" spans="2:9" x14ac:dyDescent="0.25">
      <c r="B1682" t="s">
        <v>871</v>
      </c>
      <c r="C1682" t="s">
        <v>2879</v>
      </c>
      <c r="D1682" t="s">
        <v>2180</v>
      </c>
      <c r="E1682" s="6">
        <v>45104</v>
      </c>
      <c r="F1682" s="51">
        <v>1734</v>
      </c>
      <c r="G1682" s="51">
        <v>1734</v>
      </c>
      <c r="I1682" s="6"/>
    </row>
    <row r="1683" spans="2:9" x14ac:dyDescent="0.25">
      <c r="B1683" t="s">
        <v>871</v>
      </c>
      <c r="C1683" t="s">
        <v>2879</v>
      </c>
      <c r="D1683" t="s">
        <v>2178</v>
      </c>
      <c r="E1683" s="6">
        <v>45104</v>
      </c>
      <c r="F1683" s="51">
        <v>3000</v>
      </c>
      <c r="G1683" s="51">
        <v>3000</v>
      </c>
      <c r="I1683" s="6"/>
    </row>
    <row r="1684" spans="2:9" x14ac:dyDescent="0.25">
      <c r="B1684" t="s">
        <v>871</v>
      </c>
      <c r="C1684" t="s">
        <v>2879</v>
      </c>
      <c r="D1684" t="s">
        <v>2176</v>
      </c>
      <c r="E1684" s="6">
        <v>45104</v>
      </c>
      <c r="F1684" s="51">
        <v>867</v>
      </c>
      <c r="G1684" s="51">
        <v>867</v>
      </c>
      <c r="I1684" s="6"/>
    </row>
    <row r="1685" spans="2:9" x14ac:dyDescent="0.25">
      <c r="B1685" t="s">
        <v>871</v>
      </c>
      <c r="C1685" t="s">
        <v>2879</v>
      </c>
      <c r="D1685" t="s">
        <v>2179</v>
      </c>
      <c r="E1685" s="6">
        <v>45104</v>
      </c>
      <c r="F1685" s="51">
        <v>325.13</v>
      </c>
      <c r="G1685" s="51">
        <v>325.13</v>
      </c>
      <c r="I1685" s="6"/>
    </row>
    <row r="1686" spans="2:9" x14ac:dyDescent="0.25">
      <c r="B1686" t="s">
        <v>871</v>
      </c>
      <c r="C1686" t="s">
        <v>2879</v>
      </c>
      <c r="D1686" t="s">
        <v>2475</v>
      </c>
      <c r="E1686" s="6">
        <v>45112</v>
      </c>
      <c r="F1686" s="51">
        <v>2565</v>
      </c>
      <c r="G1686" s="51">
        <v>2565</v>
      </c>
      <c r="I1686" s="6"/>
    </row>
    <row r="1687" spans="2:9" x14ac:dyDescent="0.25">
      <c r="B1687" t="s">
        <v>871</v>
      </c>
      <c r="C1687" t="s">
        <v>2879</v>
      </c>
      <c r="D1687" t="s">
        <v>2476</v>
      </c>
      <c r="E1687" s="6">
        <v>45119</v>
      </c>
      <c r="F1687" s="51">
        <v>2745.5</v>
      </c>
      <c r="G1687" s="51">
        <v>2745.5</v>
      </c>
      <c r="I1687" s="6"/>
    </row>
    <row r="1688" spans="2:9" x14ac:dyDescent="0.25">
      <c r="B1688" t="s">
        <v>871</v>
      </c>
      <c r="C1688" t="s">
        <v>2879</v>
      </c>
      <c r="D1688" t="s">
        <v>2477</v>
      </c>
      <c r="E1688" s="6">
        <v>45119</v>
      </c>
      <c r="F1688" s="51">
        <v>1156</v>
      </c>
      <c r="G1688" s="51">
        <v>1156</v>
      </c>
      <c r="I1688" s="6"/>
    </row>
    <row r="1689" spans="2:9" x14ac:dyDescent="0.25">
      <c r="B1689" t="s">
        <v>871</v>
      </c>
      <c r="C1689" t="s">
        <v>2879</v>
      </c>
      <c r="D1689" t="s">
        <v>2478</v>
      </c>
      <c r="E1689" s="6">
        <v>45120</v>
      </c>
      <c r="F1689" s="51">
        <v>1589.5</v>
      </c>
      <c r="G1689" s="51">
        <v>1589.5</v>
      </c>
      <c r="I1689" s="6"/>
    </row>
    <row r="1690" spans="2:9" x14ac:dyDescent="0.25">
      <c r="B1690" t="s">
        <v>871</v>
      </c>
      <c r="C1690" t="s">
        <v>2879</v>
      </c>
      <c r="D1690" t="s">
        <v>2479</v>
      </c>
      <c r="E1690" s="6">
        <v>45120</v>
      </c>
      <c r="F1690" s="51">
        <v>1394.43</v>
      </c>
      <c r="G1690" s="51">
        <v>1394.43</v>
      </c>
      <c r="I1690" s="6"/>
    </row>
    <row r="1691" spans="2:9" x14ac:dyDescent="0.25">
      <c r="B1691" t="s">
        <v>871</v>
      </c>
      <c r="C1691" t="s">
        <v>2879</v>
      </c>
      <c r="D1691" t="s">
        <v>2480</v>
      </c>
      <c r="E1691" s="6">
        <v>45120</v>
      </c>
      <c r="F1691" s="51">
        <v>1372.75</v>
      </c>
      <c r="G1691" s="51">
        <v>1372.75</v>
      </c>
      <c r="I1691" s="6"/>
    </row>
    <row r="1692" spans="2:9" x14ac:dyDescent="0.25">
      <c r="B1692" t="s">
        <v>871</v>
      </c>
      <c r="C1692" t="s">
        <v>2879</v>
      </c>
      <c r="D1692" t="s">
        <v>2629</v>
      </c>
      <c r="E1692" s="6">
        <v>45122</v>
      </c>
      <c r="F1692" s="51">
        <v>1445</v>
      </c>
      <c r="G1692" s="51">
        <v>1445</v>
      </c>
      <c r="I1692" s="6"/>
    </row>
    <row r="1693" spans="2:9" x14ac:dyDescent="0.25">
      <c r="B1693" t="s">
        <v>2181</v>
      </c>
      <c r="C1693" t="s">
        <v>2880</v>
      </c>
      <c r="D1693" t="s">
        <v>2184</v>
      </c>
      <c r="E1693" s="6">
        <v>45098</v>
      </c>
      <c r="F1693" s="51">
        <v>1000</v>
      </c>
      <c r="G1693" s="51">
        <v>1000</v>
      </c>
      <c r="I1693" s="6"/>
    </row>
    <row r="1694" spans="2:9" x14ac:dyDescent="0.25">
      <c r="B1694" t="s">
        <v>2181</v>
      </c>
      <c r="C1694" t="s">
        <v>2880</v>
      </c>
      <c r="D1694" t="s">
        <v>2183</v>
      </c>
      <c r="E1694" s="6">
        <v>45098</v>
      </c>
      <c r="F1694" s="51">
        <v>1400</v>
      </c>
      <c r="G1694" s="51">
        <v>1400</v>
      </c>
      <c r="I1694" s="6"/>
    </row>
    <row r="1695" spans="2:9" x14ac:dyDescent="0.25">
      <c r="B1695" t="s">
        <v>878</v>
      </c>
      <c r="C1695" t="s">
        <v>2881</v>
      </c>
      <c r="D1695" t="s">
        <v>880</v>
      </c>
      <c r="E1695" s="6">
        <v>44906</v>
      </c>
      <c r="F1695" s="51">
        <v>3000</v>
      </c>
      <c r="G1695" s="51">
        <v>3000</v>
      </c>
      <c r="I1695" s="6"/>
    </row>
    <row r="1696" spans="2:9" x14ac:dyDescent="0.25">
      <c r="B1696" t="s">
        <v>878</v>
      </c>
      <c r="C1696" t="s">
        <v>2881</v>
      </c>
      <c r="D1696" t="s">
        <v>881</v>
      </c>
      <c r="E1696" s="6">
        <v>44961</v>
      </c>
      <c r="F1696" s="51">
        <v>1800</v>
      </c>
      <c r="G1696" s="51">
        <v>1800</v>
      </c>
      <c r="I1696" s="6"/>
    </row>
    <row r="1697" spans="2:9" x14ac:dyDescent="0.25">
      <c r="B1697" t="s">
        <v>882</v>
      </c>
      <c r="C1697" t="s">
        <v>2882</v>
      </c>
      <c r="D1697" t="s">
        <v>884</v>
      </c>
      <c r="E1697" s="6">
        <v>44952</v>
      </c>
      <c r="F1697" s="51">
        <v>550</v>
      </c>
      <c r="G1697" s="51">
        <v>550</v>
      </c>
      <c r="I1697" s="6"/>
    </row>
    <row r="1698" spans="2:9" x14ac:dyDescent="0.25">
      <c r="B1698" t="s">
        <v>885</v>
      </c>
      <c r="C1698" t="s">
        <v>2883</v>
      </c>
      <c r="D1698" t="s">
        <v>887</v>
      </c>
      <c r="E1698" s="6">
        <v>44649</v>
      </c>
      <c r="F1698" s="51">
        <v>3461.78</v>
      </c>
      <c r="G1698" s="51">
        <v>2571.64</v>
      </c>
      <c r="I1698" s="6"/>
    </row>
    <row r="1699" spans="2:9" x14ac:dyDescent="0.25">
      <c r="B1699" t="s">
        <v>885</v>
      </c>
      <c r="C1699" t="s">
        <v>2883</v>
      </c>
      <c r="D1699" t="s">
        <v>890</v>
      </c>
      <c r="E1699" s="6">
        <v>44812</v>
      </c>
      <c r="F1699" s="51">
        <v>1069.8900000000001</v>
      </c>
      <c r="G1699" s="51">
        <v>1069.8900000000001</v>
      </c>
      <c r="I1699" s="6"/>
    </row>
    <row r="1700" spans="2:9" x14ac:dyDescent="0.25">
      <c r="B1700" t="s">
        <v>885</v>
      </c>
      <c r="C1700" t="s">
        <v>2883</v>
      </c>
      <c r="D1700" t="s">
        <v>888</v>
      </c>
      <c r="E1700" s="6">
        <v>44817</v>
      </c>
      <c r="F1700" s="51">
        <v>150</v>
      </c>
      <c r="G1700" s="51">
        <v>150</v>
      </c>
      <c r="I1700" s="6"/>
    </row>
    <row r="1701" spans="2:9" x14ac:dyDescent="0.25">
      <c r="B1701" t="s">
        <v>885</v>
      </c>
      <c r="C1701" t="s">
        <v>2883</v>
      </c>
      <c r="D1701" t="s">
        <v>889</v>
      </c>
      <c r="E1701" s="6">
        <v>44817</v>
      </c>
      <c r="F1701" s="51">
        <v>449.6</v>
      </c>
      <c r="G1701" s="51">
        <v>449.6</v>
      </c>
      <c r="I1701" s="6"/>
    </row>
    <row r="1702" spans="2:9" x14ac:dyDescent="0.25">
      <c r="B1702" t="s">
        <v>885</v>
      </c>
      <c r="C1702" t="s">
        <v>2883</v>
      </c>
      <c r="D1702" t="s">
        <v>891</v>
      </c>
      <c r="E1702" s="6">
        <v>44845</v>
      </c>
      <c r="F1702" s="51">
        <v>3387</v>
      </c>
      <c r="G1702" s="51">
        <v>1548.94</v>
      </c>
      <c r="I1702" s="6"/>
    </row>
    <row r="1703" spans="2:9" x14ac:dyDescent="0.25">
      <c r="B1703" t="s">
        <v>885</v>
      </c>
      <c r="C1703" t="s">
        <v>2883</v>
      </c>
      <c r="D1703" t="s">
        <v>892</v>
      </c>
      <c r="E1703" s="6">
        <v>44845</v>
      </c>
      <c r="F1703" s="51">
        <v>2105.3000000000002</v>
      </c>
      <c r="G1703" s="51">
        <v>216.27</v>
      </c>
      <c r="I1703" s="6"/>
    </row>
    <row r="1704" spans="2:9" x14ac:dyDescent="0.25">
      <c r="B1704" t="s">
        <v>885</v>
      </c>
      <c r="C1704" t="s">
        <v>2883</v>
      </c>
      <c r="D1704" t="s">
        <v>893</v>
      </c>
      <c r="E1704" s="6">
        <v>44876</v>
      </c>
      <c r="F1704" s="51">
        <v>1965.6</v>
      </c>
      <c r="G1704" s="51">
        <v>1965.6</v>
      </c>
      <c r="I1704" s="6"/>
    </row>
    <row r="1705" spans="2:9" x14ac:dyDescent="0.25">
      <c r="B1705" t="s">
        <v>885</v>
      </c>
      <c r="C1705" t="s">
        <v>2883</v>
      </c>
      <c r="D1705" t="s">
        <v>894</v>
      </c>
      <c r="E1705" s="6">
        <v>44958</v>
      </c>
      <c r="F1705" s="51">
        <v>966.61</v>
      </c>
      <c r="G1705" s="51">
        <v>966.61</v>
      </c>
      <c r="I1705" s="6"/>
    </row>
    <row r="1706" spans="2:9" x14ac:dyDescent="0.25">
      <c r="B1706" t="s">
        <v>885</v>
      </c>
      <c r="C1706" t="s">
        <v>2883</v>
      </c>
      <c r="D1706" t="s">
        <v>895</v>
      </c>
      <c r="E1706" s="6">
        <v>45017</v>
      </c>
      <c r="F1706" s="51">
        <v>632.58000000000004</v>
      </c>
      <c r="G1706" s="51">
        <v>201.04</v>
      </c>
      <c r="I1706" s="6"/>
    </row>
    <row r="1707" spans="2:9" x14ac:dyDescent="0.25">
      <c r="B1707" t="s">
        <v>885</v>
      </c>
      <c r="C1707" t="s">
        <v>2883</v>
      </c>
      <c r="D1707" t="s">
        <v>897</v>
      </c>
      <c r="E1707" s="6">
        <v>45031</v>
      </c>
      <c r="F1707" s="51">
        <v>898.23</v>
      </c>
      <c r="G1707" s="51">
        <v>898.23</v>
      </c>
      <c r="I1707" s="6"/>
    </row>
    <row r="1708" spans="2:9" x14ac:dyDescent="0.25">
      <c r="B1708" t="s">
        <v>885</v>
      </c>
      <c r="C1708" t="s">
        <v>2883</v>
      </c>
      <c r="D1708" t="s">
        <v>896</v>
      </c>
      <c r="E1708" s="6">
        <v>45035</v>
      </c>
      <c r="F1708" s="51">
        <v>526.75</v>
      </c>
      <c r="G1708" s="51">
        <v>526.75</v>
      </c>
      <c r="I1708" s="6"/>
    </row>
    <row r="1709" spans="2:9" x14ac:dyDescent="0.25">
      <c r="B1709" t="s">
        <v>885</v>
      </c>
      <c r="C1709" t="s">
        <v>2883</v>
      </c>
      <c r="D1709" t="s">
        <v>898</v>
      </c>
      <c r="E1709" s="6">
        <v>45042</v>
      </c>
      <c r="F1709" s="51">
        <v>1165.08</v>
      </c>
      <c r="G1709" s="51">
        <v>1165.08</v>
      </c>
      <c r="I1709" s="6"/>
    </row>
    <row r="1710" spans="2:9" x14ac:dyDescent="0.25">
      <c r="B1710" t="s">
        <v>885</v>
      </c>
      <c r="C1710" t="s">
        <v>2883</v>
      </c>
      <c r="D1710" t="s">
        <v>899</v>
      </c>
      <c r="E1710" s="6">
        <v>45042</v>
      </c>
      <c r="F1710" s="51">
        <v>510.38</v>
      </c>
      <c r="G1710" s="51">
        <v>510.38</v>
      </c>
      <c r="H1710" t="e">
        <v>#REF!</v>
      </c>
      <c r="I1710" s="6"/>
    </row>
    <row r="1711" spans="2:9" x14ac:dyDescent="0.25">
      <c r="B1711" t="s">
        <v>885</v>
      </c>
      <c r="C1711" t="s">
        <v>2883</v>
      </c>
      <c r="D1711" t="s">
        <v>900</v>
      </c>
      <c r="E1711" s="6">
        <v>45042</v>
      </c>
      <c r="F1711" s="51">
        <v>681.43</v>
      </c>
      <c r="G1711" s="51">
        <v>681.43</v>
      </c>
      <c r="I1711" s="6"/>
    </row>
    <row r="1712" spans="2:9" x14ac:dyDescent="0.25">
      <c r="B1712" t="s">
        <v>885</v>
      </c>
      <c r="C1712" t="s">
        <v>2883</v>
      </c>
      <c r="D1712" t="s">
        <v>901</v>
      </c>
      <c r="E1712" s="6">
        <v>45044</v>
      </c>
      <c r="F1712" s="51">
        <v>823.18</v>
      </c>
      <c r="G1712" s="51">
        <v>823.18</v>
      </c>
      <c r="I1712" s="6"/>
    </row>
    <row r="1713" spans="2:9" x14ac:dyDescent="0.25">
      <c r="B1713" t="s">
        <v>885</v>
      </c>
      <c r="C1713" t="s">
        <v>2883</v>
      </c>
      <c r="D1713" t="s">
        <v>902</v>
      </c>
      <c r="E1713" s="6">
        <v>45056</v>
      </c>
      <c r="F1713" s="51">
        <v>592</v>
      </c>
      <c r="G1713" s="51">
        <v>592</v>
      </c>
      <c r="I1713" s="6"/>
    </row>
    <row r="1714" spans="2:9" x14ac:dyDescent="0.25">
      <c r="B1714" t="s">
        <v>885</v>
      </c>
      <c r="C1714" t="s">
        <v>2883</v>
      </c>
      <c r="D1714" t="s">
        <v>904</v>
      </c>
      <c r="E1714" s="6">
        <v>45056</v>
      </c>
      <c r="F1714" s="51">
        <v>293.61</v>
      </c>
      <c r="G1714" s="51">
        <v>293.61</v>
      </c>
      <c r="I1714" s="6"/>
    </row>
    <row r="1715" spans="2:9" x14ac:dyDescent="0.25">
      <c r="B1715" t="s">
        <v>885</v>
      </c>
      <c r="C1715" t="s">
        <v>2883</v>
      </c>
      <c r="D1715" t="s">
        <v>903</v>
      </c>
      <c r="E1715" s="6">
        <v>45063</v>
      </c>
      <c r="F1715" s="51">
        <v>862.3</v>
      </c>
      <c r="G1715" s="51">
        <v>75.069999999999993</v>
      </c>
      <c r="I1715" s="6"/>
    </row>
    <row r="1716" spans="2:9" x14ac:dyDescent="0.25">
      <c r="B1716" t="s">
        <v>885</v>
      </c>
      <c r="C1716" t="s">
        <v>2883</v>
      </c>
      <c r="D1716" t="s">
        <v>1075</v>
      </c>
      <c r="E1716" s="6">
        <v>45070</v>
      </c>
      <c r="F1716" s="51">
        <v>352.5</v>
      </c>
      <c r="G1716" s="51">
        <v>352.5</v>
      </c>
      <c r="I1716" s="6"/>
    </row>
    <row r="1717" spans="2:9" x14ac:dyDescent="0.25">
      <c r="B1717" t="s">
        <v>885</v>
      </c>
      <c r="C1717" t="s">
        <v>2883</v>
      </c>
      <c r="D1717" t="s">
        <v>1205</v>
      </c>
      <c r="E1717" s="6">
        <v>45079</v>
      </c>
      <c r="F1717" s="51">
        <v>986.5</v>
      </c>
      <c r="G1717" s="51">
        <v>40.340000000000003</v>
      </c>
      <c r="I1717" s="6"/>
    </row>
    <row r="1718" spans="2:9" x14ac:dyDescent="0.25">
      <c r="B1718" t="s">
        <v>885</v>
      </c>
      <c r="C1718" t="s">
        <v>2883</v>
      </c>
      <c r="D1718" t="s">
        <v>1694</v>
      </c>
      <c r="E1718" s="6">
        <v>45091</v>
      </c>
      <c r="F1718" s="51">
        <v>2237.58</v>
      </c>
      <c r="G1718" s="51">
        <v>2237.58</v>
      </c>
      <c r="I1718" s="6"/>
    </row>
    <row r="1719" spans="2:9" x14ac:dyDescent="0.25">
      <c r="B1719" t="s">
        <v>885</v>
      </c>
      <c r="C1719" t="s">
        <v>2883</v>
      </c>
      <c r="D1719" t="s">
        <v>1695</v>
      </c>
      <c r="E1719" s="6">
        <v>45091</v>
      </c>
      <c r="F1719" s="51">
        <v>1013.78</v>
      </c>
      <c r="G1719" s="51">
        <v>1013.78</v>
      </c>
      <c r="I1719" s="6"/>
    </row>
    <row r="1720" spans="2:9" x14ac:dyDescent="0.25">
      <c r="B1720" t="s">
        <v>885</v>
      </c>
      <c r="C1720" t="s">
        <v>2883</v>
      </c>
      <c r="D1720" t="s">
        <v>1696</v>
      </c>
      <c r="E1720" s="6">
        <v>45091</v>
      </c>
      <c r="F1720" s="51">
        <v>547.16999999999996</v>
      </c>
      <c r="G1720" s="51">
        <v>547.16999999999996</v>
      </c>
      <c r="I1720" s="6"/>
    </row>
    <row r="1721" spans="2:9" x14ac:dyDescent="0.25">
      <c r="B1721" t="s">
        <v>885</v>
      </c>
      <c r="C1721" t="s">
        <v>2883</v>
      </c>
      <c r="D1721" t="s">
        <v>1697</v>
      </c>
      <c r="E1721" s="6">
        <v>45091</v>
      </c>
      <c r="F1721" s="51">
        <v>3391.92</v>
      </c>
      <c r="G1721" s="51">
        <v>3391.92</v>
      </c>
      <c r="I1721" s="6"/>
    </row>
    <row r="1722" spans="2:9" x14ac:dyDescent="0.25">
      <c r="B1722" t="s">
        <v>885</v>
      </c>
      <c r="C1722" t="s">
        <v>2883</v>
      </c>
      <c r="D1722" t="s">
        <v>1698</v>
      </c>
      <c r="E1722" s="6">
        <v>45091</v>
      </c>
      <c r="F1722" s="51">
        <v>601.79</v>
      </c>
      <c r="G1722" s="51">
        <v>4.88</v>
      </c>
      <c r="I1722" s="6"/>
    </row>
    <row r="1723" spans="2:9" x14ac:dyDescent="0.25">
      <c r="B1723" t="s">
        <v>885</v>
      </c>
      <c r="C1723" t="s">
        <v>2883</v>
      </c>
      <c r="D1723" t="s">
        <v>2631</v>
      </c>
      <c r="E1723" s="6">
        <v>45094</v>
      </c>
      <c r="F1723" s="51">
        <v>1588.92</v>
      </c>
      <c r="G1723" s="51">
        <v>1588.92</v>
      </c>
      <c r="I1723" s="6"/>
    </row>
    <row r="1724" spans="2:9" x14ac:dyDescent="0.25">
      <c r="B1724" t="s">
        <v>885</v>
      </c>
      <c r="C1724" t="s">
        <v>2883</v>
      </c>
      <c r="D1724" t="s">
        <v>2187</v>
      </c>
      <c r="E1724" s="6">
        <v>45098</v>
      </c>
      <c r="F1724" s="51">
        <v>795.22</v>
      </c>
      <c r="G1724" s="51">
        <v>795.22</v>
      </c>
      <c r="I1724" s="6"/>
    </row>
    <row r="1725" spans="2:9" x14ac:dyDescent="0.25">
      <c r="B1725" t="s">
        <v>885</v>
      </c>
      <c r="C1725" t="s">
        <v>2883</v>
      </c>
      <c r="D1725" t="s">
        <v>2186</v>
      </c>
      <c r="E1725" s="6">
        <v>45098</v>
      </c>
      <c r="F1725" s="51">
        <v>1071.3399999999999</v>
      </c>
      <c r="G1725" s="51">
        <v>1071.3399999999999</v>
      </c>
      <c r="I1725" s="6"/>
    </row>
    <row r="1726" spans="2:9" x14ac:dyDescent="0.25">
      <c r="B1726" t="s">
        <v>885</v>
      </c>
      <c r="C1726" t="s">
        <v>2883</v>
      </c>
      <c r="D1726" t="s">
        <v>2185</v>
      </c>
      <c r="E1726" s="6">
        <v>45098</v>
      </c>
      <c r="F1726" s="51">
        <v>1081.79</v>
      </c>
      <c r="G1726" s="51">
        <v>1081.79</v>
      </c>
      <c r="I1726" s="6"/>
    </row>
    <row r="1727" spans="2:9" x14ac:dyDescent="0.25">
      <c r="B1727" t="s">
        <v>885</v>
      </c>
      <c r="C1727" t="s">
        <v>2883</v>
      </c>
      <c r="D1727" t="s">
        <v>2192</v>
      </c>
      <c r="E1727" s="6">
        <v>45104</v>
      </c>
      <c r="F1727" s="51">
        <v>1073.21</v>
      </c>
      <c r="G1727" s="51">
        <v>1073.21</v>
      </c>
      <c r="I1727" s="6"/>
    </row>
    <row r="1728" spans="2:9" x14ac:dyDescent="0.25">
      <c r="B1728" t="s">
        <v>885</v>
      </c>
      <c r="C1728" t="s">
        <v>2883</v>
      </c>
      <c r="D1728" t="s">
        <v>2193</v>
      </c>
      <c r="E1728" s="6">
        <v>45104</v>
      </c>
      <c r="F1728" s="51">
        <v>763.09</v>
      </c>
      <c r="G1728" s="51">
        <v>763.09</v>
      </c>
      <c r="I1728" s="6"/>
    </row>
    <row r="1729" spans="2:9" x14ac:dyDescent="0.25">
      <c r="B1729" t="s">
        <v>885</v>
      </c>
      <c r="C1729" t="s">
        <v>2883</v>
      </c>
      <c r="D1729" t="s">
        <v>2190</v>
      </c>
      <c r="E1729" s="6">
        <v>45104</v>
      </c>
      <c r="F1729" s="51">
        <v>618.86</v>
      </c>
      <c r="G1729" s="51">
        <v>618.86</v>
      </c>
      <c r="I1729" s="6"/>
    </row>
    <row r="1730" spans="2:9" x14ac:dyDescent="0.25">
      <c r="B1730" t="s">
        <v>885</v>
      </c>
      <c r="C1730" t="s">
        <v>2883</v>
      </c>
      <c r="D1730" t="s">
        <v>2194</v>
      </c>
      <c r="E1730" s="6">
        <v>45104</v>
      </c>
      <c r="F1730" s="51">
        <v>966.88</v>
      </c>
      <c r="G1730" s="51">
        <v>966.88</v>
      </c>
      <c r="I1730" s="6"/>
    </row>
    <row r="1731" spans="2:9" x14ac:dyDescent="0.25">
      <c r="B1731" t="s">
        <v>885</v>
      </c>
      <c r="C1731" t="s">
        <v>2883</v>
      </c>
      <c r="D1731" t="s">
        <v>2196</v>
      </c>
      <c r="E1731" s="6">
        <v>45104</v>
      </c>
      <c r="F1731" s="51">
        <v>609.59</v>
      </c>
      <c r="G1731" s="51">
        <v>609.59</v>
      </c>
      <c r="I1731" s="6"/>
    </row>
    <row r="1732" spans="2:9" x14ac:dyDescent="0.25">
      <c r="B1732" t="s">
        <v>885</v>
      </c>
      <c r="C1732" t="s">
        <v>2883</v>
      </c>
      <c r="D1732" t="s">
        <v>2195</v>
      </c>
      <c r="E1732" s="6">
        <v>45104</v>
      </c>
      <c r="F1732" s="51">
        <v>725.14</v>
      </c>
      <c r="G1732" s="51">
        <v>725.14</v>
      </c>
      <c r="I1732" s="6"/>
    </row>
    <row r="1733" spans="2:9" x14ac:dyDescent="0.25">
      <c r="B1733" t="s">
        <v>885</v>
      </c>
      <c r="C1733" t="s">
        <v>2883</v>
      </c>
      <c r="D1733" t="s">
        <v>2189</v>
      </c>
      <c r="E1733" s="6">
        <v>45104</v>
      </c>
      <c r="F1733" s="51">
        <v>966.88</v>
      </c>
      <c r="G1733" s="51">
        <v>966.88</v>
      </c>
      <c r="I1733" s="6"/>
    </row>
    <row r="1734" spans="2:9" x14ac:dyDescent="0.25">
      <c r="B1734" t="s">
        <v>885</v>
      </c>
      <c r="C1734" t="s">
        <v>2883</v>
      </c>
      <c r="D1734" t="s">
        <v>2188</v>
      </c>
      <c r="E1734" s="6">
        <v>45104</v>
      </c>
      <c r="F1734" s="51">
        <v>655.9</v>
      </c>
      <c r="G1734" s="51">
        <v>655.9</v>
      </c>
      <c r="I1734" s="6"/>
    </row>
    <row r="1735" spans="2:9" x14ac:dyDescent="0.25">
      <c r="B1735" t="s">
        <v>885</v>
      </c>
      <c r="C1735" t="s">
        <v>2883</v>
      </c>
      <c r="D1735" t="s">
        <v>2191</v>
      </c>
      <c r="E1735" s="6">
        <v>45104</v>
      </c>
      <c r="F1735" s="51">
        <v>1304.18</v>
      </c>
      <c r="G1735" s="51">
        <v>1304.18</v>
      </c>
      <c r="I1735" s="6"/>
    </row>
    <row r="1736" spans="2:9" x14ac:dyDescent="0.25">
      <c r="B1736" t="s">
        <v>885</v>
      </c>
      <c r="C1736" t="s">
        <v>2883</v>
      </c>
      <c r="D1736" t="s">
        <v>2630</v>
      </c>
      <c r="E1736" s="6">
        <v>45106</v>
      </c>
      <c r="F1736" s="51">
        <v>2632.14</v>
      </c>
      <c r="G1736" s="51">
        <v>2632.14</v>
      </c>
      <c r="I1736" s="6"/>
    </row>
    <row r="1737" spans="2:9" x14ac:dyDescent="0.25">
      <c r="B1737" t="s">
        <v>885</v>
      </c>
      <c r="C1737" t="s">
        <v>2883</v>
      </c>
      <c r="D1737" t="s">
        <v>2237</v>
      </c>
      <c r="E1737" s="6">
        <v>45111</v>
      </c>
      <c r="F1737" s="51">
        <v>2280.87</v>
      </c>
      <c r="G1737" s="51">
        <v>2280.87</v>
      </c>
      <c r="I1737" s="6"/>
    </row>
    <row r="1738" spans="2:9" x14ac:dyDescent="0.25">
      <c r="B1738" t="s">
        <v>885</v>
      </c>
      <c r="C1738" t="s">
        <v>2883</v>
      </c>
      <c r="D1738" t="s">
        <v>2481</v>
      </c>
      <c r="E1738" s="6">
        <v>45112</v>
      </c>
      <c r="F1738" s="51">
        <v>1715.69</v>
      </c>
      <c r="G1738" s="51">
        <v>1715.69</v>
      </c>
      <c r="I1738" s="6"/>
    </row>
    <row r="1739" spans="2:9" x14ac:dyDescent="0.25">
      <c r="B1739" t="s">
        <v>885</v>
      </c>
      <c r="C1739" t="s">
        <v>2883</v>
      </c>
      <c r="D1739" t="s">
        <v>2482</v>
      </c>
      <c r="E1739" s="6">
        <v>45112</v>
      </c>
      <c r="F1739" s="51">
        <v>1477.81</v>
      </c>
      <c r="G1739" s="51">
        <v>1477.81</v>
      </c>
      <c r="I1739" s="6"/>
    </row>
    <row r="1740" spans="2:9" x14ac:dyDescent="0.25">
      <c r="B1740" t="s">
        <v>885</v>
      </c>
      <c r="C1740" t="s">
        <v>2883</v>
      </c>
      <c r="D1740" t="s">
        <v>2483</v>
      </c>
      <c r="E1740" s="6">
        <v>45120</v>
      </c>
      <c r="F1740" s="51">
        <v>450.35</v>
      </c>
      <c r="G1740" s="51">
        <v>450.35</v>
      </c>
      <c r="I1740" s="6"/>
    </row>
    <row r="1741" spans="2:9" x14ac:dyDescent="0.25">
      <c r="B1741" t="s">
        <v>885</v>
      </c>
      <c r="C1741" t="s">
        <v>2883</v>
      </c>
      <c r="D1741" t="s">
        <v>2633</v>
      </c>
      <c r="E1741" s="6">
        <v>45121</v>
      </c>
      <c r="F1741" s="51">
        <v>1116.9100000000001</v>
      </c>
      <c r="G1741" s="51">
        <v>1116.9100000000001</v>
      </c>
      <c r="I1741" s="6"/>
    </row>
    <row r="1742" spans="2:9" x14ac:dyDescent="0.25">
      <c r="B1742" t="s">
        <v>885</v>
      </c>
      <c r="C1742" t="s">
        <v>2883</v>
      </c>
      <c r="D1742" t="s">
        <v>2632</v>
      </c>
      <c r="E1742" s="6">
        <v>45122</v>
      </c>
      <c r="F1742" s="51">
        <v>945.59</v>
      </c>
      <c r="G1742" s="51">
        <v>945.59</v>
      </c>
      <c r="I1742" s="6"/>
    </row>
    <row r="1743" spans="2:9" x14ac:dyDescent="0.25">
      <c r="B1743" t="s">
        <v>1700</v>
      </c>
      <c r="C1743" t="s">
        <v>2884</v>
      </c>
      <c r="D1743" t="s">
        <v>1702</v>
      </c>
      <c r="E1743" s="6">
        <v>45084</v>
      </c>
      <c r="F1743" s="51">
        <v>750</v>
      </c>
      <c r="G1743" s="51">
        <v>750</v>
      </c>
      <c r="I1743" s="6"/>
    </row>
    <row r="1744" spans="2:9" x14ac:dyDescent="0.25">
      <c r="B1744" t="s">
        <v>905</v>
      </c>
      <c r="C1744" t="s">
        <v>2885</v>
      </c>
      <c r="D1744" t="s">
        <v>907</v>
      </c>
      <c r="E1744" s="6">
        <v>44775</v>
      </c>
      <c r="F1744" s="51">
        <v>401</v>
      </c>
      <c r="G1744" s="51">
        <v>401</v>
      </c>
      <c r="I1744" s="6"/>
    </row>
    <row r="1745" spans="2:9" x14ac:dyDescent="0.25">
      <c r="B1745" t="s">
        <v>905</v>
      </c>
      <c r="C1745" t="s">
        <v>2885</v>
      </c>
      <c r="D1745" t="s">
        <v>908</v>
      </c>
      <c r="E1745" s="6">
        <v>44845</v>
      </c>
      <c r="F1745" s="51">
        <v>561</v>
      </c>
      <c r="G1745" s="51">
        <v>561</v>
      </c>
      <c r="I1745" s="6"/>
    </row>
    <row r="1746" spans="2:9" x14ac:dyDescent="0.25">
      <c r="B1746" t="s">
        <v>905</v>
      </c>
      <c r="C1746" t="s">
        <v>2885</v>
      </c>
      <c r="D1746" t="s">
        <v>909</v>
      </c>
      <c r="E1746" s="6">
        <v>44848</v>
      </c>
      <c r="F1746" s="51">
        <v>404</v>
      </c>
      <c r="G1746" s="51">
        <v>404</v>
      </c>
      <c r="I1746" s="6"/>
    </row>
    <row r="1747" spans="2:9" x14ac:dyDescent="0.25">
      <c r="B1747" t="s">
        <v>905</v>
      </c>
      <c r="C1747" t="s">
        <v>2885</v>
      </c>
      <c r="D1747" t="s">
        <v>911</v>
      </c>
      <c r="E1747" s="6">
        <v>44988</v>
      </c>
      <c r="F1747" s="51">
        <v>710</v>
      </c>
      <c r="G1747" s="51">
        <v>710</v>
      </c>
      <c r="I1747" s="6"/>
    </row>
    <row r="1748" spans="2:9" x14ac:dyDescent="0.25">
      <c r="B1748" t="s">
        <v>905</v>
      </c>
      <c r="C1748" t="s">
        <v>2885</v>
      </c>
      <c r="D1748" t="s">
        <v>912</v>
      </c>
      <c r="E1748" s="6">
        <v>44995</v>
      </c>
      <c r="F1748" s="51">
        <v>884.38</v>
      </c>
      <c r="G1748" s="51">
        <v>884.38</v>
      </c>
      <c r="I1748" s="6"/>
    </row>
    <row r="1749" spans="2:9" x14ac:dyDescent="0.25">
      <c r="B1749" t="s">
        <v>905</v>
      </c>
      <c r="C1749" t="s">
        <v>2885</v>
      </c>
      <c r="D1749" t="s">
        <v>910</v>
      </c>
      <c r="E1749" s="6">
        <v>44998</v>
      </c>
      <c r="F1749" s="51">
        <v>965.25</v>
      </c>
      <c r="G1749" s="51">
        <v>965.25</v>
      </c>
      <c r="I1749" s="6"/>
    </row>
    <row r="1750" spans="2:9" x14ac:dyDescent="0.25">
      <c r="B1750" t="s">
        <v>905</v>
      </c>
      <c r="C1750" t="s">
        <v>2885</v>
      </c>
      <c r="D1750" t="s">
        <v>913</v>
      </c>
      <c r="E1750" s="6">
        <v>44998</v>
      </c>
      <c r="F1750" s="51">
        <v>648</v>
      </c>
      <c r="G1750" s="51">
        <v>648</v>
      </c>
      <c r="I1750" s="6"/>
    </row>
    <row r="1751" spans="2:9" x14ac:dyDescent="0.25">
      <c r="B1751" t="s">
        <v>905</v>
      </c>
      <c r="C1751" t="s">
        <v>2885</v>
      </c>
      <c r="D1751" t="s">
        <v>1828</v>
      </c>
      <c r="E1751" s="6">
        <v>45106</v>
      </c>
      <c r="F1751" s="51">
        <v>1083.75</v>
      </c>
      <c r="G1751" s="51">
        <v>1083.75</v>
      </c>
      <c r="I1751" s="6"/>
    </row>
    <row r="1752" spans="2:9" x14ac:dyDescent="0.25">
      <c r="B1752" t="s">
        <v>905</v>
      </c>
      <c r="C1752" t="s">
        <v>2885</v>
      </c>
      <c r="D1752" t="s">
        <v>2484</v>
      </c>
      <c r="E1752" s="6">
        <v>45113</v>
      </c>
      <c r="F1752" s="51">
        <v>681.63</v>
      </c>
      <c r="G1752" s="51">
        <v>681.63</v>
      </c>
      <c r="I1752" s="6"/>
    </row>
    <row r="1753" spans="2:9" x14ac:dyDescent="0.25">
      <c r="B1753" t="s">
        <v>905</v>
      </c>
      <c r="C1753" t="s">
        <v>2885</v>
      </c>
      <c r="D1753" t="s">
        <v>2635</v>
      </c>
      <c r="E1753" s="6">
        <v>45113</v>
      </c>
      <c r="F1753" s="51">
        <v>972.33</v>
      </c>
      <c r="G1753" s="51">
        <v>972.33</v>
      </c>
      <c r="I1753" s="6"/>
    </row>
    <row r="1754" spans="2:9" x14ac:dyDescent="0.25">
      <c r="B1754" t="s">
        <v>905</v>
      </c>
      <c r="C1754" t="s">
        <v>2885</v>
      </c>
      <c r="D1754" t="s">
        <v>2487</v>
      </c>
      <c r="E1754" s="6">
        <v>45118</v>
      </c>
      <c r="F1754" s="51">
        <v>645.75</v>
      </c>
      <c r="G1754" s="51">
        <v>645.75</v>
      </c>
      <c r="I1754" s="6"/>
    </row>
    <row r="1755" spans="2:9" x14ac:dyDescent="0.25">
      <c r="B1755" t="s">
        <v>905</v>
      </c>
      <c r="C1755" t="s">
        <v>2885</v>
      </c>
      <c r="D1755" t="s">
        <v>2488</v>
      </c>
      <c r="E1755" s="6">
        <v>45118</v>
      </c>
      <c r="F1755" s="51">
        <v>656.63</v>
      </c>
      <c r="G1755" s="51">
        <v>656.63</v>
      </c>
      <c r="I1755" s="6"/>
    </row>
    <row r="1756" spans="2:9" x14ac:dyDescent="0.25">
      <c r="B1756" t="s">
        <v>905</v>
      </c>
      <c r="C1756" t="s">
        <v>2885</v>
      </c>
      <c r="D1756" t="s">
        <v>2489</v>
      </c>
      <c r="E1756" s="6">
        <v>45118</v>
      </c>
      <c r="F1756" s="51">
        <v>405.5</v>
      </c>
      <c r="G1756" s="51">
        <v>405.5</v>
      </c>
      <c r="I1756" s="6"/>
    </row>
    <row r="1757" spans="2:9" x14ac:dyDescent="0.25">
      <c r="B1757" t="s">
        <v>905</v>
      </c>
      <c r="C1757" t="s">
        <v>2885</v>
      </c>
      <c r="D1757" t="s">
        <v>2485</v>
      </c>
      <c r="E1757" s="6">
        <v>45120</v>
      </c>
      <c r="F1757" s="51">
        <v>1083.75</v>
      </c>
      <c r="G1757" s="51">
        <v>1083.75</v>
      </c>
      <c r="I1757" s="6"/>
    </row>
    <row r="1758" spans="2:9" x14ac:dyDescent="0.25">
      <c r="B1758" t="s">
        <v>905</v>
      </c>
      <c r="C1758" t="s">
        <v>2885</v>
      </c>
      <c r="D1758" t="s">
        <v>2486</v>
      </c>
      <c r="E1758" s="6">
        <v>45120</v>
      </c>
      <c r="F1758" s="51">
        <v>700</v>
      </c>
      <c r="G1758" s="51">
        <v>700</v>
      </c>
      <c r="I1758" s="6"/>
    </row>
    <row r="1759" spans="2:9" x14ac:dyDescent="0.25">
      <c r="B1759" t="s">
        <v>905</v>
      </c>
      <c r="C1759" t="s">
        <v>2885</v>
      </c>
      <c r="D1759" t="s">
        <v>2490</v>
      </c>
      <c r="E1759" s="6">
        <v>45120</v>
      </c>
      <c r="F1759" s="51">
        <v>717.5</v>
      </c>
      <c r="G1759" s="51">
        <v>717.5</v>
      </c>
      <c r="I1759" s="6"/>
    </row>
    <row r="1760" spans="2:9" x14ac:dyDescent="0.25">
      <c r="B1760" t="s">
        <v>905</v>
      </c>
      <c r="C1760" t="s">
        <v>2885</v>
      </c>
      <c r="D1760" t="s">
        <v>2634</v>
      </c>
      <c r="E1760" s="6">
        <v>45121</v>
      </c>
      <c r="F1760" s="51">
        <v>907.75</v>
      </c>
      <c r="G1760" s="51">
        <v>907.75</v>
      </c>
      <c r="I1760" s="6"/>
    </row>
    <row r="1761" spans="2:9" x14ac:dyDescent="0.25">
      <c r="B1761" t="s">
        <v>905</v>
      </c>
      <c r="C1761" t="s">
        <v>2885</v>
      </c>
      <c r="D1761" t="s">
        <v>2636</v>
      </c>
      <c r="E1761" s="6">
        <v>45121</v>
      </c>
      <c r="F1761" s="51">
        <v>907.75</v>
      </c>
      <c r="G1761" s="51">
        <v>907.75</v>
      </c>
      <c r="I1761" s="6"/>
    </row>
    <row r="1762" spans="2:9" x14ac:dyDescent="0.25">
      <c r="B1762" t="s">
        <v>905</v>
      </c>
      <c r="C1762" t="s">
        <v>2885</v>
      </c>
      <c r="D1762" t="s">
        <v>2637</v>
      </c>
      <c r="E1762" s="6">
        <v>45122</v>
      </c>
      <c r="F1762" s="51">
        <v>740</v>
      </c>
      <c r="G1762" s="51">
        <v>740</v>
      </c>
      <c r="I1762" s="6"/>
    </row>
    <row r="1763" spans="2:9" x14ac:dyDescent="0.25">
      <c r="B1763" t="s">
        <v>905</v>
      </c>
      <c r="C1763" t="s">
        <v>2885</v>
      </c>
      <c r="D1763" t="s">
        <v>2638</v>
      </c>
      <c r="E1763" s="6">
        <v>45122</v>
      </c>
      <c r="F1763" s="51">
        <v>498.75</v>
      </c>
      <c r="G1763" s="51">
        <v>498.75</v>
      </c>
      <c r="I1763" s="6"/>
    </row>
    <row r="1764" spans="2:9" x14ac:dyDescent="0.25">
      <c r="B1764" t="s">
        <v>905</v>
      </c>
      <c r="C1764" t="s">
        <v>2885</v>
      </c>
      <c r="D1764" t="s">
        <v>2639</v>
      </c>
      <c r="E1764" s="6">
        <v>45122</v>
      </c>
      <c r="F1764" s="51">
        <v>605.63</v>
      </c>
      <c r="G1764" s="51">
        <v>605.63</v>
      </c>
      <c r="I1764" s="6"/>
    </row>
    <row r="1765" spans="2:9" x14ac:dyDescent="0.25">
      <c r="B1765" t="s">
        <v>1768</v>
      </c>
      <c r="C1765" t="s">
        <v>2886</v>
      </c>
      <c r="D1765" t="s">
        <v>1769</v>
      </c>
      <c r="E1765" s="6">
        <v>44265</v>
      </c>
      <c r="F1765" s="51">
        <v>304.3</v>
      </c>
      <c r="G1765" s="51">
        <v>304.3</v>
      </c>
      <c r="I1765" s="6"/>
    </row>
    <row r="1766" spans="2:9" x14ac:dyDescent="0.25">
      <c r="B1766" t="s">
        <v>915</v>
      </c>
      <c r="C1766" t="s">
        <v>2887</v>
      </c>
      <c r="D1766" t="s">
        <v>917</v>
      </c>
      <c r="E1766" s="6">
        <v>44954</v>
      </c>
      <c r="F1766" s="51">
        <v>853.88</v>
      </c>
      <c r="G1766" s="51">
        <v>853.88</v>
      </c>
      <c r="I1766" s="6"/>
    </row>
    <row r="1767" spans="2:9" x14ac:dyDescent="0.25">
      <c r="B1767" t="s">
        <v>918</v>
      </c>
      <c r="C1767" t="s">
        <v>2888</v>
      </c>
      <c r="D1767" t="s">
        <v>940</v>
      </c>
      <c r="E1767" s="6">
        <v>44653</v>
      </c>
      <c r="F1767" s="51">
        <v>673.07</v>
      </c>
      <c r="G1767" s="51">
        <v>75.95</v>
      </c>
      <c r="I1767" s="6"/>
    </row>
    <row r="1768" spans="2:9" x14ac:dyDescent="0.25">
      <c r="B1768" t="s">
        <v>918</v>
      </c>
      <c r="C1768" t="s">
        <v>2888</v>
      </c>
      <c r="D1768" t="s">
        <v>941</v>
      </c>
      <c r="E1768" s="6">
        <v>44659</v>
      </c>
      <c r="F1768" s="51">
        <v>673.07</v>
      </c>
      <c r="G1768" s="51">
        <v>75.95</v>
      </c>
      <c r="I1768" s="6"/>
    </row>
    <row r="1769" spans="2:9" x14ac:dyDescent="0.25">
      <c r="B1769" t="s">
        <v>918</v>
      </c>
      <c r="C1769" t="s">
        <v>2888</v>
      </c>
      <c r="D1769" t="s">
        <v>942</v>
      </c>
      <c r="E1769" s="6">
        <v>44663</v>
      </c>
      <c r="F1769" s="51">
        <v>673.07</v>
      </c>
      <c r="G1769" s="51">
        <v>75.95</v>
      </c>
      <c r="I1769" s="6"/>
    </row>
    <row r="1770" spans="2:9" x14ac:dyDescent="0.25">
      <c r="B1770" t="s">
        <v>918</v>
      </c>
      <c r="C1770" t="s">
        <v>2888</v>
      </c>
      <c r="D1770" t="s">
        <v>943</v>
      </c>
      <c r="E1770" s="6">
        <v>44664</v>
      </c>
      <c r="F1770" s="51">
        <v>673.07</v>
      </c>
      <c r="G1770" s="51">
        <v>75.95</v>
      </c>
      <c r="I1770" s="6"/>
    </row>
    <row r="1771" spans="2:9" x14ac:dyDescent="0.25">
      <c r="B1771" t="s">
        <v>918</v>
      </c>
      <c r="C1771" t="s">
        <v>2888</v>
      </c>
      <c r="D1771" t="s">
        <v>944</v>
      </c>
      <c r="E1771" s="6">
        <v>44664</v>
      </c>
      <c r="F1771" s="51">
        <v>723.07</v>
      </c>
      <c r="G1771" s="51">
        <v>125.95</v>
      </c>
      <c r="I1771" s="6"/>
    </row>
    <row r="1772" spans="2:9" x14ac:dyDescent="0.25">
      <c r="B1772" t="s">
        <v>918</v>
      </c>
      <c r="C1772" t="s">
        <v>2888</v>
      </c>
      <c r="D1772" t="s">
        <v>945</v>
      </c>
      <c r="E1772" s="6">
        <v>44677</v>
      </c>
      <c r="F1772" s="51">
        <v>673.07</v>
      </c>
      <c r="G1772" s="51">
        <v>75.95</v>
      </c>
      <c r="I1772" s="6"/>
    </row>
    <row r="1773" spans="2:9" x14ac:dyDescent="0.25">
      <c r="B1773" t="s">
        <v>918</v>
      </c>
      <c r="C1773" t="s">
        <v>2888</v>
      </c>
      <c r="D1773" t="s">
        <v>946</v>
      </c>
      <c r="E1773" s="6">
        <v>44680</v>
      </c>
      <c r="F1773" s="51">
        <v>673.07</v>
      </c>
      <c r="G1773" s="51">
        <v>75.95</v>
      </c>
      <c r="I1773" s="6"/>
    </row>
    <row r="1774" spans="2:9" x14ac:dyDescent="0.25">
      <c r="B1774" t="s">
        <v>918</v>
      </c>
      <c r="C1774" t="s">
        <v>2888</v>
      </c>
      <c r="D1774" t="s">
        <v>947</v>
      </c>
      <c r="E1774" s="6">
        <v>44693</v>
      </c>
      <c r="F1774" s="51">
        <v>683.07</v>
      </c>
      <c r="G1774" s="51">
        <v>85.95</v>
      </c>
      <c r="I1774" s="6"/>
    </row>
    <row r="1775" spans="2:9" x14ac:dyDescent="0.25">
      <c r="B1775" t="s">
        <v>918</v>
      </c>
      <c r="C1775" t="s">
        <v>2888</v>
      </c>
      <c r="D1775" t="s">
        <v>948</v>
      </c>
      <c r="E1775" s="6">
        <v>44876</v>
      </c>
      <c r="F1775" s="51">
        <v>776.8</v>
      </c>
      <c r="G1775" s="51">
        <v>776.8</v>
      </c>
      <c r="I1775" s="6"/>
    </row>
    <row r="1776" spans="2:9" x14ac:dyDescent="0.25">
      <c r="B1776" t="s">
        <v>918</v>
      </c>
      <c r="C1776" t="s">
        <v>2888</v>
      </c>
      <c r="D1776" t="s">
        <v>919</v>
      </c>
      <c r="E1776" s="6">
        <v>44885</v>
      </c>
      <c r="F1776" s="51">
        <v>1017.5</v>
      </c>
      <c r="G1776" s="51">
        <v>175</v>
      </c>
      <c r="I1776" s="6"/>
    </row>
    <row r="1777" spans="2:9" x14ac:dyDescent="0.25">
      <c r="B1777" t="s">
        <v>918</v>
      </c>
      <c r="C1777" t="s">
        <v>2888</v>
      </c>
      <c r="D1777" t="s">
        <v>920</v>
      </c>
      <c r="E1777" s="6">
        <v>44937</v>
      </c>
      <c r="F1777" s="51">
        <v>965</v>
      </c>
      <c r="G1777" s="51">
        <v>85.95</v>
      </c>
      <c r="I1777" s="6"/>
    </row>
    <row r="1778" spans="2:9" x14ac:dyDescent="0.25">
      <c r="B1778" t="s">
        <v>918</v>
      </c>
      <c r="C1778" t="s">
        <v>2888</v>
      </c>
      <c r="D1778" t="s">
        <v>949</v>
      </c>
      <c r="E1778" s="6">
        <v>44961</v>
      </c>
      <c r="F1778" s="51">
        <v>713.95</v>
      </c>
      <c r="G1778" s="51">
        <v>85.95</v>
      </c>
      <c r="H1778" t="e">
        <v>#REF!</v>
      </c>
      <c r="I1778" s="6"/>
    </row>
    <row r="1779" spans="2:9" x14ac:dyDescent="0.25">
      <c r="B1779" t="s">
        <v>918</v>
      </c>
      <c r="C1779" t="s">
        <v>2888</v>
      </c>
      <c r="D1779" t="s">
        <v>950</v>
      </c>
      <c r="E1779" s="6">
        <v>44965</v>
      </c>
      <c r="F1779" s="51">
        <v>758.35</v>
      </c>
      <c r="G1779" s="51">
        <v>758.35</v>
      </c>
      <c r="I1779" s="6"/>
    </row>
    <row r="1780" spans="2:9" x14ac:dyDescent="0.25">
      <c r="B1780" t="s">
        <v>918</v>
      </c>
      <c r="C1780" t="s">
        <v>2888</v>
      </c>
      <c r="D1780" t="s">
        <v>921</v>
      </c>
      <c r="E1780" s="6">
        <v>44979</v>
      </c>
      <c r="F1780" s="51">
        <v>965</v>
      </c>
      <c r="G1780" s="51">
        <v>965</v>
      </c>
      <c r="I1780" s="6"/>
    </row>
    <row r="1781" spans="2:9" x14ac:dyDescent="0.25">
      <c r="B1781" t="s">
        <v>918</v>
      </c>
      <c r="C1781" t="s">
        <v>2888</v>
      </c>
      <c r="D1781" t="s">
        <v>922</v>
      </c>
      <c r="E1781" s="6">
        <v>44979</v>
      </c>
      <c r="F1781" s="51">
        <v>965</v>
      </c>
      <c r="G1781" s="51">
        <v>965</v>
      </c>
      <c r="I1781" s="6"/>
    </row>
    <row r="1782" spans="2:9" x14ac:dyDescent="0.25">
      <c r="B1782" t="s">
        <v>918</v>
      </c>
      <c r="C1782" t="s">
        <v>2888</v>
      </c>
      <c r="D1782" t="s">
        <v>923</v>
      </c>
      <c r="E1782" s="6">
        <v>44979</v>
      </c>
      <c r="F1782" s="51">
        <v>965</v>
      </c>
      <c r="G1782" s="51">
        <v>965</v>
      </c>
      <c r="I1782" s="6"/>
    </row>
    <row r="1783" spans="2:9" x14ac:dyDescent="0.25">
      <c r="B1783" t="s">
        <v>918</v>
      </c>
      <c r="C1783" t="s">
        <v>2888</v>
      </c>
      <c r="D1783" t="s">
        <v>924</v>
      </c>
      <c r="E1783" s="6">
        <v>44979</v>
      </c>
      <c r="F1783" s="51">
        <v>965</v>
      </c>
      <c r="G1783" s="51">
        <v>965</v>
      </c>
      <c r="I1783" s="6"/>
    </row>
    <row r="1784" spans="2:9" x14ac:dyDescent="0.25">
      <c r="B1784" t="s">
        <v>918</v>
      </c>
      <c r="C1784" t="s">
        <v>2888</v>
      </c>
      <c r="D1784" t="s">
        <v>951</v>
      </c>
      <c r="E1784" s="6">
        <v>44998</v>
      </c>
      <c r="F1784" s="51">
        <v>775.45</v>
      </c>
      <c r="G1784" s="51">
        <v>0.4</v>
      </c>
      <c r="I1784" s="6"/>
    </row>
    <row r="1785" spans="2:9" x14ac:dyDescent="0.25">
      <c r="B1785" t="s">
        <v>918</v>
      </c>
      <c r="C1785" t="s">
        <v>2888</v>
      </c>
      <c r="D1785" t="s">
        <v>952</v>
      </c>
      <c r="E1785" s="6">
        <v>45007</v>
      </c>
      <c r="F1785" s="51">
        <v>725.45</v>
      </c>
      <c r="G1785" s="51">
        <v>2.1</v>
      </c>
      <c r="I1785" s="6"/>
    </row>
    <row r="1786" spans="2:9" x14ac:dyDescent="0.25">
      <c r="B1786" t="s">
        <v>918</v>
      </c>
      <c r="C1786" t="s">
        <v>2888</v>
      </c>
      <c r="D1786" t="s">
        <v>925</v>
      </c>
      <c r="E1786" s="6">
        <v>45017</v>
      </c>
      <c r="F1786" s="51">
        <v>965</v>
      </c>
      <c r="G1786" s="51">
        <v>965</v>
      </c>
      <c r="I1786" s="6"/>
    </row>
    <row r="1787" spans="2:9" x14ac:dyDescent="0.25">
      <c r="B1787" t="s">
        <v>918</v>
      </c>
      <c r="C1787" t="s">
        <v>2888</v>
      </c>
      <c r="D1787" t="s">
        <v>926</v>
      </c>
      <c r="E1787" s="6">
        <v>45017</v>
      </c>
      <c r="F1787" s="51">
        <v>965</v>
      </c>
      <c r="G1787" s="51">
        <v>965</v>
      </c>
      <c r="I1787" s="6"/>
    </row>
    <row r="1788" spans="2:9" x14ac:dyDescent="0.25">
      <c r="B1788" t="s">
        <v>918</v>
      </c>
      <c r="C1788" t="s">
        <v>2888</v>
      </c>
      <c r="D1788" t="s">
        <v>927</v>
      </c>
      <c r="E1788" s="6">
        <v>45017</v>
      </c>
      <c r="F1788" s="51">
        <v>965</v>
      </c>
      <c r="G1788" s="51">
        <v>965</v>
      </c>
      <c r="I1788" s="6"/>
    </row>
    <row r="1789" spans="2:9" x14ac:dyDescent="0.25">
      <c r="B1789" t="s">
        <v>918</v>
      </c>
      <c r="C1789" t="s">
        <v>2888</v>
      </c>
      <c r="D1789" t="s">
        <v>928</v>
      </c>
      <c r="E1789" s="6">
        <v>45017</v>
      </c>
      <c r="F1789" s="51">
        <v>965</v>
      </c>
      <c r="G1789" s="51">
        <v>965</v>
      </c>
      <c r="I1789" s="6"/>
    </row>
    <row r="1790" spans="2:9" x14ac:dyDescent="0.25">
      <c r="B1790" t="s">
        <v>918</v>
      </c>
      <c r="C1790" t="s">
        <v>2888</v>
      </c>
      <c r="D1790" t="s">
        <v>929</v>
      </c>
      <c r="E1790" s="6">
        <v>45017</v>
      </c>
      <c r="F1790" s="51">
        <v>965</v>
      </c>
      <c r="G1790" s="51">
        <v>965</v>
      </c>
      <c r="I1790" s="6"/>
    </row>
    <row r="1791" spans="2:9" x14ac:dyDescent="0.25">
      <c r="B1791" t="s">
        <v>918</v>
      </c>
      <c r="C1791" t="s">
        <v>2888</v>
      </c>
      <c r="D1791" t="s">
        <v>930</v>
      </c>
      <c r="E1791" s="6">
        <v>45017</v>
      </c>
      <c r="F1791" s="51">
        <v>965</v>
      </c>
      <c r="G1791" s="51">
        <v>965</v>
      </c>
      <c r="I1791" s="6"/>
    </row>
    <row r="1792" spans="2:9" x14ac:dyDescent="0.25">
      <c r="B1792" t="s">
        <v>918</v>
      </c>
      <c r="C1792" t="s">
        <v>2888</v>
      </c>
      <c r="D1792" t="s">
        <v>931</v>
      </c>
      <c r="E1792" s="6">
        <v>45017</v>
      </c>
      <c r="F1792" s="51">
        <v>965</v>
      </c>
      <c r="G1792" s="51">
        <v>965</v>
      </c>
      <c r="I1792" s="6"/>
    </row>
    <row r="1793" spans="2:9" x14ac:dyDescent="0.25">
      <c r="B1793" t="s">
        <v>918</v>
      </c>
      <c r="C1793" t="s">
        <v>2888</v>
      </c>
      <c r="D1793" t="s">
        <v>932</v>
      </c>
      <c r="E1793" s="6">
        <v>45017</v>
      </c>
      <c r="F1793" s="51">
        <v>965</v>
      </c>
      <c r="G1793" s="51">
        <v>965</v>
      </c>
      <c r="I1793" s="6"/>
    </row>
    <row r="1794" spans="2:9" x14ac:dyDescent="0.25">
      <c r="B1794" t="s">
        <v>918</v>
      </c>
      <c r="C1794" t="s">
        <v>2888</v>
      </c>
      <c r="D1794" t="s">
        <v>933</v>
      </c>
      <c r="E1794" s="6">
        <v>45017</v>
      </c>
      <c r="F1794" s="51">
        <v>965</v>
      </c>
      <c r="G1794" s="51">
        <v>965</v>
      </c>
      <c r="I1794" s="6"/>
    </row>
    <row r="1795" spans="2:9" x14ac:dyDescent="0.25">
      <c r="B1795" t="s">
        <v>918</v>
      </c>
      <c r="C1795" t="s">
        <v>2888</v>
      </c>
      <c r="D1795" t="s">
        <v>934</v>
      </c>
      <c r="E1795" s="6">
        <v>45017</v>
      </c>
      <c r="F1795" s="51">
        <v>965</v>
      </c>
      <c r="G1795" s="51">
        <v>965</v>
      </c>
      <c r="I1795" s="6"/>
    </row>
    <row r="1796" spans="2:9" x14ac:dyDescent="0.25">
      <c r="B1796" t="s">
        <v>918</v>
      </c>
      <c r="C1796" t="s">
        <v>2888</v>
      </c>
      <c r="D1796" t="s">
        <v>935</v>
      </c>
      <c r="E1796" s="6">
        <v>45017</v>
      </c>
      <c r="F1796" s="51">
        <v>965</v>
      </c>
      <c r="G1796" s="51">
        <v>965</v>
      </c>
      <c r="I1796" s="6"/>
    </row>
    <row r="1797" spans="2:9" x14ac:dyDescent="0.25">
      <c r="B1797" t="s">
        <v>918</v>
      </c>
      <c r="C1797" t="s">
        <v>2888</v>
      </c>
      <c r="D1797" t="s">
        <v>936</v>
      </c>
      <c r="E1797" s="6">
        <v>45017</v>
      </c>
      <c r="F1797" s="51">
        <v>965</v>
      </c>
      <c r="G1797" s="51">
        <v>965</v>
      </c>
      <c r="I1797" s="6"/>
    </row>
    <row r="1798" spans="2:9" x14ac:dyDescent="0.25">
      <c r="B1798" t="s">
        <v>918</v>
      </c>
      <c r="C1798" t="s">
        <v>2888</v>
      </c>
      <c r="D1798" t="s">
        <v>937</v>
      </c>
      <c r="E1798" s="6">
        <v>45017</v>
      </c>
      <c r="F1798" s="51">
        <v>965</v>
      </c>
      <c r="G1798" s="51">
        <v>965</v>
      </c>
      <c r="I1798" s="6"/>
    </row>
    <row r="1799" spans="2:9" x14ac:dyDescent="0.25">
      <c r="B1799" t="s">
        <v>918</v>
      </c>
      <c r="C1799" t="s">
        <v>2888</v>
      </c>
      <c r="D1799" t="s">
        <v>938</v>
      </c>
      <c r="E1799" s="6">
        <v>45017</v>
      </c>
      <c r="F1799" s="51">
        <v>965</v>
      </c>
      <c r="G1799" s="51">
        <v>965</v>
      </c>
      <c r="I1799" s="6"/>
    </row>
    <row r="1800" spans="2:9" x14ac:dyDescent="0.25">
      <c r="B1800" t="s">
        <v>918</v>
      </c>
      <c r="C1800" t="s">
        <v>2888</v>
      </c>
      <c r="D1800" t="s">
        <v>939</v>
      </c>
      <c r="E1800" s="6">
        <v>45017</v>
      </c>
      <c r="F1800" s="51">
        <v>965</v>
      </c>
      <c r="G1800" s="51">
        <v>965</v>
      </c>
      <c r="I1800" s="6"/>
    </row>
    <row r="1801" spans="2:9" x14ac:dyDescent="0.25">
      <c r="B1801" t="s">
        <v>918</v>
      </c>
      <c r="C1801" t="s">
        <v>2888</v>
      </c>
      <c r="D1801" t="s">
        <v>953</v>
      </c>
      <c r="E1801" s="6">
        <v>45056</v>
      </c>
      <c r="F1801" s="51">
        <v>719.85</v>
      </c>
      <c r="G1801" s="51">
        <v>40.1</v>
      </c>
      <c r="I1801" s="6"/>
    </row>
    <row r="1802" spans="2:9" x14ac:dyDescent="0.25">
      <c r="B1802" t="s">
        <v>918</v>
      </c>
      <c r="C1802" t="s">
        <v>2888</v>
      </c>
      <c r="D1802" t="s">
        <v>954</v>
      </c>
      <c r="E1802" s="6">
        <v>45057</v>
      </c>
      <c r="F1802" s="51">
        <v>651.69000000000005</v>
      </c>
      <c r="G1802" s="51">
        <v>651.69000000000005</v>
      </c>
      <c r="I1802" s="6"/>
    </row>
    <row r="1803" spans="2:9" x14ac:dyDescent="0.25">
      <c r="B1803" t="s">
        <v>918</v>
      </c>
      <c r="C1803" t="s">
        <v>2888</v>
      </c>
      <c r="D1803" t="s">
        <v>1705</v>
      </c>
      <c r="E1803" s="6">
        <v>45084</v>
      </c>
      <c r="F1803" s="51">
        <v>724.05</v>
      </c>
      <c r="G1803" s="51">
        <v>724.05</v>
      </c>
      <c r="I1803" s="6"/>
    </row>
    <row r="1804" spans="2:9" x14ac:dyDescent="0.25">
      <c r="B1804" t="s">
        <v>918</v>
      </c>
      <c r="C1804" t="s">
        <v>2888</v>
      </c>
      <c r="D1804" t="s">
        <v>1706</v>
      </c>
      <c r="E1804" s="6">
        <v>45084</v>
      </c>
      <c r="F1804" s="51">
        <v>724.05</v>
      </c>
      <c r="G1804" s="51">
        <v>724.05</v>
      </c>
      <c r="I1804" s="6"/>
    </row>
    <row r="1805" spans="2:9" x14ac:dyDescent="0.25">
      <c r="B1805" t="s">
        <v>918</v>
      </c>
      <c r="C1805" t="s">
        <v>2888</v>
      </c>
      <c r="D1805" t="s">
        <v>1708</v>
      </c>
      <c r="E1805" s="6">
        <v>45087</v>
      </c>
      <c r="F1805" s="51">
        <v>724.05</v>
      </c>
      <c r="G1805" s="51">
        <v>724.05</v>
      </c>
      <c r="I1805" s="6"/>
    </row>
    <row r="1806" spans="2:9" x14ac:dyDescent="0.25">
      <c r="B1806" t="s">
        <v>918</v>
      </c>
      <c r="C1806" t="s">
        <v>2888</v>
      </c>
      <c r="D1806" t="s">
        <v>1709</v>
      </c>
      <c r="E1806" s="6">
        <v>45087</v>
      </c>
      <c r="F1806" s="51">
        <v>724.05</v>
      </c>
      <c r="G1806" s="51">
        <v>724.05</v>
      </c>
      <c r="I1806" s="6"/>
    </row>
    <row r="1807" spans="2:9" x14ac:dyDescent="0.25">
      <c r="B1807" t="s">
        <v>918</v>
      </c>
      <c r="C1807" t="s">
        <v>2888</v>
      </c>
      <c r="D1807" t="s">
        <v>1712</v>
      </c>
      <c r="E1807" s="6">
        <v>45087</v>
      </c>
      <c r="F1807" s="51">
        <v>724.05</v>
      </c>
      <c r="G1807" s="51">
        <v>724.05</v>
      </c>
      <c r="I1807" s="6"/>
    </row>
    <row r="1808" spans="2:9" x14ac:dyDescent="0.25">
      <c r="B1808" t="s">
        <v>918</v>
      </c>
      <c r="C1808" t="s">
        <v>2888</v>
      </c>
      <c r="D1808" t="s">
        <v>1707</v>
      </c>
      <c r="E1808" s="6">
        <v>45091</v>
      </c>
      <c r="F1808" s="51">
        <v>769.05</v>
      </c>
      <c r="G1808" s="51">
        <v>769.05</v>
      </c>
      <c r="I1808" s="6"/>
    </row>
    <row r="1809" spans="2:9" x14ac:dyDescent="0.25">
      <c r="B1809" t="s">
        <v>918</v>
      </c>
      <c r="C1809" t="s">
        <v>2888</v>
      </c>
      <c r="D1809" t="s">
        <v>1710</v>
      </c>
      <c r="E1809" s="6">
        <v>45091</v>
      </c>
      <c r="F1809" s="51">
        <v>724.05</v>
      </c>
      <c r="G1809" s="51">
        <v>724.05</v>
      </c>
      <c r="I1809" s="6"/>
    </row>
    <row r="1810" spans="2:9" x14ac:dyDescent="0.25">
      <c r="B1810" t="s">
        <v>918</v>
      </c>
      <c r="C1810" t="s">
        <v>2888</v>
      </c>
      <c r="D1810" t="s">
        <v>1711</v>
      </c>
      <c r="E1810" s="6">
        <v>45091</v>
      </c>
      <c r="F1810" s="51">
        <v>724.05</v>
      </c>
      <c r="G1810" s="51">
        <v>724.05</v>
      </c>
      <c r="I1810" s="6"/>
    </row>
    <row r="1811" spans="2:9" x14ac:dyDescent="0.25">
      <c r="B1811" t="s">
        <v>918</v>
      </c>
      <c r="C1811" t="s">
        <v>2888</v>
      </c>
      <c r="D1811" t="s">
        <v>1713</v>
      </c>
      <c r="E1811" s="6">
        <v>45091</v>
      </c>
      <c r="F1811" s="51">
        <v>724.05</v>
      </c>
      <c r="G1811" s="51">
        <v>724.05</v>
      </c>
      <c r="I1811" s="6"/>
    </row>
    <row r="1812" spans="2:9" x14ac:dyDescent="0.25">
      <c r="B1812" t="s">
        <v>918</v>
      </c>
      <c r="C1812" t="s">
        <v>2888</v>
      </c>
      <c r="D1812" t="s">
        <v>1714</v>
      </c>
      <c r="E1812" s="6">
        <v>45091</v>
      </c>
      <c r="F1812" s="51">
        <v>724.05</v>
      </c>
      <c r="G1812" s="51">
        <v>724.05</v>
      </c>
      <c r="I1812" s="6"/>
    </row>
    <row r="1813" spans="2:9" x14ac:dyDescent="0.25">
      <c r="B1813" t="s">
        <v>918</v>
      </c>
      <c r="C1813" t="s">
        <v>2888</v>
      </c>
      <c r="D1813" t="s">
        <v>1715</v>
      </c>
      <c r="E1813" s="6">
        <v>45091</v>
      </c>
      <c r="F1813" s="51">
        <v>724.05</v>
      </c>
      <c r="G1813" s="51">
        <v>724.05</v>
      </c>
      <c r="I1813" s="6"/>
    </row>
    <row r="1814" spans="2:9" x14ac:dyDescent="0.25">
      <c r="B1814" t="s">
        <v>918</v>
      </c>
      <c r="C1814" t="s">
        <v>2888</v>
      </c>
      <c r="D1814" t="s">
        <v>1887</v>
      </c>
      <c r="E1814" s="6">
        <v>45098</v>
      </c>
      <c r="F1814" s="51">
        <v>724.05</v>
      </c>
      <c r="G1814" s="51">
        <v>724.05</v>
      </c>
      <c r="I1814" s="6"/>
    </row>
    <row r="1815" spans="2:9" x14ac:dyDescent="0.25">
      <c r="B1815" t="s">
        <v>918</v>
      </c>
      <c r="C1815" t="s">
        <v>2888</v>
      </c>
      <c r="D1815" t="s">
        <v>1888</v>
      </c>
      <c r="E1815" s="6">
        <v>45098</v>
      </c>
      <c r="F1815" s="51">
        <v>769.05</v>
      </c>
      <c r="G1815" s="51">
        <v>769.05</v>
      </c>
      <c r="I1815" s="6"/>
    </row>
    <row r="1816" spans="2:9" x14ac:dyDescent="0.25">
      <c r="B1816" t="s">
        <v>918</v>
      </c>
      <c r="C1816" t="s">
        <v>2888</v>
      </c>
      <c r="D1816" t="s">
        <v>1886</v>
      </c>
      <c r="E1816" s="6">
        <v>45098</v>
      </c>
      <c r="F1816" s="51">
        <v>724.05</v>
      </c>
      <c r="G1816" s="51">
        <v>724.05</v>
      </c>
      <c r="I1816" s="6"/>
    </row>
    <row r="1817" spans="2:9" x14ac:dyDescent="0.25">
      <c r="B1817" t="s">
        <v>918</v>
      </c>
      <c r="C1817" t="s">
        <v>2888</v>
      </c>
      <c r="D1817" t="s">
        <v>1884</v>
      </c>
      <c r="E1817" s="6">
        <v>45098</v>
      </c>
      <c r="F1817" s="51">
        <v>724.05</v>
      </c>
      <c r="G1817" s="51">
        <v>724.05</v>
      </c>
      <c r="H1817" t="e">
        <v>#REF!</v>
      </c>
      <c r="I1817" s="6"/>
    </row>
    <row r="1818" spans="2:9" x14ac:dyDescent="0.25">
      <c r="B1818" t="s">
        <v>918</v>
      </c>
      <c r="C1818" t="s">
        <v>2888</v>
      </c>
      <c r="D1818" t="s">
        <v>1885</v>
      </c>
      <c r="E1818" s="6">
        <v>45098</v>
      </c>
      <c r="F1818" s="51">
        <v>724.05</v>
      </c>
      <c r="G1818" s="51">
        <v>724.05</v>
      </c>
      <c r="I1818" s="6"/>
    </row>
    <row r="1819" spans="2:9" x14ac:dyDescent="0.25">
      <c r="B1819" t="s">
        <v>918</v>
      </c>
      <c r="C1819" t="s">
        <v>2888</v>
      </c>
      <c r="D1819" t="s">
        <v>1891</v>
      </c>
      <c r="E1819" s="6">
        <v>45104</v>
      </c>
      <c r="F1819" s="51">
        <v>724.05</v>
      </c>
      <c r="G1819" s="51">
        <v>724.05</v>
      </c>
      <c r="I1819" s="6"/>
    </row>
    <row r="1820" spans="2:9" x14ac:dyDescent="0.25">
      <c r="B1820" t="s">
        <v>918</v>
      </c>
      <c r="C1820" t="s">
        <v>2888</v>
      </c>
      <c r="D1820" t="s">
        <v>1892</v>
      </c>
      <c r="E1820" s="6">
        <v>45104</v>
      </c>
      <c r="F1820" s="51">
        <v>724.05</v>
      </c>
      <c r="G1820" s="51">
        <v>724.05</v>
      </c>
      <c r="I1820" s="6"/>
    </row>
    <row r="1821" spans="2:9" x14ac:dyDescent="0.25">
      <c r="B1821" t="s">
        <v>918</v>
      </c>
      <c r="C1821" t="s">
        <v>2888</v>
      </c>
      <c r="D1821" t="s">
        <v>1889</v>
      </c>
      <c r="E1821" s="6">
        <v>45104</v>
      </c>
      <c r="F1821" s="51">
        <v>724.05</v>
      </c>
      <c r="G1821" s="51">
        <v>724.05</v>
      </c>
      <c r="I1821" s="6"/>
    </row>
    <row r="1822" spans="2:9" x14ac:dyDescent="0.25">
      <c r="B1822" t="s">
        <v>918</v>
      </c>
      <c r="C1822" t="s">
        <v>2888</v>
      </c>
      <c r="D1822" t="s">
        <v>1890</v>
      </c>
      <c r="E1822" s="6">
        <v>45104</v>
      </c>
      <c r="F1822" s="51">
        <v>774.05</v>
      </c>
      <c r="G1822" s="51">
        <v>774.05</v>
      </c>
      <c r="I1822" s="6"/>
    </row>
    <row r="1823" spans="2:9" x14ac:dyDescent="0.25">
      <c r="B1823" t="s">
        <v>918</v>
      </c>
      <c r="C1823" t="s">
        <v>2888</v>
      </c>
      <c r="D1823" t="s">
        <v>2492</v>
      </c>
      <c r="E1823" s="6">
        <v>45118</v>
      </c>
      <c r="F1823" s="51">
        <v>717.5</v>
      </c>
      <c r="G1823" s="51">
        <v>717.5</v>
      </c>
      <c r="I1823" s="6"/>
    </row>
    <row r="1824" spans="2:9" x14ac:dyDescent="0.25">
      <c r="B1824" t="s">
        <v>918</v>
      </c>
      <c r="C1824" t="s">
        <v>2888</v>
      </c>
      <c r="D1824" t="s">
        <v>2491</v>
      </c>
      <c r="E1824" s="6">
        <v>45120</v>
      </c>
      <c r="F1824" s="51">
        <v>821.28</v>
      </c>
      <c r="G1824" s="51">
        <v>821.28</v>
      </c>
      <c r="I1824" s="6"/>
    </row>
    <row r="1825" spans="2:9" x14ac:dyDescent="0.25">
      <c r="B1825" t="s">
        <v>918</v>
      </c>
      <c r="C1825" t="s">
        <v>2888</v>
      </c>
      <c r="D1825" t="s">
        <v>2640</v>
      </c>
      <c r="E1825" s="6">
        <v>45122</v>
      </c>
      <c r="F1825" s="51">
        <v>725.86</v>
      </c>
      <c r="G1825" s="51">
        <v>725.86</v>
      </c>
      <c r="I1825" s="6"/>
    </row>
    <row r="1826" spans="2:9" x14ac:dyDescent="0.25">
      <c r="B1826" t="s">
        <v>956</v>
      </c>
      <c r="C1826" t="s">
        <v>2889</v>
      </c>
      <c r="D1826" t="s">
        <v>958</v>
      </c>
      <c r="E1826" s="6">
        <v>44951</v>
      </c>
      <c r="F1826" s="51">
        <v>516.25</v>
      </c>
      <c r="G1826" s="51">
        <v>516.25</v>
      </c>
      <c r="I1826" s="6"/>
    </row>
    <row r="1827" spans="2:9" x14ac:dyDescent="0.25">
      <c r="B1827" t="s">
        <v>959</v>
      </c>
      <c r="C1827" t="s">
        <v>2890</v>
      </c>
      <c r="D1827" t="s">
        <v>961</v>
      </c>
      <c r="E1827" s="6">
        <v>44653</v>
      </c>
      <c r="F1827" s="51">
        <v>400</v>
      </c>
      <c r="G1827" s="51">
        <v>400</v>
      </c>
      <c r="I1827" s="6"/>
    </row>
    <row r="1828" spans="2:9" x14ac:dyDescent="0.25">
      <c r="B1828" t="s">
        <v>962</v>
      </c>
      <c r="C1828" t="s">
        <v>2891</v>
      </c>
      <c r="D1828" t="s">
        <v>964</v>
      </c>
      <c r="E1828" s="6">
        <v>44995</v>
      </c>
      <c r="F1828" s="51">
        <v>918.25</v>
      </c>
      <c r="G1828" s="51">
        <v>918.25</v>
      </c>
      <c r="I1828" s="6"/>
    </row>
    <row r="1829" spans="2:9" x14ac:dyDescent="0.25">
      <c r="B1829" t="s">
        <v>965</v>
      </c>
      <c r="C1829" t="s">
        <v>2892</v>
      </c>
      <c r="D1829" t="s">
        <v>967</v>
      </c>
      <c r="E1829" s="6">
        <v>44583</v>
      </c>
      <c r="F1829" s="51">
        <v>1062.1199999999999</v>
      </c>
      <c r="G1829" s="51">
        <v>1062.1199999999999</v>
      </c>
      <c r="I1829" s="6"/>
    </row>
    <row r="1830" spans="2:9" x14ac:dyDescent="0.25">
      <c r="B1830" t="s">
        <v>965</v>
      </c>
      <c r="C1830" t="s">
        <v>2892</v>
      </c>
      <c r="D1830" t="s">
        <v>1210</v>
      </c>
      <c r="E1830" s="6">
        <v>44638</v>
      </c>
      <c r="F1830" s="51">
        <v>198.57</v>
      </c>
      <c r="G1830" s="51">
        <v>198.57</v>
      </c>
      <c r="I1830" s="6"/>
    </row>
    <row r="1831" spans="2:9" x14ac:dyDescent="0.25">
      <c r="B1831" t="s">
        <v>965</v>
      </c>
      <c r="C1831" t="s">
        <v>2892</v>
      </c>
      <c r="D1831" t="s">
        <v>968</v>
      </c>
      <c r="E1831" s="6">
        <v>44691</v>
      </c>
      <c r="F1831" s="51">
        <v>3429.05</v>
      </c>
      <c r="G1831" s="51">
        <v>3349.07</v>
      </c>
      <c r="I1831" s="6"/>
    </row>
    <row r="1832" spans="2:9" x14ac:dyDescent="0.25">
      <c r="B1832" t="s">
        <v>965</v>
      </c>
      <c r="C1832" t="s">
        <v>2892</v>
      </c>
      <c r="D1832" t="s">
        <v>969</v>
      </c>
      <c r="E1832" s="6">
        <v>44761</v>
      </c>
      <c r="F1832" s="51">
        <v>150</v>
      </c>
      <c r="G1832" s="51">
        <v>150</v>
      </c>
      <c r="I1832" s="6"/>
    </row>
    <row r="1833" spans="2:9" x14ac:dyDescent="0.25">
      <c r="B1833" t="s">
        <v>965</v>
      </c>
      <c r="C1833" t="s">
        <v>2892</v>
      </c>
      <c r="D1833" t="s">
        <v>970</v>
      </c>
      <c r="E1833" s="6">
        <v>44777</v>
      </c>
      <c r="F1833" s="51">
        <v>520.85</v>
      </c>
      <c r="G1833" s="51">
        <v>520.85</v>
      </c>
      <c r="I1833" s="6"/>
    </row>
    <row r="1834" spans="2:9" x14ac:dyDescent="0.25">
      <c r="B1834" t="s">
        <v>965</v>
      </c>
      <c r="C1834" t="s">
        <v>2892</v>
      </c>
      <c r="D1834" t="s">
        <v>971</v>
      </c>
      <c r="E1834" s="6">
        <v>44838</v>
      </c>
      <c r="F1834" s="51">
        <v>694.3</v>
      </c>
      <c r="G1834" s="51">
        <v>694.3</v>
      </c>
      <c r="I1834" s="6"/>
    </row>
    <row r="1835" spans="2:9" x14ac:dyDescent="0.25">
      <c r="B1835" t="s">
        <v>965</v>
      </c>
      <c r="C1835" t="s">
        <v>2892</v>
      </c>
      <c r="D1835" t="s">
        <v>972</v>
      </c>
      <c r="E1835" s="6">
        <v>44838</v>
      </c>
      <c r="F1835" s="51">
        <v>703.47</v>
      </c>
      <c r="G1835" s="51">
        <v>703.47</v>
      </c>
      <c r="I1835" s="6"/>
    </row>
    <row r="1836" spans="2:9" x14ac:dyDescent="0.25">
      <c r="B1836" t="s">
        <v>965</v>
      </c>
      <c r="C1836" t="s">
        <v>2892</v>
      </c>
      <c r="D1836" t="s">
        <v>975</v>
      </c>
      <c r="E1836" s="6">
        <v>45052</v>
      </c>
      <c r="F1836" s="51">
        <v>629.67999999999995</v>
      </c>
      <c r="G1836" s="51">
        <v>629.67999999999995</v>
      </c>
      <c r="I1836" s="6"/>
    </row>
    <row r="1837" spans="2:9" x14ac:dyDescent="0.25">
      <c r="B1837" t="s">
        <v>965</v>
      </c>
      <c r="C1837" t="s">
        <v>2892</v>
      </c>
      <c r="D1837" t="s">
        <v>973</v>
      </c>
      <c r="E1837" s="6">
        <v>45063</v>
      </c>
      <c r="F1837" s="51">
        <v>2020.54</v>
      </c>
      <c r="G1837" s="51">
        <v>2020.54</v>
      </c>
      <c r="I1837" s="6"/>
    </row>
    <row r="1838" spans="2:9" x14ac:dyDescent="0.25">
      <c r="B1838" t="s">
        <v>965</v>
      </c>
      <c r="C1838" t="s">
        <v>2892</v>
      </c>
      <c r="D1838" t="s">
        <v>974</v>
      </c>
      <c r="E1838" s="6">
        <v>45063</v>
      </c>
      <c r="F1838" s="51">
        <v>1648.48</v>
      </c>
      <c r="G1838" s="51">
        <v>1648.48</v>
      </c>
      <c r="I1838" s="6"/>
    </row>
    <row r="1839" spans="2:9" x14ac:dyDescent="0.25">
      <c r="B1839" t="s">
        <v>965</v>
      </c>
      <c r="C1839" t="s">
        <v>2892</v>
      </c>
      <c r="D1839" t="s">
        <v>1931</v>
      </c>
      <c r="E1839" s="6">
        <v>45098</v>
      </c>
      <c r="F1839" s="51">
        <v>1900.35</v>
      </c>
      <c r="G1839" s="51">
        <v>1900.35</v>
      </c>
      <c r="I1839" s="6"/>
    </row>
    <row r="1840" spans="2:9" x14ac:dyDescent="0.25">
      <c r="B1840" t="s">
        <v>976</v>
      </c>
      <c r="C1840" t="s">
        <v>2893</v>
      </c>
      <c r="D1840" t="s">
        <v>978</v>
      </c>
      <c r="E1840" s="6">
        <v>45045</v>
      </c>
      <c r="F1840" s="51">
        <v>843</v>
      </c>
      <c r="G1840" s="51">
        <v>843</v>
      </c>
      <c r="I1840" s="6"/>
    </row>
    <row r="1841" spans="2:9" x14ac:dyDescent="0.25">
      <c r="B1841" t="s">
        <v>1211</v>
      </c>
      <c r="C1841" t="s">
        <v>2894</v>
      </c>
      <c r="D1841" t="s">
        <v>1212</v>
      </c>
      <c r="E1841" s="6">
        <v>44981</v>
      </c>
      <c r="F1841" s="51">
        <v>2004.75</v>
      </c>
      <c r="G1841" s="51">
        <v>2004.75</v>
      </c>
      <c r="I1841" s="6"/>
    </row>
    <row r="1842" spans="2:9" x14ac:dyDescent="0.25">
      <c r="B1842" t="s">
        <v>980</v>
      </c>
      <c r="C1842" t="s">
        <v>2895</v>
      </c>
      <c r="D1842" t="s">
        <v>982</v>
      </c>
      <c r="E1842" s="6">
        <v>45056</v>
      </c>
      <c r="F1842" s="51">
        <v>811</v>
      </c>
      <c r="G1842" s="51">
        <v>811</v>
      </c>
      <c r="I1842" s="6"/>
    </row>
    <row r="1843" spans="2:9" x14ac:dyDescent="0.25">
      <c r="B1843" t="s">
        <v>980</v>
      </c>
      <c r="C1843" t="s">
        <v>2895</v>
      </c>
      <c r="D1843" t="s">
        <v>1076</v>
      </c>
      <c r="E1843" s="6">
        <v>45069</v>
      </c>
      <c r="F1843" s="51">
        <v>680.95</v>
      </c>
      <c r="G1843" s="51">
        <v>680.95</v>
      </c>
      <c r="I1843" s="6"/>
    </row>
    <row r="1844" spans="2:9" x14ac:dyDescent="0.25">
      <c r="B1844" t="s">
        <v>980</v>
      </c>
      <c r="C1844" t="s">
        <v>2895</v>
      </c>
      <c r="D1844" t="s">
        <v>1213</v>
      </c>
      <c r="E1844" s="6">
        <v>45073</v>
      </c>
      <c r="F1844" s="51">
        <v>763.88</v>
      </c>
      <c r="G1844" s="51">
        <v>0.06</v>
      </c>
      <c r="I1844" s="6"/>
    </row>
    <row r="1845" spans="2:9" x14ac:dyDescent="0.25">
      <c r="B1845" t="s">
        <v>980</v>
      </c>
      <c r="C1845" t="s">
        <v>2895</v>
      </c>
      <c r="D1845" t="s">
        <v>2094</v>
      </c>
      <c r="E1845" s="6">
        <v>45104</v>
      </c>
      <c r="F1845" s="51">
        <v>433.5</v>
      </c>
      <c r="G1845" s="51">
        <v>433.5</v>
      </c>
      <c r="I1845" s="6"/>
    </row>
    <row r="1846" spans="2:9" x14ac:dyDescent="0.25">
      <c r="B1846" t="s">
        <v>980</v>
      </c>
      <c r="C1846" t="s">
        <v>2895</v>
      </c>
      <c r="D1846" t="s">
        <v>2493</v>
      </c>
      <c r="E1846" s="6">
        <v>45120</v>
      </c>
      <c r="F1846" s="51">
        <v>251.13</v>
      </c>
      <c r="G1846" s="51">
        <v>251.13</v>
      </c>
      <c r="I1846" s="6"/>
    </row>
    <row r="1847" spans="2:9" x14ac:dyDescent="0.25">
      <c r="B1847" t="s">
        <v>1214</v>
      </c>
      <c r="C1847" t="s">
        <v>2896</v>
      </c>
      <c r="D1847" t="s">
        <v>1215</v>
      </c>
      <c r="E1847" s="6">
        <v>44006</v>
      </c>
      <c r="F1847" s="51">
        <v>347.25</v>
      </c>
      <c r="G1847" s="51">
        <v>347.25</v>
      </c>
      <c r="I1847" s="6"/>
    </row>
    <row r="1848" spans="2:9" x14ac:dyDescent="0.25">
      <c r="B1848" t="s">
        <v>1214</v>
      </c>
      <c r="C1848" t="s">
        <v>2896</v>
      </c>
      <c r="D1848" t="s">
        <v>1216</v>
      </c>
      <c r="E1848" s="6">
        <v>44006</v>
      </c>
      <c r="F1848" s="51">
        <v>272.25</v>
      </c>
      <c r="G1848" s="51">
        <v>272.25</v>
      </c>
      <c r="I1848" s="6"/>
    </row>
    <row r="1849" spans="2:9" x14ac:dyDescent="0.25">
      <c r="B1849" t="s">
        <v>1214</v>
      </c>
      <c r="C1849" t="s">
        <v>2896</v>
      </c>
      <c r="D1849" t="s">
        <v>1217</v>
      </c>
      <c r="E1849" s="6">
        <v>44006</v>
      </c>
      <c r="F1849" s="51">
        <v>272.25</v>
      </c>
      <c r="G1849" s="51">
        <v>272.25</v>
      </c>
      <c r="I1849" s="6"/>
    </row>
    <row r="1850" spans="2:9" x14ac:dyDescent="0.25">
      <c r="B1850" t="s">
        <v>984</v>
      </c>
      <c r="C1850" t="s">
        <v>2897</v>
      </c>
      <c r="D1850" t="s">
        <v>986</v>
      </c>
      <c r="E1850" s="6">
        <v>44743</v>
      </c>
      <c r="F1850" s="51">
        <v>1253.95</v>
      </c>
      <c r="G1850" s="51">
        <v>1253.95</v>
      </c>
      <c r="I1850" s="6"/>
    </row>
    <row r="1851" spans="2:9" x14ac:dyDescent="0.25">
      <c r="B1851" t="s">
        <v>984</v>
      </c>
      <c r="C1851" t="s">
        <v>2897</v>
      </c>
      <c r="D1851" t="s">
        <v>987</v>
      </c>
      <c r="E1851" s="6">
        <v>44931</v>
      </c>
      <c r="F1851" s="51">
        <v>545.41999999999996</v>
      </c>
      <c r="G1851" s="51">
        <v>545.41999999999996</v>
      </c>
      <c r="I1851" s="6"/>
    </row>
    <row r="1852" spans="2:9" x14ac:dyDescent="0.25">
      <c r="B1852" t="s">
        <v>984</v>
      </c>
      <c r="C1852" t="s">
        <v>2897</v>
      </c>
      <c r="D1852" t="s">
        <v>989</v>
      </c>
      <c r="E1852" s="6">
        <v>44954</v>
      </c>
      <c r="F1852" s="51">
        <v>588.70000000000005</v>
      </c>
      <c r="G1852" s="51">
        <v>75.95</v>
      </c>
      <c r="I1852" s="6"/>
    </row>
    <row r="1853" spans="2:9" x14ac:dyDescent="0.25">
      <c r="B1853" t="s">
        <v>984</v>
      </c>
      <c r="C1853" t="s">
        <v>2897</v>
      </c>
      <c r="D1853" t="s">
        <v>991</v>
      </c>
      <c r="E1853" s="6">
        <v>44993</v>
      </c>
      <c r="F1853" s="51">
        <v>385.95</v>
      </c>
      <c r="G1853" s="51">
        <v>62.99</v>
      </c>
      <c r="I1853" s="6"/>
    </row>
    <row r="1854" spans="2:9" x14ac:dyDescent="0.25">
      <c r="B1854" t="s">
        <v>984</v>
      </c>
      <c r="C1854" t="s">
        <v>2897</v>
      </c>
      <c r="D1854" t="s">
        <v>990</v>
      </c>
      <c r="E1854" s="6">
        <v>44994</v>
      </c>
      <c r="F1854" s="51">
        <v>754.33</v>
      </c>
      <c r="G1854" s="51">
        <v>228</v>
      </c>
      <c r="I1854" s="6"/>
    </row>
    <row r="1855" spans="2:9" x14ac:dyDescent="0.25">
      <c r="B1855" t="s">
        <v>984</v>
      </c>
      <c r="C1855" t="s">
        <v>2897</v>
      </c>
      <c r="D1855" t="s">
        <v>988</v>
      </c>
      <c r="E1855" s="6">
        <v>44996</v>
      </c>
      <c r="F1855" s="51">
        <v>524.95000000000005</v>
      </c>
      <c r="G1855" s="51">
        <v>29.2</v>
      </c>
      <c r="I1855" s="6"/>
    </row>
    <row r="1856" spans="2:9" x14ac:dyDescent="0.25">
      <c r="B1856" t="s">
        <v>984</v>
      </c>
      <c r="C1856" t="s">
        <v>2897</v>
      </c>
      <c r="D1856" t="s">
        <v>993</v>
      </c>
      <c r="E1856" s="6">
        <v>45007</v>
      </c>
      <c r="F1856" s="51">
        <v>487.2</v>
      </c>
      <c r="G1856" s="51">
        <v>130.94999999999999</v>
      </c>
      <c r="I1856" s="6"/>
    </row>
    <row r="1857" spans="2:9" x14ac:dyDescent="0.25">
      <c r="B1857" t="s">
        <v>984</v>
      </c>
      <c r="C1857" t="s">
        <v>2897</v>
      </c>
      <c r="D1857" t="s">
        <v>992</v>
      </c>
      <c r="E1857" s="6">
        <v>45013</v>
      </c>
      <c r="F1857" s="51">
        <v>937.95</v>
      </c>
      <c r="G1857" s="51">
        <v>187</v>
      </c>
      <c r="I1857" s="6"/>
    </row>
    <row r="1858" spans="2:9" x14ac:dyDescent="0.25">
      <c r="B1858" t="s">
        <v>984</v>
      </c>
      <c r="C1858" t="s">
        <v>2897</v>
      </c>
      <c r="D1858" t="s">
        <v>994</v>
      </c>
      <c r="E1858" s="6">
        <v>45021</v>
      </c>
      <c r="F1858" s="51">
        <v>538.95000000000005</v>
      </c>
      <c r="G1858" s="51">
        <v>538.95000000000005</v>
      </c>
      <c r="I1858" s="6"/>
    </row>
    <row r="1859" spans="2:9" x14ac:dyDescent="0.25">
      <c r="B1859" t="s">
        <v>984</v>
      </c>
      <c r="C1859" t="s">
        <v>2897</v>
      </c>
      <c r="D1859" t="s">
        <v>995</v>
      </c>
      <c r="E1859" s="6">
        <v>45030</v>
      </c>
      <c r="F1859" s="51">
        <v>690.5</v>
      </c>
      <c r="G1859" s="51">
        <v>91.9</v>
      </c>
      <c r="I1859" s="6"/>
    </row>
    <row r="1860" spans="2:9" x14ac:dyDescent="0.25">
      <c r="B1860" t="s">
        <v>984</v>
      </c>
      <c r="C1860" t="s">
        <v>2897</v>
      </c>
      <c r="D1860" t="s">
        <v>998</v>
      </c>
      <c r="E1860" s="6">
        <v>45042</v>
      </c>
      <c r="F1860" s="51">
        <v>640.33000000000004</v>
      </c>
      <c r="G1860" s="51">
        <v>640.33000000000004</v>
      </c>
      <c r="I1860" s="6"/>
    </row>
    <row r="1861" spans="2:9" x14ac:dyDescent="0.25">
      <c r="B1861" t="s">
        <v>984</v>
      </c>
      <c r="C1861" t="s">
        <v>2897</v>
      </c>
      <c r="D1861" t="s">
        <v>999</v>
      </c>
      <c r="E1861" s="6">
        <v>45052</v>
      </c>
      <c r="F1861" s="51">
        <v>627.75</v>
      </c>
      <c r="G1861" s="51">
        <v>627.75</v>
      </c>
      <c r="I1861" s="6"/>
    </row>
    <row r="1862" spans="2:9" x14ac:dyDescent="0.25">
      <c r="B1862" t="s">
        <v>984</v>
      </c>
      <c r="C1862" t="s">
        <v>2897</v>
      </c>
      <c r="D1862" t="s">
        <v>1000</v>
      </c>
      <c r="E1862" s="6">
        <v>45052</v>
      </c>
      <c r="F1862" s="51">
        <v>677.95</v>
      </c>
      <c r="G1862" s="51">
        <v>677.95</v>
      </c>
      <c r="I1862" s="6"/>
    </row>
    <row r="1863" spans="2:9" x14ac:dyDescent="0.25">
      <c r="B1863" t="s">
        <v>984</v>
      </c>
      <c r="C1863" t="s">
        <v>2897</v>
      </c>
      <c r="D1863" t="s">
        <v>1002</v>
      </c>
      <c r="E1863" s="6">
        <v>45056</v>
      </c>
      <c r="F1863" s="51">
        <v>554</v>
      </c>
      <c r="G1863" s="51">
        <v>554</v>
      </c>
      <c r="I1863" s="6"/>
    </row>
    <row r="1864" spans="2:9" x14ac:dyDescent="0.25">
      <c r="B1864" t="s">
        <v>984</v>
      </c>
      <c r="C1864" t="s">
        <v>2897</v>
      </c>
      <c r="D1864" t="s">
        <v>1001</v>
      </c>
      <c r="E1864" s="6">
        <v>45057</v>
      </c>
      <c r="F1864" s="51">
        <v>1588.5</v>
      </c>
      <c r="G1864" s="51">
        <v>1588.5</v>
      </c>
      <c r="I1864" s="6"/>
    </row>
    <row r="1865" spans="2:9" x14ac:dyDescent="0.25">
      <c r="B1865" t="s">
        <v>984</v>
      </c>
      <c r="C1865" t="s">
        <v>2897</v>
      </c>
      <c r="D1865" t="s">
        <v>1004</v>
      </c>
      <c r="E1865" s="6">
        <v>45059</v>
      </c>
      <c r="F1865" s="51">
        <v>1042</v>
      </c>
      <c r="G1865" s="51">
        <v>1042</v>
      </c>
      <c r="I1865" s="6"/>
    </row>
    <row r="1866" spans="2:9" x14ac:dyDescent="0.25">
      <c r="B1866" t="s">
        <v>984</v>
      </c>
      <c r="C1866" t="s">
        <v>2897</v>
      </c>
      <c r="D1866" t="s">
        <v>1003</v>
      </c>
      <c r="E1866" s="6">
        <v>45063</v>
      </c>
      <c r="F1866" s="51">
        <v>469.95</v>
      </c>
      <c r="G1866" s="51">
        <v>469.95</v>
      </c>
      <c r="I1866" s="6"/>
    </row>
    <row r="1867" spans="2:9" x14ac:dyDescent="0.25">
      <c r="B1867" t="s">
        <v>984</v>
      </c>
      <c r="C1867" t="s">
        <v>2897</v>
      </c>
      <c r="D1867" t="s">
        <v>1005</v>
      </c>
      <c r="E1867" s="6">
        <v>45063</v>
      </c>
      <c r="F1867" s="51">
        <v>538.95000000000005</v>
      </c>
      <c r="G1867" s="51">
        <v>538.95000000000005</v>
      </c>
      <c r="I1867" s="6"/>
    </row>
    <row r="1868" spans="2:9" x14ac:dyDescent="0.25">
      <c r="B1868" t="s">
        <v>984</v>
      </c>
      <c r="C1868" t="s">
        <v>2897</v>
      </c>
      <c r="D1868" t="s">
        <v>1006</v>
      </c>
      <c r="E1868" s="6">
        <v>45066</v>
      </c>
      <c r="F1868" s="51">
        <v>800.95</v>
      </c>
      <c r="G1868" s="51">
        <v>800.95</v>
      </c>
      <c r="I1868" s="6"/>
    </row>
    <row r="1869" spans="2:9" x14ac:dyDescent="0.25">
      <c r="B1869" t="s">
        <v>984</v>
      </c>
      <c r="C1869" t="s">
        <v>2897</v>
      </c>
      <c r="D1869" t="s">
        <v>1007</v>
      </c>
      <c r="E1869" s="6">
        <v>45066</v>
      </c>
      <c r="F1869" s="51">
        <v>420</v>
      </c>
      <c r="G1869" s="51">
        <v>420</v>
      </c>
      <c r="I1869" s="6"/>
    </row>
    <row r="1870" spans="2:9" x14ac:dyDescent="0.25">
      <c r="B1870" t="s">
        <v>984</v>
      </c>
      <c r="C1870" t="s">
        <v>2897</v>
      </c>
      <c r="D1870" t="s">
        <v>1008</v>
      </c>
      <c r="E1870" s="6">
        <v>45066</v>
      </c>
      <c r="F1870" s="51">
        <v>350</v>
      </c>
      <c r="G1870" s="51">
        <v>350</v>
      </c>
      <c r="I1870" s="6"/>
    </row>
    <row r="1871" spans="2:9" x14ac:dyDescent="0.25">
      <c r="B1871" t="s">
        <v>984</v>
      </c>
      <c r="C1871" t="s">
        <v>2897</v>
      </c>
      <c r="D1871" t="s">
        <v>1009</v>
      </c>
      <c r="E1871" s="6">
        <v>45066</v>
      </c>
      <c r="F1871" s="51">
        <v>466.95</v>
      </c>
      <c r="G1871" s="51">
        <v>466.95</v>
      </c>
      <c r="I1871" s="6"/>
    </row>
    <row r="1872" spans="2:9" x14ac:dyDescent="0.25">
      <c r="B1872" t="s">
        <v>984</v>
      </c>
      <c r="C1872" t="s">
        <v>2897</v>
      </c>
      <c r="D1872" t="s">
        <v>1082</v>
      </c>
      <c r="E1872" s="6">
        <v>45069</v>
      </c>
      <c r="F1872" s="51">
        <v>582.25</v>
      </c>
      <c r="G1872" s="51">
        <v>582.25</v>
      </c>
      <c r="I1872" s="6"/>
    </row>
    <row r="1873" spans="2:9" x14ac:dyDescent="0.25">
      <c r="B1873" t="s">
        <v>984</v>
      </c>
      <c r="C1873" t="s">
        <v>2897</v>
      </c>
      <c r="D1873" t="s">
        <v>1077</v>
      </c>
      <c r="E1873" s="6">
        <v>45070</v>
      </c>
      <c r="F1873" s="51">
        <v>754.15</v>
      </c>
      <c r="G1873" s="51">
        <v>754.15</v>
      </c>
      <c r="I1873" s="6"/>
    </row>
    <row r="1874" spans="2:9" x14ac:dyDescent="0.25">
      <c r="B1874" t="s">
        <v>984</v>
      </c>
      <c r="C1874" t="s">
        <v>2897</v>
      </c>
      <c r="D1874" t="s">
        <v>1078</v>
      </c>
      <c r="E1874" s="6">
        <v>45070</v>
      </c>
      <c r="F1874" s="51">
        <v>705</v>
      </c>
      <c r="G1874" s="51">
        <v>705</v>
      </c>
      <c r="I1874" s="6"/>
    </row>
    <row r="1875" spans="2:9" x14ac:dyDescent="0.25">
      <c r="B1875" t="s">
        <v>984</v>
      </c>
      <c r="C1875" t="s">
        <v>2897</v>
      </c>
      <c r="D1875" t="s">
        <v>1079</v>
      </c>
      <c r="E1875" s="6">
        <v>45070</v>
      </c>
      <c r="F1875" s="51">
        <v>558.95000000000005</v>
      </c>
      <c r="G1875" s="51">
        <v>558.95000000000005</v>
      </c>
      <c r="I1875" s="6"/>
    </row>
    <row r="1876" spans="2:9" x14ac:dyDescent="0.25">
      <c r="B1876" t="s">
        <v>984</v>
      </c>
      <c r="C1876" t="s">
        <v>2897</v>
      </c>
      <c r="D1876" t="s">
        <v>1081</v>
      </c>
      <c r="E1876" s="6">
        <v>45070</v>
      </c>
      <c r="F1876" s="51">
        <v>700</v>
      </c>
      <c r="G1876" s="51">
        <v>700</v>
      </c>
      <c r="I1876" s="6"/>
    </row>
    <row r="1877" spans="2:9" x14ac:dyDescent="0.25">
      <c r="B1877" t="s">
        <v>984</v>
      </c>
      <c r="C1877" t="s">
        <v>2897</v>
      </c>
      <c r="D1877" t="s">
        <v>1080</v>
      </c>
      <c r="E1877" s="6">
        <v>45071</v>
      </c>
      <c r="F1877" s="51">
        <v>787.75</v>
      </c>
      <c r="G1877" s="51">
        <v>787.75</v>
      </c>
      <c r="I1877" s="6"/>
    </row>
    <row r="1878" spans="2:9" x14ac:dyDescent="0.25">
      <c r="B1878" t="s">
        <v>984</v>
      </c>
      <c r="C1878" t="s">
        <v>2897</v>
      </c>
      <c r="D1878" t="s">
        <v>1083</v>
      </c>
      <c r="E1878" s="6">
        <v>45071</v>
      </c>
      <c r="F1878" s="51">
        <v>477.75</v>
      </c>
      <c r="G1878" s="51">
        <v>477.75</v>
      </c>
      <c r="I1878" s="6"/>
    </row>
    <row r="1879" spans="2:9" x14ac:dyDescent="0.25">
      <c r="B1879" t="s">
        <v>984</v>
      </c>
      <c r="C1879" t="s">
        <v>2897</v>
      </c>
      <c r="D1879" t="s">
        <v>1084</v>
      </c>
      <c r="E1879" s="6">
        <v>45071</v>
      </c>
      <c r="F1879" s="51">
        <v>601.95000000000005</v>
      </c>
      <c r="G1879" s="51">
        <v>601.95000000000005</v>
      </c>
      <c r="I1879" s="6"/>
    </row>
    <row r="1880" spans="2:9" x14ac:dyDescent="0.25">
      <c r="B1880" t="s">
        <v>984</v>
      </c>
      <c r="C1880" t="s">
        <v>2897</v>
      </c>
      <c r="D1880" t="s">
        <v>1218</v>
      </c>
      <c r="E1880" s="6">
        <v>45073</v>
      </c>
      <c r="F1880" s="51">
        <v>775.5</v>
      </c>
      <c r="G1880" s="51">
        <v>136.15</v>
      </c>
      <c r="I1880" s="6"/>
    </row>
    <row r="1881" spans="2:9" x14ac:dyDescent="0.25">
      <c r="B1881" t="s">
        <v>984</v>
      </c>
      <c r="C1881" t="s">
        <v>2897</v>
      </c>
      <c r="D1881" t="s">
        <v>1221</v>
      </c>
      <c r="E1881" s="6">
        <v>45077</v>
      </c>
      <c r="F1881" s="51">
        <v>552</v>
      </c>
      <c r="G1881" s="51">
        <v>552</v>
      </c>
      <c r="I1881" s="6"/>
    </row>
    <row r="1882" spans="2:9" x14ac:dyDescent="0.25">
      <c r="B1882" t="s">
        <v>984</v>
      </c>
      <c r="C1882" t="s">
        <v>2897</v>
      </c>
      <c r="D1882" t="s">
        <v>1222</v>
      </c>
      <c r="E1882" s="6">
        <v>45077</v>
      </c>
      <c r="F1882" s="51">
        <v>1080.25</v>
      </c>
      <c r="G1882" s="51">
        <v>1080.25</v>
      </c>
      <c r="I1882" s="6"/>
    </row>
    <row r="1883" spans="2:9" x14ac:dyDescent="0.25">
      <c r="B1883" t="s">
        <v>984</v>
      </c>
      <c r="C1883" t="s">
        <v>2897</v>
      </c>
      <c r="D1883" t="s">
        <v>1223</v>
      </c>
      <c r="E1883" s="6">
        <v>45077</v>
      </c>
      <c r="F1883" s="51">
        <v>479.5</v>
      </c>
      <c r="G1883" s="51">
        <v>479.5</v>
      </c>
      <c r="I1883" s="6"/>
    </row>
    <row r="1884" spans="2:9" x14ac:dyDescent="0.25">
      <c r="B1884" t="s">
        <v>984</v>
      </c>
      <c r="C1884" t="s">
        <v>2897</v>
      </c>
      <c r="D1884" t="s">
        <v>1224</v>
      </c>
      <c r="E1884" s="6">
        <v>45077</v>
      </c>
      <c r="F1884" s="51">
        <v>657.45</v>
      </c>
      <c r="G1884" s="51">
        <v>657.45</v>
      </c>
      <c r="I1884" s="6"/>
    </row>
    <row r="1885" spans="2:9" x14ac:dyDescent="0.25">
      <c r="B1885" t="s">
        <v>984</v>
      </c>
      <c r="C1885" t="s">
        <v>2897</v>
      </c>
      <c r="D1885" t="s">
        <v>1226</v>
      </c>
      <c r="E1885" s="6">
        <v>45077</v>
      </c>
      <c r="F1885" s="51">
        <v>488.25</v>
      </c>
      <c r="G1885" s="51">
        <v>488.25</v>
      </c>
      <c r="I1885" s="6"/>
    </row>
    <row r="1886" spans="2:9" x14ac:dyDescent="0.25">
      <c r="B1886" t="s">
        <v>984</v>
      </c>
      <c r="C1886" t="s">
        <v>2897</v>
      </c>
      <c r="D1886" t="s">
        <v>1227</v>
      </c>
      <c r="E1886" s="6">
        <v>45077</v>
      </c>
      <c r="F1886" s="51">
        <v>809.5</v>
      </c>
      <c r="G1886" s="51">
        <v>809.5</v>
      </c>
      <c r="I1886" s="6"/>
    </row>
    <row r="1887" spans="2:9" x14ac:dyDescent="0.25">
      <c r="B1887" t="s">
        <v>984</v>
      </c>
      <c r="C1887" t="s">
        <v>2897</v>
      </c>
      <c r="D1887" t="s">
        <v>1228</v>
      </c>
      <c r="E1887" s="6">
        <v>45077</v>
      </c>
      <c r="F1887" s="51">
        <v>533.70000000000005</v>
      </c>
      <c r="G1887" s="51">
        <v>533.70000000000005</v>
      </c>
      <c r="I1887" s="6"/>
    </row>
    <row r="1888" spans="2:9" x14ac:dyDescent="0.25">
      <c r="B1888" t="s">
        <v>984</v>
      </c>
      <c r="C1888" t="s">
        <v>2897</v>
      </c>
      <c r="D1888" t="s">
        <v>1219</v>
      </c>
      <c r="E1888" s="6">
        <v>45078</v>
      </c>
      <c r="F1888" s="51">
        <v>483</v>
      </c>
      <c r="G1888" s="51">
        <v>483</v>
      </c>
      <c r="I1888" s="6"/>
    </row>
    <row r="1889" spans="2:9" x14ac:dyDescent="0.25">
      <c r="B1889" t="s">
        <v>984</v>
      </c>
      <c r="C1889" t="s">
        <v>2897</v>
      </c>
      <c r="D1889" t="s">
        <v>1729</v>
      </c>
      <c r="E1889" s="6">
        <v>45080</v>
      </c>
      <c r="F1889" s="51">
        <v>621</v>
      </c>
      <c r="G1889" s="51">
        <v>621</v>
      </c>
      <c r="I1889" s="6"/>
    </row>
    <row r="1890" spans="2:9" x14ac:dyDescent="0.25">
      <c r="B1890" t="s">
        <v>984</v>
      </c>
      <c r="C1890" t="s">
        <v>2897</v>
      </c>
      <c r="D1890" t="s">
        <v>1734</v>
      </c>
      <c r="E1890" s="6">
        <v>45080</v>
      </c>
      <c r="F1890" s="51">
        <v>1319.45</v>
      </c>
      <c r="G1890" s="51">
        <v>1319.45</v>
      </c>
      <c r="I1890" s="6"/>
    </row>
    <row r="1891" spans="2:9" x14ac:dyDescent="0.25">
      <c r="B1891" t="s">
        <v>984</v>
      </c>
      <c r="C1891" t="s">
        <v>2897</v>
      </c>
      <c r="D1891" t="s">
        <v>1723</v>
      </c>
      <c r="E1891" s="6">
        <v>45083</v>
      </c>
      <c r="F1891" s="51">
        <v>906.75</v>
      </c>
      <c r="G1891" s="51">
        <v>906.75</v>
      </c>
      <c r="I1891" s="6"/>
    </row>
    <row r="1892" spans="2:9" x14ac:dyDescent="0.25">
      <c r="B1892" t="s">
        <v>984</v>
      </c>
      <c r="C1892" t="s">
        <v>2897</v>
      </c>
      <c r="D1892" t="s">
        <v>1727</v>
      </c>
      <c r="E1892" s="6">
        <v>45083</v>
      </c>
      <c r="F1892" s="51">
        <v>837</v>
      </c>
      <c r="G1892" s="51">
        <v>837</v>
      </c>
      <c r="I1892" s="6"/>
    </row>
    <row r="1893" spans="2:9" x14ac:dyDescent="0.25">
      <c r="B1893" t="s">
        <v>984</v>
      </c>
      <c r="C1893" t="s">
        <v>2897</v>
      </c>
      <c r="D1893" t="s">
        <v>1728</v>
      </c>
      <c r="E1893" s="6">
        <v>45083</v>
      </c>
      <c r="F1893" s="51">
        <v>784.88</v>
      </c>
      <c r="G1893" s="51">
        <v>784.88</v>
      </c>
      <c r="I1893" s="6"/>
    </row>
    <row r="1894" spans="2:9" x14ac:dyDescent="0.25">
      <c r="B1894" t="s">
        <v>984</v>
      </c>
      <c r="C1894" t="s">
        <v>2897</v>
      </c>
      <c r="D1894" t="s">
        <v>1731</v>
      </c>
      <c r="E1894" s="6">
        <v>45083</v>
      </c>
      <c r="F1894" s="51">
        <v>1095.58</v>
      </c>
      <c r="G1894" s="51">
        <v>1095.58</v>
      </c>
      <c r="I1894" s="6"/>
    </row>
    <row r="1895" spans="2:9" x14ac:dyDescent="0.25">
      <c r="B1895" t="s">
        <v>984</v>
      </c>
      <c r="C1895" t="s">
        <v>2897</v>
      </c>
      <c r="D1895" t="s">
        <v>1725</v>
      </c>
      <c r="E1895" s="6">
        <v>45084</v>
      </c>
      <c r="F1895" s="51">
        <v>1863</v>
      </c>
      <c r="G1895" s="51">
        <v>1863</v>
      </c>
      <c r="I1895" s="6"/>
    </row>
    <row r="1896" spans="2:9" x14ac:dyDescent="0.25">
      <c r="B1896" t="s">
        <v>984</v>
      </c>
      <c r="C1896" t="s">
        <v>2897</v>
      </c>
      <c r="D1896" t="s">
        <v>1732</v>
      </c>
      <c r="E1896" s="6">
        <v>45084</v>
      </c>
      <c r="F1896" s="51">
        <v>2163.4499999999998</v>
      </c>
      <c r="G1896" s="51">
        <v>2163.4499999999998</v>
      </c>
      <c r="I1896" s="6"/>
    </row>
    <row r="1897" spans="2:9" x14ac:dyDescent="0.25">
      <c r="B1897" t="s">
        <v>984</v>
      </c>
      <c r="C1897" t="s">
        <v>2897</v>
      </c>
      <c r="D1897" t="s">
        <v>1726</v>
      </c>
      <c r="E1897" s="6">
        <v>45087</v>
      </c>
      <c r="F1897" s="51">
        <v>824.45</v>
      </c>
      <c r="G1897" s="51">
        <v>423.8</v>
      </c>
      <c r="I1897" s="6"/>
    </row>
    <row r="1898" spans="2:9" x14ac:dyDescent="0.25">
      <c r="B1898" t="s">
        <v>984</v>
      </c>
      <c r="C1898" t="s">
        <v>2897</v>
      </c>
      <c r="D1898" t="s">
        <v>1730</v>
      </c>
      <c r="E1898" s="6">
        <v>45087</v>
      </c>
      <c r="F1898" s="51">
        <v>786.95</v>
      </c>
      <c r="G1898" s="51">
        <v>786.95</v>
      </c>
      <c r="I1898" s="6"/>
    </row>
    <row r="1899" spans="2:9" x14ac:dyDescent="0.25">
      <c r="B1899" t="s">
        <v>984</v>
      </c>
      <c r="C1899" t="s">
        <v>2897</v>
      </c>
      <c r="D1899" t="s">
        <v>996</v>
      </c>
      <c r="E1899" s="6">
        <v>45087</v>
      </c>
      <c r="F1899" s="51">
        <v>948.45</v>
      </c>
      <c r="G1899" s="51">
        <v>948.45</v>
      </c>
      <c r="I1899" s="6"/>
    </row>
    <row r="1900" spans="2:9" x14ac:dyDescent="0.25">
      <c r="B1900" t="s">
        <v>984</v>
      </c>
      <c r="C1900" t="s">
        <v>2897</v>
      </c>
      <c r="D1900" t="s">
        <v>997</v>
      </c>
      <c r="E1900" s="6">
        <v>45087</v>
      </c>
      <c r="F1900" s="51">
        <v>1859.7</v>
      </c>
      <c r="G1900" s="51">
        <v>1859.7</v>
      </c>
      <c r="I1900" s="6"/>
    </row>
    <row r="1901" spans="2:9" x14ac:dyDescent="0.25">
      <c r="B1901" t="s">
        <v>984</v>
      </c>
      <c r="C1901" t="s">
        <v>2897</v>
      </c>
      <c r="D1901" t="s">
        <v>1220</v>
      </c>
      <c r="E1901" s="6">
        <v>45087</v>
      </c>
      <c r="F1901" s="51">
        <v>1126.95</v>
      </c>
      <c r="G1901" s="51">
        <v>1126.95</v>
      </c>
      <c r="I1901" s="6"/>
    </row>
    <row r="1902" spans="2:9" x14ac:dyDescent="0.25">
      <c r="B1902" t="s">
        <v>984</v>
      </c>
      <c r="C1902" t="s">
        <v>2897</v>
      </c>
      <c r="D1902" t="s">
        <v>1225</v>
      </c>
      <c r="E1902" s="6">
        <v>45087</v>
      </c>
      <c r="F1902" s="51">
        <v>760.95</v>
      </c>
      <c r="G1902" s="51">
        <v>760.95</v>
      </c>
      <c r="I1902" s="6"/>
    </row>
    <row r="1903" spans="2:9" x14ac:dyDescent="0.25">
      <c r="B1903" t="s">
        <v>984</v>
      </c>
      <c r="C1903" t="s">
        <v>2897</v>
      </c>
      <c r="D1903" t="s">
        <v>1733</v>
      </c>
      <c r="E1903" s="6">
        <v>45090</v>
      </c>
      <c r="F1903" s="51">
        <v>517.45000000000005</v>
      </c>
      <c r="G1903" s="51">
        <v>517.45000000000005</v>
      </c>
      <c r="I1903" s="6"/>
    </row>
    <row r="1904" spans="2:9" x14ac:dyDescent="0.25">
      <c r="B1904" t="s">
        <v>984</v>
      </c>
      <c r="C1904" t="s">
        <v>2897</v>
      </c>
      <c r="D1904" t="s">
        <v>1737</v>
      </c>
      <c r="E1904" s="6">
        <v>45090</v>
      </c>
      <c r="F1904" s="51">
        <v>1434.5</v>
      </c>
      <c r="G1904" s="51">
        <v>1434.5</v>
      </c>
      <c r="I1904" s="6"/>
    </row>
    <row r="1905" spans="2:9" x14ac:dyDescent="0.25">
      <c r="B1905" t="s">
        <v>984</v>
      </c>
      <c r="C1905" t="s">
        <v>2897</v>
      </c>
      <c r="D1905" t="s">
        <v>1724</v>
      </c>
      <c r="E1905" s="6">
        <v>45091</v>
      </c>
      <c r="F1905" s="51">
        <v>607.95000000000005</v>
      </c>
      <c r="G1905" s="51">
        <v>607.95000000000005</v>
      </c>
      <c r="I1905" s="6"/>
    </row>
    <row r="1906" spans="2:9" x14ac:dyDescent="0.25">
      <c r="B1906" t="s">
        <v>984</v>
      </c>
      <c r="C1906" t="s">
        <v>2897</v>
      </c>
      <c r="D1906" t="s">
        <v>1735</v>
      </c>
      <c r="E1906" s="6">
        <v>45091</v>
      </c>
      <c r="F1906" s="51">
        <v>1308.5</v>
      </c>
      <c r="G1906" s="51">
        <v>1308.5</v>
      </c>
      <c r="I1906" s="6"/>
    </row>
    <row r="1907" spans="2:9" x14ac:dyDescent="0.25">
      <c r="B1907" t="s">
        <v>984</v>
      </c>
      <c r="C1907" t="s">
        <v>2897</v>
      </c>
      <c r="D1907" t="s">
        <v>1736</v>
      </c>
      <c r="E1907" s="6">
        <v>45091</v>
      </c>
      <c r="F1907" s="51">
        <v>1109.7</v>
      </c>
      <c r="G1907" s="51">
        <v>1109.7</v>
      </c>
      <c r="I1907" s="6"/>
    </row>
    <row r="1908" spans="2:9" x14ac:dyDescent="0.25">
      <c r="B1908" t="s">
        <v>984</v>
      </c>
      <c r="C1908" t="s">
        <v>2897</v>
      </c>
      <c r="D1908" t="s">
        <v>1738</v>
      </c>
      <c r="E1908" s="6">
        <v>45091</v>
      </c>
      <c r="F1908" s="51">
        <v>893.95</v>
      </c>
      <c r="G1908" s="51">
        <v>893.95</v>
      </c>
      <c r="I1908" s="6"/>
    </row>
    <row r="1909" spans="2:9" x14ac:dyDescent="0.25">
      <c r="B1909" t="s">
        <v>984</v>
      </c>
      <c r="C1909" t="s">
        <v>2897</v>
      </c>
      <c r="D1909" t="s">
        <v>1739</v>
      </c>
      <c r="E1909" s="6">
        <v>45091</v>
      </c>
      <c r="F1909" s="51">
        <v>571.20000000000005</v>
      </c>
      <c r="G1909" s="51">
        <v>571.20000000000005</v>
      </c>
      <c r="I1909" s="6"/>
    </row>
    <row r="1910" spans="2:9" x14ac:dyDescent="0.25">
      <c r="B1910" t="s">
        <v>984</v>
      </c>
      <c r="C1910" t="s">
        <v>2897</v>
      </c>
      <c r="D1910" t="s">
        <v>1740</v>
      </c>
      <c r="E1910" s="6">
        <v>45091</v>
      </c>
      <c r="F1910" s="51">
        <v>690.09</v>
      </c>
      <c r="G1910" s="51">
        <v>690.09</v>
      </c>
      <c r="I1910" s="6"/>
    </row>
    <row r="1911" spans="2:9" x14ac:dyDescent="0.25">
      <c r="B1911" t="s">
        <v>984</v>
      </c>
      <c r="C1911" t="s">
        <v>2897</v>
      </c>
      <c r="D1911" t="s">
        <v>1741</v>
      </c>
      <c r="E1911" s="6">
        <v>45091</v>
      </c>
      <c r="F1911" s="51">
        <v>578</v>
      </c>
      <c r="G1911" s="51">
        <v>578</v>
      </c>
      <c r="I1911" s="6"/>
    </row>
    <row r="1912" spans="2:9" x14ac:dyDescent="0.25">
      <c r="B1912" t="s">
        <v>984</v>
      </c>
      <c r="C1912" t="s">
        <v>2897</v>
      </c>
      <c r="D1912" t="s">
        <v>1742</v>
      </c>
      <c r="E1912" s="6">
        <v>45091</v>
      </c>
      <c r="F1912" s="51">
        <v>379.7</v>
      </c>
      <c r="G1912" s="51">
        <v>379.7</v>
      </c>
      <c r="I1912" s="6"/>
    </row>
    <row r="1913" spans="2:9" x14ac:dyDescent="0.25">
      <c r="B1913" t="s">
        <v>984</v>
      </c>
      <c r="C1913" t="s">
        <v>2897</v>
      </c>
      <c r="D1913" t="s">
        <v>2100</v>
      </c>
      <c r="E1913" s="6">
        <v>45093</v>
      </c>
      <c r="F1913" s="51">
        <v>627.48</v>
      </c>
      <c r="G1913" s="51">
        <v>627.48</v>
      </c>
      <c r="I1913" s="6"/>
    </row>
    <row r="1914" spans="2:9" x14ac:dyDescent="0.25">
      <c r="B1914" t="s">
        <v>984</v>
      </c>
      <c r="C1914" t="s">
        <v>2897</v>
      </c>
      <c r="D1914" t="s">
        <v>2106</v>
      </c>
      <c r="E1914" s="6">
        <v>45098</v>
      </c>
      <c r="F1914" s="51">
        <v>2500</v>
      </c>
      <c r="G1914" s="51">
        <v>2500</v>
      </c>
      <c r="I1914" s="6"/>
    </row>
    <row r="1915" spans="2:9" x14ac:dyDescent="0.25">
      <c r="B1915" t="s">
        <v>984</v>
      </c>
      <c r="C1915" t="s">
        <v>2897</v>
      </c>
      <c r="D1915" t="s">
        <v>2103</v>
      </c>
      <c r="E1915" s="6">
        <v>45098</v>
      </c>
      <c r="F1915" s="51">
        <v>1643.62</v>
      </c>
      <c r="G1915" s="51">
        <v>1643.62</v>
      </c>
      <c r="I1915" s="6"/>
    </row>
    <row r="1916" spans="2:9" x14ac:dyDescent="0.25">
      <c r="B1916" t="s">
        <v>984</v>
      </c>
      <c r="C1916" t="s">
        <v>2897</v>
      </c>
      <c r="D1916" t="s">
        <v>2107</v>
      </c>
      <c r="E1916" s="6">
        <v>45098</v>
      </c>
      <c r="F1916" s="51">
        <v>742.88</v>
      </c>
      <c r="G1916" s="51">
        <v>742.88</v>
      </c>
      <c r="I1916" s="6"/>
    </row>
    <row r="1917" spans="2:9" x14ac:dyDescent="0.25">
      <c r="B1917" t="s">
        <v>984</v>
      </c>
      <c r="C1917" t="s">
        <v>2897</v>
      </c>
      <c r="D1917" t="s">
        <v>2105</v>
      </c>
      <c r="E1917" s="6">
        <v>45098</v>
      </c>
      <c r="F1917" s="51">
        <v>865.65</v>
      </c>
      <c r="G1917" s="51">
        <v>865.65</v>
      </c>
      <c r="I1917" s="6"/>
    </row>
    <row r="1918" spans="2:9" x14ac:dyDescent="0.25">
      <c r="B1918" t="s">
        <v>984</v>
      </c>
      <c r="C1918" t="s">
        <v>2897</v>
      </c>
      <c r="D1918" t="s">
        <v>2104</v>
      </c>
      <c r="E1918" s="6">
        <v>45098</v>
      </c>
      <c r="F1918" s="51">
        <v>2241.1999999999998</v>
      </c>
      <c r="G1918" s="51">
        <v>2241.1999999999998</v>
      </c>
      <c r="I1918" s="6"/>
    </row>
    <row r="1919" spans="2:9" x14ac:dyDescent="0.25">
      <c r="B1919" t="s">
        <v>984</v>
      </c>
      <c r="C1919" t="s">
        <v>2897</v>
      </c>
      <c r="D1919" t="s">
        <v>2101</v>
      </c>
      <c r="E1919" s="6">
        <v>45098</v>
      </c>
      <c r="F1919" s="51">
        <v>626.95000000000005</v>
      </c>
      <c r="G1919" s="51">
        <v>626.95000000000005</v>
      </c>
      <c r="I1919" s="6"/>
    </row>
    <row r="1920" spans="2:9" x14ac:dyDescent="0.25">
      <c r="B1920" t="s">
        <v>984</v>
      </c>
      <c r="C1920" t="s">
        <v>2897</v>
      </c>
      <c r="D1920" t="s">
        <v>2102</v>
      </c>
      <c r="E1920" s="6">
        <v>45098</v>
      </c>
      <c r="F1920" s="51">
        <v>626.20000000000005</v>
      </c>
      <c r="G1920" s="51">
        <v>626.20000000000005</v>
      </c>
      <c r="I1920" s="6"/>
    </row>
    <row r="1921" spans="2:9" x14ac:dyDescent="0.25">
      <c r="B1921" t="s">
        <v>984</v>
      </c>
      <c r="C1921" t="s">
        <v>2897</v>
      </c>
      <c r="D1921" t="s">
        <v>2108</v>
      </c>
      <c r="E1921" s="6">
        <v>45101</v>
      </c>
      <c r="F1921" s="51">
        <v>563.46</v>
      </c>
      <c r="G1921" s="51">
        <v>563.46</v>
      </c>
      <c r="I1921" s="6"/>
    </row>
    <row r="1922" spans="2:9" x14ac:dyDescent="0.25">
      <c r="B1922" t="s">
        <v>984</v>
      </c>
      <c r="C1922" t="s">
        <v>2897</v>
      </c>
      <c r="D1922" t="s">
        <v>2109</v>
      </c>
      <c r="E1922" s="6">
        <v>45104</v>
      </c>
      <c r="F1922" s="51">
        <v>548.53</v>
      </c>
      <c r="G1922" s="51">
        <v>548.53</v>
      </c>
      <c r="I1922" s="6"/>
    </row>
    <row r="1923" spans="2:9" x14ac:dyDescent="0.25">
      <c r="B1923" t="s">
        <v>984</v>
      </c>
      <c r="C1923" t="s">
        <v>2897</v>
      </c>
      <c r="D1923" t="s">
        <v>2112</v>
      </c>
      <c r="E1923" s="6">
        <v>45104</v>
      </c>
      <c r="F1923" s="51">
        <v>1181.45</v>
      </c>
      <c r="G1923" s="51">
        <v>1181.45</v>
      </c>
      <c r="I1923" s="6"/>
    </row>
    <row r="1924" spans="2:9" x14ac:dyDescent="0.25">
      <c r="B1924" t="s">
        <v>984</v>
      </c>
      <c r="C1924" t="s">
        <v>2897</v>
      </c>
      <c r="D1924" t="s">
        <v>2110</v>
      </c>
      <c r="E1924" s="6">
        <v>45104</v>
      </c>
      <c r="F1924" s="51">
        <v>849</v>
      </c>
      <c r="G1924" s="51">
        <v>849</v>
      </c>
      <c r="I1924" s="6"/>
    </row>
    <row r="1925" spans="2:9" x14ac:dyDescent="0.25">
      <c r="B1925" t="s">
        <v>984</v>
      </c>
      <c r="C1925" t="s">
        <v>2897</v>
      </c>
      <c r="D1925" t="s">
        <v>2111</v>
      </c>
      <c r="E1925" s="6">
        <v>45104</v>
      </c>
      <c r="F1925" s="51">
        <v>1510.58</v>
      </c>
      <c r="G1925" s="51">
        <v>1510.58</v>
      </c>
      <c r="I1925" s="6"/>
    </row>
    <row r="1926" spans="2:9" x14ac:dyDescent="0.25">
      <c r="B1926" t="s">
        <v>984</v>
      </c>
      <c r="C1926" t="s">
        <v>2897</v>
      </c>
      <c r="D1926" t="s">
        <v>2114</v>
      </c>
      <c r="E1926" s="6">
        <v>45106</v>
      </c>
      <c r="F1926" s="51">
        <v>712.5</v>
      </c>
      <c r="G1926" s="51">
        <v>712.5</v>
      </c>
      <c r="I1926" s="6"/>
    </row>
    <row r="1927" spans="2:9" x14ac:dyDescent="0.25">
      <c r="B1927" t="s">
        <v>984</v>
      </c>
      <c r="C1927" t="s">
        <v>2897</v>
      </c>
      <c r="D1927" t="s">
        <v>2113</v>
      </c>
      <c r="E1927" s="6">
        <v>45106</v>
      </c>
      <c r="F1927" s="51">
        <v>1944.7</v>
      </c>
      <c r="G1927" s="51">
        <v>1944.7</v>
      </c>
      <c r="I1927" s="6"/>
    </row>
    <row r="1928" spans="2:9" x14ac:dyDescent="0.25">
      <c r="B1928" t="s">
        <v>984</v>
      </c>
      <c r="C1928" t="s">
        <v>2897</v>
      </c>
      <c r="D1928" t="s">
        <v>2114</v>
      </c>
      <c r="E1928" s="6">
        <v>45106</v>
      </c>
      <c r="F1928" s="51">
        <v>712.5</v>
      </c>
      <c r="G1928" s="51">
        <v>712.5</v>
      </c>
      <c r="I1928" s="6"/>
    </row>
    <row r="1929" spans="2:9" x14ac:dyDescent="0.25">
      <c r="B1929" t="s">
        <v>984</v>
      </c>
      <c r="C1929" t="s">
        <v>2897</v>
      </c>
      <c r="D1929" t="s">
        <v>2495</v>
      </c>
      <c r="E1929" s="6">
        <v>45113</v>
      </c>
      <c r="F1929" s="51">
        <v>849</v>
      </c>
      <c r="G1929" s="51">
        <v>849</v>
      </c>
      <c r="I1929" s="6"/>
    </row>
    <row r="1930" spans="2:9" x14ac:dyDescent="0.25">
      <c r="B1930" t="s">
        <v>984</v>
      </c>
      <c r="C1930" t="s">
        <v>2897</v>
      </c>
      <c r="D1930" t="s">
        <v>2494</v>
      </c>
      <c r="E1930" s="6">
        <v>45120</v>
      </c>
      <c r="F1930" s="51">
        <v>698.2</v>
      </c>
      <c r="G1930" s="51">
        <v>698.2</v>
      </c>
      <c r="I1930" s="6"/>
    </row>
    <row r="1931" spans="2:9" x14ac:dyDescent="0.25">
      <c r="B1931" t="s">
        <v>984</v>
      </c>
      <c r="C1931" t="s">
        <v>2897</v>
      </c>
      <c r="D1931" t="s">
        <v>2496</v>
      </c>
      <c r="E1931" s="6">
        <v>45120</v>
      </c>
      <c r="F1931" s="51">
        <v>656.2</v>
      </c>
      <c r="G1931" s="51">
        <v>656.2</v>
      </c>
      <c r="I1931" s="6"/>
    </row>
    <row r="1932" spans="2:9" x14ac:dyDescent="0.25">
      <c r="B1932" t="s">
        <v>984</v>
      </c>
      <c r="C1932" t="s">
        <v>2897</v>
      </c>
      <c r="D1932" t="s">
        <v>2497</v>
      </c>
      <c r="E1932" s="6">
        <v>45120</v>
      </c>
      <c r="F1932" s="51">
        <v>778.25</v>
      </c>
      <c r="G1932" s="51">
        <v>778.25</v>
      </c>
      <c r="I1932" s="6"/>
    </row>
    <row r="1933" spans="2:9" x14ac:dyDescent="0.25">
      <c r="B1933" t="s">
        <v>984</v>
      </c>
      <c r="C1933" t="s">
        <v>2897</v>
      </c>
      <c r="D1933" t="s">
        <v>2498</v>
      </c>
      <c r="E1933" s="6">
        <v>45120</v>
      </c>
      <c r="F1933" s="51">
        <v>379.7</v>
      </c>
      <c r="G1933" s="51">
        <v>379.7</v>
      </c>
      <c r="I1933" s="6"/>
    </row>
    <row r="1934" spans="2:9" x14ac:dyDescent="0.25">
      <c r="B1934" t="s">
        <v>984</v>
      </c>
      <c r="C1934" t="s">
        <v>2897</v>
      </c>
      <c r="D1934" t="s">
        <v>2499</v>
      </c>
      <c r="E1934" s="6">
        <v>45120</v>
      </c>
      <c r="F1934" s="51">
        <v>748.45</v>
      </c>
      <c r="G1934" s="51">
        <v>748.45</v>
      </c>
      <c r="I1934" s="6"/>
    </row>
    <row r="1935" spans="2:9" x14ac:dyDescent="0.25">
      <c r="B1935" t="s">
        <v>984</v>
      </c>
      <c r="C1935" t="s">
        <v>2897</v>
      </c>
      <c r="D1935" t="s">
        <v>2641</v>
      </c>
      <c r="E1935" s="6">
        <v>45122</v>
      </c>
      <c r="F1935" s="51">
        <v>934.95</v>
      </c>
      <c r="G1935" s="51">
        <v>934.95</v>
      </c>
      <c r="I1935" s="6"/>
    </row>
    <row r="1936" spans="2:9" x14ac:dyDescent="0.25">
      <c r="B1936" t="s">
        <v>984</v>
      </c>
      <c r="C1936" t="s">
        <v>2897</v>
      </c>
      <c r="D1936" t="s">
        <v>2642</v>
      </c>
      <c r="E1936" s="6">
        <v>45122</v>
      </c>
      <c r="F1936" s="51">
        <v>427.5</v>
      </c>
      <c r="G1936" s="51">
        <v>427.5</v>
      </c>
      <c r="I1936" s="6"/>
    </row>
    <row r="1937" spans="2:9" x14ac:dyDescent="0.25">
      <c r="B1937" t="s">
        <v>1010</v>
      </c>
      <c r="C1937" t="s">
        <v>2898</v>
      </c>
      <c r="D1937" t="s">
        <v>1747</v>
      </c>
      <c r="E1937" s="6">
        <v>45083</v>
      </c>
      <c r="F1937" s="51">
        <v>961.88</v>
      </c>
      <c r="G1937" s="51">
        <v>961.88</v>
      </c>
      <c r="I1937" s="6"/>
    </row>
    <row r="1938" spans="2:9" x14ac:dyDescent="0.25">
      <c r="B1938" t="s">
        <v>1010</v>
      </c>
      <c r="C1938" t="s">
        <v>2898</v>
      </c>
      <c r="D1938" t="s">
        <v>1748</v>
      </c>
      <c r="E1938" s="6">
        <v>45083</v>
      </c>
      <c r="F1938" s="51">
        <v>1981</v>
      </c>
      <c r="G1938" s="51">
        <v>1981</v>
      </c>
      <c r="I1938" s="6"/>
    </row>
    <row r="1939" spans="2:9" x14ac:dyDescent="0.25">
      <c r="B1939" t="s">
        <v>1010</v>
      </c>
      <c r="C1939" t="s">
        <v>2898</v>
      </c>
      <c r="D1939" t="s">
        <v>1749</v>
      </c>
      <c r="E1939" s="6">
        <v>45084</v>
      </c>
      <c r="F1939" s="51">
        <v>1185.75</v>
      </c>
      <c r="G1939" s="51">
        <v>1185.75</v>
      </c>
      <c r="I1939" s="6"/>
    </row>
    <row r="1940" spans="2:9" x14ac:dyDescent="0.25">
      <c r="B1940" t="s">
        <v>1010</v>
      </c>
      <c r="C1940" t="s">
        <v>2898</v>
      </c>
      <c r="D1940" t="s">
        <v>1750</v>
      </c>
      <c r="E1940" s="6">
        <v>45084</v>
      </c>
      <c r="F1940" s="51">
        <v>837</v>
      </c>
      <c r="G1940" s="51">
        <v>837</v>
      </c>
      <c r="I1940" s="6"/>
    </row>
    <row r="1941" spans="2:9" x14ac:dyDescent="0.25">
      <c r="B1941" t="s">
        <v>1010</v>
      </c>
      <c r="C1941" t="s">
        <v>2898</v>
      </c>
      <c r="D1941" t="s">
        <v>1751</v>
      </c>
      <c r="E1941" s="6">
        <v>45084</v>
      </c>
      <c r="F1941" s="51">
        <v>2601</v>
      </c>
      <c r="G1941" s="51">
        <v>2601</v>
      </c>
      <c r="I1941" s="6"/>
    </row>
    <row r="1942" spans="2:9" x14ac:dyDescent="0.25">
      <c r="B1942" t="s">
        <v>1010</v>
      </c>
      <c r="C1942" t="s">
        <v>2898</v>
      </c>
      <c r="D1942" t="s">
        <v>1752</v>
      </c>
      <c r="E1942" s="6">
        <v>45091</v>
      </c>
      <c r="F1942" s="51">
        <v>975.38</v>
      </c>
      <c r="G1942" s="51">
        <v>975.38</v>
      </c>
      <c r="I1942" s="6"/>
    </row>
    <row r="1943" spans="2:9" x14ac:dyDescent="0.25">
      <c r="B1943" t="s">
        <v>1010</v>
      </c>
      <c r="C1943" t="s">
        <v>2898</v>
      </c>
      <c r="D1943" t="s">
        <v>1938</v>
      </c>
      <c r="E1943" s="6">
        <v>45098</v>
      </c>
      <c r="F1943" s="51">
        <v>2312</v>
      </c>
      <c r="G1943" s="51">
        <v>2312</v>
      </c>
      <c r="I1943" s="6"/>
    </row>
    <row r="1944" spans="2:9" x14ac:dyDescent="0.25">
      <c r="B1944" t="s">
        <v>1010</v>
      </c>
      <c r="C1944" t="s">
        <v>2898</v>
      </c>
      <c r="D1944" t="s">
        <v>2643</v>
      </c>
      <c r="E1944" s="6">
        <v>45111</v>
      </c>
      <c r="F1944" s="51">
        <v>1589.5</v>
      </c>
      <c r="G1944" s="51">
        <v>1589.5</v>
      </c>
      <c r="I1944" s="6"/>
    </row>
    <row r="1945" spans="2:9" x14ac:dyDescent="0.25">
      <c r="B1945" t="s">
        <v>1010</v>
      </c>
      <c r="C1945" t="s">
        <v>2898</v>
      </c>
      <c r="D1945" t="s">
        <v>2644</v>
      </c>
      <c r="E1945" s="6">
        <v>45121</v>
      </c>
      <c r="F1945" s="51">
        <v>1878.5</v>
      </c>
      <c r="G1945" s="51">
        <v>1878.5</v>
      </c>
      <c r="I1945" s="6"/>
    </row>
    <row r="1946" spans="2:9" x14ac:dyDescent="0.25">
      <c r="B1946" t="s">
        <v>1011</v>
      </c>
      <c r="C1946" t="s">
        <v>2899</v>
      </c>
      <c r="D1946" t="s">
        <v>1013</v>
      </c>
      <c r="E1946" s="6">
        <v>45056</v>
      </c>
      <c r="F1946" s="51">
        <v>360</v>
      </c>
      <c r="G1946" s="51">
        <v>360</v>
      </c>
      <c r="I1946" s="6"/>
    </row>
    <row r="1947" spans="2:9" x14ac:dyDescent="0.25">
      <c r="B1947" t="s">
        <v>1011</v>
      </c>
      <c r="C1947" t="s">
        <v>2899</v>
      </c>
      <c r="D1947" t="s">
        <v>1229</v>
      </c>
      <c r="E1947" s="6">
        <v>45077</v>
      </c>
      <c r="F1947" s="51">
        <v>385.63</v>
      </c>
      <c r="G1947" s="51">
        <v>385.63</v>
      </c>
      <c r="I1947" s="6"/>
    </row>
    <row r="1948" spans="2:9" x14ac:dyDescent="0.25">
      <c r="B1948" t="s">
        <v>1011</v>
      </c>
      <c r="C1948" t="s">
        <v>2899</v>
      </c>
      <c r="D1948" t="s">
        <v>1753</v>
      </c>
      <c r="E1948" s="6">
        <v>45084</v>
      </c>
      <c r="F1948" s="51">
        <v>447.77</v>
      </c>
      <c r="G1948" s="51">
        <v>447.77</v>
      </c>
      <c r="I1948" s="6"/>
    </row>
    <row r="1949" spans="2:9" x14ac:dyDescent="0.25">
      <c r="B1949" t="s">
        <v>1011</v>
      </c>
      <c r="C1949" t="s">
        <v>2899</v>
      </c>
      <c r="D1949" t="s">
        <v>1754</v>
      </c>
      <c r="E1949" s="6">
        <v>45091</v>
      </c>
      <c r="F1949" s="51">
        <v>428.45</v>
      </c>
      <c r="G1949" s="51">
        <v>428.45</v>
      </c>
      <c r="I1949" s="6"/>
    </row>
    <row r="1950" spans="2:9" x14ac:dyDescent="0.25">
      <c r="B1950" t="s">
        <v>1011</v>
      </c>
      <c r="C1950" t="s">
        <v>2899</v>
      </c>
      <c r="D1950" t="s">
        <v>1963</v>
      </c>
      <c r="E1950" s="6">
        <v>45094</v>
      </c>
      <c r="F1950" s="51">
        <v>358.5</v>
      </c>
      <c r="G1950" s="51">
        <v>358.5</v>
      </c>
      <c r="I1950" s="6"/>
    </row>
    <row r="1951" spans="2:9" x14ac:dyDescent="0.25">
      <c r="B1951" t="s">
        <v>1014</v>
      </c>
      <c r="C1951" t="s">
        <v>2900</v>
      </c>
      <c r="D1951" t="s">
        <v>1755</v>
      </c>
      <c r="E1951" s="6">
        <v>45091</v>
      </c>
      <c r="F1951" s="51">
        <v>717.5</v>
      </c>
      <c r="G1951" s="51">
        <v>717.5</v>
      </c>
      <c r="I1951" s="6"/>
    </row>
    <row r="1952" spans="2:9" x14ac:dyDescent="0.25">
      <c r="B1952" t="s">
        <v>1014</v>
      </c>
      <c r="C1952" t="s">
        <v>2900</v>
      </c>
      <c r="D1952" t="s">
        <v>1756</v>
      </c>
      <c r="E1952" s="6">
        <v>45091</v>
      </c>
      <c r="F1952" s="51">
        <v>433.5</v>
      </c>
      <c r="G1952" s="51">
        <v>433.5</v>
      </c>
      <c r="I1952" s="6"/>
    </row>
    <row r="1953" spans="2:9" x14ac:dyDescent="0.25">
      <c r="B1953" t="s">
        <v>1014</v>
      </c>
      <c r="C1953" t="s">
        <v>2900</v>
      </c>
      <c r="D1953" t="s">
        <v>2140</v>
      </c>
      <c r="E1953" s="6">
        <v>45098</v>
      </c>
      <c r="F1953" s="51">
        <v>1083.75</v>
      </c>
      <c r="G1953" s="51">
        <v>1083.75</v>
      </c>
      <c r="I1953" s="6"/>
    </row>
    <row r="1954" spans="2:9" x14ac:dyDescent="0.25">
      <c r="B1954" t="s">
        <v>1014</v>
      </c>
      <c r="C1954" t="s">
        <v>2900</v>
      </c>
      <c r="D1954" t="s">
        <v>2139</v>
      </c>
      <c r="E1954" s="6">
        <v>45098</v>
      </c>
      <c r="F1954" s="51">
        <v>252.88</v>
      </c>
      <c r="G1954" s="51">
        <v>252.88</v>
      </c>
      <c r="I1954" s="6"/>
    </row>
    <row r="1955" spans="2:9" x14ac:dyDescent="0.25">
      <c r="B1955" t="s">
        <v>1014</v>
      </c>
      <c r="C1955" t="s">
        <v>2900</v>
      </c>
      <c r="D1955" t="s">
        <v>2141</v>
      </c>
      <c r="E1955" s="6">
        <v>45098</v>
      </c>
      <c r="F1955" s="51">
        <v>655.61</v>
      </c>
      <c r="G1955" s="51">
        <v>655.61</v>
      </c>
      <c r="I1955" s="6"/>
    </row>
    <row r="1956" spans="2:9" x14ac:dyDescent="0.25">
      <c r="B1956" t="s">
        <v>1016</v>
      </c>
      <c r="C1956" t="s">
        <v>2901</v>
      </c>
      <c r="D1956" t="s">
        <v>1018</v>
      </c>
      <c r="E1956" s="6">
        <v>44999</v>
      </c>
      <c r="F1956" s="51">
        <v>698.25</v>
      </c>
      <c r="G1956" s="51">
        <v>698.25</v>
      </c>
      <c r="I1956" s="6"/>
    </row>
    <row r="1957" spans="2:9" x14ac:dyDescent="0.25">
      <c r="B1957" t="s">
        <v>1019</v>
      </c>
      <c r="C1957" t="s">
        <v>2902</v>
      </c>
      <c r="D1957" t="s">
        <v>1021</v>
      </c>
      <c r="E1957" s="6">
        <v>44846</v>
      </c>
      <c r="F1957" s="51">
        <v>340.75</v>
      </c>
      <c r="G1957" s="51">
        <v>340.75</v>
      </c>
      <c r="I1957" s="6"/>
    </row>
    <row r="1958" spans="2:9" x14ac:dyDescent="0.25">
      <c r="B1958" t="s">
        <v>1019</v>
      </c>
      <c r="C1958" t="s">
        <v>2902</v>
      </c>
      <c r="D1958" t="s">
        <v>1022</v>
      </c>
      <c r="E1958" s="6">
        <v>44877</v>
      </c>
      <c r="F1958" s="51">
        <v>149.93</v>
      </c>
      <c r="G1958" s="51">
        <v>149.93</v>
      </c>
      <c r="I1958" s="6"/>
    </row>
    <row r="1959" spans="2:9" x14ac:dyDescent="0.25">
      <c r="B1959" t="s">
        <v>1019</v>
      </c>
      <c r="C1959" t="s">
        <v>2902</v>
      </c>
      <c r="D1959" t="s">
        <v>1023</v>
      </c>
      <c r="E1959" s="6">
        <v>44908</v>
      </c>
      <c r="F1959" s="51">
        <v>149.93</v>
      </c>
      <c r="G1959" s="51">
        <v>149.93</v>
      </c>
      <c r="I1959" s="6"/>
    </row>
    <row r="1960" spans="2:9" x14ac:dyDescent="0.25">
      <c r="B1960" t="s">
        <v>1019</v>
      </c>
      <c r="C1960" t="s">
        <v>2902</v>
      </c>
      <c r="D1960" t="s">
        <v>1024</v>
      </c>
      <c r="E1960" s="6">
        <v>44938</v>
      </c>
      <c r="F1960" s="51">
        <v>149.93</v>
      </c>
      <c r="G1960" s="51">
        <v>149.93</v>
      </c>
      <c r="I1960" s="6"/>
    </row>
    <row r="1961" spans="2:9" x14ac:dyDescent="0.25">
      <c r="B1961" t="s">
        <v>1019</v>
      </c>
      <c r="C1961" t="s">
        <v>2902</v>
      </c>
      <c r="D1961" t="s">
        <v>1025</v>
      </c>
      <c r="E1961" s="6">
        <v>44968</v>
      </c>
      <c r="F1961" s="51">
        <v>149.93</v>
      </c>
      <c r="G1961" s="51">
        <v>149.93</v>
      </c>
      <c r="I1961" s="6"/>
    </row>
    <row r="1962" spans="2:9" x14ac:dyDescent="0.25">
      <c r="B1962" t="s">
        <v>1019</v>
      </c>
      <c r="C1962" t="s">
        <v>2902</v>
      </c>
      <c r="D1962" t="s">
        <v>1026</v>
      </c>
      <c r="E1962" s="6">
        <v>45000</v>
      </c>
      <c r="F1962" s="51">
        <v>149.93</v>
      </c>
      <c r="G1962" s="51">
        <v>149.93</v>
      </c>
      <c r="I1962" s="6"/>
    </row>
    <row r="1963" spans="2:9" x14ac:dyDescent="0.25">
      <c r="B1963" t="s">
        <v>1019</v>
      </c>
      <c r="C1963" t="s">
        <v>2902</v>
      </c>
      <c r="D1963" t="s">
        <v>1027</v>
      </c>
      <c r="E1963" s="6">
        <v>45030</v>
      </c>
      <c r="F1963" s="51">
        <v>149.93</v>
      </c>
      <c r="G1963" s="51">
        <v>149.93</v>
      </c>
      <c r="I1963" s="6"/>
    </row>
    <row r="1964" spans="2:9" x14ac:dyDescent="0.25">
      <c r="B1964" t="s">
        <v>1019</v>
      </c>
      <c r="C1964" t="s">
        <v>2902</v>
      </c>
      <c r="D1964" t="s">
        <v>1028</v>
      </c>
      <c r="E1964" s="6">
        <v>45064</v>
      </c>
      <c r="F1964" s="51">
        <v>149.93</v>
      </c>
      <c r="G1964" s="51">
        <v>149.93</v>
      </c>
      <c r="I1964" s="6"/>
    </row>
    <row r="1965" spans="2:9" x14ac:dyDescent="0.25">
      <c r="B1965" t="s">
        <v>1031</v>
      </c>
      <c r="C1965" t="s">
        <v>2903</v>
      </c>
      <c r="D1965" t="s">
        <v>1033</v>
      </c>
      <c r="E1965" s="6">
        <v>45066</v>
      </c>
      <c r="F1965" s="51">
        <v>837</v>
      </c>
      <c r="G1965" s="51">
        <v>837</v>
      </c>
      <c r="I1965" s="6"/>
    </row>
    <row r="1966" spans="2:9" x14ac:dyDescent="0.25">
      <c r="B1966" t="s">
        <v>1031</v>
      </c>
      <c r="C1966" t="s">
        <v>2903</v>
      </c>
      <c r="D1966" t="s">
        <v>1085</v>
      </c>
      <c r="E1966" s="6">
        <v>45071</v>
      </c>
      <c r="F1966" s="51">
        <v>837</v>
      </c>
      <c r="G1966" s="51">
        <v>837</v>
      </c>
      <c r="I1966" s="6"/>
    </row>
    <row r="1967" spans="2:9" x14ac:dyDescent="0.25">
      <c r="B1967" t="s">
        <v>1031</v>
      </c>
      <c r="C1967" t="s">
        <v>2903</v>
      </c>
      <c r="D1967" t="s">
        <v>1230</v>
      </c>
      <c r="E1967" s="6">
        <v>45077</v>
      </c>
      <c r="F1967" s="51">
        <v>574</v>
      </c>
      <c r="G1967" s="51">
        <v>574</v>
      </c>
      <c r="I1967" s="6"/>
    </row>
    <row r="1968" spans="2:9" x14ac:dyDescent="0.25">
      <c r="B1968" t="s">
        <v>1031</v>
      </c>
      <c r="C1968" t="s">
        <v>2903</v>
      </c>
      <c r="D1968" t="s">
        <v>1758</v>
      </c>
      <c r="E1968" s="6">
        <v>45087</v>
      </c>
      <c r="F1968" s="51">
        <v>867</v>
      </c>
      <c r="G1968" s="51">
        <v>867</v>
      </c>
      <c r="I1968" s="6"/>
    </row>
    <row r="1969" spans="2:9" x14ac:dyDescent="0.25">
      <c r="B1969" t="s">
        <v>1034</v>
      </c>
      <c r="C1969" t="s">
        <v>2904</v>
      </c>
      <c r="D1969" t="s">
        <v>1036</v>
      </c>
      <c r="E1969" s="6">
        <v>44826</v>
      </c>
      <c r="F1969" s="51">
        <v>712.25</v>
      </c>
      <c r="G1969" s="51">
        <v>712.25</v>
      </c>
      <c r="I1969" s="6"/>
    </row>
    <row r="1970" spans="2:9" x14ac:dyDescent="0.25">
      <c r="B1970" t="s">
        <v>2501</v>
      </c>
      <c r="C1970" t="s">
        <v>2906</v>
      </c>
      <c r="D1970" t="s">
        <v>2503</v>
      </c>
      <c r="E1970" s="6">
        <v>45120</v>
      </c>
      <c r="F1970" s="51">
        <v>186</v>
      </c>
      <c r="G1970" s="51">
        <v>186</v>
      </c>
      <c r="I1970" s="6"/>
    </row>
    <row r="1971" spans="2:9" x14ac:dyDescent="0.25">
      <c r="B1971" t="s">
        <v>1233</v>
      </c>
      <c r="C1971" t="s">
        <v>2909</v>
      </c>
      <c r="D1971" t="s">
        <v>1235</v>
      </c>
      <c r="E1971" s="6">
        <v>44789</v>
      </c>
      <c r="F1971" s="51">
        <v>316.25</v>
      </c>
      <c r="G1971" s="51">
        <v>316.25</v>
      </c>
      <c r="I1971" s="6"/>
    </row>
    <row r="1972" spans="2:9" x14ac:dyDescent="0.25">
      <c r="I1972" s="6"/>
    </row>
    <row r="1973" spans="2:9" x14ac:dyDescent="0.25">
      <c r="I1973" s="6"/>
    </row>
    <row r="1974" spans="2:9" x14ac:dyDescent="0.25">
      <c r="I1974" s="6"/>
    </row>
    <row r="1975" spans="2:9" x14ac:dyDescent="0.25">
      <c r="I1975" s="6"/>
    </row>
    <row r="1976" spans="2:9" x14ac:dyDescent="0.25">
      <c r="I1976" s="6"/>
    </row>
    <row r="1977" spans="2:9" x14ac:dyDescent="0.25">
      <c r="I1977" s="6"/>
    </row>
    <row r="1978" spans="2:9" x14ac:dyDescent="0.25">
      <c r="I1978" s="6"/>
    </row>
    <row r="1979" spans="2:9" x14ac:dyDescent="0.25">
      <c r="I1979" s="6"/>
    </row>
    <row r="1980" spans="2:9" x14ac:dyDescent="0.25">
      <c r="I1980" s="6"/>
    </row>
    <row r="1981" spans="2:9" x14ac:dyDescent="0.25">
      <c r="I1981" s="6"/>
    </row>
    <row r="1982" spans="2:9" x14ac:dyDescent="0.25">
      <c r="I1982" s="6"/>
    </row>
    <row r="1983" spans="2:9" x14ac:dyDescent="0.25">
      <c r="I1983" s="6"/>
    </row>
    <row r="1984" spans="2:9" x14ac:dyDescent="0.25">
      <c r="I1984" s="6"/>
    </row>
    <row r="1985" spans="9:9" x14ac:dyDescent="0.25">
      <c r="I1985" s="6"/>
    </row>
    <row r="1986" spans="9:9" x14ac:dyDescent="0.25">
      <c r="I1986" s="6"/>
    </row>
    <row r="1987" spans="9:9" x14ac:dyDescent="0.25">
      <c r="I1987" s="6"/>
    </row>
    <row r="1988" spans="9:9" x14ac:dyDescent="0.25">
      <c r="I1988" s="6"/>
    </row>
    <row r="1989" spans="9:9" x14ac:dyDescent="0.25">
      <c r="I1989" s="6"/>
    </row>
    <row r="1990" spans="9:9" x14ac:dyDescent="0.25">
      <c r="I1990" s="6"/>
    </row>
    <row r="1991" spans="9:9" x14ac:dyDescent="0.25">
      <c r="I1991" s="6"/>
    </row>
    <row r="1992" spans="9:9" x14ac:dyDescent="0.25">
      <c r="I1992" s="6"/>
    </row>
    <row r="1993" spans="9:9" x14ac:dyDescent="0.25">
      <c r="I1993" s="6"/>
    </row>
    <row r="1994" spans="9:9" x14ac:dyDescent="0.25">
      <c r="I1994" s="6"/>
    </row>
    <row r="1995" spans="9:9" x14ac:dyDescent="0.25">
      <c r="I1995" s="6"/>
    </row>
    <row r="1996" spans="9:9" x14ac:dyDescent="0.25">
      <c r="I1996" s="6"/>
    </row>
    <row r="1997" spans="9:9" x14ac:dyDescent="0.25">
      <c r="I1997" s="6"/>
    </row>
    <row r="1998" spans="9:9" x14ac:dyDescent="0.25">
      <c r="I1998" s="6"/>
    </row>
    <row r="1999" spans="9:9" x14ac:dyDescent="0.25">
      <c r="I1999" s="6"/>
    </row>
    <row r="2000" spans="9:9" x14ac:dyDescent="0.25">
      <c r="I2000" s="6"/>
    </row>
    <row r="2001" spans="9:9" x14ac:dyDescent="0.25">
      <c r="I2001" s="6"/>
    </row>
    <row r="2002" spans="9:9" x14ac:dyDescent="0.25">
      <c r="I2002" s="6"/>
    </row>
    <row r="2003" spans="9:9" x14ac:dyDescent="0.25">
      <c r="I2003" s="6"/>
    </row>
    <row r="2004" spans="9:9" x14ac:dyDescent="0.25">
      <c r="I2004" s="6"/>
    </row>
    <row r="2005" spans="9:9" x14ac:dyDescent="0.25">
      <c r="I2005" s="6"/>
    </row>
    <row r="2006" spans="9:9" x14ac:dyDescent="0.25">
      <c r="I2006" s="6"/>
    </row>
    <row r="2007" spans="9:9" x14ac:dyDescent="0.25">
      <c r="I2007" s="6"/>
    </row>
    <row r="2008" spans="9:9" x14ac:dyDescent="0.25">
      <c r="I2008" s="6"/>
    </row>
    <row r="2009" spans="9:9" x14ac:dyDescent="0.25">
      <c r="I2009" s="6"/>
    </row>
    <row r="2010" spans="9:9" x14ac:dyDescent="0.25">
      <c r="I2010" s="6"/>
    </row>
    <row r="2011" spans="9:9" x14ac:dyDescent="0.25">
      <c r="I2011" s="6"/>
    </row>
    <row r="2012" spans="9:9" x14ac:dyDescent="0.25">
      <c r="I2012" s="6"/>
    </row>
    <row r="2013" spans="9:9" x14ac:dyDescent="0.25">
      <c r="I2013" s="6"/>
    </row>
    <row r="2014" spans="9:9" x14ac:dyDescent="0.25">
      <c r="I2014" s="6"/>
    </row>
    <row r="2015" spans="9:9" x14ac:dyDescent="0.25">
      <c r="I2015" s="6"/>
    </row>
    <row r="2016" spans="9:9" x14ac:dyDescent="0.25">
      <c r="I2016" s="6"/>
    </row>
    <row r="2017" spans="9:9" x14ac:dyDescent="0.25">
      <c r="I2017" s="6"/>
    </row>
    <row r="2018" spans="9:9" x14ac:dyDescent="0.25">
      <c r="I2018" s="6"/>
    </row>
    <row r="2019" spans="9:9" x14ac:dyDescent="0.25">
      <c r="I2019" s="6"/>
    </row>
    <row r="2020" spans="9:9" x14ac:dyDescent="0.25">
      <c r="I2020" s="6"/>
    </row>
    <row r="2021" spans="9:9" x14ac:dyDescent="0.25">
      <c r="I2021" s="6"/>
    </row>
    <row r="2022" spans="9:9" x14ac:dyDescent="0.25">
      <c r="I2022" s="6"/>
    </row>
    <row r="2023" spans="9:9" x14ac:dyDescent="0.25">
      <c r="I2023" s="6"/>
    </row>
    <row r="2024" spans="9:9" x14ac:dyDescent="0.25">
      <c r="I2024" s="6"/>
    </row>
    <row r="2025" spans="9:9" x14ac:dyDescent="0.25">
      <c r="I2025" s="6"/>
    </row>
    <row r="2026" spans="9:9" x14ac:dyDescent="0.25">
      <c r="I2026" s="6"/>
    </row>
    <row r="2027" spans="9:9" x14ac:dyDescent="0.25">
      <c r="I2027" s="6"/>
    </row>
    <row r="2028" spans="9:9" x14ac:dyDescent="0.25">
      <c r="I2028" s="6"/>
    </row>
    <row r="2029" spans="9:9" x14ac:dyDescent="0.25">
      <c r="I2029" s="6"/>
    </row>
    <row r="2030" spans="9:9" x14ac:dyDescent="0.25">
      <c r="I2030" s="6"/>
    </row>
    <row r="2031" spans="9:9" x14ac:dyDescent="0.25">
      <c r="I2031" s="6"/>
    </row>
    <row r="2032" spans="9:9" x14ac:dyDescent="0.25">
      <c r="I2032" s="6"/>
    </row>
    <row r="2033" spans="9:9" x14ac:dyDescent="0.25">
      <c r="I2033" s="6"/>
    </row>
    <row r="2034" spans="9:9" x14ac:dyDescent="0.25">
      <c r="I2034" s="6"/>
    </row>
    <row r="2035" spans="9:9" x14ac:dyDescent="0.25">
      <c r="I2035" s="6"/>
    </row>
    <row r="2036" spans="9:9" x14ac:dyDescent="0.25">
      <c r="I2036" s="6"/>
    </row>
    <row r="2037" spans="9:9" x14ac:dyDescent="0.25">
      <c r="I2037" s="6"/>
    </row>
    <row r="2038" spans="9:9" x14ac:dyDescent="0.25">
      <c r="I2038" s="6"/>
    </row>
    <row r="2039" spans="9:9" x14ac:dyDescent="0.25">
      <c r="I2039" s="6"/>
    </row>
    <row r="2040" spans="9:9" x14ac:dyDescent="0.25">
      <c r="I2040" s="6"/>
    </row>
    <row r="2041" spans="9:9" x14ac:dyDescent="0.25">
      <c r="I2041" s="6"/>
    </row>
    <row r="2042" spans="9:9" x14ac:dyDescent="0.25">
      <c r="I2042" s="6"/>
    </row>
    <row r="2043" spans="9:9" x14ac:dyDescent="0.25">
      <c r="I2043" s="6"/>
    </row>
    <row r="2044" spans="9:9" x14ac:dyDescent="0.25">
      <c r="I2044" s="6"/>
    </row>
    <row r="2045" spans="9:9" x14ac:dyDescent="0.25">
      <c r="I2045" s="6"/>
    </row>
    <row r="2046" spans="9:9" x14ac:dyDescent="0.25">
      <c r="I2046" s="6"/>
    </row>
    <row r="2047" spans="9:9" x14ac:dyDescent="0.25">
      <c r="I2047" s="6"/>
    </row>
    <row r="2048" spans="9:9" x14ac:dyDescent="0.25">
      <c r="I2048" s="6"/>
    </row>
    <row r="2049" spans="9:9" x14ac:dyDescent="0.25">
      <c r="I2049" s="6"/>
    </row>
    <row r="2050" spans="9:9" x14ac:dyDescent="0.25">
      <c r="I2050" s="6"/>
    </row>
    <row r="2051" spans="9:9" x14ac:dyDescent="0.25">
      <c r="I2051" s="6"/>
    </row>
    <row r="2052" spans="9:9" x14ac:dyDescent="0.25">
      <c r="I2052" s="6"/>
    </row>
    <row r="2053" spans="9:9" x14ac:dyDescent="0.25">
      <c r="I2053" s="6"/>
    </row>
    <row r="2054" spans="9:9" x14ac:dyDescent="0.25">
      <c r="I2054" s="6"/>
    </row>
    <row r="2055" spans="9:9" x14ac:dyDescent="0.25">
      <c r="I2055" s="6"/>
    </row>
    <row r="2056" spans="9:9" x14ac:dyDescent="0.25">
      <c r="I2056" s="6"/>
    </row>
    <row r="2057" spans="9:9" x14ac:dyDescent="0.25">
      <c r="I2057" s="6"/>
    </row>
    <row r="2058" spans="9:9" x14ac:dyDescent="0.25">
      <c r="I2058" s="6"/>
    </row>
    <row r="2059" spans="9:9" x14ac:dyDescent="0.25">
      <c r="I2059" s="6"/>
    </row>
    <row r="2060" spans="9:9" x14ac:dyDescent="0.25">
      <c r="I2060" s="6"/>
    </row>
    <row r="2061" spans="9:9" x14ac:dyDescent="0.25">
      <c r="I2061" s="6"/>
    </row>
    <row r="2062" spans="9:9" x14ac:dyDescent="0.25">
      <c r="I2062" s="6"/>
    </row>
    <row r="2063" spans="9:9" x14ac:dyDescent="0.25">
      <c r="I2063" s="6"/>
    </row>
    <row r="2064" spans="9:9" x14ac:dyDescent="0.25">
      <c r="I2064" s="6"/>
    </row>
    <row r="2065" spans="9:9" x14ac:dyDescent="0.25">
      <c r="I2065" s="6"/>
    </row>
    <row r="2066" spans="9:9" x14ac:dyDescent="0.25">
      <c r="I2066" s="6"/>
    </row>
    <row r="2067" spans="9:9" x14ac:dyDescent="0.25">
      <c r="I2067" s="6"/>
    </row>
    <row r="2068" spans="9:9" x14ac:dyDescent="0.25">
      <c r="I2068" s="6"/>
    </row>
    <row r="2069" spans="9:9" x14ac:dyDescent="0.25">
      <c r="I2069" s="6"/>
    </row>
    <row r="2070" spans="9:9" x14ac:dyDescent="0.25">
      <c r="I2070" s="6"/>
    </row>
    <row r="2071" spans="9:9" x14ac:dyDescent="0.25">
      <c r="I2071" s="6"/>
    </row>
    <row r="2072" spans="9:9" x14ac:dyDescent="0.25">
      <c r="I2072" s="6"/>
    </row>
    <row r="2073" spans="9:9" x14ac:dyDescent="0.25">
      <c r="I2073" s="6"/>
    </row>
    <row r="2074" spans="9:9" x14ac:dyDescent="0.25">
      <c r="I2074" s="6"/>
    </row>
    <row r="2075" spans="9:9" x14ac:dyDescent="0.25">
      <c r="I2075" s="6"/>
    </row>
    <row r="2076" spans="9:9" x14ac:dyDescent="0.25">
      <c r="I2076" s="6"/>
    </row>
    <row r="2077" spans="9:9" x14ac:dyDescent="0.25">
      <c r="I2077" s="6"/>
    </row>
    <row r="2078" spans="9:9" x14ac:dyDescent="0.25">
      <c r="I2078" s="6"/>
    </row>
    <row r="2079" spans="9:9" x14ac:dyDescent="0.25">
      <c r="I2079" s="6"/>
    </row>
    <row r="2080" spans="9:9" x14ac:dyDescent="0.25">
      <c r="I2080" s="6"/>
    </row>
    <row r="2081" spans="9:9" x14ac:dyDescent="0.25">
      <c r="I2081" s="6"/>
    </row>
    <row r="2082" spans="9:9" x14ac:dyDescent="0.25">
      <c r="I2082" s="6"/>
    </row>
    <row r="2083" spans="9:9" x14ac:dyDescent="0.25">
      <c r="I2083" s="6"/>
    </row>
    <row r="2084" spans="9:9" x14ac:dyDescent="0.25">
      <c r="I2084" s="6"/>
    </row>
    <row r="2085" spans="9:9" x14ac:dyDescent="0.25">
      <c r="I2085" s="6"/>
    </row>
    <row r="2086" spans="9:9" x14ac:dyDescent="0.25">
      <c r="I2086" s="6"/>
    </row>
    <row r="2087" spans="9:9" x14ac:dyDescent="0.25">
      <c r="I2087" s="6"/>
    </row>
    <row r="2088" spans="9:9" x14ac:dyDescent="0.25">
      <c r="I2088" s="6"/>
    </row>
    <row r="2089" spans="9:9" x14ac:dyDescent="0.25">
      <c r="I2089" s="6"/>
    </row>
    <row r="2090" spans="9:9" x14ac:dyDescent="0.25">
      <c r="I2090" s="6"/>
    </row>
    <row r="2091" spans="9:9" x14ac:dyDescent="0.25">
      <c r="I2091" s="6"/>
    </row>
    <row r="2092" spans="9:9" x14ac:dyDescent="0.25">
      <c r="I2092" s="6"/>
    </row>
    <row r="2093" spans="9:9" x14ac:dyDescent="0.25">
      <c r="I2093" s="6"/>
    </row>
    <row r="2094" spans="9:9" x14ac:dyDescent="0.25">
      <c r="I2094" s="6"/>
    </row>
    <row r="2095" spans="9:9" x14ac:dyDescent="0.25">
      <c r="I2095" s="6"/>
    </row>
    <row r="2096" spans="9:9" x14ac:dyDescent="0.25">
      <c r="I2096" s="6"/>
    </row>
    <row r="2097" spans="9:9" x14ac:dyDescent="0.25">
      <c r="I2097" s="6"/>
    </row>
    <row r="2098" spans="9:9" x14ac:dyDescent="0.25">
      <c r="I2098" s="6"/>
    </row>
    <row r="2099" spans="9:9" x14ac:dyDescent="0.25">
      <c r="I2099" s="6"/>
    </row>
    <row r="2100" spans="9:9" x14ac:dyDescent="0.25">
      <c r="I2100" s="6"/>
    </row>
    <row r="2101" spans="9:9" x14ac:dyDescent="0.25">
      <c r="I2101" s="6"/>
    </row>
    <row r="2102" spans="9:9" x14ac:dyDescent="0.25">
      <c r="I2102" s="6"/>
    </row>
    <row r="2103" spans="9:9" x14ac:dyDescent="0.25">
      <c r="I2103" s="6"/>
    </row>
    <row r="2104" spans="9:9" x14ac:dyDescent="0.25">
      <c r="I2104" s="6"/>
    </row>
    <row r="2105" spans="9:9" x14ac:dyDescent="0.25">
      <c r="I2105" s="6"/>
    </row>
    <row r="2106" spans="9:9" x14ac:dyDescent="0.25">
      <c r="I2106" s="6"/>
    </row>
    <row r="2107" spans="9:9" x14ac:dyDescent="0.25">
      <c r="I2107" s="6"/>
    </row>
    <row r="2108" spans="9:9" x14ac:dyDescent="0.25">
      <c r="I2108" s="6"/>
    </row>
    <row r="2109" spans="9:9" x14ac:dyDescent="0.25">
      <c r="I2109" s="6"/>
    </row>
    <row r="2110" spans="9:9" x14ac:dyDescent="0.25">
      <c r="I2110" s="6"/>
    </row>
    <row r="2111" spans="9:9" x14ac:dyDescent="0.25">
      <c r="I2111" s="6"/>
    </row>
    <row r="2112" spans="9:9" x14ac:dyDescent="0.25">
      <c r="I2112" s="6"/>
    </row>
    <row r="2113" spans="9:9" x14ac:dyDescent="0.25">
      <c r="I2113" s="6"/>
    </row>
    <row r="2114" spans="9:9" x14ac:dyDescent="0.25">
      <c r="I2114" s="6"/>
    </row>
    <row r="2115" spans="9:9" x14ac:dyDescent="0.25">
      <c r="I2115" s="6"/>
    </row>
    <row r="2116" spans="9:9" x14ac:dyDescent="0.25">
      <c r="I2116" s="6"/>
    </row>
    <row r="2117" spans="9:9" x14ac:dyDescent="0.25">
      <c r="I2117" s="6"/>
    </row>
    <row r="2118" spans="9:9" x14ac:dyDescent="0.25">
      <c r="I2118" s="6"/>
    </row>
    <row r="2119" spans="9:9" x14ac:dyDescent="0.25">
      <c r="I2119" s="6"/>
    </row>
    <row r="2120" spans="9:9" x14ac:dyDescent="0.25">
      <c r="I2120" s="6"/>
    </row>
    <row r="2121" spans="9:9" x14ac:dyDescent="0.25">
      <c r="I2121" s="6"/>
    </row>
    <row r="2122" spans="9:9" x14ac:dyDescent="0.25">
      <c r="I2122" s="6"/>
    </row>
    <row r="2123" spans="9:9" x14ac:dyDescent="0.25">
      <c r="I2123" s="6"/>
    </row>
    <row r="2124" spans="9:9" x14ac:dyDescent="0.25">
      <c r="I2124" s="6"/>
    </row>
    <row r="2125" spans="9:9" x14ac:dyDescent="0.25">
      <c r="I2125" s="6"/>
    </row>
    <row r="2126" spans="9:9" x14ac:dyDescent="0.25">
      <c r="I2126" s="6"/>
    </row>
    <row r="2127" spans="9:9" x14ac:dyDescent="0.25">
      <c r="I2127" s="6"/>
    </row>
    <row r="2128" spans="9:9" x14ac:dyDescent="0.25">
      <c r="I2128" s="6"/>
    </row>
    <row r="2129" spans="9:9" x14ac:dyDescent="0.25">
      <c r="I2129" s="6"/>
    </row>
    <row r="2130" spans="9:9" x14ac:dyDescent="0.25">
      <c r="I2130" s="6"/>
    </row>
    <row r="2131" spans="9:9" x14ac:dyDescent="0.25">
      <c r="I2131" s="6"/>
    </row>
    <row r="2132" spans="9:9" x14ac:dyDescent="0.25">
      <c r="I2132" s="6"/>
    </row>
    <row r="2133" spans="9:9" x14ac:dyDescent="0.25">
      <c r="I2133" s="6"/>
    </row>
    <row r="2134" spans="9:9" x14ac:dyDescent="0.25">
      <c r="I2134" s="6"/>
    </row>
    <row r="2135" spans="9:9" x14ac:dyDescent="0.25">
      <c r="I2135" s="6"/>
    </row>
    <row r="2136" spans="9:9" x14ac:dyDescent="0.25">
      <c r="I2136" s="6"/>
    </row>
    <row r="2137" spans="9:9" x14ac:dyDescent="0.25">
      <c r="I2137" s="6"/>
    </row>
    <row r="2138" spans="9:9" x14ac:dyDescent="0.25">
      <c r="I2138" s="6"/>
    </row>
    <row r="2139" spans="9:9" x14ac:dyDescent="0.25">
      <c r="I2139" s="6"/>
    </row>
    <row r="2140" spans="9:9" x14ac:dyDescent="0.25">
      <c r="I2140" s="6"/>
    </row>
    <row r="2141" spans="9:9" x14ac:dyDescent="0.25">
      <c r="I2141" s="6"/>
    </row>
    <row r="2142" spans="9:9" x14ac:dyDescent="0.25">
      <c r="I2142" s="6"/>
    </row>
    <row r="2143" spans="9:9" x14ac:dyDescent="0.25">
      <c r="I2143" s="6"/>
    </row>
    <row r="2144" spans="9:9" x14ac:dyDescent="0.25">
      <c r="I2144" s="6"/>
    </row>
    <row r="2145" spans="9:9" x14ac:dyDescent="0.25">
      <c r="I2145" s="6"/>
    </row>
    <row r="2146" spans="9:9" x14ac:dyDescent="0.25">
      <c r="I2146" s="6"/>
    </row>
    <row r="2147" spans="9:9" x14ac:dyDescent="0.25">
      <c r="I2147" s="6"/>
    </row>
    <row r="2148" spans="9:9" x14ac:dyDescent="0.25">
      <c r="I2148" s="6"/>
    </row>
    <row r="2149" spans="9:9" x14ac:dyDescent="0.25">
      <c r="I2149" s="6"/>
    </row>
    <row r="2150" spans="9:9" x14ac:dyDescent="0.25">
      <c r="I2150" s="6"/>
    </row>
    <row r="2151" spans="9:9" x14ac:dyDescent="0.25">
      <c r="I2151" s="6"/>
    </row>
    <row r="2152" spans="9:9" x14ac:dyDescent="0.25">
      <c r="I2152" s="6"/>
    </row>
    <row r="2153" spans="9:9" x14ac:dyDescent="0.25">
      <c r="I2153" s="6"/>
    </row>
    <row r="2154" spans="9:9" x14ac:dyDescent="0.25">
      <c r="I2154" s="6"/>
    </row>
    <row r="2155" spans="9:9" x14ac:dyDescent="0.25">
      <c r="I2155" s="6"/>
    </row>
    <row r="2156" spans="9:9" x14ac:dyDescent="0.25">
      <c r="I2156" s="6"/>
    </row>
    <row r="2157" spans="9:9" x14ac:dyDescent="0.25">
      <c r="I2157" s="6"/>
    </row>
    <row r="2158" spans="9:9" x14ac:dyDescent="0.25">
      <c r="I2158" s="6"/>
    </row>
    <row r="2159" spans="9:9" x14ac:dyDescent="0.25">
      <c r="I2159" s="6"/>
    </row>
    <row r="2160" spans="9:9" x14ac:dyDescent="0.25">
      <c r="I2160" s="6"/>
    </row>
    <row r="2161" spans="9:9" x14ac:dyDescent="0.25">
      <c r="I2161" s="6"/>
    </row>
    <row r="2162" spans="9:9" x14ac:dyDescent="0.25">
      <c r="I2162" s="6"/>
    </row>
    <row r="2163" spans="9:9" x14ac:dyDescent="0.25">
      <c r="I2163" s="6"/>
    </row>
    <row r="2164" spans="9:9" x14ac:dyDescent="0.25">
      <c r="I2164" s="6"/>
    </row>
    <row r="2165" spans="9:9" x14ac:dyDescent="0.25">
      <c r="I2165" s="6"/>
    </row>
    <row r="2166" spans="9:9" x14ac:dyDescent="0.25">
      <c r="I2166" s="6"/>
    </row>
    <row r="2167" spans="9:9" x14ac:dyDescent="0.25">
      <c r="I2167" s="6"/>
    </row>
    <row r="2168" spans="9:9" x14ac:dyDescent="0.25">
      <c r="I2168" s="6"/>
    </row>
    <row r="2169" spans="9:9" x14ac:dyDescent="0.25">
      <c r="I2169" s="6"/>
    </row>
    <row r="2170" spans="9:9" x14ac:dyDescent="0.25">
      <c r="I2170" s="6"/>
    </row>
    <row r="2171" spans="9:9" x14ac:dyDescent="0.25">
      <c r="I2171" s="6"/>
    </row>
    <row r="2172" spans="9:9" x14ac:dyDescent="0.25">
      <c r="I2172" s="6"/>
    </row>
    <row r="2173" spans="9:9" x14ac:dyDescent="0.25">
      <c r="I2173" s="6"/>
    </row>
    <row r="2174" spans="9:9" x14ac:dyDescent="0.25">
      <c r="I2174" s="6"/>
    </row>
    <row r="2175" spans="9:9" x14ac:dyDescent="0.25">
      <c r="I2175" s="6"/>
    </row>
    <row r="2176" spans="9:9" x14ac:dyDescent="0.25">
      <c r="I2176" s="6"/>
    </row>
    <row r="2177" spans="9:9" x14ac:dyDescent="0.25">
      <c r="I2177" s="6"/>
    </row>
    <row r="2178" spans="9:9" x14ac:dyDescent="0.25">
      <c r="I2178" s="6"/>
    </row>
    <row r="2179" spans="9:9" x14ac:dyDescent="0.25">
      <c r="I2179" s="6"/>
    </row>
    <row r="2180" spans="9:9" x14ac:dyDescent="0.25">
      <c r="I2180" s="6"/>
    </row>
    <row r="2181" spans="9:9" x14ac:dyDescent="0.25">
      <c r="I2181" s="6"/>
    </row>
    <row r="2182" spans="9:9" x14ac:dyDescent="0.25">
      <c r="I2182" s="6"/>
    </row>
    <row r="2183" spans="9:9" x14ac:dyDescent="0.25">
      <c r="I2183" s="6"/>
    </row>
    <row r="2184" spans="9:9" x14ac:dyDescent="0.25">
      <c r="I2184" s="6"/>
    </row>
    <row r="2185" spans="9:9" x14ac:dyDescent="0.25">
      <c r="I2185" s="6"/>
    </row>
    <row r="2186" spans="9:9" x14ac:dyDescent="0.25">
      <c r="I2186" s="6"/>
    </row>
    <row r="2187" spans="9:9" x14ac:dyDescent="0.25">
      <c r="I2187" s="6"/>
    </row>
    <row r="2188" spans="9:9" x14ac:dyDescent="0.25">
      <c r="I2188" s="6"/>
    </row>
    <row r="2189" spans="9:9" x14ac:dyDescent="0.25">
      <c r="I2189" s="6"/>
    </row>
    <row r="2190" spans="9:9" x14ac:dyDescent="0.25">
      <c r="I2190" s="6"/>
    </row>
    <row r="2191" spans="9:9" x14ac:dyDescent="0.25">
      <c r="I2191" s="6"/>
    </row>
    <row r="2192" spans="9:9" x14ac:dyDescent="0.25">
      <c r="I2192" s="6"/>
    </row>
    <row r="2193" spans="9:9" x14ac:dyDescent="0.25">
      <c r="I2193" s="6"/>
    </row>
    <row r="2194" spans="9:9" x14ac:dyDescent="0.25">
      <c r="I2194" s="6"/>
    </row>
    <row r="2195" spans="9:9" x14ac:dyDescent="0.25">
      <c r="I2195" s="6"/>
    </row>
    <row r="2196" spans="9:9" x14ac:dyDescent="0.25">
      <c r="I2196" s="6"/>
    </row>
    <row r="2197" spans="9:9" x14ac:dyDescent="0.25">
      <c r="I2197" s="6"/>
    </row>
    <row r="2198" spans="9:9" x14ac:dyDescent="0.25">
      <c r="I2198" s="6"/>
    </row>
    <row r="2199" spans="9:9" x14ac:dyDescent="0.25">
      <c r="I2199" s="6"/>
    </row>
    <row r="2200" spans="9:9" x14ac:dyDescent="0.25">
      <c r="I2200" s="6"/>
    </row>
    <row r="2201" spans="9:9" x14ac:dyDescent="0.25">
      <c r="I2201" s="6"/>
    </row>
    <row r="2202" spans="9:9" x14ac:dyDescent="0.25">
      <c r="I2202" s="6"/>
    </row>
    <row r="2203" spans="9:9" x14ac:dyDescent="0.25">
      <c r="I2203" s="6"/>
    </row>
    <row r="2204" spans="9:9" x14ac:dyDescent="0.25">
      <c r="I2204" s="6"/>
    </row>
    <row r="2205" spans="9:9" x14ac:dyDescent="0.25">
      <c r="I2205" s="6"/>
    </row>
    <row r="2206" spans="9:9" x14ac:dyDescent="0.25">
      <c r="I2206" s="6"/>
    </row>
    <row r="2207" spans="9:9" x14ac:dyDescent="0.25">
      <c r="I2207" s="6"/>
    </row>
    <row r="2208" spans="9:9" x14ac:dyDescent="0.25">
      <c r="I2208" s="6"/>
    </row>
    <row r="2209" spans="9:9" x14ac:dyDescent="0.25">
      <c r="I2209" s="6"/>
    </row>
    <row r="2210" spans="9:9" x14ac:dyDescent="0.25">
      <c r="I2210" s="6"/>
    </row>
    <row r="2211" spans="9:9" x14ac:dyDescent="0.25">
      <c r="I2211" s="6"/>
    </row>
    <row r="2212" spans="9:9" x14ac:dyDescent="0.25">
      <c r="I2212" s="6"/>
    </row>
    <row r="2213" spans="9:9" x14ac:dyDescent="0.25">
      <c r="I2213" s="6"/>
    </row>
    <row r="2214" spans="9:9" x14ac:dyDescent="0.25">
      <c r="I2214" s="6"/>
    </row>
    <row r="2215" spans="9:9" x14ac:dyDescent="0.25">
      <c r="I2215" s="6"/>
    </row>
    <row r="2216" spans="9:9" x14ac:dyDescent="0.25">
      <c r="I2216" s="6"/>
    </row>
    <row r="2217" spans="9:9" x14ac:dyDescent="0.25">
      <c r="I2217" s="6"/>
    </row>
    <row r="2218" spans="9:9" x14ac:dyDescent="0.25">
      <c r="I2218" s="6"/>
    </row>
    <row r="2219" spans="9:9" x14ac:dyDescent="0.25">
      <c r="I2219" s="6"/>
    </row>
    <row r="2220" spans="9:9" x14ac:dyDescent="0.25">
      <c r="I2220" s="6"/>
    </row>
    <row r="2221" spans="9:9" x14ac:dyDescent="0.25">
      <c r="I2221" s="6"/>
    </row>
    <row r="2222" spans="9:9" x14ac:dyDescent="0.25">
      <c r="I2222" s="6"/>
    </row>
    <row r="2223" spans="9:9" x14ac:dyDescent="0.25">
      <c r="I2223" s="6"/>
    </row>
    <row r="2224" spans="9:9" x14ac:dyDescent="0.25">
      <c r="I2224" s="6"/>
    </row>
    <row r="2225" spans="9:9" x14ac:dyDescent="0.25">
      <c r="I2225" s="6"/>
    </row>
    <row r="2226" spans="9:9" x14ac:dyDescent="0.25">
      <c r="I2226" s="6"/>
    </row>
    <row r="2227" spans="9:9" x14ac:dyDescent="0.25">
      <c r="I2227" s="6"/>
    </row>
    <row r="2228" spans="9:9" x14ac:dyDescent="0.25">
      <c r="I2228" s="6"/>
    </row>
    <row r="2229" spans="9:9" x14ac:dyDescent="0.25">
      <c r="I2229" s="6"/>
    </row>
    <row r="2230" spans="9:9" x14ac:dyDescent="0.25">
      <c r="I2230" s="6"/>
    </row>
    <row r="2231" spans="9:9" x14ac:dyDescent="0.25">
      <c r="I2231" s="6"/>
    </row>
    <row r="2232" spans="9:9" x14ac:dyDescent="0.25">
      <c r="I2232" s="6"/>
    </row>
    <row r="2233" spans="9:9" x14ac:dyDescent="0.25">
      <c r="I2233" s="6"/>
    </row>
    <row r="2234" spans="9:9" x14ac:dyDescent="0.25">
      <c r="I2234" s="6"/>
    </row>
    <row r="2235" spans="9:9" x14ac:dyDescent="0.25">
      <c r="I2235" s="6"/>
    </row>
    <row r="2236" spans="9:9" x14ac:dyDescent="0.25">
      <c r="I2236" s="6"/>
    </row>
    <row r="2237" spans="9:9" x14ac:dyDescent="0.25">
      <c r="I2237" s="6"/>
    </row>
    <row r="2238" spans="9:9" x14ac:dyDescent="0.25">
      <c r="I2238" s="6"/>
    </row>
    <row r="2239" spans="9:9" x14ac:dyDescent="0.25">
      <c r="I2239" s="6"/>
    </row>
    <row r="2240" spans="9:9" x14ac:dyDescent="0.25">
      <c r="I2240" s="6"/>
    </row>
    <row r="2241" spans="9:9" x14ac:dyDescent="0.25">
      <c r="I2241" s="6"/>
    </row>
    <row r="2242" spans="9:9" x14ac:dyDescent="0.25">
      <c r="I2242" s="6"/>
    </row>
    <row r="2243" spans="9:9" x14ac:dyDescent="0.25">
      <c r="I2243" s="6"/>
    </row>
    <row r="2244" spans="9:9" x14ac:dyDescent="0.25">
      <c r="I2244" s="6"/>
    </row>
    <row r="2245" spans="9:9" x14ac:dyDescent="0.25">
      <c r="I2245" s="6"/>
    </row>
    <row r="2246" spans="9:9" x14ac:dyDescent="0.25">
      <c r="I2246" s="6"/>
    </row>
    <row r="2247" spans="9:9" x14ac:dyDescent="0.25">
      <c r="I2247" s="6"/>
    </row>
    <row r="2248" spans="9:9" x14ac:dyDescent="0.25">
      <c r="I2248" s="6"/>
    </row>
    <row r="2249" spans="9:9" x14ac:dyDescent="0.25">
      <c r="I2249" s="6"/>
    </row>
    <row r="2250" spans="9:9" x14ac:dyDescent="0.25">
      <c r="I2250" s="6"/>
    </row>
    <row r="2251" spans="9:9" x14ac:dyDescent="0.25">
      <c r="I2251" s="6"/>
    </row>
    <row r="2252" spans="9:9" x14ac:dyDescent="0.25">
      <c r="I2252" s="6"/>
    </row>
    <row r="2253" spans="9:9" x14ac:dyDescent="0.25">
      <c r="I2253" s="6"/>
    </row>
    <row r="2254" spans="9:9" x14ac:dyDescent="0.25">
      <c r="I2254" s="6"/>
    </row>
    <row r="2255" spans="9:9" x14ac:dyDescent="0.25">
      <c r="I2255" s="6"/>
    </row>
    <row r="2256" spans="9:9" x14ac:dyDescent="0.25">
      <c r="I2256" s="6"/>
    </row>
    <row r="2257" spans="9:9" x14ac:dyDescent="0.25">
      <c r="I2257" s="6"/>
    </row>
    <row r="2258" spans="9:9" x14ac:dyDescent="0.25">
      <c r="I2258" s="6"/>
    </row>
    <row r="2259" spans="9:9" x14ac:dyDescent="0.25">
      <c r="I2259" s="6"/>
    </row>
    <row r="2260" spans="9:9" x14ac:dyDescent="0.25">
      <c r="I2260" s="6"/>
    </row>
    <row r="2261" spans="9:9" x14ac:dyDescent="0.25">
      <c r="I2261" s="6"/>
    </row>
    <row r="2262" spans="9:9" x14ac:dyDescent="0.25">
      <c r="I2262" s="6"/>
    </row>
    <row r="2263" spans="9:9" x14ac:dyDescent="0.25">
      <c r="I2263" s="6"/>
    </row>
    <row r="2264" spans="9:9" x14ac:dyDescent="0.25">
      <c r="I2264" s="6"/>
    </row>
    <row r="2265" spans="9:9" x14ac:dyDescent="0.25">
      <c r="I2265" s="6"/>
    </row>
    <row r="2266" spans="9:9" x14ac:dyDescent="0.25">
      <c r="I2266" s="6"/>
    </row>
    <row r="2267" spans="9:9" x14ac:dyDescent="0.25">
      <c r="I2267" s="6"/>
    </row>
    <row r="2268" spans="9:9" x14ac:dyDescent="0.25">
      <c r="I2268" s="6"/>
    </row>
    <row r="2269" spans="9:9" x14ac:dyDescent="0.25">
      <c r="I2269" s="6"/>
    </row>
    <row r="2270" spans="9:9" x14ac:dyDescent="0.25">
      <c r="I2270" s="6"/>
    </row>
    <row r="2271" spans="9:9" x14ac:dyDescent="0.25">
      <c r="I2271" s="6"/>
    </row>
    <row r="2272" spans="9:9" x14ac:dyDescent="0.25">
      <c r="I2272" s="6"/>
    </row>
    <row r="2273" spans="9:9" x14ac:dyDescent="0.25">
      <c r="I2273" s="6"/>
    </row>
    <row r="2274" spans="9:9" x14ac:dyDescent="0.25">
      <c r="I2274" s="6"/>
    </row>
    <row r="2275" spans="9:9" x14ac:dyDescent="0.25">
      <c r="I2275" s="6"/>
    </row>
    <row r="2276" spans="9:9" x14ac:dyDescent="0.25">
      <c r="I2276" s="6"/>
    </row>
    <row r="2277" spans="9:9" x14ac:dyDescent="0.25">
      <c r="I2277" s="6"/>
    </row>
    <row r="2278" spans="9:9" x14ac:dyDescent="0.25">
      <c r="I2278" s="6"/>
    </row>
    <row r="2279" spans="9:9" x14ac:dyDescent="0.25">
      <c r="I2279" s="6"/>
    </row>
    <row r="2280" spans="9:9" x14ac:dyDescent="0.25">
      <c r="I2280" s="6"/>
    </row>
    <row r="2281" spans="9:9" x14ac:dyDescent="0.25">
      <c r="I2281" s="6"/>
    </row>
    <row r="2282" spans="9:9" x14ac:dyDescent="0.25">
      <c r="I2282" s="6"/>
    </row>
    <row r="2283" spans="9:9" x14ac:dyDescent="0.25">
      <c r="I2283" s="6"/>
    </row>
    <row r="2284" spans="9:9" x14ac:dyDescent="0.25">
      <c r="I2284" s="6"/>
    </row>
    <row r="2285" spans="9:9" x14ac:dyDescent="0.25">
      <c r="I2285" s="6"/>
    </row>
    <row r="2286" spans="9:9" x14ac:dyDescent="0.25">
      <c r="I2286" s="6"/>
    </row>
    <row r="2287" spans="9:9" x14ac:dyDescent="0.25">
      <c r="I2287" s="6"/>
    </row>
    <row r="2288" spans="9:9" x14ac:dyDescent="0.25">
      <c r="I2288" s="6"/>
    </row>
    <row r="2289" spans="9:9" x14ac:dyDescent="0.25">
      <c r="I2289" s="6"/>
    </row>
    <row r="2290" spans="9:9" x14ac:dyDescent="0.25">
      <c r="I2290" s="6"/>
    </row>
    <row r="2291" spans="9:9" x14ac:dyDescent="0.25">
      <c r="I2291" s="6"/>
    </row>
    <row r="2292" spans="9:9" x14ac:dyDescent="0.25">
      <c r="I2292" s="6"/>
    </row>
    <row r="2293" spans="9:9" x14ac:dyDescent="0.25">
      <c r="I2293" s="6"/>
    </row>
    <row r="2294" spans="9:9" x14ac:dyDescent="0.25">
      <c r="I2294" s="6"/>
    </row>
    <row r="2295" spans="9:9" x14ac:dyDescent="0.25">
      <c r="I2295" s="6"/>
    </row>
    <row r="2296" spans="9:9" x14ac:dyDescent="0.25">
      <c r="I2296" s="6"/>
    </row>
    <row r="2297" spans="9:9" x14ac:dyDescent="0.25">
      <c r="I2297" s="6"/>
    </row>
    <row r="2298" spans="9:9" x14ac:dyDescent="0.25">
      <c r="I2298" s="6"/>
    </row>
    <row r="2299" spans="9:9" x14ac:dyDescent="0.25">
      <c r="I2299" s="6"/>
    </row>
    <row r="2300" spans="9:9" x14ac:dyDescent="0.25">
      <c r="I2300" s="6"/>
    </row>
    <row r="2301" spans="9:9" x14ac:dyDescent="0.25">
      <c r="I2301" s="6"/>
    </row>
    <row r="2302" spans="9:9" x14ac:dyDescent="0.25">
      <c r="I2302" s="6"/>
    </row>
    <row r="2303" spans="9:9" x14ac:dyDescent="0.25">
      <c r="I2303" s="6"/>
    </row>
    <row r="2304" spans="9:9" x14ac:dyDescent="0.25">
      <c r="I2304" s="6"/>
    </row>
    <row r="2305" spans="9:9" x14ac:dyDescent="0.25">
      <c r="I2305" s="6"/>
    </row>
    <row r="2306" spans="9:9" x14ac:dyDescent="0.25">
      <c r="I2306" s="6"/>
    </row>
    <row r="2307" spans="9:9" x14ac:dyDescent="0.25">
      <c r="I2307" s="6"/>
    </row>
    <row r="2308" spans="9:9" x14ac:dyDescent="0.25">
      <c r="I2308" s="6"/>
    </row>
    <row r="2309" spans="9:9" x14ac:dyDescent="0.25">
      <c r="I2309" s="6"/>
    </row>
    <row r="2310" spans="9:9" x14ac:dyDescent="0.25">
      <c r="I2310" s="6"/>
    </row>
    <row r="2311" spans="9:9" x14ac:dyDescent="0.25">
      <c r="I2311" s="6"/>
    </row>
    <row r="2312" spans="9:9" x14ac:dyDescent="0.25">
      <c r="I2312" s="6"/>
    </row>
    <row r="2313" spans="9:9" x14ac:dyDescent="0.25">
      <c r="I2313" s="6"/>
    </row>
    <row r="2314" spans="9:9" x14ac:dyDescent="0.25">
      <c r="I2314" s="6"/>
    </row>
    <row r="2315" spans="9:9" x14ac:dyDescent="0.25">
      <c r="I2315" s="6"/>
    </row>
    <row r="2316" spans="9:9" x14ac:dyDescent="0.25">
      <c r="I2316" s="6"/>
    </row>
    <row r="2317" spans="9:9" x14ac:dyDescent="0.25">
      <c r="I2317" s="6"/>
    </row>
    <row r="2318" spans="9:9" x14ac:dyDescent="0.25">
      <c r="I2318" s="6"/>
    </row>
    <row r="2319" spans="9:9" x14ac:dyDescent="0.25">
      <c r="I2319" s="6"/>
    </row>
    <row r="2320" spans="9:9" x14ac:dyDescent="0.25">
      <c r="I2320" s="6"/>
    </row>
    <row r="2321" spans="9:9" x14ac:dyDescent="0.25">
      <c r="I2321" s="6"/>
    </row>
    <row r="2322" spans="9:9" x14ac:dyDescent="0.25">
      <c r="I2322" s="6"/>
    </row>
    <row r="2323" spans="9:9" x14ac:dyDescent="0.25">
      <c r="I2323" s="6"/>
    </row>
    <row r="2324" spans="9:9" x14ac:dyDescent="0.25">
      <c r="I2324" s="6"/>
    </row>
    <row r="2325" spans="9:9" x14ac:dyDescent="0.25">
      <c r="I2325" s="6"/>
    </row>
    <row r="2326" spans="9:9" x14ac:dyDescent="0.25">
      <c r="I2326" s="6"/>
    </row>
    <row r="2327" spans="9:9" x14ac:dyDescent="0.25">
      <c r="I2327" s="6"/>
    </row>
    <row r="2328" spans="9:9" x14ac:dyDescent="0.25">
      <c r="I2328" s="6"/>
    </row>
    <row r="2329" spans="9:9" x14ac:dyDescent="0.25">
      <c r="I2329" s="6"/>
    </row>
    <row r="2330" spans="9:9" x14ac:dyDescent="0.25">
      <c r="I2330" s="6"/>
    </row>
    <row r="2331" spans="9:9" x14ac:dyDescent="0.25">
      <c r="I2331" s="6"/>
    </row>
    <row r="2332" spans="9:9" x14ac:dyDescent="0.25">
      <c r="I2332" s="6"/>
    </row>
    <row r="2333" spans="9:9" x14ac:dyDescent="0.25">
      <c r="I2333" s="6"/>
    </row>
    <row r="2334" spans="9:9" x14ac:dyDescent="0.25">
      <c r="I2334" s="6"/>
    </row>
    <row r="2335" spans="9:9" x14ac:dyDescent="0.25">
      <c r="I2335" s="6"/>
    </row>
    <row r="2336" spans="9:9" x14ac:dyDescent="0.25">
      <c r="I2336" s="6"/>
    </row>
    <row r="2337" spans="9:9" x14ac:dyDescent="0.25">
      <c r="I2337" s="6"/>
    </row>
    <row r="2338" spans="9:9" x14ac:dyDescent="0.25">
      <c r="I2338" s="6"/>
    </row>
    <row r="2339" spans="9:9" x14ac:dyDescent="0.25">
      <c r="I2339" s="6"/>
    </row>
    <row r="2340" spans="9:9" x14ac:dyDescent="0.25">
      <c r="I2340" s="6"/>
    </row>
    <row r="2341" spans="9:9" x14ac:dyDescent="0.25">
      <c r="I2341" s="6"/>
    </row>
    <row r="2342" spans="9:9" x14ac:dyDescent="0.25">
      <c r="I2342" s="6"/>
    </row>
    <row r="2343" spans="9:9" x14ac:dyDescent="0.25">
      <c r="I2343" s="6"/>
    </row>
    <row r="2344" spans="9:9" x14ac:dyDescent="0.25">
      <c r="I2344" s="6"/>
    </row>
    <row r="2345" spans="9:9" x14ac:dyDescent="0.25">
      <c r="I2345" s="6"/>
    </row>
    <row r="2346" spans="9:9" x14ac:dyDescent="0.25">
      <c r="I2346" s="6"/>
    </row>
    <row r="2347" spans="9:9" x14ac:dyDescent="0.25">
      <c r="I2347" s="6"/>
    </row>
    <row r="2348" spans="9:9" x14ac:dyDescent="0.25">
      <c r="I2348" s="6"/>
    </row>
    <row r="2349" spans="9:9" x14ac:dyDescent="0.25">
      <c r="I2349" s="6"/>
    </row>
    <row r="2350" spans="9:9" x14ac:dyDescent="0.25">
      <c r="I2350" s="6"/>
    </row>
    <row r="2351" spans="9:9" x14ac:dyDescent="0.25">
      <c r="I2351" s="6"/>
    </row>
    <row r="2352" spans="9:9" x14ac:dyDescent="0.25">
      <c r="I2352" s="6"/>
    </row>
    <row r="2353" spans="9:9" x14ac:dyDescent="0.25">
      <c r="I2353" s="6"/>
    </row>
    <row r="2354" spans="9:9" x14ac:dyDescent="0.25">
      <c r="I2354" s="6"/>
    </row>
    <row r="2355" spans="9:9" x14ac:dyDescent="0.25">
      <c r="I2355" s="6"/>
    </row>
    <row r="2356" spans="9:9" x14ac:dyDescent="0.25">
      <c r="I2356" s="6"/>
    </row>
    <row r="2357" spans="9:9" x14ac:dyDescent="0.25">
      <c r="I2357" s="6"/>
    </row>
    <row r="2358" spans="9:9" x14ac:dyDescent="0.25">
      <c r="I2358" s="6"/>
    </row>
    <row r="2359" spans="9:9" x14ac:dyDescent="0.25">
      <c r="I2359" s="6"/>
    </row>
    <row r="2360" spans="9:9" x14ac:dyDescent="0.25">
      <c r="I2360" s="6"/>
    </row>
    <row r="2361" spans="9:9" x14ac:dyDescent="0.25">
      <c r="I2361" s="6"/>
    </row>
    <row r="2362" spans="9:9" x14ac:dyDescent="0.25">
      <c r="I2362" s="6"/>
    </row>
    <row r="2363" spans="9:9" x14ac:dyDescent="0.25">
      <c r="I2363" s="6"/>
    </row>
    <row r="2364" spans="9:9" x14ac:dyDescent="0.25">
      <c r="I2364" s="6"/>
    </row>
    <row r="2365" spans="9:9" x14ac:dyDescent="0.25">
      <c r="I2365" s="6"/>
    </row>
    <row r="2366" spans="9:9" x14ac:dyDescent="0.25">
      <c r="I2366" s="6"/>
    </row>
    <row r="2367" spans="9:9" x14ac:dyDescent="0.25">
      <c r="I2367" s="6"/>
    </row>
    <row r="2368" spans="9:9" x14ac:dyDescent="0.25">
      <c r="I2368" s="6"/>
    </row>
    <row r="2369" spans="9:9" x14ac:dyDescent="0.25">
      <c r="I2369" s="6"/>
    </row>
    <row r="2370" spans="9:9" x14ac:dyDescent="0.25">
      <c r="I2370" s="6"/>
    </row>
    <row r="2371" spans="9:9" x14ac:dyDescent="0.25">
      <c r="I2371" s="6"/>
    </row>
    <row r="2372" spans="9:9" x14ac:dyDescent="0.25">
      <c r="I2372" s="6"/>
    </row>
    <row r="2373" spans="9:9" x14ac:dyDescent="0.25">
      <c r="I2373" s="6"/>
    </row>
    <row r="2374" spans="9:9" x14ac:dyDescent="0.25">
      <c r="I2374" s="6"/>
    </row>
    <row r="2375" spans="9:9" x14ac:dyDescent="0.25">
      <c r="I2375" s="6"/>
    </row>
    <row r="2376" spans="9:9" x14ac:dyDescent="0.25">
      <c r="I2376" s="6"/>
    </row>
    <row r="2377" spans="9:9" x14ac:dyDescent="0.25">
      <c r="I2377" s="6"/>
    </row>
    <row r="2378" spans="9:9" x14ac:dyDescent="0.25">
      <c r="I2378" s="6"/>
    </row>
    <row r="2379" spans="9:9" x14ac:dyDescent="0.25">
      <c r="I2379" s="6"/>
    </row>
    <row r="2380" spans="9:9" x14ac:dyDescent="0.25">
      <c r="I2380" s="6"/>
    </row>
    <row r="2381" spans="9:9" x14ac:dyDescent="0.25">
      <c r="I2381" s="6"/>
    </row>
    <row r="2382" spans="9:9" x14ac:dyDescent="0.25">
      <c r="I2382" s="6"/>
    </row>
    <row r="2383" spans="9:9" x14ac:dyDescent="0.25">
      <c r="I2383" s="6"/>
    </row>
    <row r="2384" spans="9:9" x14ac:dyDescent="0.25">
      <c r="I2384" s="6"/>
    </row>
    <row r="2385" spans="9:9" x14ac:dyDescent="0.25">
      <c r="I2385" s="6"/>
    </row>
    <row r="2386" spans="9:9" x14ac:dyDescent="0.25">
      <c r="I2386" s="6"/>
    </row>
    <row r="2387" spans="9:9" x14ac:dyDescent="0.25">
      <c r="I2387" s="6"/>
    </row>
    <row r="2388" spans="9:9" x14ac:dyDescent="0.25">
      <c r="I2388" s="6"/>
    </row>
    <row r="2389" spans="9:9" x14ac:dyDescent="0.25">
      <c r="I2389" s="6"/>
    </row>
    <row r="2390" spans="9:9" x14ac:dyDescent="0.25">
      <c r="I2390" s="6"/>
    </row>
    <row r="2391" spans="9:9" x14ac:dyDescent="0.25">
      <c r="I2391" s="6"/>
    </row>
    <row r="2392" spans="9:9" x14ac:dyDescent="0.25">
      <c r="I2392" s="6"/>
    </row>
    <row r="2393" spans="9:9" x14ac:dyDescent="0.25">
      <c r="I2393" s="6"/>
    </row>
    <row r="2394" spans="9:9" x14ac:dyDescent="0.25">
      <c r="I2394" s="6"/>
    </row>
    <row r="2395" spans="9:9" x14ac:dyDescent="0.25">
      <c r="I2395" s="6"/>
    </row>
    <row r="2396" spans="9:9" x14ac:dyDescent="0.25">
      <c r="I2396" s="6"/>
    </row>
    <row r="2397" spans="9:9" x14ac:dyDescent="0.25">
      <c r="I2397" s="6"/>
    </row>
    <row r="2398" spans="9:9" x14ac:dyDescent="0.25">
      <c r="I2398" s="6"/>
    </row>
    <row r="2399" spans="9:9" x14ac:dyDescent="0.25">
      <c r="I2399" s="6"/>
    </row>
    <row r="2400" spans="9:9" x14ac:dyDescent="0.25">
      <c r="I2400" s="6"/>
    </row>
    <row r="2401" spans="9:9" x14ac:dyDescent="0.25">
      <c r="I2401" s="6"/>
    </row>
    <row r="2402" spans="9:9" x14ac:dyDescent="0.25">
      <c r="I2402" s="6"/>
    </row>
    <row r="2403" spans="9:9" x14ac:dyDescent="0.25">
      <c r="I2403" s="6"/>
    </row>
    <row r="2404" spans="9:9" x14ac:dyDescent="0.25">
      <c r="I2404" s="6"/>
    </row>
    <row r="2405" spans="9:9" x14ac:dyDescent="0.25">
      <c r="I2405" s="6"/>
    </row>
    <row r="2406" spans="9:9" x14ac:dyDescent="0.25">
      <c r="I2406" s="6"/>
    </row>
    <row r="2407" spans="9:9" x14ac:dyDescent="0.25">
      <c r="I2407" s="6"/>
    </row>
    <row r="2408" spans="9:9" x14ac:dyDescent="0.25">
      <c r="I2408" s="6"/>
    </row>
    <row r="2409" spans="9:9" x14ac:dyDescent="0.25">
      <c r="I2409" s="6"/>
    </row>
    <row r="2410" spans="9:9" x14ac:dyDescent="0.25">
      <c r="I2410" s="6"/>
    </row>
    <row r="2411" spans="9:9" x14ac:dyDescent="0.25">
      <c r="I2411" s="6"/>
    </row>
    <row r="2412" spans="9:9" x14ac:dyDescent="0.25">
      <c r="I2412" s="6"/>
    </row>
    <row r="2413" spans="9:9" x14ac:dyDescent="0.25">
      <c r="I2413" s="6"/>
    </row>
    <row r="2414" spans="9:9" x14ac:dyDescent="0.25">
      <c r="I2414" s="6"/>
    </row>
    <row r="2415" spans="9:9" x14ac:dyDescent="0.25">
      <c r="I2415" s="6"/>
    </row>
    <row r="2416" spans="9:9" x14ac:dyDescent="0.25">
      <c r="I2416" s="6"/>
    </row>
    <row r="2417" spans="9:9" x14ac:dyDescent="0.25">
      <c r="I2417" s="6"/>
    </row>
    <row r="2418" spans="9:9" x14ac:dyDescent="0.25">
      <c r="I2418" s="6"/>
    </row>
    <row r="2419" spans="9:9" x14ac:dyDescent="0.25">
      <c r="I2419" s="6"/>
    </row>
    <row r="2420" spans="9:9" x14ac:dyDescent="0.25">
      <c r="I2420" s="6"/>
    </row>
    <row r="2421" spans="9:9" x14ac:dyDescent="0.25">
      <c r="I2421" s="6"/>
    </row>
    <row r="2422" spans="9:9" x14ac:dyDescent="0.25">
      <c r="I2422" s="6"/>
    </row>
    <row r="2423" spans="9:9" x14ac:dyDescent="0.25">
      <c r="I2423" s="6"/>
    </row>
    <row r="2424" spans="9:9" x14ac:dyDescent="0.25">
      <c r="I2424" s="6"/>
    </row>
    <row r="2425" spans="9:9" x14ac:dyDescent="0.25">
      <c r="I2425" s="6"/>
    </row>
    <row r="2426" spans="9:9" x14ac:dyDescent="0.25">
      <c r="I2426" s="6"/>
    </row>
    <row r="2427" spans="9:9" x14ac:dyDescent="0.25">
      <c r="I2427" s="6"/>
    </row>
    <row r="2428" spans="9:9" x14ac:dyDescent="0.25">
      <c r="I2428" s="6"/>
    </row>
    <row r="2429" spans="9:9" x14ac:dyDescent="0.25">
      <c r="I2429" s="6"/>
    </row>
    <row r="2430" spans="9:9" x14ac:dyDescent="0.25">
      <c r="I2430" s="6"/>
    </row>
    <row r="2431" spans="9:9" x14ac:dyDescent="0.25">
      <c r="I2431" s="6"/>
    </row>
    <row r="2432" spans="9:9" x14ac:dyDescent="0.25">
      <c r="I2432" s="6"/>
    </row>
    <row r="2433" spans="9:9" x14ac:dyDescent="0.25">
      <c r="I2433" s="6"/>
    </row>
    <row r="2434" spans="9:9" x14ac:dyDescent="0.25">
      <c r="I2434" s="6"/>
    </row>
    <row r="2435" spans="9:9" x14ac:dyDescent="0.25">
      <c r="I2435" s="6"/>
    </row>
    <row r="2436" spans="9:9" x14ac:dyDescent="0.25">
      <c r="I2436" s="6"/>
    </row>
    <row r="2437" spans="9:9" x14ac:dyDescent="0.25">
      <c r="I2437" s="6"/>
    </row>
    <row r="2438" spans="9:9" x14ac:dyDescent="0.25">
      <c r="I2438" s="6"/>
    </row>
    <row r="2439" spans="9:9" x14ac:dyDescent="0.25">
      <c r="I2439" s="6"/>
    </row>
    <row r="2440" spans="9:9" x14ac:dyDescent="0.25">
      <c r="I2440" s="6"/>
    </row>
    <row r="2441" spans="9:9" x14ac:dyDescent="0.25">
      <c r="I2441" s="6"/>
    </row>
    <row r="2442" spans="9:9" x14ac:dyDescent="0.25">
      <c r="I2442" s="6"/>
    </row>
    <row r="2443" spans="9:9" x14ac:dyDescent="0.25">
      <c r="I2443" s="6"/>
    </row>
    <row r="2444" spans="9:9" x14ac:dyDescent="0.25">
      <c r="I2444" s="6"/>
    </row>
    <row r="2445" spans="9:9" x14ac:dyDescent="0.25">
      <c r="I2445" s="6"/>
    </row>
    <row r="2446" spans="9:9" x14ac:dyDescent="0.25">
      <c r="I2446" s="6"/>
    </row>
    <row r="2447" spans="9:9" x14ac:dyDescent="0.25">
      <c r="I2447" s="6"/>
    </row>
    <row r="2448" spans="9:9" x14ac:dyDescent="0.25">
      <c r="I2448" s="6"/>
    </row>
    <row r="2449" spans="9:9" x14ac:dyDescent="0.25">
      <c r="I2449" s="6"/>
    </row>
    <row r="2450" spans="9:9" x14ac:dyDescent="0.25">
      <c r="I2450" s="6"/>
    </row>
    <row r="2451" spans="9:9" x14ac:dyDescent="0.25">
      <c r="I2451" s="6"/>
    </row>
    <row r="2452" spans="9:9" x14ac:dyDescent="0.25">
      <c r="I2452" s="6"/>
    </row>
    <row r="2453" spans="9:9" x14ac:dyDescent="0.25">
      <c r="I2453" s="6"/>
    </row>
    <row r="2454" spans="9:9" x14ac:dyDescent="0.25">
      <c r="I2454" s="6"/>
    </row>
    <row r="2455" spans="9:9" x14ac:dyDescent="0.25">
      <c r="I2455" s="6"/>
    </row>
    <row r="2456" spans="9:9" x14ac:dyDescent="0.25">
      <c r="I2456" s="6"/>
    </row>
    <row r="2457" spans="9:9" x14ac:dyDescent="0.25">
      <c r="I2457" s="6"/>
    </row>
    <row r="2458" spans="9:9" x14ac:dyDescent="0.25">
      <c r="I2458" s="6"/>
    </row>
    <row r="2459" spans="9:9" x14ac:dyDescent="0.25">
      <c r="I2459" s="6"/>
    </row>
    <row r="2460" spans="9:9" x14ac:dyDescent="0.25">
      <c r="I2460" s="6"/>
    </row>
    <row r="2461" spans="9:9" x14ac:dyDescent="0.25">
      <c r="I2461" s="6"/>
    </row>
    <row r="2462" spans="9:9" x14ac:dyDescent="0.25">
      <c r="I2462" s="6"/>
    </row>
    <row r="2463" spans="9:9" x14ac:dyDescent="0.25">
      <c r="I2463" s="6"/>
    </row>
    <row r="2464" spans="9:9" x14ac:dyDescent="0.25">
      <c r="I2464" s="6"/>
    </row>
    <row r="2465" spans="9:9" x14ac:dyDescent="0.25">
      <c r="I2465" s="6"/>
    </row>
    <row r="2466" spans="9:9" x14ac:dyDescent="0.25">
      <c r="I2466" s="6"/>
    </row>
    <row r="2467" spans="9:9" x14ac:dyDescent="0.25">
      <c r="I2467" s="6"/>
    </row>
    <row r="2468" spans="9:9" x14ac:dyDescent="0.25">
      <c r="I2468" s="6"/>
    </row>
    <row r="2469" spans="9:9" x14ac:dyDescent="0.25">
      <c r="I2469" s="6"/>
    </row>
    <row r="2470" spans="9:9" x14ac:dyDescent="0.25">
      <c r="I2470" s="6"/>
    </row>
    <row r="2471" spans="9:9" x14ac:dyDescent="0.25">
      <c r="I2471" s="6"/>
    </row>
    <row r="2472" spans="9:9" x14ac:dyDescent="0.25">
      <c r="I2472" s="6"/>
    </row>
    <row r="2473" spans="9:9" x14ac:dyDescent="0.25">
      <c r="I2473" s="6"/>
    </row>
    <row r="2474" spans="9:9" x14ac:dyDescent="0.25">
      <c r="I2474" s="6"/>
    </row>
    <row r="2475" spans="9:9" x14ac:dyDescent="0.25">
      <c r="I2475" s="6"/>
    </row>
    <row r="2476" spans="9:9" x14ac:dyDescent="0.25">
      <c r="I2476" s="6"/>
    </row>
    <row r="2477" spans="9:9" x14ac:dyDescent="0.25">
      <c r="I2477" s="6"/>
    </row>
    <row r="2478" spans="9:9" x14ac:dyDescent="0.25">
      <c r="I2478" s="6"/>
    </row>
    <row r="2479" spans="9:9" x14ac:dyDescent="0.25">
      <c r="I2479" s="6"/>
    </row>
    <row r="2480" spans="9:9" x14ac:dyDescent="0.25">
      <c r="I2480" s="6"/>
    </row>
    <row r="2481" spans="9:9" x14ac:dyDescent="0.25">
      <c r="I2481" s="6"/>
    </row>
    <row r="2482" spans="9:9" x14ac:dyDescent="0.25">
      <c r="I2482" s="6"/>
    </row>
    <row r="2483" spans="9:9" x14ac:dyDescent="0.25">
      <c r="I2483" s="6"/>
    </row>
    <row r="2484" spans="9:9" x14ac:dyDescent="0.25">
      <c r="I2484" s="6"/>
    </row>
    <row r="2485" spans="9:9" x14ac:dyDescent="0.25">
      <c r="I2485" s="6"/>
    </row>
    <row r="2486" spans="9:9" x14ac:dyDescent="0.25">
      <c r="I2486" s="6"/>
    </row>
    <row r="2487" spans="9:9" x14ac:dyDescent="0.25">
      <c r="I2487" s="6"/>
    </row>
    <row r="2488" spans="9:9" x14ac:dyDescent="0.25">
      <c r="I2488" s="6"/>
    </row>
    <row r="2489" spans="9:9" x14ac:dyDescent="0.25">
      <c r="I2489" s="6"/>
    </row>
    <row r="2490" spans="9:9" x14ac:dyDescent="0.25">
      <c r="I2490" s="6"/>
    </row>
    <row r="2491" spans="9:9" x14ac:dyDescent="0.25">
      <c r="I2491" s="6"/>
    </row>
    <row r="2492" spans="9:9" x14ac:dyDescent="0.25">
      <c r="I2492" s="6"/>
    </row>
    <row r="2493" spans="9:9" x14ac:dyDescent="0.25">
      <c r="I2493" s="6"/>
    </row>
    <row r="2494" spans="9:9" x14ac:dyDescent="0.25">
      <c r="I2494" s="6"/>
    </row>
    <row r="2495" spans="9:9" x14ac:dyDescent="0.25">
      <c r="I2495" s="6"/>
    </row>
    <row r="2496" spans="9:9" x14ac:dyDescent="0.25">
      <c r="I2496" s="6"/>
    </row>
    <row r="2497" spans="8:9" x14ac:dyDescent="0.25">
      <c r="I2497" s="6"/>
    </row>
    <row r="2498" spans="8:9" x14ac:dyDescent="0.25">
      <c r="I2498" s="6"/>
    </row>
    <row r="2499" spans="8:9" x14ac:dyDescent="0.25">
      <c r="I2499" s="6"/>
    </row>
    <row r="2500" spans="8:9" x14ac:dyDescent="0.25">
      <c r="I2500" s="6"/>
    </row>
    <row r="2501" spans="8:9" x14ac:dyDescent="0.25">
      <c r="I2501" s="6"/>
    </row>
    <row r="2502" spans="8:9" x14ac:dyDescent="0.25">
      <c r="I2502" s="6"/>
    </row>
    <row r="2503" spans="8:9" x14ac:dyDescent="0.25">
      <c r="I2503" s="6"/>
    </row>
    <row r="2504" spans="8:9" x14ac:dyDescent="0.25">
      <c r="H2504" t="e">
        <v>#REF!</v>
      </c>
      <c r="I2504" s="6"/>
    </row>
    <row r="2505" spans="8:9" x14ac:dyDescent="0.25">
      <c r="I2505" s="6"/>
    </row>
    <row r="2506" spans="8:9" x14ac:dyDescent="0.25">
      <c r="I2506" s="6"/>
    </row>
    <row r="2507" spans="8:9" x14ac:dyDescent="0.25">
      <c r="I2507" s="6"/>
    </row>
    <row r="2508" spans="8:9" x14ac:dyDescent="0.25">
      <c r="I2508" s="6"/>
    </row>
    <row r="2509" spans="8:9" x14ac:dyDescent="0.25">
      <c r="I2509" s="6"/>
    </row>
    <row r="2510" spans="8:9" x14ac:dyDescent="0.25">
      <c r="I2510" s="6"/>
    </row>
    <row r="2511" spans="8:9" x14ac:dyDescent="0.25">
      <c r="I2511" s="6"/>
    </row>
    <row r="2512" spans="8:9" x14ac:dyDescent="0.25">
      <c r="I2512" s="6"/>
    </row>
    <row r="2513" spans="8:9" x14ac:dyDescent="0.25">
      <c r="I2513" s="6"/>
    </row>
    <row r="2514" spans="8:9" x14ac:dyDescent="0.25">
      <c r="I2514" s="6"/>
    </row>
    <row r="2515" spans="8:9" x14ac:dyDescent="0.25">
      <c r="I2515" s="6"/>
    </row>
    <row r="2516" spans="8:9" x14ac:dyDescent="0.25">
      <c r="I2516" s="6"/>
    </row>
    <row r="2517" spans="8:9" x14ac:dyDescent="0.25">
      <c r="I2517" s="6"/>
    </row>
    <row r="2518" spans="8:9" x14ac:dyDescent="0.25">
      <c r="I2518" s="6"/>
    </row>
    <row r="2519" spans="8:9" x14ac:dyDescent="0.25">
      <c r="H2519" t="e">
        <v>#REF!</v>
      </c>
      <c r="I2519" s="6"/>
    </row>
    <row r="2520" spans="8:9" x14ac:dyDescent="0.25">
      <c r="H2520" t="e">
        <v>#REF!</v>
      </c>
      <c r="I2520" s="6"/>
    </row>
    <row r="2521" spans="8:9" x14ac:dyDescent="0.25">
      <c r="H2521" t="e">
        <v>#REF!</v>
      </c>
      <c r="I2521" s="6"/>
    </row>
    <row r="2522" spans="8:9" x14ac:dyDescent="0.25">
      <c r="H2522" t="e">
        <v>#REF!</v>
      </c>
      <c r="I2522" s="6"/>
    </row>
    <row r="2523" spans="8:9" x14ac:dyDescent="0.25">
      <c r="I2523" s="6"/>
    </row>
    <row r="2524" spans="8:9" x14ac:dyDescent="0.25">
      <c r="I2524" s="6"/>
    </row>
    <row r="2525" spans="8:9" x14ac:dyDescent="0.25">
      <c r="I2525" s="6"/>
    </row>
    <row r="2526" spans="8:9" x14ac:dyDescent="0.25">
      <c r="I2526" s="6"/>
    </row>
    <row r="2527" spans="8:9" x14ac:dyDescent="0.25">
      <c r="H2527" t="e">
        <v>#REF!</v>
      </c>
      <c r="I2527" s="6"/>
    </row>
    <row r="2528" spans="8:9" x14ac:dyDescent="0.25">
      <c r="H2528" t="e">
        <v>#REF!</v>
      </c>
      <c r="I2528" s="6"/>
    </row>
    <row r="2529" spans="9:9" x14ac:dyDescent="0.25">
      <c r="I2529" s="6"/>
    </row>
    <row r="2530" spans="9:9" x14ac:dyDescent="0.25">
      <c r="I2530" s="6"/>
    </row>
    <row r="2531" spans="9:9" x14ac:dyDescent="0.25">
      <c r="I2531" s="6"/>
    </row>
    <row r="2532" spans="9:9" x14ac:dyDescent="0.25">
      <c r="I2532" s="6"/>
    </row>
    <row r="2533" spans="9:9" x14ac:dyDescent="0.25">
      <c r="I2533" s="6"/>
    </row>
    <row r="2534" spans="9:9" x14ac:dyDescent="0.25">
      <c r="I2534" s="6"/>
    </row>
    <row r="2535" spans="9:9" x14ac:dyDescent="0.25">
      <c r="I2535" s="6"/>
    </row>
    <row r="2536" spans="9:9" x14ac:dyDescent="0.25">
      <c r="I2536" s="6"/>
    </row>
    <row r="2537" spans="9:9" x14ac:dyDescent="0.25">
      <c r="I2537" s="6"/>
    </row>
    <row r="2538" spans="9:9" x14ac:dyDescent="0.25">
      <c r="I2538" s="6"/>
    </row>
    <row r="2539" spans="9:9" x14ac:dyDescent="0.25">
      <c r="I2539" s="6"/>
    </row>
    <row r="2540" spans="9:9" x14ac:dyDescent="0.25">
      <c r="I2540" s="6"/>
    </row>
    <row r="2541" spans="9:9" x14ac:dyDescent="0.25">
      <c r="I2541" s="6"/>
    </row>
    <row r="2542" spans="9:9" x14ac:dyDescent="0.25">
      <c r="I2542" s="6"/>
    </row>
    <row r="2543" spans="9:9" x14ac:dyDescent="0.25">
      <c r="I2543" s="6"/>
    </row>
    <row r="2544" spans="9:9" x14ac:dyDescent="0.25">
      <c r="I2544" s="6"/>
    </row>
    <row r="2545" spans="9:9" x14ac:dyDescent="0.25">
      <c r="I2545" s="6"/>
    </row>
    <row r="2546" spans="9:9" x14ac:dyDescent="0.25">
      <c r="I2546" s="6"/>
    </row>
    <row r="2547" spans="9:9" x14ac:dyDescent="0.25">
      <c r="I2547" s="6"/>
    </row>
    <row r="2548" spans="9:9" x14ac:dyDescent="0.25">
      <c r="I2548" s="6"/>
    </row>
    <row r="2549" spans="9:9" x14ac:dyDescent="0.25">
      <c r="I2549" s="6"/>
    </row>
    <row r="2550" spans="9:9" x14ac:dyDescent="0.25">
      <c r="I2550" s="6"/>
    </row>
    <row r="2551" spans="9:9" x14ac:dyDescent="0.25">
      <c r="I2551" s="6"/>
    </row>
    <row r="2552" spans="9:9" x14ac:dyDescent="0.25">
      <c r="I2552" s="6"/>
    </row>
    <row r="2553" spans="9:9" x14ac:dyDescent="0.25">
      <c r="I2553" s="6"/>
    </row>
    <row r="2554" spans="9:9" x14ac:dyDescent="0.25">
      <c r="I2554" s="6"/>
    </row>
    <row r="2555" spans="9:9" x14ac:dyDescent="0.25">
      <c r="I2555" s="6"/>
    </row>
    <row r="2556" spans="9:9" x14ac:dyDescent="0.25">
      <c r="I2556" s="6"/>
    </row>
    <row r="2557" spans="9:9" x14ac:dyDescent="0.25">
      <c r="I2557" s="6"/>
    </row>
    <row r="2558" spans="9:9" x14ac:dyDescent="0.25">
      <c r="I2558" s="6"/>
    </row>
    <row r="2559" spans="9:9" x14ac:dyDescent="0.25">
      <c r="I2559" s="6"/>
    </row>
    <row r="2560" spans="9:9" x14ac:dyDescent="0.25">
      <c r="I2560" s="6"/>
    </row>
    <row r="2561" spans="9:9" x14ac:dyDescent="0.25">
      <c r="I2561" s="6"/>
    </row>
    <row r="2562" spans="9:9" x14ac:dyDescent="0.25">
      <c r="I2562" s="6"/>
    </row>
    <row r="2563" spans="9:9" x14ac:dyDescent="0.25">
      <c r="I2563" s="6"/>
    </row>
    <row r="2564" spans="9:9" x14ac:dyDescent="0.25">
      <c r="I2564" s="6"/>
    </row>
    <row r="2565" spans="9:9" x14ac:dyDescent="0.25">
      <c r="I2565" s="6"/>
    </row>
    <row r="2566" spans="9:9" x14ac:dyDescent="0.25">
      <c r="I2566" s="6"/>
    </row>
    <row r="2567" spans="9:9" x14ac:dyDescent="0.25">
      <c r="I2567" s="6"/>
    </row>
    <row r="2568" spans="9:9" x14ac:dyDescent="0.25">
      <c r="I2568" s="6"/>
    </row>
    <row r="2569" spans="9:9" x14ac:dyDescent="0.25">
      <c r="I2569" s="6"/>
    </row>
    <row r="2570" spans="9:9" x14ac:dyDescent="0.25">
      <c r="I2570" s="6"/>
    </row>
    <row r="2571" spans="9:9" x14ac:dyDescent="0.25">
      <c r="I2571" s="6"/>
    </row>
    <row r="2572" spans="9:9" x14ac:dyDescent="0.25">
      <c r="I2572" s="6"/>
    </row>
    <row r="2573" spans="9:9" x14ac:dyDescent="0.25">
      <c r="I2573" s="6"/>
    </row>
    <row r="2574" spans="9:9" x14ac:dyDescent="0.25">
      <c r="I2574" s="6"/>
    </row>
    <row r="2575" spans="9:9" x14ac:dyDescent="0.25">
      <c r="I2575" s="6"/>
    </row>
    <row r="2576" spans="9:9" x14ac:dyDescent="0.25">
      <c r="I2576" s="6"/>
    </row>
    <row r="2577" spans="8:9" x14ac:dyDescent="0.25">
      <c r="I2577" s="6"/>
    </row>
    <row r="2578" spans="8:9" x14ac:dyDescent="0.25">
      <c r="I2578" s="6"/>
    </row>
    <row r="2579" spans="8:9" x14ac:dyDescent="0.25">
      <c r="I2579" s="6"/>
    </row>
    <row r="2580" spans="8:9" x14ac:dyDescent="0.25">
      <c r="I2580" s="6"/>
    </row>
    <row r="2581" spans="8:9" x14ac:dyDescent="0.25">
      <c r="I2581" s="6"/>
    </row>
    <row r="2582" spans="8:9" x14ac:dyDescent="0.25">
      <c r="I2582" s="6"/>
    </row>
    <row r="2583" spans="8:9" x14ac:dyDescent="0.25">
      <c r="I2583" s="6"/>
    </row>
    <row r="2584" spans="8:9" x14ac:dyDescent="0.25">
      <c r="I2584" s="6"/>
    </row>
    <row r="2585" spans="8:9" x14ac:dyDescent="0.25">
      <c r="I2585" s="6"/>
    </row>
    <row r="2586" spans="8:9" x14ac:dyDescent="0.25">
      <c r="H2586" t="e">
        <v>#REF!</v>
      </c>
      <c r="I2586" s="6"/>
    </row>
    <row r="2587" spans="8:9" x14ac:dyDescent="0.25">
      <c r="I2587" s="6"/>
    </row>
    <row r="2588" spans="8:9" x14ac:dyDescent="0.25">
      <c r="I2588" s="6"/>
    </row>
    <row r="2589" spans="8:9" x14ac:dyDescent="0.25">
      <c r="I2589" s="6"/>
    </row>
    <row r="2590" spans="8:9" x14ac:dyDescent="0.25">
      <c r="I2590" s="6"/>
    </row>
    <row r="2591" spans="8:9" x14ac:dyDescent="0.25">
      <c r="I2591" s="6"/>
    </row>
    <row r="2592" spans="8:9" x14ac:dyDescent="0.25">
      <c r="I2592" s="6"/>
    </row>
    <row r="2593" spans="9:9" x14ac:dyDescent="0.25">
      <c r="I2593" s="6"/>
    </row>
    <row r="2594" spans="9:9" x14ac:dyDescent="0.25">
      <c r="I2594" s="6"/>
    </row>
    <row r="2595" spans="9:9" x14ac:dyDescent="0.25">
      <c r="I2595" s="6"/>
    </row>
    <row r="2596" spans="9:9" x14ac:dyDescent="0.25">
      <c r="I2596" s="6"/>
    </row>
    <row r="2597" spans="9:9" x14ac:dyDescent="0.25">
      <c r="I2597" s="6"/>
    </row>
    <row r="2598" spans="9:9" x14ac:dyDescent="0.25">
      <c r="I2598" s="6"/>
    </row>
    <row r="2599" spans="9:9" x14ac:dyDescent="0.25">
      <c r="I2599" s="6"/>
    </row>
    <row r="2600" spans="9:9" x14ac:dyDescent="0.25">
      <c r="I2600" s="6"/>
    </row>
    <row r="2601" spans="9:9" x14ac:dyDescent="0.25">
      <c r="I2601" s="6"/>
    </row>
    <row r="2602" spans="9:9" x14ac:dyDescent="0.25">
      <c r="I2602" s="6"/>
    </row>
    <row r="2603" spans="9:9" x14ac:dyDescent="0.25">
      <c r="I2603" s="6"/>
    </row>
    <row r="2604" spans="9:9" x14ac:dyDescent="0.25">
      <c r="I2604" s="6"/>
    </row>
    <row r="2605" spans="9:9" x14ac:dyDescent="0.25">
      <c r="I2605" s="6"/>
    </row>
    <row r="2606" spans="9:9" x14ac:dyDescent="0.25">
      <c r="I2606" s="6"/>
    </row>
    <row r="2607" spans="9:9" x14ac:dyDescent="0.25">
      <c r="I2607" s="6"/>
    </row>
    <row r="2608" spans="9:9" x14ac:dyDescent="0.25">
      <c r="I2608" s="6"/>
    </row>
    <row r="2609" spans="9:9" x14ac:dyDescent="0.25">
      <c r="I2609" s="6"/>
    </row>
    <row r="2610" spans="9:9" x14ac:dyDescent="0.25">
      <c r="I2610" s="6"/>
    </row>
    <row r="2611" spans="9:9" x14ac:dyDescent="0.25">
      <c r="I2611" s="6"/>
    </row>
    <row r="2612" spans="9:9" x14ac:dyDescent="0.25">
      <c r="I2612" s="6"/>
    </row>
    <row r="2613" spans="9:9" x14ac:dyDescent="0.25">
      <c r="I2613" s="6"/>
    </row>
    <row r="2614" spans="9:9" x14ac:dyDescent="0.25">
      <c r="I2614" s="6"/>
    </row>
    <row r="2615" spans="9:9" x14ac:dyDescent="0.25">
      <c r="I2615" s="6"/>
    </row>
    <row r="2616" spans="9:9" x14ac:dyDescent="0.25">
      <c r="I2616" s="6"/>
    </row>
    <row r="2617" spans="9:9" x14ac:dyDescent="0.25">
      <c r="I2617" s="6"/>
    </row>
    <row r="2618" spans="9:9" x14ac:dyDescent="0.25">
      <c r="I2618" s="6"/>
    </row>
    <row r="2619" spans="9:9" x14ac:dyDescent="0.25">
      <c r="I2619" s="6"/>
    </row>
    <row r="2620" spans="9:9" x14ac:dyDescent="0.25">
      <c r="I2620" s="6"/>
    </row>
    <row r="2621" spans="9:9" x14ac:dyDescent="0.25">
      <c r="I2621" s="6"/>
    </row>
    <row r="2622" spans="9:9" x14ac:dyDescent="0.25">
      <c r="I2622" s="6"/>
    </row>
    <row r="2623" spans="9:9" x14ac:dyDescent="0.25">
      <c r="I2623" s="6"/>
    </row>
    <row r="2624" spans="9:9" x14ac:dyDescent="0.25">
      <c r="I2624" s="6"/>
    </row>
    <row r="2625" spans="9:9" x14ac:dyDescent="0.25">
      <c r="I2625" s="6"/>
    </row>
    <row r="2626" spans="9:9" x14ac:dyDescent="0.25">
      <c r="I2626" s="6"/>
    </row>
    <row r="2627" spans="9:9" x14ac:dyDescent="0.25">
      <c r="I2627" s="6"/>
    </row>
    <row r="2628" spans="9:9" x14ac:dyDescent="0.25">
      <c r="I2628" s="6"/>
    </row>
    <row r="2629" spans="9:9" x14ac:dyDescent="0.25">
      <c r="I2629" s="6"/>
    </row>
    <row r="2630" spans="9:9" x14ac:dyDescent="0.25">
      <c r="I2630" s="6"/>
    </row>
    <row r="2631" spans="9:9" x14ac:dyDescent="0.25">
      <c r="I2631" s="6"/>
    </row>
    <row r="2632" spans="9:9" x14ac:dyDescent="0.25">
      <c r="I2632" s="6"/>
    </row>
    <row r="2633" spans="9:9" x14ac:dyDescent="0.25">
      <c r="I2633" s="6"/>
    </row>
    <row r="2634" spans="9:9" x14ac:dyDescent="0.25">
      <c r="I2634" s="6"/>
    </row>
    <row r="2635" spans="9:9" x14ac:dyDescent="0.25">
      <c r="I2635" s="6"/>
    </row>
    <row r="2636" spans="9:9" x14ac:dyDescent="0.25">
      <c r="I2636" s="6"/>
    </row>
    <row r="2637" spans="9:9" x14ac:dyDescent="0.25">
      <c r="I2637" s="6"/>
    </row>
    <row r="2638" spans="9:9" x14ac:dyDescent="0.25">
      <c r="I2638" s="6"/>
    </row>
    <row r="2639" spans="9:9" x14ac:dyDescent="0.25">
      <c r="I2639" s="6"/>
    </row>
    <row r="2640" spans="9:9" x14ac:dyDescent="0.25">
      <c r="I2640" s="6"/>
    </row>
    <row r="2641" spans="9:9" x14ac:dyDescent="0.25">
      <c r="I2641" s="6"/>
    </row>
    <row r="2642" spans="9:9" x14ac:dyDescent="0.25">
      <c r="I2642" s="6"/>
    </row>
    <row r="2643" spans="9:9" x14ac:dyDescent="0.25">
      <c r="I2643" s="6"/>
    </row>
    <row r="2644" spans="9:9" x14ac:dyDescent="0.25">
      <c r="I2644" s="6"/>
    </row>
    <row r="2645" spans="9:9" x14ac:dyDescent="0.25">
      <c r="I2645" s="6"/>
    </row>
    <row r="2646" spans="9:9" x14ac:dyDescent="0.25">
      <c r="I2646" s="6"/>
    </row>
    <row r="2647" spans="9:9" x14ac:dyDescent="0.25">
      <c r="I2647" s="6"/>
    </row>
    <row r="2648" spans="9:9" x14ac:dyDescent="0.25">
      <c r="I2648" s="6"/>
    </row>
    <row r="2649" spans="9:9" x14ac:dyDescent="0.25">
      <c r="I2649" s="6"/>
    </row>
    <row r="2650" spans="9:9" x14ac:dyDescent="0.25">
      <c r="I2650" s="6"/>
    </row>
    <row r="2651" spans="9:9" x14ac:dyDescent="0.25">
      <c r="I2651" s="6"/>
    </row>
    <row r="2652" spans="9:9" x14ac:dyDescent="0.25">
      <c r="I2652" s="6"/>
    </row>
    <row r="2653" spans="9:9" x14ac:dyDescent="0.25">
      <c r="I2653" s="6"/>
    </row>
    <row r="2654" spans="9:9" x14ac:dyDescent="0.25">
      <c r="I2654" s="6"/>
    </row>
    <row r="2655" spans="9:9" x14ac:dyDescent="0.25">
      <c r="I2655" s="6"/>
    </row>
    <row r="2656" spans="9:9" x14ac:dyDescent="0.25">
      <c r="I2656" s="6"/>
    </row>
    <row r="2657" spans="9:9" x14ac:dyDescent="0.25">
      <c r="I2657" s="6"/>
    </row>
    <row r="2658" spans="9:9" x14ac:dyDescent="0.25">
      <c r="I2658" s="6"/>
    </row>
    <row r="2659" spans="9:9" x14ac:dyDescent="0.25">
      <c r="I2659" s="6"/>
    </row>
    <row r="2660" spans="9:9" x14ac:dyDescent="0.25">
      <c r="I2660" s="6"/>
    </row>
    <row r="2661" spans="9:9" x14ac:dyDescent="0.25">
      <c r="I2661" s="6"/>
    </row>
    <row r="2662" spans="9:9" x14ac:dyDescent="0.25">
      <c r="I2662" s="6"/>
    </row>
    <row r="2663" spans="9:9" x14ac:dyDescent="0.25">
      <c r="I2663" s="6"/>
    </row>
    <row r="2664" spans="9:9" x14ac:dyDescent="0.25">
      <c r="I2664" s="6"/>
    </row>
    <row r="2665" spans="9:9" x14ac:dyDescent="0.25">
      <c r="I2665" s="6"/>
    </row>
    <row r="2666" spans="9:9" x14ac:dyDescent="0.25">
      <c r="I2666" s="6"/>
    </row>
    <row r="2667" spans="9:9" x14ac:dyDescent="0.25">
      <c r="I2667" s="6"/>
    </row>
    <row r="2668" spans="9:9" x14ac:dyDescent="0.25">
      <c r="I2668" s="6"/>
    </row>
    <row r="2669" spans="9:9" x14ac:dyDescent="0.25">
      <c r="I2669" s="6"/>
    </row>
    <row r="2670" spans="9:9" x14ac:dyDescent="0.25">
      <c r="I2670" s="6"/>
    </row>
    <row r="2671" spans="9:9" x14ac:dyDescent="0.25">
      <c r="I2671" s="6"/>
    </row>
    <row r="2672" spans="9:9" x14ac:dyDescent="0.25">
      <c r="I2672" s="6"/>
    </row>
    <row r="2673" spans="9:9" x14ac:dyDescent="0.25">
      <c r="I2673" s="6"/>
    </row>
    <row r="2674" spans="9:9" x14ac:dyDescent="0.25">
      <c r="I2674" s="6"/>
    </row>
    <row r="2675" spans="9:9" x14ac:dyDescent="0.25">
      <c r="I2675" s="6"/>
    </row>
    <row r="2676" spans="9:9" x14ac:dyDescent="0.25">
      <c r="I2676" s="6"/>
    </row>
    <row r="2677" spans="9:9" x14ac:dyDescent="0.25">
      <c r="I2677" s="6"/>
    </row>
    <row r="2678" spans="9:9" x14ac:dyDescent="0.25">
      <c r="I2678" s="6"/>
    </row>
    <row r="2679" spans="9:9" x14ac:dyDescent="0.25">
      <c r="I2679" s="6"/>
    </row>
    <row r="2680" spans="9:9" x14ac:dyDescent="0.25">
      <c r="I2680" s="6"/>
    </row>
    <row r="2681" spans="9:9" x14ac:dyDescent="0.25">
      <c r="I2681" s="6"/>
    </row>
    <row r="2682" spans="9:9" x14ac:dyDescent="0.25">
      <c r="I2682" s="6"/>
    </row>
    <row r="2683" spans="9:9" x14ac:dyDescent="0.25">
      <c r="I2683" s="6"/>
    </row>
    <row r="2684" spans="9:9" x14ac:dyDescent="0.25">
      <c r="I2684" s="6"/>
    </row>
    <row r="2685" spans="9:9" x14ac:dyDescent="0.25">
      <c r="I2685" s="6"/>
    </row>
    <row r="2686" spans="9:9" x14ac:dyDescent="0.25">
      <c r="I2686" s="6"/>
    </row>
    <row r="2687" spans="9:9" x14ac:dyDescent="0.25">
      <c r="I2687" s="6"/>
    </row>
    <row r="2688" spans="9:9" x14ac:dyDescent="0.25">
      <c r="I2688" s="6"/>
    </row>
    <row r="2689" spans="9:9" x14ac:dyDescent="0.25">
      <c r="I2689" s="6"/>
    </row>
    <row r="2690" spans="9:9" x14ac:dyDescent="0.25">
      <c r="I2690" s="6"/>
    </row>
    <row r="2691" spans="9:9" x14ac:dyDescent="0.25">
      <c r="I2691" s="6"/>
    </row>
    <row r="2692" spans="9:9" x14ac:dyDescent="0.25">
      <c r="I2692" s="6"/>
    </row>
    <row r="2693" spans="9:9" x14ac:dyDescent="0.25">
      <c r="I2693" s="6"/>
    </row>
    <row r="2694" spans="9:9" x14ac:dyDescent="0.25">
      <c r="I2694" s="6"/>
    </row>
    <row r="2695" spans="9:9" x14ac:dyDescent="0.25">
      <c r="I2695" s="6"/>
    </row>
    <row r="2696" spans="9:9" x14ac:dyDescent="0.25">
      <c r="I2696" s="6"/>
    </row>
    <row r="2697" spans="9:9" x14ac:dyDescent="0.25">
      <c r="I2697" s="6"/>
    </row>
    <row r="2698" spans="9:9" x14ac:dyDescent="0.25">
      <c r="I2698" s="6"/>
    </row>
    <row r="2699" spans="9:9" x14ac:dyDescent="0.25">
      <c r="I2699" s="6"/>
    </row>
    <row r="2700" spans="9:9" x14ac:dyDescent="0.25">
      <c r="I2700" s="6"/>
    </row>
    <row r="2701" spans="9:9" x14ac:dyDescent="0.25">
      <c r="I2701" s="6"/>
    </row>
    <row r="2702" spans="9:9" x14ac:dyDescent="0.25">
      <c r="I2702" s="6"/>
    </row>
    <row r="2703" spans="9:9" x14ac:dyDescent="0.25">
      <c r="I2703" s="6"/>
    </row>
    <row r="2704" spans="9:9" x14ac:dyDescent="0.25">
      <c r="I2704" s="6"/>
    </row>
    <row r="2705" spans="8:9" x14ac:dyDescent="0.25">
      <c r="I2705" s="6"/>
    </row>
    <row r="2706" spans="8:9" x14ac:dyDescent="0.25">
      <c r="I2706" s="6"/>
    </row>
    <row r="2707" spans="8:9" x14ac:dyDescent="0.25">
      <c r="H2707" t="e">
        <v>#REF!</v>
      </c>
      <c r="I2707" s="6"/>
    </row>
    <row r="2708" spans="8:9" x14ac:dyDescent="0.25">
      <c r="H2708" t="e">
        <v>#REF!</v>
      </c>
      <c r="I2708" s="6"/>
    </row>
    <row r="2709" spans="8:9" x14ac:dyDescent="0.25">
      <c r="I2709" s="6"/>
    </row>
    <row r="2710" spans="8:9" x14ac:dyDescent="0.25">
      <c r="I2710" s="6"/>
    </row>
    <row r="2711" spans="8:9" x14ac:dyDescent="0.25">
      <c r="I2711" s="6"/>
    </row>
    <row r="2712" spans="8:9" x14ac:dyDescent="0.25">
      <c r="I2712" s="6"/>
    </row>
    <row r="2713" spans="8:9" x14ac:dyDescent="0.25">
      <c r="I2713" s="6"/>
    </row>
    <row r="2714" spans="8:9" x14ac:dyDescent="0.25">
      <c r="I2714" s="6"/>
    </row>
    <row r="2715" spans="8:9" x14ac:dyDescent="0.25">
      <c r="I2715" s="6"/>
    </row>
    <row r="2716" spans="8:9" x14ac:dyDescent="0.25">
      <c r="I2716" s="6"/>
    </row>
    <row r="2717" spans="8:9" x14ac:dyDescent="0.25">
      <c r="I2717" s="6"/>
    </row>
    <row r="2718" spans="8:9" x14ac:dyDescent="0.25">
      <c r="I2718" s="6"/>
    </row>
    <row r="2719" spans="8:9" x14ac:dyDescent="0.25">
      <c r="I2719" s="6"/>
    </row>
    <row r="2720" spans="8:9" x14ac:dyDescent="0.25">
      <c r="I2720" s="6"/>
    </row>
    <row r="2721" spans="9:9" x14ac:dyDescent="0.25">
      <c r="I2721" s="6"/>
    </row>
    <row r="2722" spans="9:9" x14ac:dyDescent="0.25">
      <c r="I2722" s="6"/>
    </row>
    <row r="2723" spans="9:9" x14ac:dyDescent="0.25">
      <c r="I2723" s="6"/>
    </row>
    <row r="2724" spans="9:9" x14ac:dyDescent="0.25">
      <c r="I2724" s="6"/>
    </row>
    <row r="2725" spans="9:9" x14ac:dyDescent="0.25">
      <c r="I2725" s="6"/>
    </row>
    <row r="2726" spans="9:9" x14ac:dyDescent="0.25">
      <c r="I2726" s="6"/>
    </row>
    <row r="2727" spans="9:9" x14ac:dyDescent="0.25">
      <c r="I2727" s="6"/>
    </row>
    <row r="2728" spans="9:9" x14ac:dyDescent="0.25">
      <c r="I2728" s="6"/>
    </row>
    <row r="2729" spans="9:9" x14ac:dyDescent="0.25">
      <c r="I2729" s="6"/>
    </row>
    <row r="2730" spans="9:9" x14ac:dyDescent="0.25">
      <c r="I2730" s="6"/>
    </row>
    <row r="2731" spans="9:9" x14ac:dyDescent="0.25">
      <c r="I2731" s="6"/>
    </row>
    <row r="2732" spans="9:9" x14ac:dyDescent="0.25">
      <c r="I2732" s="6"/>
    </row>
    <row r="2733" spans="9:9" x14ac:dyDescent="0.25">
      <c r="I2733" s="6"/>
    </row>
    <row r="2734" spans="9:9" x14ac:dyDescent="0.25">
      <c r="I2734" s="6"/>
    </row>
    <row r="2735" spans="9:9" x14ac:dyDescent="0.25">
      <c r="I2735" s="6"/>
    </row>
    <row r="2736" spans="9:9" x14ac:dyDescent="0.25">
      <c r="I2736" s="6"/>
    </row>
    <row r="2737" spans="9:9" x14ac:dyDescent="0.25">
      <c r="I2737" s="6"/>
    </row>
    <row r="2738" spans="9:9" x14ac:dyDescent="0.25">
      <c r="I2738" s="6"/>
    </row>
    <row r="2739" spans="9:9" x14ac:dyDescent="0.25">
      <c r="I2739" s="6"/>
    </row>
    <row r="2740" spans="9:9" x14ac:dyDescent="0.25">
      <c r="I2740" s="6"/>
    </row>
    <row r="2741" spans="9:9" x14ac:dyDescent="0.25">
      <c r="I2741" s="6"/>
    </row>
    <row r="2742" spans="9:9" x14ac:dyDescent="0.25">
      <c r="I2742" s="6"/>
    </row>
    <row r="2743" spans="9:9" x14ac:dyDescent="0.25">
      <c r="I2743" s="6"/>
    </row>
    <row r="2744" spans="9:9" x14ac:dyDescent="0.25">
      <c r="I2744" s="6"/>
    </row>
    <row r="2745" spans="9:9" x14ac:dyDescent="0.25">
      <c r="I2745" s="6"/>
    </row>
    <row r="2746" spans="9:9" x14ac:dyDescent="0.25">
      <c r="I2746" s="6"/>
    </row>
    <row r="2747" spans="9:9" x14ac:dyDescent="0.25">
      <c r="I2747" s="6"/>
    </row>
    <row r="2748" spans="9:9" x14ac:dyDescent="0.25">
      <c r="I2748" s="6"/>
    </row>
    <row r="2749" spans="9:9" x14ac:dyDescent="0.25">
      <c r="I2749" s="6"/>
    </row>
    <row r="2750" spans="9:9" x14ac:dyDescent="0.25">
      <c r="I2750" s="6"/>
    </row>
    <row r="2751" spans="9:9" x14ac:dyDescent="0.25">
      <c r="I2751" s="6"/>
    </row>
    <row r="2752" spans="9:9" x14ac:dyDescent="0.25">
      <c r="I2752" s="6"/>
    </row>
    <row r="2753" spans="9:9" x14ac:dyDescent="0.25">
      <c r="I2753" s="6"/>
    </row>
    <row r="2754" spans="9:9" x14ac:dyDescent="0.25">
      <c r="I2754" s="6"/>
    </row>
    <row r="2755" spans="9:9" x14ac:dyDescent="0.25">
      <c r="I2755" s="6"/>
    </row>
    <row r="2756" spans="9:9" x14ac:dyDescent="0.25">
      <c r="I2756" s="6"/>
    </row>
    <row r="2757" spans="9:9" x14ac:dyDescent="0.25">
      <c r="I2757" s="6"/>
    </row>
    <row r="2758" spans="9:9" x14ac:dyDescent="0.25">
      <c r="I2758" s="6"/>
    </row>
    <row r="2759" spans="9:9" x14ac:dyDescent="0.25">
      <c r="I2759" s="6"/>
    </row>
    <row r="2760" spans="9:9" x14ac:dyDescent="0.25">
      <c r="I2760" s="6"/>
    </row>
    <row r="2761" spans="9:9" x14ac:dyDescent="0.25">
      <c r="I2761" s="6"/>
    </row>
    <row r="2762" spans="9:9" x14ac:dyDescent="0.25">
      <c r="I2762" s="6"/>
    </row>
    <row r="2763" spans="9:9" x14ac:dyDescent="0.25">
      <c r="I2763" s="6"/>
    </row>
    <row r="2764" spans="9:9" x14ac:dyDescent="0.25">
      <c r="I2764" s="6"/>
    </row>
    <row r="2765" spans="9:9" x14ac:dyDescent="0.25">
      <c r="I2765" s="6"/>
    </row>
    <row r="2766" spans="9:9" x14ac:dyDescent="0.25">
      <c r="I2766" s="6"/>
    </row>
    <row r="2767" spans="9:9" x14ac:dyDescent="0.25">
      <c r="I2767" s="6"/>
    </row>
    <row r="2768" spans="9:9" x14ac:dyDescent="0.25">
      <c r="I2768" s="6"/>
    </row>
    <row r="2769" spans="9:9" x14ac:dyDescent="0.25">
      <c r="I2769" s="6"/>
    </row>
    <row r="2770" spans="9:9" x14ac:dyDescent="0.25">
      <c r="I2770" s="6"/>
    </row>
    <row r="2771" spans="9:9" x14ac:dyDescent="0.25">
      <c r="I2771" s="6"/>
    </row>
    <row r="2772" spans="9:9" x14ac:dyDescent="0.25">
      <c r="I2772" s="6"/>
    </row>
    <row r="2773" spans="9:9" x14ac:dyDescent="0.25">
      <c r="I2773" s="6"/>
    </row>
    <row r="2774" spans="9:9" x14ac:dyDescent="0.25">
      <c r="I2774" s="6"/>
    </row>
    <row r="2775" spans="9:9" x14ac:dyDescent="0.25">
      <c r="I2775" s="6"/>
    </row>
    <row r="2776" spans="9:9" x14ac:dyDescent="0.25">
      <c r="I2776" s="6"/>
    </row>
    <row r="2777" spans="9:9" x14ac:dyDescent="0.25">
      <c r="I2777" s="6"/>
    </row>
    <row r="2778" spans="9:9" x14ac:dyDescent="0.25">
      <c r="I2778" s="6"/>
    </row>
    <row r="2779" spans="9:9" x14ac:dyDescent="0.25">
      <c r="I2779" s="6"/>
    </row>
    <row r="2780" spans="9:9" x14ac:dyDescent="0.25">
      <c r="I2780" s="6"/>
    </row>
    <row r="2781" spans="9:9" x14ac:dyDescent="0.25">
      <c r="I2781" s="6"/>
    </row>
    <row r="2782" spans="9:9" x14ac:dyDescent="0.25">
      <c r="I2782" s="6"/>
    </row>
    <row r="2783" spans="9:9" x14ac:dyDescent="0.25">
      <c r="I2783" s="6"/>
    </row>
    <row r="2784" spans="9:9" x14ac:dyDescent="0.25">
      <c r="I2784" s="6"/>
    </row>
    <row r="2785" spans="9:9" x14ac:dyDescent="0.25">
      <c r="I2785" s="6"/>
    </row>
    <row r="2786" spans="9:9" x14ac:dyDescent="0.25">
      <c r="I2786" s="6"/>
    </row>
    <row r="2787" spans="9:9" x14ac:dyDescent="0.25">
      <c r="I2787" s="6"/>
    </row>
    <row r="2788" spans="9:9" x14ac:dyDescent="0.25">
      <c r="I2788" s="6"/>
    </row>
    <row r="2789" spans="9:9" x14ac:dyDescent="0.25">
      <c r="I2789" s="6"/>
    </row>
    <row r="2790" spans="9:9" x14ac:dyDescent="0.25">
      <c r="I2790" s="6"/>
    </row>
    <row r="2791" spans="9:9" x14ac:dyDescent="0.25">
      <c r="I2791" s="6"/>
    </row>
    <row r="2792" spans="9:9" x14ac:dyDescent="0.25">
      <c r="I2792" s="6"/>
    </row>
    <row r="2793" spans="9:9" x14ac:dyDescent="0.25">
      <c r="I2793" s="6"/>
    </row>
    <row r="2794" spans="9:9" x14ac:dyDescent="0.25">
      <c r="I2794" s="6"/>
    </row>
    <row r="2795" spans="9:9" x14ac:dyDescent="0.25">
      <c r="I2795" s="6"/>
    </row>
    <row r="2796" spans="9:9" x14ac:dyDescent="0.25">
      <c r="I2796" s="6"/>
    </row>
    <row r="2797" spans="9:9" x14ac:dyDescent="0.25">
      <c r="I2797" s="6"/>
    </row>
    <row r="2798" spans="9:9" x14ac:dyDescent="0.25">
      <c r="I2798" s="6"/>
    </row>
    <row r="2799" spans="9:9" x14ac:dyDescent="0.25">
      <c r="I2799" s="6"/>
    </row>
    <row r="2800" spans="9:9" x14ac:dyDescent="0.25">
      <c r="I2800" s="6"/>
    </row>
    <row r="2801" spans="9:9" x14ac:dyDescent="0.25">
      <c r="I2801" s="6"/>
    </row>
    <row r="2802" spans="9:9" x14ac:dyDescent="0.25">
      <c r="I2802" s="6"/>
    </row>
    <row r="2803" spans="9:9" x14ac:dyDescent="0.25">
      <c r="I2803" s="6"/>
    </row>
    <row r="2804" spans="9:9" x14ac:dyDescent="0.25">
      <c r="I2804" s="6"/>
    </row>
    <row r="2805" spans="9:9" x14ac:dyDescent="0.25">
      <c r="I2805" s="6"/>
    </row>
    <row r="2806" spans="9:9" x14ac:dyDescent="0.25">
      <c r="I2806" s="6"/>
    </row>
    <row r="2807" spans="9:9" x14ac:dyDescent="0.25">
      <c r="I2807" s="6"/>
    </row>
    <row r="2808" spans="9:9" x14ac:dyDescent="0.25">
      <c r="I2808" s="6"/>
    </row>
    <row r="2809" spans="9:9" x14ac:dyDescent="0.25">
      <c r="I2809" s="6"/>
    </row>
    <row r="2810" spans="9:9" x14ac:dyDescent="0.25">
      <c r="I2810" s="6"/>
    </row>
    <row r="2811" spans="9:9" x14ac:dyDescent="0.25">
      <c r="I2811" s="6"/>
    </row>
    <row r="2812" spans="9:9" x14ac:dyDescent="0.25">
      <c r="I2812" s="6"/>
    </row>
    <row r="2813" spans="9:9" x14ac:dyDescent="0.25">
      <c r="I2813" s="6"/>
    </row>
    <row r="2814" spans="9:9" x14ac:dyDescent="0.25">
      <c r="I2814" s="6"/>
    </row>
    <row r="2815" spans="9:9" x14ac:dyDescent="0.25">
      <c r="I2815" s="6"/>
    </row>
    <row r="2816" spans="9:9" x14ac:dyDescent="0.25">
      <c r="I2816" s="6"/>
    </row>
    <row r="2817" spans="9:9" x14ac:dyDescent="0.25">
      <c r="I2817" s="6"/>
    </row>
    <row r="2818" spans="9:9" x14ac:dyDescent="0.25">
      <c r="I2818" s="6"/>
    </row>
    <row r="2819" spans="9:9" x14ac:dyDescent="0.25">
      <c r="I2819" s="6"/>
    </row>
    <row r="2820" spans="9:9" x14ac:dyDescent="0.25">
      <c r="I2820" s="6"/>
    </row>
    <row r="2821" spans="9:9" x14ac:dyDescent="0.25">
      <c r="I2821" s="6"/>
    </row>
    <row r="2822" spans="9:9" x14ac:dyDescent="0.25">
      <c r="I2822" s="6"/>
    </row>
    <row r="2823" spans="9:9" x14ac:dyDescent="0.25">
      <c r="I2823" s="6"/>
    </row>
    <row r="2824" spans="9:9" x14ac:dyDescent="0.25">
      <c r="I2824" s="6"/>
    </row>
    <row r="2825" spans="9:9" x14ac:dyDescent="0.25">
      <c r="I2825" s="6"/>
    </row>
    <row r="2826" spans="9:9" x14ac:dyDescent="0.25">
      <c r="I2826" s="6"/>
    </row>
    <row r="2827" spans="9:9" x14ac:dyDescent="0.25">
      <c r="I2827" s="6"/>
    </row>
    <row r="2828" spans="9:9" x14ac:dyDescent="0.25">
      <c r="I2828" s="6"/>
    </row>
    <row r="2829" spans="9:9" x14ac:dyDescent="0.25">
      <c r="I2829" s="6"/>
    </row>
    <row r="2830" spans="9:9" x14ac:dyDescent="0.25">
      <c r="I2830" s="6"/>
    </row>
    <row r="2831" spans="9:9" x14ac:dyDescent="0.25">
      <c r="I2831" s="6"/>
    </row>
    <row r="2832" spans="9:9" x14ac:dyDescent="0.25">
      <c r="I2832" s="6"/>
    </row>
    <row r="2833" spans="9:9" x14ac:dyDescent="0.25">
      <c r="I2833" s="6"/>
    </row>
    <row r="2834" spans="9:9" x14ac:dyDescent="0.25">
      <c r="I2834" s="6"/>
    </row>
    <row r="2835" spans="9:9" x14ac:dyDescent="0.25">
      <c r="I2835" s="6"/>
    </row>
    <row r="2836" spans="9:9" x14ac:dyDescent="0.25">
      <c r="I2836" s="6"/>
    </row>
    <row r="2837" spans="9:9" x14ac:dyDescent="0.25">
      <c r="I2837" s="6"/>
    </row>
    <row r="2838" spans="9:9" x14ac:dyDescent="0.25">
      <c r="I2838" s="6"/>
    </row>
    <row r="2839" spans="9:9" x14ac:dyDescent="0.25">
      <c r="I2839" s="6"/>
    </row>
    <row r="2840" spans="9:9" x14ac:dyDescent="0.25">
      <c r="I2840" s="6"/>
    </row>
    <row r="2841" spans="9:9" x14ac:dyDescent="0.25">
      <c r="I2841" s="6"/>
    </row>
    <row r="2842" spans="9:9" x14ac:dyDescent="0.25">
      <c r="I2842" s="6"/>
    </row>
    <row r="2843" spans="9:9" x14ac:dyDescent="0.25">
      <c r="I2843" s="6"/>
    </row>
    <row r="2844" spans="9:9" x14ac:dyDescent="0.25">
      <c r="I2844" s="6"/>
    </row>
    <row r="2845" spans="9:9" x14ac:dyDescent="0.25">
      <c r="I2845" s="6"/>
    </row>
    <row r="2846" spans="9:9" x14ac:dyDescent="0.25">
      <c r="I2846" s="6"/>
    </row>
    <row r="2847" spans="9:9" x14ac:dyDescent="0.25">
      <c r="I2847" s="6"/>
    </row>
    <row r="2848" spans="9:9" x14ac:dyDescent="0.25">
      <c r="I2848" s="6"/>
    </row>
    <row r="2849" spans="9:9" x14ac:dyDescent="0.25">
      <c r="I2849" s="6"/>
    </row>
    <row r="2850" spans="9:9" x14ac:dyDescent="0.25">
      <c r="I2850" s="6"/>
    </row>
    <row r="2851" spans="9:9" x14ac:dyDescent="0.25">
      <c r="I2851" s="6"/>
    </row>
    <row r="2852" spans="9:9" x14ac:dyDescent="0.25">
      <c r="I2852" s="6"/>
    </row>
    <row r="2853" spans="9:9" x14ac:dyDescent="0.25">
      <c r="I2853" s="6"/>
    </row>
    <row r="2854" spans="9:9" x14ac:dyDescent="0.25">
      <c r="I2854" s="6"/>
    </row>
    <row r="2855" spans="9:9" x14ac:dyDescent="0.25">
      <c r="I2855" s="6"/>
    </row>
    <row r="2856" spans="9:9" x14ac:dyDescent="0.25">
      <c r="I2856" s="6"/>
    </row>
    <row r="2857" spans="9:9" x14ac:dyDescent="0.25">
      <c r="I2857" s="6"/>
    </row>
    <row r="2858" spans="9:9" x14ac:dyDescent="0.25">
      <c r="I2858" s="6"/>
    </row>
    <row r="2859" spans="9:9" x14ac:dyDescent="0.25">
      <c r="I2859" s="6"/>
    </row>
    <row r="2860" spans="9:9" x14ac:dyDescent="0.25">
      <c r="I2860" s="6"/>
    </row>
    <row r="2861" spans="9:9" x14ac:dyDescent="0.25">
      <c r="I2861" s="6"/>
    </row>
    <row r="2862" spans="9:9" x14ac:dyDescent="0.25">
      <c r="I2862" s="6"/>
    </row>
    <row r="2863" spans="9:9" x14ac:dyDescent="0.25">
      <c r="I2863" s="6"/>
    </row>
    <row r="2864" spans="9:9" x14ac:dyDescent="0.25">
      <c r="I2864" s="6"/>
    </row>
    <row r="2865" spans="9:9" x14ac:dyDescent="0.25">
      <c r="I2865" s="6"/>
    </row>
    <row r="2866" spans="9:9" x14ac:dyDescent="0.25">
      <c r="I2866" s="6"/>
    </row>
    <row r="2867" spans="9:9" x14ac:dyDescent="0.25">
      <c r="I2867" s="6"/>
    </row>
    <row r="2868" spans="9:9" x14ac:dyDescent="0.25">
      <c r="I2868" s="6"/>
    </row>
    <row r="2869" spans="9:9" x14ac:dyDescent="0.25">
      <c r="I2869" s="6"/>
    </row>
    <row r="2870" spans="9:9" x14ac:dyDescent="0.25">
      <c r="I2870" s="6"/>
    </row>
    <row r="2871" spans="9:9" x14ac:dyDescent="0.25">
      <c r="I2871" s="6"/>
    </row>
    <row r="2872" spans="9:9" x14ac:dyDescent="0.25">
      <c r="I2872" s="6"/>
    </row>
    <row r="2873" spans="9:9" x14ac:dyDescent="0.25">
      <c r="I2873" s="6"/>
    </row>
    <row r="2874" spans="9:9" x14ac:dyDescent="0.25">
      <c r="I2874" s="6"/>
    </row>
    <row r="2875" spans="9:9" x14ac:dyDescent="0.25">
      <c r="I2875" s="6"/>
    </row>
    <row r="2876" spans="9:9" x14ac:dyDescent="0.25">
      <c r="I2876" s="6"/>
    </row>
    <row r="2877" spans="9:9" x14ac:dyDescent="0.25">
      <c r="I2877" s="6"/>
    </row>
    <row r="2878" spans="9:9" x14ac:dyDescent="0.25">
      <c r="I2878" s="6"/>
    </row>
    <row r="2879" spans="9:9" x14ac:dyDescent="0.25">
      <c r="I2879" s="6"/>
    </row>
    <row r="2880" spans="9:9" x14ac:dyDescent="0.25">
      <c r="I2880" s="6"/>
    </row>
    <row r="2881" spans="9:9" x14ac:dyDescent="0.25">
      <c r="I2881" s="6"/>
    </row>
    <row r="2882" spans="9:9" x14ac:dyDescent="0.25">
      <c r="I2882" s="6"/>
    </row>
    <row r="2883" spans="9:9" x14ac:dyDescent="0.25">
      <c r="I2883" s="6"/>
    </row>
    <row r="2884" spans="9:9" x14ac:dyDescent="0.25">
      <c r="I2884" s="6"/>
    </row>
    <row r="2885" spans="9:9" x14ac:dyDescent="0.25">
      <c r="I2885" s="6"/>
    </row>
    <row r="2886" spans="9:9" x14ac:dyDescent="0.25">
      <c r="I2886" s="6"/>
    </row>
    <row r="2887" spans="9:9" x14ac:dyDescent="0.25">
      <c r="I2887" s="6"/>
    </row>
    <row r="2888" spans="9:9" x14ac:dyDescent="0.25">
      <c r="I2888" s="6"/>
    </row>
    <row r="2889" spans="9:9" x14ac:dyDescent="0.25">
      <c r="I2889" s="6"/>
    </row>
    <row r="2890" spans="9:9" x14ac:dyDescent="0.25">
      <c r="I2890" s="6"/>
    </row>
    <row r="2891" spans="9:9" x14ac:dyDescent="0.25">
      <c r="I2891" s="6"/>
    </row>
    <row r="2892" spans="9:9" x14ac:dyDescent="0.25">
      <c r="I2892" s="6"/>
    </row>
    <row r="2893" spans="9:9" x14ac:dyDescent="0.25">
      <c r="I2893" s="6"/>
    </row>
    <row r="2894" spans="9:9" x14ac:dyDescent="0.25">
      <c r="I2894" s="6"/>
    </row>
    <row r="2895" spans="9:9" x14ac:dyDescent="0.25">
      <c r="I2895" s="6"/>
    </row>
    <row r="2896" spans="9:9" x14ac:dyDescent="0.25">
      <c r="I2896" s="6"/>
    </row>
    <row r="2897" spans="9:9" x14ac:dyDescent="0.25">
      <c r="I2897" s="6"/>
    </row>
    <row r="2898" spans="9:9" x14ac:dyDescent="0.25">
      <c r="I2898" s="6"/>
    </row>
    <row r="2899" spans="9:9" x14ac:dyDescent="0.25">
      <c r="I2899" s="6"/>
    </row>
    <row r="2900" spans="9:9" x14ac:dyDescent="0.25">
      <c r="I2900" s="6"/>
    </row>
    <row r="2901" spans="9:9" x14ac:dyDescent="0.25">
      <c r="I2901" s="6"/>
    </row>
    <row r="2902" spans="9:9" x14ac:dyDescent="0.25">
      <c r="I2902" s="6"/>
    </row>
    <row r="2903" spans="9:9" x14ac:dyDescent="0.25">
      <c r="I2903" s="6"/>
    </row>
    <row r="2904" spans="9:9" x14ac:dyDescent="0.25">
      <c r="I2904" s="6"/>
    </row>
    <row r="2905" spans="9:9" x14ac:dyDescent="0.25">
      <c r="I2905" s="6"/>
    </row>
    <row r="2906" spans="9:9" x14ac:dyDescent="0.25">
      <c r="I2906" s="6"/>
    </row>
    <row r="2907" spans="9:9" x14ac:dyDescent="0.25">
      <c r="I2907" s="6"/>
    </row>
    <row r="2908" spans="9:9" x14ac:dyDescent="0.25">
      <c r="I2908" s="6"/>
    </row>
    <row r="2909" spans="9:9" x14ac:dyDescent="0.25">
      <c r="I2909" s="6"/>
    </row>
    <row r="2910" spans="9:9" x14ac:dyDescent="0.25">
      <c r="I2910" s="6"/>
    </row>
    <row r="2911" spans="9:9" x14ac:dyDescent="0.25">
      <c r="I2911" s="6"/>
    </row>
    <row r="2912" spans="9:9" x14ac:dyDescent="0.25">
      <c r="I2912" s="6"/>
    </row>
    <row r="2913" spans="9:9" x14ac:dyDescent="0.25">
      <c r="I2913" s="6"/>
    </row>
    <row r="2914" spans="9:9" x14ac:dyDescent="0.25">
      <c r="I2914" s="6"/>
    </row>
    <row r="2915" spans="9:9" x14ac:dyDescent="0.25">
      <c r="I2915" s="6"/>
    </row>
    <row r="2916" spans="9:9" x14ac:dyDescent="0.25">
      <c r="I2916" s="6"/>
    </row>
    <row r="2917" spans="9:9" x14ac:dyDescent="0.25">
      <c r="I2917" s="6"/>
    </row>
    <row r="2918" spans="9:9" x14ac:dyDescent="0.25">
      <c r="I2918" s="6"/>
    </row>
    <row r="2919" spans="9:9" x14ac:dyDescent="0.25">
      <c r="I2919" s="6"/>
    </row>
    <row r="2920" spans="9:9" x14ac:dyDescent="0.25">
      <c r="I2920" s="6"/>
    </row>
    <row r="2921" spans="9:9" x14ac:dyDescent="0.25">
      <c r="I2921" s="6"/>
    </row>
    <row r="2922" spans="9:9" x14ac:dyDescent="0.25">
      <c r="I2922" s="6"/>
    </row>
    <row r="2923" spans="9:9" x14ac:dyDescent="0.25">
      <c r="I2923" s="6"/>
    </row>
    <row r="2924" spans="9:9" x14ac:dyDescent="0.25">
      <c r="I2924" s="6"/>
    </row>
    <row r="2925" spans="9:9" x14ac:dyDescent="0.25">
      <c r="I2925" s="6"/>
    </row>
    <row r="2926" spans="9:9" x14ac:dyDescent="0.25">
      <c r="I2926" s="6"/>
    </row>
    <row r="2927" spans="9:9" x14ac:dyDescent="0.25">
      <c r="I2927" s="6"/>
    </row>
    <row r="2928" spans="9:9" x14ac:dyDescent="0.25">
      <c r="I2928" s="6"/>
    </row>
    <row r="2929" spans="9:9" x14ac:dyDescent="0.25">
      <c r="I2929" s="6"/>
    </row>
    <row r="2930" spans="9:9" x14ac:dyDescent="0.25">
      <c r="I2930" s="6"/>
    </row>
    <row r="2931" spans="9:9" x14ac:dyDescent="0.25">
      <c r="I2931" s="6"/>
    </row>
    <row r="2932" spans="9:9" x14ac:dyDescent="0.25">
      <c r="I2932" s="6"/>
    </row>
    <row r="2933" spans="9:9" x14ac:dyDescent="0.25">
      <c r="I2933" s="6"/>
    </row>
    <row r="2934" spans="9:9" x14ac:dyDescent="0.25">
      <c r="I2934" s="6"/>
    </row>
    <row r="2935" spans="9:9" x14ac:dyDescent="0.25">
      <c r="I2935" s="6"/>
    </row>
    <row r="2936" spans="9:9" x14ac:dyDescent="0.25">
      <c r="I2936" s="6"/>
    </row>
    <row r="2937" spans="9:9" x14ac:dyDescent="0.25">
      <c r="I2937" s="6"/>
    </row>
    <row r="2938" spans="9:9" x14ac:dyDescent="0.25">
      <c r="I2938" s="6"/>
    </row>
    <row r="2939" spans="9:9" x14ac:dyDescent="0.25">
      <c r="I2939" s="6"/>
    </row>
    <row r="2940" spans="9:9" x14ac:dyDescent="0.25">
      <c r="I2940" s="6"/>
    </row>
    <row r="2941" spans="9:9" x14ac:dyDescent="0.25">
      <c r="I2941" s="6"/>
    </row>
    <row r="2942" spans="9:9" x14ac:dyDescent="0.25">
      <c r="I2942" s="6"/>
    </row>
    <row r="2943" spans="9:9" x14ac:dyDescent="0.25">
      <c r="I2943" s="6"/>
    </row>
    <row r="2944" spans="9:9" x14ac:dyDescent="0.25">
      <c r="I2944" s="6"/>
    </row>
    <row r="2945" spans="9:9" x14ac:dyDescent="0.25">
      <c r="I2945" s="6"/>
    </row>
    <row r="2946" spans="9:9" x14ac:dyDescent="0.25">
      <c r="I2946" s="6"/>
    </row>
    <row r="2947" spans="9:9" x14ac:dyDescent="0.25">
      <c r="I2947" s="6"/>
    </row>
    <row r="2948" spans="9:9" x14ac:dyDescent="0.25">
      <c r="I2948" s="6"/>
    </row>
    <row r="2949" spans="9:9" x14ac:dyDescent="0.25">
      <c r="I2949" s="6"/>
    </row>
    <row r="2950" spans="9:9" x14ac:dyDescent="0.25">
      <c r="I2950" s="6"/>
    </row>
    <row r="2951" spans="9:9" x14ac:dyDescent="0.25">
      <c r="I2951" s="6"/>
    </row>
    <row r="2952" spans="9:9" x14ac:dyDescent="0.25">
      <c r="I2952" s="6"/>
    </row>
    <row r="2953" spans="9:9" x14ac:dyDescent="0.25">
      <c r="I2953" s="6"/>
    </row>
    <row r="2954" spans="9:9" x14ac:dyDescent="0.25">
      <c r="I2954" s="6"/>
    </row>
    <row r="2955" spans="9:9" x14ac:dyDescent="0.25">
      <c r="I2955" s="6"/>
    </row>
    <row r="2956" spans="9:9" x14ac:dyDescent="0.25">
      <c r="I2956" s="6"/>
    </row>
    <row r="2957" spans="9:9" x14ac:dyDescent="0.25">
      <c r="I2957" s="6"/>
    </row>
    <row r="2958" spans="9:9" x14ac:dyDescent="0.25">
      <c r="I2958" s="6"/>
    </row>
    <row r="2959" spans="9:9" x14ac:dyDescent="0.25">
      <c r="I2959" s="6"/>
    </row>
    <row r="2960" spans="9:9" x14ac:dyDescent="0.25">
      <c r="I2960" s="6"/>
    </row>
    <row r="2961" spans="9:9" x14ac:dyDescent="0.25">
      <c r="I2961" s="6"/>
    </row>
    <row r="2962" spans="9:9" x14ac:dyDescent="0.25">
      <c r="I2962" s="6"/>
    </row>
    <row r="2963" spans="9:9" x14ac:dyDescent="0.25">
      <c r="I2963" s="6"/>
    </row>
    <row r="2964" spans="9:9" x14ac:dyDescent="0.25">
      <c r="I2964" s="6"/>
    </row>
    <row r="2965" spans="9:9" x14ac:dyDescent="0.25">
      <c r="I2965" s="6"/>
    </row>
    <row r="2966" spans="9:9" x14ac:dyDescent="0.25">
      <c r="I2966" s="6"/>
    </row>
    <row r="2967" spans="9:9" x14ac:dyDescent="0.25">
      <c r="I2967" s="6"/>
    </row>
    <row r="2968" spans="9:9" x14ac:dyDescent="0.25">
      <c r="I2968"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B6E48-935F-4861-9BBE-DB700D9F4715}">
  <sheetPr codeName="Sheet6"/>
  <dimension ref="B1:X221"/>
  <sheetViews>
    <sheetView workbookViewId="0">
      <selection activeCell="F5" sqref="F5"/>
    </sheetView>
  </sheetViews>
  <sheetFormatPr defaultRowHeight="17.100000000000001" customHeight="1" x14ac:dyDescent="0.25"/>
  <cols>
    <col min="2" max="2" width="12.5703125" customWidth="1"/>
    <col min="3" max="3" width="36" customWidth="1"/>
    <col min="4" max="4" width="19.5703125" bestFit="1" customWidth="1"/>
    <col min="5" max="5" width="15" customWidth="1"/>
    <col min="6" max="7" width="12.5703125" customWidth="1"/>
  </cols>
  <sheetData>
    <row r="1" spans="2:24" ht="15" x14ac:dyDescent="0.25">
      <c r="E1" s="6"/>
    </row>
    <row r="2" spans="2:24" ht="30.75" customHeight="1" x14ac:dyDescent="0.25">
      <c r="B2" s="12" t="s">
        <v>1037</v>
      </c>
      <c r="C2" s="12" t="s">
        <v>0</v>
      </c>
      <c r="D2" s="20" t="s">
        <v>1038</v>
      </c>
      <c r="E2" s="13" t="s">
        <v>1040</v>
      </c>
      <c r="F2" s="14" t="s">
        <v>1039</v>
      </c>
      <c r="G2" s="14" t="s">
        <v>1041</v>
      </c>
    </row>
    <row r="3" spans="2:24" s="26" customFormat="1" ht="17.100000000000001" customHeight="1" x14ac:dyDescent="0.25">
      <c r="B3" s="26" t="s">
        <v>101</v>
      </c>
      <c r="C3" s="26" t="s">
        <v>102</v>
      </c>
      <c r="D3" s="26" t="s">
        <v>1296</v>
      </c>
      <c r="E3" s="52">
        <v>44629</v>
      </c>
      <c r="F3" s="27">
        <v>0</v>
      </c>
      <c r="G3" s="27">
        <v>0.01</v>
      </c>
      <c r="K3" s="26" t="str">
        <f>LEFT(Credits_unapp[[#This Row],[Invoice '#]], 7)</f>
        <v>PYMNT00</v>
      </c>
      <c r="O3" s="26" t="e">
        <f>_xlfn.XLOOKUP(K3,#REF!,#REF!, 0)</f>
        <v>#REF!</v>
      </c>
      <c r="P3" s="26" t="e">
        <f>_xlfn.XLOOKUP(L3,#REF!,#REF!, 0)</f>
        <v>#REF!</v>
      </c>
      <c r="Q3" s="26" t="e">
        <f>_xlfn.XLOOKUP(M3,#REF!,#REF!, 0)</f>
        <v>#REF!</v>
      </c>
      <c r="R3" s="26" t="e">
        <f>_xlfn.XLOOKUP(N3,#REF!,#REF!, 0)</f>
        <v>#REF!</v>
      </c>
      <c r="S3" s="26" t="e">
        <f>_xlfn.SINGLE(_xlfn.XLOOKUP(O3,#REF!,#REF!, 0))</f>
        <v>#REF!</v>
      </c>
      <c r="T3" s="26" t="e">
        <f>_xlfn.XLOOKUP(P3,#REF!,#REF!, 0)</f>
        <v>#REF!</v>
      </c>
      <c r="U3" s="26" t="e">
        <f>_xlfn.XLOOKUP(Q3,#REF!,#REF!, 0)</f>
        <v>#REF!</v>
      </c>
      <c r="V3" s="26" t="e">
        <f>_xlfn.XLOOKUP(R3,#REF!,#REF!, 0)</f>
        <v>#REF!</v>
      </c>
      <c r="W3" s="26" t="e">
        <f>_xlfn.XLOOKUP(S3,#REF!,#REF!, 0)</f>
        <v>#REF!</v>
      </c>
      <c r="X3" s="26" t="e">
        <f>_xlfn.XLOOKUP(T3,#REF!,#REF!, 0)</f>
        <v>#REF!</v>
      </c>
    </row>
    <row r="4" spans="2:24" s="26" customFormat="1" ht="17.100000000000001" customHeight="1" x14ac:dyDescent="0.25">
      <c r="B4" s="26" t="s">
        <v>101</v>
      </c>
      <c r="C4" s="26" t="s">
        <v>102</v>
      </c>
      <c r="D4" s="26" t="s">
        <v>1297</v>
      </c>
      <c r="E4" s="52">
        <v>44643</v>
      </c>
      <c r="F4" s="27">
        <v>0</v>
      </c>
      <c r="G4" s="27">
        <v>1165.67</v>
      </c>
      <c r="K4" s="26" t="str">
        <f>LEFT(Credits_unapp[[#This Row],[Invoice '#]], 7)</f>
        <v>PYMNT00</v>
      </c>
      <c r="O4" s="26" t="e">
        <f>_xlfn.XLOOKUP(K4,#REF!,#REF!, 0)</f>
        <v>#REF!</v>
      </c>
    </row>
    <row r="5" spans="2:24" s="26" customFormat="1" ht="17.100000000000001" customHeight="1" x14ac:dyDescent="0.25">
      <c r="B5" s="26" t="s">
        <v>101</v>
      </c>
      <c r="C5" s="26" t="s">
        <v>102</v>
      </c>
      <c r="D5" s="26" t="s">
        <v>1298</v>
      </c>
      <c r="E5" s="52">
        <v>44722</v>
      </c>
      <c r="F5" s="27">
        <v>0</v>
      </c>
      <c r="G5" s="27">
        <v>699.62</v>
      </c>
      <c r="K5" s="26" t="str">
        <f>LEFT(Credits_unapp[[#This Row],[Invoice '#]], 7)</f>
        <v>PYMNT00</v>
      </c>
      <c r="O5" s="26" t="e">
        <f>_xlfn.XLOOKUP(K5,#REF!,#REF!, 0)</f>
        <v>#REF!</v>
      </c>
    </row>
    <row r="6" spans="2:24" s="26" customFormat="1" ht="17.100000000000001" customHeight="1" x14ac:dyDescent="0.25">
      <c r="B6" s="26" t="s">
        <v>101</v>
      </c>
      <c r="C6" s="26" t="s">
        <v>102</v>
      </c>
      <c r="D6" s="26" t="s">
        <v>1299</v>
      </c>
      <c r="E6" s="52">
        <v>44748</v>
      </c>
      <c r="F6" s="27">
        <v>0</v>
      </c>
      <c r="G6" s="27">
        <v>996.63</v>
      </c>
      <c r="K6" s="26" t="str">
        <f>LEFT(Credits_unapp[[#This Row],[Invoice '#]], 7)</f>
        <v>PYMNT00</v>
      </c>
      <c r="O6" s="26" t="e">
        <f>_xlfn.XLOOKUP(K6,#REF!,#REF!, 0)</f>
        <v>#REF!</v>
      </c>
    </row>
    <row r="7" spans="2:24" s="26" customFormat="1" ht="17.100000000000001" customHeight="1" x14ac:dyDescent="0.25">
      <c r="B7" s="26" t="s">
        <v>101</v>
      </c>
      <c r="C7" s="26" t="s">
        <v>102</v>
      </c>
      <c r="D7" s="26" t="s">
        <v>1300</v>
      </c>
      <c r="E7" s="52">
        <v>44818</v>
      </c>
      <c r="F7" s="27">
        <v>0</v>
      </c>
      <c r="G7" s="27">
        <v>930.54</v>
      </c>
      <c r="K7" s="26" t="str">
        <f>LEFT(Credits_unapp[[#This Row],[Invoice '#]], 7)</f>
        <v>PYMNT00</v>
      </c>
      <c r="O7" s="26" t="e">
        <f>_xlfn.XLOOKUP(K7,#REF!,#REF!, 0)</f>
        <v>#REF!</v>
      </c>
    </row>
    <row r="8" spans="2:24" s="26" customFormat="1" ht="17.100000000000001" customHeight="1" x14ac:dyDescent="0.25">
      <c r="B8" s="26" t="s">
        <v>56</v>
      </c>
      <c r="C8" s="26" t="s">
        <v>57</v>
      </c>
      <c r="D8" s="26" t="s">
        <v>1093</v>
      </c>
      <c r="E8" s="52">
        <v>44760</v>
      </c>
      <c r="F8" s="27">
        <v>546.15</v>
      </c>
      <c r="G8" s="27">
        <v>546.15</v>
      </c>
      <c r="K8" s="26" t="str">
        <f>LEFT(Credits_unapp[[#This Row],[Invoice '#]], 7)</f>
        <v>L071830</v>
      </c>
      <c r="O8" s="26" t="e">
        <f>_xlfn.XLOOKUP(K8,#REF!,#REF!, 0)</f>
        <v>#REF!</v>
      </c>
    </row>
    <row r="9" spans="2:24" s="26" customFormat="1" ht="17.100000000000001" customHeight="1" x14ac:dyDescent="0.25">
      <c r="B9" s="26" t="s">
        <v>56</v>
      </c>
      <c r="C9" s="26" t="s">
        <v>57</v>
      </c>
      <c r="D9" s="26" t="s">
        <v>1094</v>
      </c>
      <c r="E9" s="52">
        <v>44775</v>
      </c>
      <c r="F9" s="27">
        <v>1765</v>
      </c>
      <c r="G9" s="27">
        <v>20.010000000000002</v>
      </c>
      <c r="K9" s="26" t="str">
        <f>LEFT(Credits_unapp[[#This Row],[Invoice '#]], 7)</f>
        <v>L072305</v>
      </c>
      <c r="O9" s="26" t="e">
        <f>_xlfn.XLOOKUP(K9,#REF!,#REF!, 0)</f>
        <v>#REF!</v>
      </c>
    </row>
    <row r="10" spans="2:24" s="26" customFormat="1" ht="17.100000000000001" customHeight="1" x14ac:dyDescent="0.25">
      <c r="B10" s="26" t="s">
        <v>56</v>
      </c>
      <c r="C10" s="26" t="s">
        <v>57</v>
      </c>
      <c r="D10" s="26" t="s">
        <v>1095</v>
      </c>
      <c r="E10" s="52">
        <v>44775</v>
      </c>
      <c r="F10" s="27">
        <v>2004.64</v>
      </c>
      <c r="G10" s="27">
        <v>2004.64</v>
      </c>
      <c r="K10" s="26" t="str">
        <f>LEFT(Credits_unapp[[#This Row],[Invoice '#]], 7)</f>
        <v>L072674</v>
      </c>
      <c r="O10" s="26" t="e">
        <f>_xlfn.XLOOKUP(K10,#REF!,#REF!, 0)</f>
        <v>#REF!</v>
      </c>
    </row>
    <row r="11" spans="2:24" s="26" customFormat="1" ht="17.100000000000001" customHeight="1" x14ac:dyDescent="0.25">
      <c r="B11" s="26" t="s">
        <v>56</v>
      </c>
      <c r="C11" s="26" t="s">
        <v>57</v>
      </c>
      <c r="D11" s="26" t="s">
        <v>1275</v>
      </c>
      <c r="E11" s="52">
        <v>44684</v>
      </c>
      <c r="F11" s="27">
        <v>417.9</v>
      </c>
      <c r="G11" s="27">
        <v>417.9</v>
      </c>
      <c r="K11" s="26" t="str">
        <f>LEFT(Credits_unapp[[#This Row],[Invoice '#]], 7)</f>
        <v>L067783</v>
      </c>
      <c r="O11" s="26" t="e">
        <f>_xlfn.XLOOKUP(K11,#REF!,#REF!, 0)</f>
        <v>#REF!</v>
      </c>
    </row>
    <row r="12" spans="2:24" s="26" customFormat="1" ht="17.100000000000001" customHeight="1" x14ac:dyDescent="0.25">
      <c r="B12" s="26" t="s">
        <v>56</v>
      </c>
      <c r="C12" s="26" t="s">
        <v>57</v>
      </c>
      <c r="D12" s="26" t="s">
        <v>1276</v>
      </c>
      <c r="E12" s="52">
        <v>44775</v>
      </c>
      <c r="F12" s="27">
        <v>1745</v>
      </c>
      <c r="G12" s="27">
        <v>1745</v>
      </c>
      <c r="K12" s="26" t="str">
        <f>LEFT(Credits_unapp[[#This Row],[Invoice '#]], 7)</f>
        <v>L072674</v>
      </c>
      <c r="O12" s="26" t="e">
        <f>_xlfn.XLOOKUP(K12,#REF!,#REF!, 0)</f>
        <v>#REF!</v>
      </c>
    </row>
    <row r="13" spans="2:24" s="26" customFormat="1" ht="17.100000000000001" customHeight="1" x14ac:dyDescent="0.25">
      <c r="B13" s="26" t="s">
        <v>58</v>
      </c>
      <c r="C13" s="26" t="s">
        <v>59</v>
      </c>
      <c r="D13" s="26" t="s">
        <v>1285</v>
      </c>
      <c r="E13" s="52">
        <v>44714</v>
      </c>
      <c r="F13" s="27">
        <v>975</v>
      </c>
      <c r="G13" s="27">
        <v>975</v>
      </c>
      <c r="K13" s="26" t="str">
        <f>LEFT(Credits_unapp[[#This Row],[Invoice '#]], 7)</f>
        <v>L068603</v>
      </c>
      <c r="O13" s="26" t="e">
        <f>_xlfn.XLOOKUP(K13,#REF!,#REF!, 0)</f>
        <v>#REF!</v>
      </c>
    </row>
    <row r="14" spans="2:24" s="26" customFormat="1" ht="17.100000000000001" customHeight="1" x14ac:dyDescent="0.25">
      <c r="B14" s="26" t="s">
        <v>83</v>
      </c>
      <c r="C14" s="26" t="s">
        <v>84</v>
      </c>
      <c r="D14" s="26" t="s">
        <v>1098</v>
      </c>
      <c r="E14" s="52">
        <v>44784</v>
      </c>
      <c r="F14" s="27">
        <v>3100</v>
      </c>
      <c r="G14" s="27">
        <v>3100</v>
      </c>
      <c r="K14" s="26" t="str">
        <f>LEFT(Credits_unapp[[#This Row],[Invoice '#]], 7)</f>
        <v>L068590</v>
      </c>
      <c r="O14" s="26" t="e">
        <f>_xlfn.XLOOKUP(K14,#REF!,#REF!, 0)</f>
        <v>#REF!</v>
      </c>
    </row>
    <row r="15" spans="2:24" s="26" customFormat="1" ht="17.100000000000001" customHeight="1" x14ac:dyDescent="0.25">
      <c r="B15" s="26" t="s">
        <v>83</v>
      </c>
      <c r="C15" s="26" t="s">
        <v>84</v>
      </c>
      <c r="D15" s="26" t="s">
        <v>1292</v>
      </c>
      <c r="E15" s="52">
        <v>44784</v>
      </c>
      <c r="F15" s="27">
        <v>3200</v>
      </c>
      <c r="G15" s="27">
        <v>3200</v>
      </c>
      <c r="K15" s="26" t="str">
        <f>LEFT(Credits_unapp[[#This Row],[Invoice '#]], 7)</f>
        <v>L068590</v>
      </c>
      <c r="O15" s="26" t="e">
        <f>_xlfn.XLOOKUP(K15,#REF!,#REF!, 0)</f>
        <v>#REF!</v>
      </c>
    </row>
    <row r="16" spans="2:24" s="26" customFormat="1" ht="17.100000000000001" customHeight="1" x14ac:dyDescent="0.25">
      <c r="B16" s="26" t="s">
        <v>1104</v>
      </c>
      <c r="C16" s="26" t="s">
        <v>231</v>
      </c>
      <c r="D16" s="26" t="s">
        <v>1105</v>
      </c>
      <c r="E16" s="52">
        <v>44684</v>
      </c>
      <c r="F16" s="27">
        <v>417.9</v>
      </c>
      <c r="G16" s="27">
        <v>417.9</v>
      </c>
      <c r="K16" s="26" t="str">
        <f>LEFT(Credits_unapp[[#This Row],[Invoice '#]], 7)</f>
        <v>L067783</v>
      </c>
      <c r="O16" s="26" t="e">
        <f>_xlfn.XLOOKUP(K16,#REF!,#REF!, 0)</f>
        <v>#REF!</v>
      </c>
    </row>
    <row r="17" spans="2:15" s="26" customFormat="1" ht="17.100000000000001" customHeight="1" x14ac:dyDescent="0.25">
      <c r="B17" s="26" t="s">
        <v>239</v>
      </c>
      <c r="C17" s="26" t="s">
        <v>240</v>
      </c>
      <c r="D17" s="26" t="s">
        <v>1106</v>
      </c>
      <c r="E17" s="52">
        <v>44735</v>
      </c>
      <c r="F17" s="27">
        <v>613</v>
      </c>
      <c r="G17" s="27">
        <v>613</v>
      </c>
      <c r="K17" s="26" t="str">
        <f>LEFT(Credits_unapp[[#This Row],[Invoice '#]], 7)</f>
        <v>L069936</v>
      </c>
      <c r="O17" s="26" t="e">
        <f>_xlfn.XLOOKUP(K17,#REF!,#REF!, 0)</f>
        <v>#REF!</v>
      </c>
    </row>
    <row r="18" spans="2:15" s="26" customFormat="1" ht="17.100000000000001" customHeight="1" x14ac:dyDescent="0.25">
      <c r="B18" s="26" t="s">
        <v>241</v>
      </c>
      <c r="C18" s="26" t="s">
        <v>242</v>
      </c>
      <c r="D18" s="26" t="s">
        <v>1331</v>
      </c>
      <c r="E18" s="52">
        <v>44727</v>
      </c>
      <c r="F18" s="27">
        <v>549.38</v>
      </c>
      <c r="G18" s="27">
        <v>549.38</v>
      </c>
      <c r="K18" s="26" t="str">
        <f>LEFT(Credits_unapp[[#This Row],[Invoice '#]], 7)</f>
        <v>L070021</v>
      </c>
      <c r="O18" s="26" t="e">
        <f>_xlfn.XLOOKUP(K18,#REF!,#REF!, 0)</f>
        <v>#REF!</v>
      </c>
    </row>
    <row r="19" spans="2:15" s="26" customFormat="1" ht="17.100000000000001" customHeight="1" x14ac:dyDescent="0.25">
      <c r="B19" s="26" t="s">
        <v>249</v>
      </c>
      <c r="C19" s="26" t="s">
        <v>250</v>
      </c>
      <c r="D19" s="26" t="s">
        <v>1108</v>
      </c>
      <c r="E19" s="52">
        <v>44425</v>
      </c>
      <c r="F19" s="27">
        <v>3260</v>
      </c>
      <c r="G19" s="27">
        <v>260</v>
      </c>
      <c r="K19" s="26" t="str">
        <f>LEFT(Credits_unapp[[#This Row],[Invoice '#]], 7)</f>
        <v>L054433</v>
      </c>
      <c r="O19" s="26" t="e">
        <f>_xlfn.XLOOKUP(K19,#REF!,#REF!, 0)</f>
        <v>#REF!</v>
      </c>
    </row>
    <row r="20" spans="2:15" s="26" customFormat="1" ht="17.100000000000001" customHeight="1" x14ac:dyDescent="0.25">
      <c r="B20" s="26" t="s">
        <v>249</v>
      </c>
      <c r="C20" s="26" t="s">
        <v>250</v>
      </c>
      <c r="D20" s="26" t="s">
        <v>1109</v>
      </c>
      <c r="E20" s="52">
        <v>44735</v>
      </c>
      <c r="F20" s="27">
        <v>2500</v>
      </c>
      <c r="G20" s="27">
        <v>2500</v>
      </c>
      <c r="K20" s="26" t="str">
        <f>LEFT(Credits_unapp[[#This Row],[Invoice '#]], 7)</f>
        <v>L055797</v>
      </c>
      <c r="O20" s="26" t="e">
        <f>_xlfn.XLOOKUP(K20,#REF!,#REF!, 0)</f>
        <v>#REF!</v>
      </c>
    </row>
    <row r="21" spans="2:15" s="26" customFormat="1" ht="17.100000000000001" customHeight="1" x14ac:dyDescent="0.25">
      <c r="B21" s="26" t="s">
        <v>264</v>
      </c>
      <c r="C21" s="26" t="s">
        <v>265</v>
      </c>
      <c r="D21" s="26" t="s">
        <v>1343</v>
      </c>
      <c r="E21" s="52">
        <v>44718</v>
      </c>
      <c r="F21" s="27">
        <v>661.5</v>
      </c>
      <c r="G21" s="27">
        <v>661.5</v>
      </c>
      <c r="K21" s="26" t="str">
        <f>LEFT(Credits_unapp[[#This Row],[Invoice '#]], 7)</f>
        <v>L069411</v>
      </c>
      <c r="O21" s="26" t="e">
        <f>_xlfn.XLOOKUP(K21,#REF!,#REF!, 0)</f>
        <v>#REF!</v>
      </c>
    </row>
    <row r="22" spans="2:15" s="26" customFormat="1" ht="17.100000000000001" customHeight="1" x14ac:dyDescent="0.25">
      <c r="B22" s="26" t="s">
        <v>1112</v>
      </c>
      <c r="C22" s="26" t="s">
        <v>274</v>
      </c>
      <c r="D22" s="26" t="s">
        <v>1113</v>
      </c>
      <c r="E22" s="52">
        <v>44624</v>
      </c>
      <c r="F22" s="27">
        <v>416</v>
      </c>
      <c r="G22" s="27">
        <v>416</v>
      </c>
      <c r="K22" s="26" t="str">
        <f>LEFT(Credits_unapp[[#This Row],[Invoice '#]], 7)</f>
        <v>L061632</v>
      </c>
      <c r="O22" s="26" t="e">
        <f>_xlfn.XLOOKUP(K22,#REF!,#REF!, 0)</f>
        <v>#REF!</v>
      </c>
    </row>
    <row r="23" spans="2:15" s="26" customFormat="1" ht="17.100000000000001" customHeight="1" x14ac:dyDescent="0.25">
      <c r="B23" s="26" t="s">
        <v>1112</v>
      </c>
      <c r="C23" s="26" t="s">
        <v>274</v>
      </c>
      <c r="D23" s="26" t="s">
        <v>1114</v>
      </c>
      <c r="E23" s="52">
        <v>44722</v>
      </c>
      <c r="F23" s="27">
        <v>416</v>
      </c>
      <c r="G23" s="27">
        <v>416</v>
      </c>
      <c r="K23" s="26" t="str">
        <f>LEFT(Credits_unapp[[#This Row],[Invoice '#]], 7)</f>
        <v>L061632</v>
      </c>
      <c r="O23" s="26" t="e">
        <f>_xlfn.XLOOKUP(K23,#REF!,#REF!, 0)</f>
        <v>#REF!</v>
      </c>
    </row>
    <row r="24" spans="2:15" s="26" customFormat="1" ht="17.100000000000001" customHeight="1" x14ac:dyDescent="0.25">
      <c r="B24" s="26" t="s">
        <v>1112</v>
      </c>
      <c r="C24" s="26" t="s">
        <v>274</v>
      </c>
      <c r="D24" s="26" t="s">
        <v>1115</v>
      </c>
      <c r="E24" s="52">
        <v>44722</v>
      </c>
      <c r="F24" s="27">
        <v>416</v>
      </c>
      <c r="G24" s="27">
        <v>416</v>
      </c>
      <c r="K24" s="26" t="str">
        <f>LEFT(Credits_unapp[[#This Row],[Invoice '#]], 7)</f>
        <v>L061632</v>
      </c>
      <c r="O24" s="26" t="e">
        <f>_xlfn.XLOOKUP(K24,#REF!,#REF!, 0)</f>
        <v>#REF!</v>
      </c>
    </row>
    <row r="25" spans="2:15" s="26" customFormat="1" ht="17.100000000000001" customHeight="1" x14ac:dyDescent="0.25">
      <c r="B25" s="26" t="s">
        <v>289</v>
      </c>
      <c r="C25" s="26" t="s">
        <v>290</v>
      </c>
      <c r="D25" s="26" t="s">
        <v>1117</v>
      </c>
      <c r="E25" s="52">
        <v>44556</v>
      </c>
      <c r="F25" s="27">
        <v>786.66</v>
      </c>
      <c r="G25" s="27">
        <v>786.66</v>
      </c>
      <c r="K25" s="26" t="str">
        <f>LEFT(Credits_unapp[[#This Row],[Invoice '#]], 7)</f>
        <v>L053770</v>
      </c>
      <c r="O25" s="26" t="e">
        <f>_xlfn.XLOOKUP(K25,#REF!,#REF!, 0)</f>
        <v>#REF!</v>
      </c>
    </row>
    <row r="26" spans="2:15" s="26" customFormat="1" ht="17.100000000000001" customHeight="1" x14ac:dyDescent="0.25">
      <c r="B26" s="26" t="s">
        <v>289</v>
      </c>
      <c r="C26" s="26" t="s">
        <v>290</v>
      </c>
      <c r="D26" s="26" t="s">
        <v>1118</v>
      </c>
      <c r="E26" s="52">
        <v>44532</v>
      </c>
      <c r="F26" s="27">
        <v>427.4</v>
      </c>
      <c r="G26" s="27">
        <v>25</v>
      </c>
      <c r="K26" s="26" t="str">
        <f>LEFT(Credits_unapp[[#This Row],[Invoice '#]], 7)</f>
        <v>L060287</v>
      </c>
      <c r="O26" s="26" t="e">
        <f>_xlfn.XLOOKUP(K26,#REF!,#REF!, 0)</f>
        <v>#REF!</v>
      </c>
    </row>
    <row r="27" spans="2:15" s="26" customFormat="1" ht="17.100000000000001" customHeight="1" x14ac:dyDescent="0.25">
      <c r="B27" s="26" t="s">
        <v>289</v>
      </c>
      <c r="C27" s="26" t="s">
        <v>290</v>
      </c>
      <c r="D27" s="26" t="s">
        <v>1119</v>
      </c>
      <c r="E27" s="52">
        <v>44658</v>
      </c>
      <c r="F27" s="27">
        <v>1091.01</v>
      </c>
      <c r="G27" s="27">
        <v>5.25</v>
      </c>
      <c r="K27" s="26" t="str">
        <f>LEFT(Credits_unapp[[#This Row],[Invoice '#]], 7)</f>
        <v>L065980</v>
      </c>
      <c r="O27" s="26" t="e">
        <f>_xlfn.XLOOKUP(K27,#REF!,#REF!, 0)</f>
        <v>#REF!</v>
      </c>
    </row>
    <row r="28" spans="2:15" s="26" customFormat="1" ht="17.100000000000001" customHeight="1" x14ac:dyDescent="0.25">
      <c r="B28" s="26" t="s">
        <v>289</v>
      </c>
      <c r="C28" s="26" t="s">
        <v>290</v>
      </c>
      <c r="D28" s="26" t="s">
        <v>1120</v>
      </c>
      <c r="E28" s="52">
        <v>44658</v>
      </c>
      <c r="F28" s="27">
        <v>381.36</v>
      </c>
      <c r="G28" s="27">
        <v>0.91</v>
      </c>
      <c r="K28" s="26" t="str">
        <f>LEFT(Credits_unapp[[#This Row],[Invoice '#]], 7)</f>
        <v>L066180</v>
      </c>
      <c r="O28" s="26" t="e">
        <f>_xlfn.XLOOKUP(K28,#REF!,#REF!, 0)</f>
        <v>#REF!</v>
      </c>
    </row>
    <row r="29" spans="2:15" s="26" customFormat="1" ht="17.100000000000001" customHeight="1" x14ac:dyDescent="0.25">
      <c r="B29" s="26" t="s">
        <v>380</v>
      </c>
      <c r="C29" s="26" t="s">
        <v>381</v>
      </c>
      <c r="D29" s="26" t="s">
        <v>1127</v>
      </c>
      <c r="E29" s="52">
        <v>44721</v>
      </c>
      <c r="F29" s="27">
        <v>1697.5</v>
      </c>
      <c r="G29" s="27">
        <v>1622.5</v>
      </c>
      <c r="K29" s="26" t="str">
        <f>LEFT(Credits_unapp[[#This Row],[Invoice '#]], 7)</f>
        <v>L068971</v>
      </c>
      <c r="O29" s="26" t="e">
        <f>_xlfn.XLOOKUP(K29,#REF!,#REF!, 0)</f>
        <v>#REF!</v>
      </c>
    </row>
    <row r="30" spans="2:15" s="26" customFormat="1" ht="17.100000000000001" customHeight="1" x14ac:dyDescent="0.25">
      <c r="B30" s="26" t="s">
        <v>380</v>
      </c>
      <c r="C30" s="26" t="s">
        <v>381</v>
      </c>
      <c r="D30" s="26" t="s">
        <v>1377</v>
      </c>
      <c r="E30" s="52">
        <v>44721</v>
      </c>
      <c r="F30" s="27">
        <v>1622.5</v>
      </c>
      <c r="G30" s="27">
        <v>1622.5</v>
      </c>
      <c r="K30" s="26" t="str">
        <f>LEFT(Credits_unapp[[#This Row],[Invoice '#]], 7)</f>
        <v>L068971</v>
      </c>
      <c r="O30" s="26" t="e">
        <f>_xlfn.XLOOKUP(K30,#REF!,#REF!, 0)</f>
        <v>#REF!</v>
      </c>
    </row>
    <row r="31" spans="2:15" s="26" customFormat="1" ht="17.100000000000001" customHeight="1" x14ac:dyDescent="0.25">
      <c r="B31" s="26" t="s">
        <v>380</v>
      </c>
      <c r="C31" s="26" t="s">
        <v>381</v>
      </c>
      <c r="D31" s="26" t="s">
        <v>1378</v>
      </c>
      <c r="E31" s="52">
        <v>44820</v>
      </c>
      <c r="F31" s="27">
        <v>843</v>
      </c>
      <c r="G31" s="27">
        <v>843</v>
      </c>
      <c r="K31" s="26" t="str">
        <f>LEFT(Credits_unapp[[#This Row],[Invoice '#]], 7)</f>
        <v>L074427</v>
      </c>
      <c r="O31" s="26" t="e">
        <f>_xlfn.XLOOKUP(K31,#REF!,#REF!, 0)</f>
        <v>#REF!</v>
      </c>
    </row>
    <row r="32" spans="2:15" s="26" customFormat="1" ht="17.100000000000001" customHeight="1" x14ac:dyDescent="0.25">
      <c r="B32" s="26" t="s">
        <v>395</v>
      </c>
      <c r="C32" s="26" t="s">
        <v>396</v>
      </c>
      <c r="D32" s="26" t="s">
        <v>1391</v>
      </c>
      <c r="E32" s="52">
        <v>44679</v>
      </c>
      <c r="F32" s="27">
        <v>812.5</v>
      </c>
      <c r="G32" s="27">
        <v>812.5</v>
      </c>
      <c r="K32" s="26" t="str">
        <f>LEFT(Credits_unapp[[#This Row],[Invoice '#]], 7)</f>
        <v>L054826</v>
      </c>
      <c r="O32" s="26" t="e">
        <f>_xlfn.XLOOKUP(K32,#REF!,#REF!, 0)</f>
        <v>#REF!</v>
      </c>
    </row>
    <row r="33" spans="2:15" s="26" customFormat="1" ht="17.100000000000001" customHeight="1" x14ac:dyDescent="0.25">
      <c r="B33" s="26" t="s">
        <v>399</v>
      </c>
      <c r="C33" s="26" t="s">
        <v>400</v>
      </c>
      <c r="D33" s="26" t="s">
        <v>1129</v>
      </c>
      <c r="E33" s="52">
        <v>44658</v>
      </c>
      <c r="F33" s="27">
        <v>2550</v>
      </c>
      <c r="G33" s="27">
        <v>2550</v>
      </c>
      <c r="K33" s="26" t="str">
        <f>LEFT(Credits_unapp[[#This Row],[Invoice '#]], 7)</f>
        <v>L066328</v>
      </c>
      <c r="O33" s="26" t="e">
        <f>_xlfn.XLOOKUP(K33,#REF!,#REF!, 0)</f>
        <v>#REF!</v>
      </c>
    </row>
    <row r="34" spans="2:15" s="26" customFormat="1" ht="17.100000000000001" customHeight="1" x14ac:dyDescent="0.25">
      <c r="B34" s="26" t="s">
        <v>443</v>
      </c>
      <c r="C34" s="26" t="s">
        <v>444</v>
      </c>
      <c r="D34" s="26" t="s">
        <v>1135</v>
      </c>
      <c r="E34" s="52">
        <v>44460</v>
      </c>
      <c r="F34" s="27">
        <v>723.45</v>
      </c>
      <c r="G34" s="27">
        <v>50.95</v>
      </c>
      <c r="K34" s="26" t="str">
        <f>LEFT(Credits_unapp[[#This Row],[Invoice '#]], 7)</f>
        <v>L055392</v>
      </c>
      <c r="O34" s="26" t="e">
        <f>_xlfn.XLOOKUP(K34,#REF!,#REF!, 0)</f>
        <v>#REF!</v>
      </c>
    </row>
    <row r="35" spans="2:15" s="26" customFormat="1" ht="17.100000000000001" customHeight="1" x14ac:dyDescent="0.25">
      <c r="B35" s="26" t="s">
        <v>443</v>
      </c>
      <c r="C35" s="26" t="s">
        <v>444</v>
      </c>
      <c r="D35" s="26" t="s">
        <v>1136</v>
      </c>
      <c r="E35" s="52">
        <v>44490</v>
      </c>
      <c r="F35" s="27">
        <v>964</v>
      </c>
      <c r="G35" s="27">
        <v>75</v>
      </c>
      <c r="K35" s="26" t="str">
        <f>LEFT(Credits_unapp[[#This Row],[Invoice '#]], 7)</f>
        <v>L057871</v>
      </c>
      <c r="O35" s="26" t="e">
        <f>_xlfn.XLOOKUP(K35,#REF!,#REF!, 0)</f>
        <v>#REF!</v>
      </c>
    </row>
    <row r="36" spans="2:15" s="26" customFormat="1" ht="17.100000000000001" customHeight="1" x14ac:dyDescent="0.25">
      <c r="B36" s="26" t="s">
        <v>485</v>
      </c>
      <c r="C36" s="26" t="s">
        <v>486</v>
      </c>
      <c r="D36" s="26" t="s">
        <v>1139</v>
      </c>
      <c r="E36" s="52">
        <v>44756</v>
      </c>
      <c r="F36" s="27">
        <v>3850</v>
      </c>
      <c r="G36" s="27">
        <v>3850</v>
      </c>
      <c r="K36" s="26" t="str">
        <f>LEFT(Credits_unapp[[#This Row],[Invoice '#]], 7)</f>
        <v>L066086</v>
      </c>
      <c r="O36" s="26" t="e">
        <f>_xlfn.XLOOKUP(K36,#REF!,#REF!, 0)</f>
        <v>#REF!</v>
      </c>
    </row>
    <row r="37" spans="2:15" s="26" customFormat="1" ht="17.100000000000001" customHeight="1" x14ac:dyDescent="0.25">
      <c r="B37" s="26" t="s">
        <v>485</v>
      </c>
      <c r="C37" s="26" t="s">
        <v>486</v>
      </c>
      <c r="D37" s="26" t="s">
        <v>1439</v>
      </c>
      <c r="E37" s="52">
        <v>44756</v>
      </c>
      <c r="F37" s="27">
        <v>3500</v>
      </c>
      <c r="G37" s="27">
        <v>3500</v>
      </c>
      <c r="K37" s="26" t="str">
        <f>LEFT(Credits_unapp[[#This Row],[Invoice '#]], 7)</f>
        <v>L066086</v>
      </c>
      <c r="O37" s="26" t="e">
        <f>_xlfn.XLOOKUP(K37,#REF!,#REF!, 0)</f>
        <v>#REF!</v>
      </c>
    </row>
    <row r="38" spans="2:15" s="26" customFormat="1" ht="17.100000000000001" customHeight="1" x14ac:dyDescent="0.25">
      <c r="B38" s="26" t="s">
        <v>530</v>
      </c>
      <c r="C38" s="26" t="s">
        <v>531</v>
      </c>
      <c r="D38" s="26" t="s">
        <v>1150</v>
      </c>
      <c r="E38" s="52">
        <v>44773</v>
      </c>
      <c r="F38" s="27">
        <v>556.88</v>
      </c>
      <c r="G38" s="27">
        <v>556.88</v>
      </c>
      <c r="K38" s="26" t="str">
        <f>LEFT(Credits_unapp[[#This Row],[Invoice '#]], 7)</f>
        <v>L071226</v>
      </c>
      <c r="O38" s="26" t="e">
        <f>_xlfn.XLOOKUP(K38,#REF!,#REF!, 0)</f>
        <v>#REF!</v>
      </c>
    </row>
    <row r="39" spans="2:15" s="26" customFormat="1" ht="17.100000000000001" customHeight="1" x14ac:dyDescent="0.25">
      <c r="B39" s="26" t="s">
        <v>530</v>
      </c>
      <c r="C39" s="26" t="s">
        <v>531</v>
      </c>
      <c r="D39" s="26" t="s">
        <v>1473</v>
      </c>
      <c r="E39" s="52">
        <v>44514</v>
      </c>
      <c r="F39" s="27">
        <v>373.5</v>
      </c>
      <c r="G39" s="27">
        <v>1.1200000000000001</v>
      </c>
      <c r="K39" s="26" t="str">
        <f>LEFT(Credits_unapp[[#This Row],[Invoice '#]], 7)</f>
        <v>L055020</v>
      </c>
      <c r="O39" s="26" t="e">
        <f>_xlfn.XLOOKUP(K39,#REF!,#REF!, 0)</f>
        <v>#REF!</v>
      </c>
    </row>
    <row r="40" spans="2:15" s="26" customFormat="1" ht="17.100000000000001" customHeight="1" x14ac:dyDescent="0.25">
      <c r="B40" s="26" t="s">
        <v>530</v>
      </c>
      <c r="C40" s="26" t="s">
        <v>531</v>
      </c>
      <c r="D40" s="26" t="s">
        <v>1474</v>
      </c>
      <c r="E40" s="52">
        <v>44773</v>
      </c>
      <c r="F40" s="27">
        <v>631.13</v>
      </c>
      <c r="G40" s="27">
        <v>631.13</v>
      </c>
      <c r="K40" s="26" t="str">
        <f>LEFT(Credits_unapp[[#This Row],[Invoice '#]], 7)</f>
        <v>L071226</v>
      </c>
      <c r="O40" s="26" t="e">
        <f>_xlfn.XLOOKUP(K40,#REF!,#REF!, 0)</f>
        <v>#REF!</v>
      </c>
    </row>
    <row r="41" spans="2:15" s="26" customFormat="1" ht="17.100000000000001" customHeight="1" x14ac:dyDescent="0.25">
      <c r="B41" s="26" t="s">
        <v>1153</v>
      </c>
      <c r="C41" s="26" t="s">
        <v>548</v>
      </c>
      <c r="D41" s="26" t="s">
        <v>1154</v>
      </c>
      <c r="E41" s="52">
        <v>44748</v>
      </c>
      <c r="F41" s="27">
        <v>850</v>
      </c>
      <c r="G41" s="27">
        <v>850</v>
      </c>
      <c r="K41" s="26" t="str">
        <f>LEFT(Credits_unapp[[#This Row],[Invoice '#]], 7)</f>
        <v>L071143</v>
      </c>
      <c r="O41" s="26" t="e">
        <f>_xlfn.XLOOKUP(K41,#REF!,#REF!, 0)</f>
        <v>#REF!</v>
      </c>
    </row>
    <row r="42" spans="2:15" s="26" customFormat="1" ht="17.100000000000001" customHeight="1" x14ac:dyDescent="0.25">
      <c r="B42" s="26" t="s">
        <v>1153</v>
      </c>
      <c r="C42" s="26" t="s">
        <v>548</v>
      </c>
      <c r="D42" s="26" t="s">
        <v>1477</v>
      </c>
      <c r="E42" s="52">
        <v>44748</v>
      </c>
      <c r="F42" s="27">
        <v>800</v>
      </c>
      <c r="G42" s="27">
        <v>800</v>
      </c>
      <c r="K42" s="26" t="str">
        <f>LEFT(Credits_unapp[[#This Row],[Invoice '#]], 7)</f>
        <v>L071143</v>
      </c>
      <c r="O42" s="26" t="e">
        <f>_xlfn.XLOOKUP(K42,#REF!,#REF!, 0)</f>
        <v>#REF!</v>
      </c>
    </row>
    <row r="43" spans="2:15" s="26" customFormat="1" ht="17.100000000000001" customHeight="1" x14ac:dyDescent="0.25">
      <c r="B43" s="26" t="s">
        <v>552</v>
      </c>
      <c r="C43" s="26" t="s">
        <v>553</v>
      </c>
      <c r="D43" s="26" t="s">
        <v>1487</v>
      </c>
      <c r="E43" s="52">
        <v>44771</v>
      </c>
      <c r="F43" s="27">
        <v>735</v>
      </c>
      <c r="G43" s="27">
        <v>735</v>
      </c>
      <c r="K43" s="26" t="str">
        <f>LEFT(Credits_unapp[[#This Row],[Invoice '#]], 7)</f>
        <v>L072121</v>
      </c>
      <c r="O43" s="26" t="e">
        <f>_xlfn.XLOOKUP(K43,#REF!,#REF!, 0)</f>
        <v>#REF!</v>
      </c>
    </row>
    <row r="44" spans="2:15" s="26" customFormat="1" ht="17.100000000000001" customHeight="1" x14ac:dyDescent="0.25">
      <c r="B44" s="26" t="s">
        <v>557</v>
      </c>
      <c r="C44" s="26" t="s">
        <v>558</v>
      </c>
      <c r="D44" s="26" t="s">
        <v>1158</v>
      </c>
      <c r="E44" s="52">
        <v>44063</v>
      </c>
      <c r="F44" s="27">
        <v>1104.5</v>
      </c>
      <c r="G44" s="27">
        <v>65</v>
      </c>
      <c r="K44" s="26" t="str">
        <f>LEFT(Credits_unapp[[#This Row],[Invoice '#]], 7)</f>
        <v>L032215</v>
      </c>
      <c r="O44" s="26" t="e">
        <f>_xlfn.XLOOKUP(K44,#REF!,#REF!, 0)</f>
        <v>#REF!</v>
      </c>
    </row>
    <row r="45" spans="2:15" s="26" customFormat="1" ht="17.100000000000001" customHeight="1" x14ac:dyDescent="0.25">
      <c r="B45" s="26" t="s">
        <v>557</v>
      </c>
      <c r="C45" s="26" t="s">
        <v>558</v>
      </c>
      <c r="D45" s="26" t="s">
        <v>1488</v>
      </c>
      <c r="E45" s="52">
        <v>44682</v>
      </c>
      <c r="F45" s="27">
        <v>1568</v>
      </c>
      <c r="G45" s="27">
        <v>20</v>
      </c>
      <c r="K45" s="26" t="str">
        <f>LEFT(Credits_unapp[[#This Row],[Invoice '#]], 7)</f>
        <v>L062867</v>
      </c>
      <c r="O45" s="26" t="e">
        <f>_xlfn.XLOOKUP(K45,#REF!,#REF!, 0)</f>
        <v>#REF!</v>
      </c>
    </row>
    <row r="46" spans="2:15" s="26" customFormat="1" ht="17.100000000000001" customHeight="1" x14ac:dyDescent="0.25">
      <c r="B46" s="26" t="s">
        <v>562</v>
      </c>
      <c r="C46" s="26" t="s">
        <v>563</v>
      </c>
      <c r="D46" s="26" t="s">
        <v>1491</v>
      </c>
      <c r="E46" s="52">
        <v>44596</v>
      </c>
      <c r="F46" s="27">
        <v>704</v>
      </c>
      <c r="G46" s="27">
        <v>704</v>
      </c>
      <c r="K46" s="26" t="str">
        <f>LEFT(Credits_unapp[[#This Row],[Invoice '#]], 7)</f>
        <v>L061328</v>
      </c>
      <c r="O46" s="26" t="e">
        <f>_xlfn.XLOOKUP(K46,#REF!,#REF!, 0)</f>
        <v>#REF!</v>
      </c>
    </row>
    <row r="47" spans="2:15" s="26" customFormat="1" ht="17.100000000000001" customHeight="1" x14ac:dyDescent="0.25">
      <c r="B47" s="26" t="s">
        <v>577</v>
      </c>
      <c r="C47" s="26" t="s">
        <v>578</v>
      </c>
      <c r="D47" s="26" t="s">
        <v>1494</v>
      </c>
      <c r="E47" s="52">
        <v>44819</v>
      </c>
      <c r="F47" s="27">
        <v>1008</v>
      </c>
      <c r="G47" s="27">
        <v>1008</v>
      </c>
      <c r="K47" s="26" t="str">
        <f>LEFT(Credits_unapp[[#This Row],[Invoice '#]], 7)</f>
        <v>L072989</v>
      </c>
      <c r="O47" s="26" t="e">
        <f>_xlfn.XLOOKUP(K47,#REF!,#REF!, 0)</f>
        <v>#REF!</v>
      </c>
    </row>
    <row r="48" spans="2:15" s="26" customFormat="1" ht="17.100000000000001" customHeight="1" x14ac:dyDescent="0.25">
      <c r="B48" s="26" t="s">
        <v>1515</v>
      </c>
      <c r="C48" s="26" t="s">
        <v>631</v>
      </c>
      <c r="D48" s="26" t="s">
        <v>1516</v>
      </c>
      <c r="E48" s="52">
        <v>43670</v>
      </c>
      <c r="F48" s="27">
        <v>1266.58</v>
      </c>
      <c r="G48" s="27">
        <v>1266.58</v>
      </c>
      <c r="K48" s="26" t="str">
        <f>LEFT(Credits_unapp[[#This Row],[Invoice '#]], 7)</f>
        <v>L011636</v>
      </c>
      <c r="O48" s="26" t="e">
        <f>_xlfn.XLOOKUP(K48,#REF!,#REF!, 0)</f>
        <v>#REF!</v>
      </c>
    </row>
    <row r="49" spans="2:15" s="26" customFormat="1" ht="17.100000000000001" customHeight="1" x14ac:dyDescent="0.25">
      <c r="B49" s="26" t="s">
        <v>646</v>
      </c>
      <c r="C49" s="26" t="s">
        <v>647</v>
      </c>
      <c r="D49" s="26" t="s">
        <v>1171</v>
      </c>
      <c r="E49" s="52">
        <v>44754</v>
      </c>
      <c r="F49" s="27">
        <v>2143.38</v>
      </c>
      <c r="G49" s="27">
        <v>2143.38</v>
      </c>
      <c r="K49" s="26" t="str">
        <f>LEFT(Credits_unapp[[#This Row],[Invoice '#]], 7)</f>
        <v>L071203</v>
      </c>
      <c r="O49" s="26" t="e">
        <f>_xlfn.XLOOKUP(K49,#REF!,#REF!, 0)</f>
        <v>#REF!</v>
      </c>
    </row>
    <row r="50" spans="2:15" s="26" customFormat="1" ht="17.100000000000001" customHeight="1" x14ac:dyDescent="0.25">
      <c r="B50" s="26" t="s">
        <v>646</v>
      </c>
      <c r="C50" s="26" t="s">
        <v>647</v>
      </c>
      <c r="D50" s="26" t="s">
        <v>1529</v>
      </c>
      <c r="E50" s="52">
        <v>44754</v>
      </c>
      <c r="F50" s="27">
        <v>2193.38</v>
      </c>
      <c r="G50" s="27">
        <v>2193.38</v>
      </c>
      <c r="K50" s="26" t="str">
        <f>LEFT(Credits_unapp[[#This Row],[Invoice '#]], 7)</f>
        <v>L071203</v>
      </c>
      <c r="O50" s="26" t="e">
        <f>_xlfn.XLOOKUP(K50,#REF!,#REF!, 0)</f>
        <v>#REF!</v>
      </c>
    </row>
    <row r="51" spans="2:15" s="26" customFormat="1" ht="17.100000000000001" customHeight="1" x14ac:dyDescent="0.25">
      <c r="B51" s="26" t="s">
        <v>657</v>
      </c>
      <c r="C51" s="26" t="s">
        <v>658</v>
      </c>
      <c r="D51" s="26" t="s">
        <v>1535</v>
      </c>
      <c r="E51" s="52">
        <v>44699</v>
      </c>
      <c r="F51" s="27">
        <v>2100</v>
      </c>
      <c r="G51" s="27">
        <v>2100</v>
      </c>
      <c r="K51" s="26" t="str">
        <f>LEFT(Credits_unapp[[#This Row],[Invoice '#]], 7)</f>
        <v>L068770</v>
      </c>
      <c r="O51" s="26" t="e">
        <f>_xlfn.XLOOKUP(K51,#REF!,#REF!, 0)</f>
        <v>#REF!</v>
      </c>
    </row>
    <row r="52" spans="2:15" s="26" customFormat="1" ht="17.100000000000001" customHeight="1" x14ac:dyDescent="0.25">
      <c r="B52" s="26" t="s">
        <v>660</v>
      </c>
      <c r="C52" s="26" t="s">
        <v>661</v>
      </c>
      <c r="D52" s="26" t="s">
        <v>1536</v>
      </c>
      <c r="E52" s="52">
        <v>44810</v>
      </c>
      <c r="F52" s="27">
        <v>1460.95</v>
      </c>
      <c r="G52" s="27">
        <v>1460.95</v>
      </c>
      <c r="K52" s="26" t="str">
        <f>LEFT(Credits_unapp[[#This Row],[Invoice '#]], 7)</f>
        <v>L073287</v>
      </c>
      <c r="O52" s="26" t="e">
        <f>_xlfn.XLOOKUP(K52,#REF!,#REF!, 0)</f>
        <v>#REF!</v>
      </c>
    </row>
    <row r="53" spans="2:15" s="26" customFormat="1" ht="17.100000000000001" customHeight="1" x14ac:dyDescent="0.25">
      <c r="B53" s="26" t="s">
        <v>687</v>
      </c>
      <c r="C53" s="26" t="s">
        <v>688</v>
      </c>
      <c r="D53" s="26" t="s">
        <v>1173</v>
      </c>
      <c r="E53" s="52">
        <v>44750</v>
      </c>
      <c r="F53" s="27">
        <v>1400</v>
      </c>
      <c r="G53" s="27">
        <v>1400</v>
      </c>
      <c r="K53" s="26" t="str">
        <f>LEFT(Credits_unapp[[#This Row],[Invoice '#]], 7)</f>
        <v>L064786</v>
      </c>
      <c r="O53" s="26" t="e">
        <f>_xlfn.XLOOKUP(K53,#REF!,#REF!, 0)</f>
        <v>#REF!</v>
      </c>
    </row>
    <row r="54" spans="2:15" s="26" customFormat="1" ht="17.100000000000001" customHeight="1" x14ac:dyDescent="0.25">
      <c r="B54" s="26" t="s">
        <v>697</v>
      </c>
      <c r="C54" s="26" t="s">
        <v>698</v>
      </c>
      <c r="D54" s="26" t="s">
        <v>1554</v>
      </c>
      <c r="E54" s="52">
        <v>44750</v>
      </c>
      <c r="F54" s="27">
        <v>1400</v>
      </c>
      <c r="G54" s="27">
        <v>1400</v>
      </c>
      <c r="K54" s="26" t="str">
        <f>LEFT(Credits_unapp[[#This Row],[Invoice '#]], 7)</f>
        <v>L064786</v>
      </c>
      <c r="O54" s="26" t="e">
        <f>_xlfn.XLOOKUP(K54,#REF!,#REF!, 0)</f>
        <v>#REF!</v>
      </c>
    </row>
    <row r="55" spans="2:15" s="26" customFormat="1" ht="17.100000000000001" customHeight="1" x14ac:dyDescent="0.25">
      <c r="B55" s="26" t="s">
        <v>717</v>
      </c>
      <c r="C55" s="26" t="s">
        <v>718</v>
      </c>
      <c r="D55" s="26" t="s">
        <v>1177</v>
      </c>
      <c r="E55" s="52">
        <v>44542</v>
      </c>
      <c r="F55" s="27">
        <v>856.75</v>
      </c>
      <c r="G55" s="27">
        <v>134.93</v>
      </c>
      <c r="K55" s="26" t="str">
        <f>LEFT(Credits_unapp[[#This Row],[Invoice '#]], 7)</f>
        <v>L059477</v>
      </c>
      <c r="O55" s="26" t="e">
        <f>_xlfn.XLOOKUP(K55,#REF!,#REF!, 0)</f>
        <v>#REF!</v>
      </c>
    </row>
    <row r="56" spans="2:15" s="26" customFormat="1" ht="17.100000000000001" customHeight="1" x14ac:dyDescent="0.25">
      <c r="B56" s="26" t="s">
        <v>717</v>
      </c>
      <c r="C56" s="26" t="s">
        <v>718</v>
      </c>
      <c r="D56" s="26" t="s">
        <v>1178</v>
      </c>
      <c r="E56" s="52">
        <v>44665</v>
      </c>
      <c r="F56" s="27">
        <v>756</v>
      </c>
      <c r="G56" s="27">
        <v>756</v>
      </c>
      <c r="K56" s="26" t="str">
        <f>LEFT(Credits_unapp[[#This Row],[Invoice '#]], 7)</f>
        <v>L065866</v>
      </c>
      <c r="O56" s="26" t="e">
        <f>_xlfn.XLOOKUP(K56,#REF!,#REF!, 0)</f>
        <v>#REF!</v>
      </c>
    </row>
    <row r="57" spans="2:15" s="26" customFormat="1" ht="17.100000000000001" customHeight="1" x14ac:dyDescent="0.25">
      <c r="B57" s="26" t="s">
        <v>717</v>
      </c>
      <c r="C57" s="26" t="s">
        <v>718</v>
      </c>
      <c r="D57" s="26" t="s">
        <v>1179</v>
      </c>
      <c r="E57" s="52">
        <v>44665</v>
      </c>
      <c r="F57" s="27">
        <v>1080</v>
      </c>
      <c r="G57" s="27">
        <v>1080</v>
      </c>
      <c r="K57" s="26" t="str">
        <f>LEFT(Credits_unapp[[#This Row],[Invoice '#]], 7)</f>
        <v>L065944</v>
      </c>
      <c r="O57" s="26" t="e">
        <f>_xlfn.XLOOKUP(K57,#REF!,#REF!, 0)</f>
        <v>#REF!</v>
      </c>
    </row>
    <row r="58" spans="2:15" s="26" customFormat="1" ht="17.100000000000001" customHeight="1" x14ac:dyDescent="0.25">
      <c r="B58" s="26" t="s">
        <v>717</v>
      </c>
      <c r="C58" s="26" t="s">
        <v>718</v>
      </c>
      <c r="D58" s="26" t="s">
        <v>1180</v>
      </c>
      <c r="E58" s="52">
        <v>44665</v>
      </c>
      <c r="F58" s="27">
        <v>892.8</v>
      </c>
      <c r="G58" s="27">
        <v>892.8</v>
      </c>
      <c r="K58" s="26" t="str">
        <f>LEFT(Credits_unapp[[#This Row],[Invoice '#]], 7)</f>
        <v>L065945</v>
      </c>
      <c r="O58" s="26" t="e">
        <f>_xlfn.XLOOKUP(K58,#REF!,#REF!, 0)</f>
        <v>#REF!</v>
      </c>
    </row>
    <row r="59" spans="2:15" s="26" customFormat="1" ht="17.100000000000001" customHeight="1" x14ac:dyDescent="0.25">
      <c r="B59" s="26" t="s">
        <v>742</v>
      </c>
      <c r="C59" s="26" t="s">
        <v>743</v>
      </c>
      <c r="D59" s="26" t="s">
        <v>1182</v>
      </c>
      <c r="E59" s="52">
        <v>44176</v>
      </c>
      <c r="F59" s="27">
        <v>125</v>
      </c>
      <c r="G59" s="27">
        <v>125</v>
      </c>
      <c r="K59" s="26" t="str">
        <f>LEFT(Credits_unapp[[#This Row],[Invoice '#]], 7)</f>
        <v>L032952</v>
      </c>
      <c r="O59" s="26" t="e">
        <f>_xlfn.XLOOKUP(K59,#REF!,#REF!, 0)</f>
        <v>#REF!</v>
      </c>
    </row>
    <row r="60" spans="2:15" s="26" customFormat="1" ht="17.100000000000001" customHeight="1" x14ac:dyDescent="0.25">
      <c r="B60" s="26" t="s">
        <v>752</v>
      </c>
      <c r="C60" s="26" t="s">
        <v>753</v>
      </c>
      <c r="D60" s="26" t="s">
        <v>1183</v>
      </c>
      <c r="E60" s="52">
        <v>44684</v>
      </c>
      <c r="F60" s="27">
        <v>526</v>
      </c>
      <c r="G60" s="27">
        <v>526</v>
      </c>
      <c r="K60" s="26" t="str">
        <f>LEFT(Credits_unapp[[#This Row],[Invoice '#]], 7)</f>
        <v>L064344</v>
      </c>
      <c r="O60" s="26" t="e">
        <f>_xlfn.XLOOKUP(K60,#REF!,#REF!, 0)</f>
        <v>#REF!</v>
      </c>
    </row>
    <row r="61" spans="2:15" s="26" customFormat="1" ht="17.100000000000001" customHeight="1" x14ac:dyDescent="0.25">
      <c r="B61" s="26" t="s">
        <v>755</v>
      </c>
      <c r="C61" s="26" t="s">
        <v>756</v>
      </c>
      <c r="D61" s="26" t="s">
        <v>1605</v>
      </c>
      <c r="E61" s="52">
        <v>44756</v>
      </c>
      <c r="F61" s="27">
        <v>2004.75</v>
      </c>
      <c r="G61" s="27">
        <v>2004.75</v>
      </c>
      <c r="K61" s="26" t="str">
        <f>LEFT(Credits_unapp[[#This Row],[Invoice '#]], 7)</f>
        <v>L070877</v>
      </c>
      <c r="O61" s="26" t="e">
        <f>_xlfn.XLOOKUP(K61,#REF!,#REF!, 0)</f>
        <v>#REF!</v>
      </c>
    </row>
    <row r="62" spans="2:15" s="26" customFormat="1" ht="17.100000000000001" customHeight="1" x14ac:dyDescent="0.25">
      <c r="B62" s="26" t="s">
        <v>759</v>
      </c>
      <c r="C62" s="26" t="s">
        <v>760</v>
      </c>
      <c r="D62" s="26" t="s">
        <v>1184</v>
      </c>
      <c r="E62" s="52">
        <v>44502</v>
      </c>
      <c r="F62" s="27">
        <v>1843.83</v>
      </c>
      <c r="G62" s="27">
        <v>1843.83</v>
      </c>
      <c r="K62" s="26" t="str">
        <f>LEFT(Credits_unapp[[#This Row],[Invoice '#]], 7)</f>
        <v>L053460</v>
      </c>
      <c r="O62" s="26" t="e">
        <f>_xlfn.XLOOKUP(K62,#REF!,#REF!, 0)</f>
        <v>#REF!</v>
      </c>
    </row>
    <row r="63" spans="2:15" s="26" customFormat="1" ht="17.100000000000001" customHeight="1" x14ac:dyDescent="0.25">
      <c r="B63" s="26" t="s">
        <v>759</v>
      </c>
      <c r="C63" s="26" t="s">
        <v>760</v>
      </c>
      <c r="D63" s="26" t="s">
        <v>1622</v>
      </c>
      <c r="E63" s="52">
        <v>44773</v>
      </c>
      <c r="F63" s="27">
        <v>598.80999999999995</v>
      </c>
      <c r="G63" s="27">
        <v>598.80999999999995</v>
      </c>
      <c r="K63" s="26" t="str">
        <f>LEFT(Credits_unapp[[#This Row],[Invoice '#]], 7)</f>
        <v>L059331</v>
      </c>
      <c r="O63" s="26" t="e">
        <f>_xlfn.XLOOKUP(K63,#REF!,#REF!, 0)</f>
        <v>#REF!</v>
      </c>
    </row>
    <row r="64" spans="2:15" s="26" customFormat="1" ht="17.100000000000001" customHeight="1" x14ac:dyDescent="0.25">
      <c r="B64" s="26" t="s">
        <v>786</v>
      </c>
      <c r="C64" s="26" t="s">
        <v>787</v>
      </c>
      <c r="D64" s="26" t="s">
        <v>1637</v>
      </c>
      <c r="E64" s="52">
        <v>43882</v>
      </c>
      <c r="F64" s="27">
        <v>796.95</v>
      </c>
      <c r="G64" s="27">
        <v>22</v>
      </c>
      <c r="K64" s="26" t="str">
        <f>LEFT(Credits_unapp[[#This Row],[Invoice '#]], 7)</f>
        <v>L005865</v>
      </c>
      <c r="O64" s="26" t="e">
        <f>_xlfn.XLOOKUP(K64,#REF!,#REF!, 0)</f>
        <v>#REF!</v>
      </c>
    </row>
    <row r="65" spans="2:15" s="26" customFormat="1" ht="17.100000000000001" customHeight="1" x14ac:dyDescent="0.25">
      <c r="B65" s="26" t="s">
        <v>859</v>
      </c>
      <c r="C65" s="26" t="s">
        <v>860</v>
      </c>
      <c r="D65" s="26" t="s">
        <v>1197</v>
      </c>
      <c r="E65" s="52">
        <v>44750</v>
      </c>
      <c r="F65" s="27">
        <v>2068.85</v>
      </c>
      <c r="G65" s="27">
        <v>2068.85</v>
      </c>
      <c r="K65" s="26" t="str">
        <f>LEFT(Credits_unapp[[#This Row],[Invoice '#]], 7)</f>
        <v>L060730</v>
      </c>
      <c r="O65" s="26" t="e">
        <f>_xlfn.XLOOKUP(K65,#REF!,#REF!, 0)</f>
        <v>#REF!</v>
      </c>
    </row>
    <row r="66" spans="2:15" s="26" customFormat="1" ht="17.100000000000001" customHeight="1" x14ac:dyDescent="0.25">
      <c r="B66" s="26" t="s">
        <v>859</v>
      </c>
      <c r="C66" s="26" t="s">
        <v>860</v>
      </c>
      <c r="D66" s="26" t="s">
        <v>1198</v>
      </c>
      <c r="E66" s="52">
        <v>44750</v>
      </c>
      <c r="F66" s="27">
        <v>1385</v>
      </c>
      <c r="G66" s="27">
        <v>1385</v>
      </c>
      <c r="K66" s="26" t="str">
        <f>LEFT(Credits_unapp[[#This Row],[Invoice '#]], 7)</f>
        <v>L060898</v>
      </c>
      <c r="O66" s="26" t="e">
        <f>_xlfn.XLOOKUP(K66,#REF!,#REF!, 0)</f>
        <v>#REF!</v>
      </c>
    </row>
    <row r="67" spans="2:15" s="26" customFormat="1" ht="17.100000000000001" customHeight="1" x14ac:dyDescent="0.25">
      <c r="B67" s="26" t="s">
        <v>859</v>
      </c>
      <c r="C67" s="26" t="s">
        <v>860</v>
      </c>
      <c r="D67" s="26" t="s">
        <v>1667</v>
      </c>
      <c r="E67" s="52">
        <v>44750</v>
      </c>
      <c r="F67" s="27">
        <v>2419.8000000000002</v>
      </c>
      <c r="G67" s="27">
        <v>2419.8000000000002</v>
      </c>
      <c r="K67" s="26" t="str">
        <f>LEFT(Credits_unapp[[#This Row],[Invoice '#]], 7)</f>
        <v>L060730</v>
      </c>
      <c r="O67" s="26" t="e">
        <f>_xlfn.XLOOKUP(K67,#REF!,#REF!, 0)</f>
        <v>#REF!</v>
      </c>
    </row>
    <row r="68" spans="2:15" s="26" customFormat="1" ht="17.100000000000001" customHeight="1" x14ac:dyDescent="0.25">
      <c r="B68" s="26" t="s">
        <v>859</v>
      </c>
      <c r="C68" s="26" t="s">
        <v>860</v>
      </c>
      <c r="D68" s="26" t="s">
        <v>1668</v>
      </c>
      <c r="E68" s="52">
        <v>44750</v>
      </c>
      <c r="F68" s="27">
        <v>1805.95</v>
      </c>
      <c r="G68" s="27">
        <v>1805.95</v>
      </c>
      <c r="K68" s="26" t="str">
        <f>LEFT(Credits_unapp[[#This Row],[Invoice '#]], 7)</f>
        <v>L060898</v>
      </c>
      <c r="O68" s="26" t="e">
        <f>_xlfn.XLOOKUP(K68,#REF!,#REF!, 0)</f>
        <v>#REF!</v>
      </c>
    </row>
    <row r="69" spans="2:15" s="26" customFormat="1" ht="17.100000000000001" customHeight="1" x14ac:dyDescent="0.25">
      <c r="B69" s="26" t="s">
        <v>871</v>
      </c>
      <c r="C69" s="26" t="s">
        <v>1</v>
      </c>
      <c r="D69" s="26" t="s">
        <v>1203</v>
      </c>
      <c r="E69" s="52">
        <v>44796</v>
      </c>
      <c r="F69" s="27">
        <v>1530</v>
      </c>
      <c r="G69" s="27">
        <v>1530</v>
      </c>
      <c r="K69" s="26" t="str">
        <f>LEFT(Credits_unapp[[#This Row],[Invoice '#]], 7)</f>
        <v>L073755</v>
      </c>
      <c r="O69" s="26" t="e">
        <f>_xlfn.XLOOKUP(K69,#REF!,#REF!, 0)</f>
        <v>#REF!</v>
      </c>
    </row>
    <row r="70" spans="2:15" s="26" customFormat="1" ht="17.100000000000001" customHeight="1" x14ac:dyDescent="0.25">
      <c r="B70" s="26" t="s">
        <v>871</v>
      </c>
      <c r="C70" s="26" t="s">
        <v>1</v>
      </c>
      <c r="D70" s="26" t="s">
        <v>1688</v>
      </c>
      <c r="E70" s="52">
        <v>44796</v>
      </c>
      <c r="F70" s="27">
        <v>1410</v>
      </c>
      <c r="G70" s="27">
        <v>1410</v>
      </c>
      <c r="K70" s="26" t="str">
        <f>LEFT(Credits_unapp[[#This Row],[Invoice '#]], 7)</f>
        <v>L073755</v>
      </c>
      <c r="O70" s="26" t="e">
        <f>_xlfn.XLOOKUP(K70,#REF!,#REF!, 0)</f>
        <v>#REF!</v>
      </c>
    </row>
    <row r="71" spans="2:15" s="26" customFormat="1" ht="17.100000000000001" customHeight="1" x14ac:dyDescent="0.25">
      <c r="B71" s="26" t="s">
        <v>955</v>
      </c>
      <c r="C71" s="26" t="s">
        <v>639</v>
      </c>
      <c r="D71" s="26" t="s">
        <v>1206</v>
      </c>
      <c r="E71" s="52">
        <v>44721</v>
      </c>
      <c r="F71" s="27">
        <v>1144.04</v>
      </c>
      <c r="G71" s="27">
        <v>250</v>
      </c>
      <c r="K71" s="26" t="str">
        <f>LEFT(Credits_unapp[[#This Row],[Invoice '#]], 7)</f>
        <v>L065484</v>
      </c>
      <c r="O71" s="26" t="e">
        <f>_xlfn.XLOOKUP(K71,#REF!,#REF!, 0)</f>
        <v>#REF!</v>
      </c>
    </row>
    <row r="72" spans="2:15" s="26" customFormat="1" ht="17.100000000000001" customHeight="1" x14ac:dyDescent="0.25">
      <c r="B72" s="26" t="s">
        <v>955</v>
      </c>
      <c r="C72" s="26" t="s">
        <v>639</v>
      </c>
      <c r="D72" s="26" t="s">
        <v>1207</v>
      </c>
      <c r="E72" s="52">
        <v>44656</v>
      </c>
      <c r="F72" s="27">
        <v>1541.77</v>
      </c>
      <c r="G72" s="27">
        <v>37.5</v>
      </c>
      <c r="K72" s="26" t="str">
        <f>LEFT(Credits_unapp[[#This Row],[Invoice '#]], 7)</f>
        <v>L065671</v>
      </c>
      <c r="O72" s="26" t="e">
        <f>_xlfn.XLOOKUP(K72,#REF!,#REF!, 0)</f>
        <v>#REF!</v>
      </c>
    </row>
    <row r="73" spans="2:15" s="26" customFormat="1" ht="17.100000000000001" customHeight="1" x14ac:dyDescent="0.25">
      <c r="B73" s="26" t="s">
        <v>955</v>
      </c>
      <c r="C73" s="26" t="s">
        <v>639</v>
      </c>
      <c r="D73" s="26" t="s">
        <v>1208</v>
      </c>
      <c r="E73" s="52">
        <v>44656</v>
      </c>
      <c r="F73" s="27">
        <v>1148.55</v>
      </c>
      <c r="G73" s="27">
        <v>275</v>
      </c>
      <c r="K73" s="26" t="str">
        <f>LEFT(Credits_unapp[[#This Row],[Invoice '#]], 7)</f>
        <v>L065672</v>
      </c>
      <c r="O73" s="26" t="e">
        <f>_xlfn.XLOOKUP(K73,#REF!,#REF!, 0)</f>
        <v>#REF!</v>
      </c>
    </row>
    <row r="74" spans="2:15" s="26" customFormat="1" ht="17.100000000000001" customHeight="1" x14ac:dyDescent="0.25">
      <c r="B74" s="26" t="s">
        <v>955</v>
      </c>
      <c r="C74" s="26" t="s">
        <v>639</v>
      </c>
      <c r="D74" s="26" t="s">
        <v>1209</v>
      </c>
      <c r="E74" s="52">
        <v>44656</v>
      </c>
      <c r="F74" s="27">
        <v>1244.04</v>
      </c>
      <c r="G74" s="27">
        <v>350</v>
      </c>
      <c r="K74" s="26" t="str">
        <f>LEFT(Credits_unapp[[#This Row],[Invoice '#]], 7)</f>
        <v>L065731</v>
      </c>
      <c r="O74" s="26" t="e">
        <f>_xlfn.XLOOKUP(K74,#REF!,#REF!, 0)</f>
        <v>#REF!</v>
      </c>
    </row>
    <row r="75" spans="2:15" s="26" customFormat="1" ht="17.100000000000001" customHeight="1" x14ac:dyDescent="0.25">
      <c r="B75" s="26" t="s">
        <v>965</v>
      </c>
      <c r="C75" s="26" t="s">
        <v>966</v>
      </c>
      <c r="D75" s="26" t="s">
        <v>1210</v>
      </c>
      <c r="E75" s="52">
        <v>44413</v>
      </c>
      <c r="F75" s="27">
        <v>198.57</v>
      </c>
      <c r="G75" s="27">
        <v>198.57</v>
      </c>
      <c r="K75" s="26" t="str">
        <f>LEFT(Credits_unapp[[#This Row],[Invoice '#]], 7)</f>
        <v>L042217</v>
      </c>
      <c r="O75" s="26" t="e">
        <f>_xlfn.XLOOKUP(K75,#REF!,#REF!, 0)</f>
        <v>#REF!</v>
      </c>
    </row>
    <row r="76" spans="2:15" s="26" customFormat="1" ht="17.100000000000001" customHeight="1" x14ac:dyDescent="0.25">
      <c r="B76" s="26" t="s">
        <v>1211</v>
      </c>
      <c r="C76" s="26" t="s">
        <v>979</v>
      </c>
      <c r="D76" s="26" t="s">
        <v>1212</v>
      </c>
      <c r="E76" s="52">
        <v>44756</v>
      </c>
      <c r="F76" s="27">
        <v>2004.75</v>
      </c>
      <c r="G76" s="27">
        <v>2004.75</v>
      </c>
      <c r="K76" s="26" t="str">
        <f>LEFT(Credits_unapp[[#This Row],[Invoice '#]], 7)</f>
        <v>L070877</v>
      </c>
      <c r="O76" s="26" t="e">
        <f>_xlfn.XLOOKUP(K76,#REF!,#REF!, 0)</f>
        <v>#REF!</v>
      </c>
    </row>
    <row r="77" spans="2:15" s="26" customFormat="1" ht="17.100000000000001" customHeight="1" x14ac:dyDescent="0.25">
      <c r="B77" s="26" t="s">
        <v>1214</v>
      </c>
      <c r="C77" s="26" t="s">
        <v>983</v>
      </c>
      <c r="D77" s="26" t="s">
        <v>1215</v>
      </c>
      <c r="E77" s="52">
        <v>43781</v>
      </c>
      <c r="F77" s="27">
        <v>347.25</v>
      </c>
      <c r="G77" s="27">
        <v>347.25</v>
      </c>
      <c r="K77" s="26" t="str">
        <f>LEFT(Credits_unapp[[#This Row],[Invoice '#]], 7)</f>
        <v>L015635</v>
      </c>
      <c r="O77" s="26" t="e">
        <f>_xlfn.XLOOKUP(K77,#REF!,#REF!, 0)</f>
        <v>#REF!</v>
      </c>
    </row>
    <row r="78" spans="2:15" s="26" customFormat="1" ht="17.100000000000001" customHeight="1" x14ac:dyDescent="0.25">
      <c r="B78" s="26" t="s">
        <v>1214</v>
      </c>
      <c r="C78" s="26" t="s">
        <v>983</v>
      </c>
      <c r="D78" s="26" t="s">
        <v>1216</v>
      </c>
      <c r="E78" s="52">
        <v>43781</v>
      </c>
      <c r="F78" s="27">
        <v>272.25</v>
      </c>
      <c r="G78" s="27">
        <v>272.25</v>
      </c>
      <c r="K78" s="26" t="str">
        <f>LEFT(Credits_unapp[[#This Row],[Invoice '#]], 7)</f>
        <v>L015938</v>
      </c>
      <c r="O78" s="26" t="e">
        <f>_xlfn.XLOOKUP(K78,#REF!,#REF!, 0)</f>
        <v>#REF!</v>
      </c>
    </row>
    <row r="79" spans="2:15" s="26" customFormat="1" ht="17.100000000000001" customHeight="1" x14ac:dyDescent="0.25">
      <c r="B79" s="26" t="s">
        <v>1214</v>
      </c>
      <c r="C79" s="26" t="s">
        <v>983</v>
      </c>
      <c r="D79" s="26" t="s">
        <v>1217</v>
      </c>
      <c r="E79" s="52">
        <v>43781</v>
      </c>
      <c r="F79" s="27">
        <v>272.25</v>
      </c>
      <c r="G79" s="27">
        <v>272.25</v>
      </c>
      <c r="K79" s="26" t="str">
        <f>LEFT(Credits_unapp[[#This Row],[Invoice '#]], 7)</f>
        <v>L015939</v>
      </c>
      <c r="O79" s="26" t="e">
        <f>_xlfn.XLOOKUP(K79,#REF!,#REF!, 0)</f>
        <v>#REF!</v>
      </c>
    </row>
    <row r="80" spans="2:15" s="26" customFormat="1" ht="17.100000000000001" customHeight="1" x14ac:dyDescent="0.25">
      <c r="B80" s="26" t="s">
        <v>16</v>
      </c>
      <c r="C80" s="26" t="s">
        <v>17</v>
      </c>
      <c r="D80" s="26" t="s">
        <v>1244</v>
      </c>
      <c r="E80" s="52">
        <v>44475</v>
      </c>
      <c r="F80" s="27">
        <v>0</v>
      </c>
      <c r="G80" s="27">
        <v>75</v>
      </c>
      <c r="K80" s="26" t="str">
        <f>LEFT(Credits_unapp[[#This Row],[Invoice '#]], 7)</f>
        <v>PYMNT00</v>
      </c>
      <c r="O80" s="26" t="e">
        <f>_xlfn.XLOOKUP(K80,#REF!,#REF!, 0)</f>
        <v>#REF!</v>
      </c>
    </row>
    <row r="81" spans="2:15" s="26" customFormat="1" ht="17.100000000000001" customHeight="1" x14ac:dyDescent="0.25">
      <c r="B81" s="26" t="s">
        <v>16</v>
      </c>
      <c r="C81" s="26" t="s">
        <v>17</v>
      </c>
      <c r="D81" s="26" t="s">
        <v>1245</v>
      </c>
      <c r="E81" s="52">
        <v>44575</v>
      </c>
      <c r="F81" s="27">
        <v>0</v>
      </c>
      <c r="G81" s="27">
        <v>37.5</v>
      </c>
      <c r="K81" s="26" t="str">
        <f>LEFT(Credits_unapp[[#This Row],[Invoice '#]], 7)</f>
        <v>PYMNT00</v>
      </c>
      <c r="O81" s="26" t="e">
        <f>_xlfn.XLOOKUP(K81,#REF!,#REF!, 0)</f>
        <v>#REF!</v>
      </c>
    </row>
    <row r="82" spans="2:15" s="26" customFormat="1" ht="17.100000000000001" customHeight="1" x14ac:dyDescent="0.25">
      <c r="B82" s="26" t="s">
        <v>16</v>
      </c>
      <c r="C82" s="26" t="s">
        <v>17</v>
      </c>
      <c r="D82" s="26" t="s">
        <v>1246</v>
      </c>
      <c r="E82" s="52">
        <v>44719</v>
      </c>
      <c r="F82" s="27">
        <v>0</v>
      </c>
      <c r="G82" s="27">
        <v>25</v>
      </c>
      <c r="K82" s="26" t="str">
        <f>LEFT(Credits_unapp[[#This Row],[Invoice '#]], 7)</f>
        <v>PYMNT00</v>
      </c>
      <c r="O82" s="26" t="e">
        <f>_xlfn.XLOOKUP(K82,#REF!,#REF!, 0)</f>
        <v>#REF!</v>
      </c>
    </row>
    <row r="83" spans="2:15" s="26" customFormat="1" ht="17.100000000000001" customHeight="1" x14ac:dyDescent="0.25">
      <c r="B83" s="26" t="s">
        <v>18</v>
      </c>
      <c r="C83" s="26" t="s">
        <v>19</v>
      </c>
      <c r="D83" s="26" t="s">
        <v>1247</v>
      </c>
      <c r="E83" s="52">
        <v>44139</v>
      </c>
      <c r="F83" s="27">
        <v>0</v>
      </c>
      <c r="G83" s="27">
        <v>139.87</v>
      </c>
      <c r="K83" s="26" t="str">
        <f>LEFT(Credits_unapp[[#This Row],[Invoice '#]], 7)</f>
        <v>PYMNT00</v>
      </c>
      <c r="O83" s="26" t="e">
        <f>_xlfn.XLOOKUP(K83,#REF!,#REF!, 0)</f>
        <v>#REF!</v>
      </c>
    </row>
    <row r="84" spans="2:15" s="26" customFormat="1" ht="17.100000000000001" customHeight="1" x14ac:dyDescent="0.25">
      <c r="B84" s="26" t="s">
        <v>18</v>
      </c>
      <c r="C84" s="26" t="s">
        <v>19</v>
      </c>
      <c r="D84" s="26" t="s">
        <v>1248</v>
      </c>
      <c r="E84" s="52">
        <v>44519</v>
      </c>
      <c r="F84" s="27">
        <v>0</v>
      </c>
      <c r="G84" s="27">
        <v>74.75</v>
      </c>
      <c r="K84" s="26" t="str">
        <f>LEFT(Credits_unapp[[#This Row],[Invoice '#]], 7)</f>
        <v>PYMNT00</v>
      </c>
      <c r="O84" s="26" t="e">
        <f>_xlfn.XLOOKUP(K84,#REF!,#REF!, 0)</f>
        <v>#REF!</v>
      </c>
    </row>
    <row r="85" spans="2:15" s="26" customFormat="1" ht="17.100000000000001" customHeight="1" x14ac:dyDescent="0.25">
      <c r="B85" s="26" t="s">
        <v>18</v>
      </c>
      <c r="C85" s="26" t="s">
        <v>19</v>
      </c>
      <c r="D85" s="26" t="s">
        <v>1249</v>
      </c>
      <c r="E85" s="52">
        <v>44546</v>
      </c>
      <c r="F85" s="27">
        <v>0</v>
      </c>
      <c r="G85" s="27">
        <v>128.5</v>
      </c>
      <c r="K85" s="26" t="str">
        <f>LEFT(Credits_unapp[[#This Row],[Invoice '#]], 7)</f>
        <v>PYMNT00</v>
      </c>
      <c r="O85" s="26" t="e">
        <f>_xlfn.XLOOKUP(K85,#REF!,#REF!, 0)</f>
        <v>#REF!</v>
      </c>
    </row>
    <row r="86" spans="2:15" s="26" customFormat="1" ht="17.100000000000001" customHeight="1" x14ac:dyDescent="0.25">
      <c r="B86" s="26" t="s">
        <v>18</v>
      </c>
      <c r="C86" s="26" t="s">
        <v>19</v>
      </c>
      <c r="D86" s="26" t="s">
        <v>1250</v>
      </c>
      <c r="E86" s="52">
        <v>44557</v>
      </c>
      <c r="F86" s="27">
        <v>0</v>
      </c>
      <c r="G86" s="27">
        <v>257</v>
      </c>
      <c r="J86" s="40">
        <f>Credits_unapp[[#This Row],[Document
Date]]</f>
        <v>44557</v>
      </c>
      <c r="K86" s="26" t="str">
        <f>LEFT(Credits_unapp[[#This Row],[Invoice '#]], 7)</f>
        <v>PYMNT00</v>
      </c>
      <c r="L86" s="27">
        <f>Credits_unapp[[#This Row],[Amount
Outstanding]]</f>
        <v>257</v>
      </c>
      <c r="O86" s="26" t="e">
        <f>_xlfn.XLOOKUP(K86,#REF!,#REF!, 0)</f>
        <v>#REF!</v>
      </c>
    </row>
    <row r="87" spans="2:15" s="26" customFormat="1" ht="17.100000000000001" customHeight="1" x14ac:dyDescent="0.25">
      <c r="B87" s="26" t="s">
        <v>25</v>
      </c>
      <c r="C87" s="26" t="s">
        <v>26</v>
      </c>
      <c r="D87" s="26" t="s">
        <v>1253</v>
      </c>
      <c r="E87" s="52">
        <v>43648</v>
      </c>
      <c r="F87" s="27">
        <v>0</v>
      </c>
      <c r="G87" s="27">
        <v>696.63</v>
      </c>
      <c r="K87" s="26" t="str">
        <f>LEFT(Credits_unapp[[#This Row],[Invoice '#]], 7)</f>
        <v>PYMNT00</v>
      </c>
      <c r="O87" s="26" t="e">
        <f>_xlfn.XLOOKUP(K87,#REF!,#REF!, 0)</f>
        <v>#REF!</v>
      </c>
    </row>
    <row r="88" spans="2:15" s="26" customFormat="1" ht="17.100000000000001" customHeight="1" x14ac:dyDescent="0.25">
      <c r="B88" s="26" t="s">
        <v>25</v>
      </c>
      <c r="C88" s="26" t="s">
        <v>26</v>
      </c>
      <c r="D88" s="26" t="s">
        <v>1254</v>
      </c>
      <c r="E88" s="52">
        <v>44491</v>
      </c>
      <c r="F88" s="27">
        <v>0</v>
      </c>
      <c r="G88" s="27">
        <v>80</v>
      </c>
      <c r="K88" s="26" t="str">
        <f>LEFT(Credits_unapp[[#This Row],[Invoice '#]], 7)</f>
        <v>PYMNT00</v>
      </c>
      <c r="O88" s="26" t="e">
        <f>_xlfn.XLOOKUP(K88,#REF!,#REF!, 0)</f>
        <v>#REF!</v>
      </c>
    </row>
    <row r="89" spans="2:15" s="26" customFormat="1" ht="17.100000000000001" customHeight="1" x14ac:dyDescent="0.25">
      <c r="B89" s="26" t="s">
        <v>25</v>
      </c>
      <c r="C89" s="26" t="s">
        <v>26</v>
      </c>
      <c r="D89" s="26" t="s">
        <v>1255</v>
      </c>
      <c r="E89" s="52">
        <v>44491</v>
      </c>
      <c r="F89" s="27">
        <v>0</v>
      </c>
      <c r="G89" s="27">
        <v>80</v>
      </c>
      <c r="K89" s="26" t="str">
        <f>LEFT(Credits_unapp[[#This Row],[Invoice '#]], 7)</f>
        <v>PYMNT00</v>
      </c>
      <c r="O89" s="26" t="e">
        <f>_xlfn.XLOOKUP(K89,#REF!,#REF!, 0)</f>
        <v>#REF!</v>
      </c>
    </row>
    <row r="90" spans="2:15" s="26" customFormat="1" ht="17.100000000000001" customHeight="1" x14ac:dyDescent="0.25">
      <c r="B90" s="26" t="s">
        <v>25</v>
      </c>
      <c r="C90" s="26" t="s">
        <v>26</v>
      </c>
      <c r="D90" s="26" t="s">
        <v>1256</v>
      </c>
      <c r="E90" s="52">
        <v>44484</v>
      </c>
      <c r="F90" s="27">
        <v>0</v>
      </c>
      <c r="G90" s="27">
        <v>30</v>
      </c>
      <c r="K90" s="26" t="str">
        <f>LEFT(Credits_unapp[[#This Row],[Invoice '#]], 7)</f>
        <v>PYMNT00</v>
      </c>
      <c r="O90" s="26" t="e">
        <f>_xlfn.XLOOKUP(K90,#REF!,#REF!, 0)</f>
        <v>#REF!</v>
      </c>
    </row>
    <row r="91" spans="2:15" s="26" customFormat="1" ht="17.100000000000001" customHeight="1" x14ac:dyDescent="0.25">
      <c r="B91" s="26" t="s">
        <v>25</v>
      </c>
      <c r="C91" s="26" t="s">
        <v>26</v>
      </c>
      <c r="D91" s="26" t="s">
        <v>1257</v>
      </c>
      <c r="E91" s="52">
        <v>44547</v>
      </c>
      <c r="F91" s="27">
        <v>0</v>
      </c>
      <c r="G91" s="27">
        <v>80</v>
      </c>
      <c r="K91" s="26" t="str">
        <f>LEFT(Credits_unapp[[#This Row],[Invoice '#]], 7)</f>
        <v>PYMNT00</v>
      </c>
      <c r="O91" s="26" t="e">
        <f>_xlfn.XLOOKUP(K91,#REF!,#REF!, 0)</f>
        <v>#REF!</v>
      </c>
    </row>
    <row r="92" spans="2:15" s="26" customFormat="1" ht="17.100000000000001" customHeight="1" x14ac:dyDescent="0.25">
      <c r="B92" s="26" t="s">
        <v>25</v>
      </c>
      <c r="C92" s="26" t="s">
        <v>26</v>
      </c>
      <c r="D92" s="26" t="s">
        <v>1258</v>
      </c>
      <c r="E92" s="52">
        <v>44624</v>
      </c>
      <c r="F92" s="27">
        <v>0</v>
      </c>
      <c r="G92" s="27">
        <v>300</v>
      </c>
      <c r="K92" s="26" t="str">
        <f>LEFT(Credits_unapp[[#This Row],[Invoice '#]], 7)</f>
        <v>PYMNT00</v>
      </c>
      <c r="O92" s="26" t="e">
        <f>_xlfn.XLOOKUP(K92,#REF!,#REF!, 0)</f>
        <v>#REF!</v>
      </c>
    </row>
    <row r="93" spans="2:15" s="26" customFormat="1" ht="17.100000000000001" customHeight="1" x14ac:dyDescent="0.25">
      <c r="B93" s="26" t="s">
        <v>25</v>
      </c>
      <c r="C93" s="26" t="s">
        <v>26</v>
      </c>
      <c r="D93" s="26" t="s">
        <v>1259</v>
      </c>
      <c r="E93" s="52">
        <v>44673</v>
      </c>
      <c r="F93" s="27">
        <v>0</v>
      </c>
      <c r="G93" s="27">
        <v>4</v>
      </c>
      <c r="K93" s="26" t="str">
        <f>LEFT(Credits_unapp[[#This Row],[Invoice '#]], 7)</f>
        <v>PYMNT00</v>
      </c>
      <c r="O93" s="26" t="e">
        <f>_xlfn.XLOOKUP(K93,#REF!,#REF!, 0)</f>
        <v>#REF!</v>
      </c>
    </row>
    <row r="94" spans="2:15" s="26" customFormat="1" ht="17.100000000000001" customHeight="1" x14ac:dyDescent="0.25">
      <c r="B94" s="26" t="s">
        <v>25</v>
      </c>
      <c r="C94" s="26" t="s">
        <v>26</v>
      </c>
      <c r="D94" s="26" t="s">
        <v>1260</v>
      </c>
      <c r="E94" s="52">
        <v>44701</v>
      </c>
      <c r="F94" s="27">
        <v>0</v>
      </c>
      <c r="G94" s="27">
        <v>80</v>
      </c>
      <c r="K94" s="26" t="str">
        <f>LEFT(Credits_unapp[[#This Row],[Invoice '#]], 7)</f>
        <v>PYMNT00</v>
      </c>
      <c r="O94" s="26" t="e">
        <f>_xlfn.XLOOKUP(K94,#REF!,#REF!, 0)</f>
        <v>#REF!</v>
      </c>
    </row>
    <row r="95" spans="2:15" s="26" customFormat="1" ht="17.100000000000001" customHeight="1" x14ac:dyDescent="0.25">
      <c r="B95" s="26" t="s">
        <v>34</v>
      </c>
      <c r="C95" s="26" t="s">
        <v>35</v>
      </c>
      <c r="D95" s="26" t="s">
        <v>1261</v>
      </c>
      <c r="E95" s="52">
        <v>44839</v>
      </c>
      <c r="F95" s="27">
        <v>0</v>
      </c>
      <c r="G95" s="27">
        <v>275</v>
      </c>
      <c r="K95" s="26" t="str">
        <f>LEFT(Credits_unapp[[#This Row],[Invoice '#]], 7)</f>
        <v>PYMNT00</v>
      </c>
      <c r="O95" s="26" t="e">
        <f>_xlfn.XLOOKUP(K95,#REF!,#REF!, 0)</f>
        <v>#REF!</v>
      </c>
    </row>
    <row r="96" spans="2:15" s="26" customFormat="1" ht="17.100000000000001" customHeight="1" x14ac:dyDescent="0.25">
      <c r="B96" s="26" t="s">
        <v>40</v>
      </c>
      <c r="C96" s="26" t="s">
        <v>2249</v>
      </c>
      <c r="D96" s="26" t="s">
        <v>2515</v>
      </c>
      <c r="E96" s="52">
        <v>44886</v>
      </c>
      <c r="F96" s="27">
        <v>0</v>
      </c>
      <c r="G96" s="27">
        <v>90</v>
      </c>
      <c r="K96" s="26" t="str">
        <f>LEFT(Credits_unapp[[#This Row],[Invoice '#]], 7)</f>
        <v>PYMNT00</v>
      </c>
      <c r="O96" s="26" t="e">
        <f>_xlfn.XLOOKUP(K96,#REF!,#REF!, 0)</f>
        <v>#REF!</v>
      </c>
    </row>
    <row r="97" spans="2:15" s="26" customFormat="1" ht="17.100000000000001" customHeight="1" x14ac:dyDescent="0.25">
      <c r="B97" s="26" t="s">
        <v>46</v>
      </c>
      <c r="C97" s="26" t="s">
        <v>47</v>
      </c>
      <c r="D97" s="26" t="s">
        <v>1273</v>
      </c>
      <c r="E97" s="52">
        <v>44565</v>
      </c>
      <c r="F97" s="27">
        <v>0</v>
      </c>
      <c r="G97" s="27">
        <v>0.88</v>
      </c>
      <c r="K97" s="26" t="str">
        <f>LEFT(Credits_unapp[[#This Row],[Invoice '#]], 7)</f>
        <v>PYMNT00</v>
      </c>
      <c r="O97" s="26" t="e">
        <f>_xlfn.XLOOKUP(K97,#REF!,#REF!, 0)</f>
        <v>#REF!</v>
      </c>
    </row>
    <row r="98" spans="2:15" s="26" customFormat="1" ht="17.100000000000001" customHeight="1" x14ac:dyDescent="0.25">
      <c r="B98" s="26" t="s">
        <v>54</v>
      </c>
      <c r="C98" s="26" t="s">
        <v>55</v>
      </c>
      <c r="D98" s="26" t="s">
        <v>1274</v>
      </c>
      <c r="E98" s="52">
        <v>44683</v>
      </c>
      <c r="F98" s="27">
        <v>0</v>
      </c>
      <c r="G98" s="27">
        <v>264</v>
      </c>
      <c r="K98" s="26" t="str">
        <f>LEFT(Credits_unapp[[#This Row],[Invoice '#]], 7)</f>
        <v>PYMNT00</v>
      </c>
      <c r="O98" s="26" t="e">
        <f>_xlfn.XLOOKUP(K98,#REF!,#REF!, 0)</f>
        <v>#REF!</v>
      </c>
    </row>
    <row r="99" spans="2:15" s="26" customFormat="1" ht="17.100000000000001" customHeight="1" x14ac:dyDescent="0.25">
      <c r="B99" s="26" t="s">
        <v>54</v>
      </c>
      <c r="C99" s="26" t="s">
        <v>55</v>
      </c>
      <c r="D99" s="26" t="s">
        <v>2649</v>
      </c>
      <c r="E99" s="52">
        <v>44896</v>
      </c>
      <c r="F99" s="27">
        <v>0</v>
      </c>
      <c r="G99" s="27">
        <v>0.3</v>
      </c>
      <c r="K99" s="26" t="str">
        <f>LEFT(Credits_unapp[[#This Row],[Invoice '#]], 7)</f>
        <v>PYMNT00</v>
      </c>
      <c r="O99" s="26" t="e">
        <f>_xlfn.XLOOKUP(K99,#REF!,#REF!, 0)</f>
        <v>#REF!</v>
      </c>
    </row>
    <row r="100" spans="2:15" s="26" customFormat="1" ht="17.100000000000001" customHeight="1" x14ac:dyDescent="0.25">
      <c r="B100" s="26" t="s">
        <v>56</v>
      </c>
      <c r="C100" s="26" t="s">
        <v>57</v>
      </c>
      <c r="D100" s="26" t="s">
        <v>1277</v>
      </c>
      <c r="E100" s="52">
        <v>44777</v>
      </c>
      <c r="F100" s="27">
        <v>0</v>
      </c>
      <c r="G100" s="27">
        <v>113.48</v>
      </c>
      <c r="K100" s="26" t="str">
        <f>LEFT(Credits_unapp[[#This Row],[Invoice '#]], 7)</f>
        <v>PYMNT00</v>
      </c>
      <c r="O100" s="26" t="e">
        <f>_xlfn.XLOOKUP(K100,#REF!,#REF!, 0)</f>
        <v>#REF!</v>
      </c>
    </row>
    <row r="101" spans="2:15" s="26" customFormat="1" ht="17.100000000000001" customHeight="1" x14ac:dyDescent="0.25">
      <c r="B101" s="26" t="s">
        <v>56</v>
      </c>
      <c r="C101" s="26" t="s">
        <v>57</v>
      </c>
      <c r="D101" s="26" t="s">
        <v>1278</v>
      </c>
      <c r="E101" s="52">
        <v>44778</v>
      </c>
      <c r="F101" s="27">
        <v>0</v>
      </c>
      <c r="G101" s="27">
        <v>968</v>
      </c>
      <c r="K101" s="26" t="str">
        <f>LEFT(Credits_unapp[[#This Row],[Invoice '#]], 7)</f>
        <v>PYMNT00</v>
      </c>
      <c r="O101" s="26" t="e">
        <f>_xlfn.XLOOKUP(K101,#REF!,#REF!, 0)</f>
        <v>#REF!</v>
      </c>
    </row>
    <row r="102" spans="2:15" s="26" customFormat="1" ht="17.100000000000001" customHeight="1" x14ac:dyDescent="0.25">
      <c r="B102" s="26" t="s">
        <v>56</v>
      </c>
      <c r="C102" s="26" t="s">
        <v>57</v>
      </c>
      <c r="D102" s="26" t="s">
        <v>1279</v>
      </c>
      <c r="E102" s="52">
        <v>44781</v>
      </c>
      <c r="F102" s="27">
        <v>0</v>
      </c>
      <c r="G102" s="27">
        <v>1745</v>
      </c>
      <c r="K102" s="26" t="str">
        <f>LEFT(Credits_unapp[[#This Row],[Invoice '#]], 7)</f>
        <v>PYMNT00</v>
      </c>
      <c r="O102" s="26" t="e">
        <f>_xlfn.XLOOKUP(K102,#REF!,#REF!, 0)</f>
        <v>#REF!</v>
      </c>
    </row>
    <row r="103" spans="2:15" s="26" customFormat="1" ht="17.100000000000001" customHeight="1" x14ac:dyDescent="0.25">
      <c r="B103" s="26" t="s">
        <v>56</v>
      </c>
      <c r="C103" s="26" t="s">
        <v>57</v>
      </c>
      <c r="D103" s="26" t="s">
        <v>1280</v>
      </c>
      <c r="E103" s="52">
        <v>44803</v>
      </c>
      <c r="F103" s="27">
        <v>0</v>
      </c>
      <c r="G103" s="27">
        <v>0.02</v>
      </c>
      <c r="K103" s="26" t="str">
        <f>LEFT(Credits_unapp[[#This Row],[Invoice '#]], 7)</f>
        <v>PYMNT00</v>
      </c>
      <c r="O103" s="26" t="e">
        <f>_xlfn.XLOOKUP(K103,#REF!,#REF!, 0)</f>
        <v>#REF!</v>
      </c>
    </row>
    <row r="104" spans="2:15" s="26" customFormat="1" ht="17.100000000000001" customHeight="1" x14ac:dyDescent="0.25">
      <c r="B104" s="26" t="s">
        <v>56</v>
      </c>
      <c r="C104" s="26" t="s">
        <v>57</v>
      </c>
      <c r="D104" s="26" t="s">
        <v>1281</v>
      </c>
      <c r="E104" s="52">
        <v>44809</v>
      </c>
      <c r="F104" s="27">
        <v>0</v>
      </c>
      <c r="G104" s="27">
        <v>1745</v>
      </c>
      <c r="K104" s="26" t="str">
        <f>LEFT(Credits_unapp[[#This Row],[Invoice '#]], 7)</f>
        <v>PYMNT00</v>
      </c>
      <c r="O104" s="26" t="e">
        <f>_xlfn.XLOOKUP(K104,#REF!,#REF!, 0)</f>
        <v>#REF!</v>
      </c>
    </row>
    <row r="105" spans="2:15" s="26" customFormat="1" ht="17.100000000000001" customHeight="1" x14ac:dyDescent="0.25">
      <c r="B105" s="26" t="s">
        <v>56</v>
      </c>
      <c r="C105" s="26" t="s">
        <v>57</v>
      </c>
      <c r="D105" s="26" t="s">
        <v>1282</v>
      </c>
      <c r="E105" s="52">
        <v>44799</v>
      </c>
      <c r="F105" s="27">
        <v>0</v>
      </c>
      <c r="G105" s="27">
        <v>986.68</v>
      </c>
      <c r="K105" s="26" t="str">
        <f>LEFT(Credits_unapp[[#This Row],[Invoice '#]], 7)</f>
        <v>PYMNT00</v>
      </c>
      <c r="O105" s="26" t="e">
        <f>_xlfn.XLOOKUP(K105,#REF!,#REF!, 0)</f>
        <v>#REF!</v>
      </c>
    </row>
    <row r="106" spans="2:15" s="26" customFormat="1" ht="17.100000000000001" customHeight="1" x14ac:dyDescent="0.25">
      <c r="B106" s="26" t="s">
        <v>1289</v>
      </c>
      <c r="C106" s="26" t="s">
        <v>1290</v>
      </c>
      <c r="D106" s="26" t="s">
        <v>1291</v>
      </c>
      <c r="E106" s="52">
        <v>44826</v>
      </c>
      <c r="F106" s="27">
        <v>0</v>
      </c>
      <c r="G106" s="27">
        <v>115</v>
      </c>
      <c r="K106" s="26" t="str">
        <f>LEFT(Credits_unapp[[#This Row],[Invoice '#]], 7)</f>
        <v>PYMNT00</v>
      </c>
      <c r="O106" s="26" t="e">
        <f>_xlfn.XLOOKUP(K106,#REF!,#REF!, 0)</f>
        <v>#REF!</v>
      </c>
    </row>
    <row r="107" spans="2:15" s="26" customFormat="1" ht="17.100000000000001" customHeight="1" x14ac:dyDescent="0.25">
      <c r="B107" s="26" t="s">
        <v>1293</v>
      </c>
      <c r="C107" s="26" t="s">
        <v>1294</v>
      </c>
      <c r="D107" s="26" t="s">
        <v>1295</v>
      </c>
      <c r="E107" s="52">
        <v>44273</v>
      </c>
      <c r="F107" s="27">
        <v>0</v>
      </c>
      <c r="G107" s="27">
        <v>442.5</v>
      </c>
      <c r="K107" s="26" t="str">
        <f>LEFT(Credits_unapp[[#This Row],[Invoice '#]], 7)</f>
        <v>PYMNT00</v>
      </c>
      <c r="O107" s="26" t="e">
        <f>_xlfn.XLOOKUP(K107,#REF!,#REF!, 0)</f>
        <v>#REF!</v>
      </c>
    </row>
    <row r="108" spans="2:15" s="26" customFormat="1" ht="17.100000000000001" customHeight="1" x14ac:dyDescent="0.25">
      <c r="B108" s="26" t="s">
        <v>1315</v>
      </c>
      <c r="C108" s="26" t="s">
        <v>1316</v>
      </c>
      <c r="D108" s="26" t="s">
        <v>1317</v>
      </c>
      <c r="E108" s="52">
        <v>44537</v>
      </c>
      <c r="F108" s="27">
        <v>0</v>
      </c>
      <c r="G108" s="27">
        <v>60</v>
      </c>
      <c r="K108" s="26" t="str">
        <f>LEFT(Credits_unapp[[#This Row],[Invoice '#]], 7)</f>
        <v>PYMNT00</v>
      </c>
      <c r="O108" s="26" t="e">
        <f>_xlfn.XLOOKUP(K108,#REF!,#REF!, 0)</f>
        <v>#REF!</v>
      </c>
    </row>
    <row r="109" spans="2:15" s="26" customFormat="1" ht="17.100000000000001" customHeight="1" x14ac:dyDescent="0.25">
      <c r="B109" s="26" t="s">
        <v>111</v>
      </c>
      <c r="C109" s="26" t="s">
        <v>112</v>
      </c>
      <c r="D109" s="26" t="s">
        <v>1318</v>
      </c>
      <c r="E109" s="52">
        <v>44797</v>
      </c>
      <c r="F109" s="27">
        <v>0</v>
      </c>
      <c r="G109" s="27">
        <v>368.75</v>
      </c>
      <c r="K109" s="26" t="str">
        <f>LEFT(Credits_unapp[[#This Row],[Invoice '#]], 7)</f>
        <v>PYMNT00</v>
      </c>
      <c r="O109" s="26" t="e">
        <f>_xlfn.XLOOKUP(K109,#REF!,#REF!, 0)</f>
        <v>#REF!</v>
      </c>
    </row>
    <row r="110" spans="2:15" s="26" customFormat="1" ht="17.100000000000001" customHeight="1" x14ac:dyDescent="0.25">
      <c r="B110" s="26" t="s">
        <v>210</v>
      </c>
      <c r="C110" s="26" t="s">
        <v>211</v>
      </c>
      <c r="D110" s="26" t="s">
        <v>2516</v>
      </c>
      <c r="E110" s="52">
        <v>44853</v>
      </c>
      <c r="F110" s="27">
        <v>0</v>
      </c>
      <c r="G110" s="27">
        <v>705</v>
      </c>
      <c r="K110" s="26" t="str">
        <f>LEFT(Credits_unapp[[#This Row],[Invoice '#]], 7)</f>
        <v>PYMNT00</v>
      </c>
      <c r="O110" s="26" t="e">
        <f>_xlfn.XLOOKUP(K110,#REF!,#REF!, 0)</f>
        <v>#REF!</v>
      </c>
    </row>
    <row r="111" spans="2:15" s="26" customFormat="1" ht="17.100000000000001" customHeight="1" x14ac:dyDescent="0.25">
      <c r="B111" s="26" t="s">
        <v>236</v>
      </c>
      <c r="C111" s="26" t="s">
        <v>237</v>
      </c>
      <c r="D111" s="26" t="s">
        <v>1328</v>
      </c>
      <c r="E111" s="52">
        <v>44342</v>
      </c>
      <c r="F111" s="27">
        <v>0</v>
      </c>
      <c r="G111" s="27">
        <v>581.88</v>
      </c>
      <c r="K111" s="26" t="str">
        <f>LEFT(Credits_unapp[[#This Row],[Invoice '#]], 7)</f>
        <v>PYMNT00</v>
      </c>
      <c r="O111" s="26" t="e">
        <f>_xlfn.XLOOKUP(K111,#REF!,#REF!, 0)</f>
        <v>#REF!</v>
      </c>
    </row>
    <row r="112" spans="2:15" s="26" customFormat="1" ht="17.100000000000001" customHeight="1" x14ac:dyDescent="0.25">
      <c r="B112" s="26" t="s">
        <v>239</v>
      </c>
      <c r="C112" s="26" t="s">
        <v>240</v>
      </c>
      <c r="D112" s="26" t="s">
        <v>1330</v>
      </c>
      <c r="E112" s="52">
        <v>44860</v>
      </c>
      <c r="F112" s="27">
        <v>0</v>
      </c>
      <c r="G112" s="27">
        <v>972</v>
      </c>
      <c r="K112" s="26" t="str">
        <f>LEFT(Credits_unapp[[#This Row],[Invoice '#]], 7)</f>
        <v>PYMNT00</v>
      </c>
      <c r="O112" s="26" t="e">
        <f>_xlfn.XLOOKUP(K112,#REF!,#REF!, 0)</f>
        <v>#REF!</v>
      </c>
    </row>
    <row r="113" spans="2:15" s="26" customFormat="1" ht="17.100000000000001" customHeight="1" x14ac:dyDescent="0.25">
      <c r="B113" s="26" t="s">
        <v>241</v>
      </c>
      <c r="C113" s="26" t="s">
        <v>242</v>
      </c>
      <c r="D113" s="26" t="s">
        <v>1332</v>
      </c>
      <c r="E113" s="52">
        <v>44090</v>
      </c>
      <c r="F113" s="27">
        <v>0</v>
      </c>
      <c r="G113" s="27">
        <v>460</v>
      </c>
      <c r="K113" s="26" t="str">
        <f>LEFT(Credits_unapp[[#This Row],[Invoice '#]], 7)</f>
        <v>PYMNT00</v>
      </c>
      <c r="O113" s="26" t="e">
        <f>_xlfn.XLOOKUP(K113,#REF!,#REF!, 0)</f>
        <v>#REF!</v>
      </c>
    </row>
    <row r="114" spans="2:15" s="26" customFormat="1" ht="17.100000000000001" customHeight="1" x14ac:dyDescent="0.25">
      <c r="B114" s="26" t="s">
        <v>241</v>
      </c>
      <c r="C114" s="26" t="s">
        <v>242</v>
      </c>
      <c r="D114" s="26" t="s">
        <v>1333</v>
      </c>
      <c r="E114" s="52">
        <v>44496</v>
      </c>
      <c r="F114" s="27">
        <v>0</v>
      </c>
      <c r="G114" s="27">
        <v>20</v>
      </c>
      <c r="K114" s="26" t="str">
        <f>LEFT(Credits_unapp[[#This Row],[Invoice '#]], 7)</f>
        <v>PYMNT00</v>
      </c>
      <c r="O114" s="26" t="e">
        <f>_xlfn.XLOOKUP(K114,#REF!,#REF!, 0)</f>
        <v>#REF!</v>
      </c>
    </row>
    <row r="115" spans="2:15" s="26" customFormat="1" ht="17.100000000000001" customHeight="1" x14ac:dyDescent="0.25">
      <c r="B115" s="26" t="s">
        <v>249</v>
      </c>
      <c r="C115" s="26" t="s">
        <v>250</v>
      </c>
      <c r="D115" s="26" t="s">
        <v>1338</v>
      </c>
      <c r="E115" s="52">
        <v>44826</v>
      </c>
      <c r="F115" s="27">
        <v>0</v>
      </c>
      <c r="G115" s="27">
        <v>891</v>
      </c>
      <c r="K115" s="26" t="str">
        <f>LEFT(Credits_unapp[[#This Row],[Invoice '#]], 7)</f>
        <v>PYMNT00</v>
      </c>
      <c r="O115" s="26" t="e">
        <f>_xlfn.XLOOKUP(K115,#REF!,#REF!, 0)</f>
        <v>#REF!</v>
      </c>
    </row>
    <row r="116" spans="2:15" s="26" customFormat="1" ht="17.100000000000001" customHeight="1" x14ac:dyDescent="0.25">
      <c r="B116" s="26" t="s">
        <v>260</v>
      </c>
      <c r="C116" s="26" t="s">
        <v>261</v>
      </c>
      <c r="D116" s="26" t="s">
        <v>1340</v>
      </c>
      <c r="E116" s="52">
        <v>44154</v>
      </c>
      <c r="F116" s="27">
        <v>0</v>
      </c>
      <c r="G116" s="27">
        <v>747.5</v>
      </c>
      <c r="K116" s="26" t="str">
        <f>LEFT(Credits_unapp[[#This Row],[Invoice '#]], 7)</f>
        <v>PYMNT00</v>
      </c>
      <c r="O116" s="26" t="e">
        <f>_xlfn.XLOOKUP(K116,#REF!,#REF!, 0)</f>
        <v>#REF!</v>
      </c>
    </row>
    <row r="117" spans="2:15" s="26" customFormat="1" ht="17.100000000000001" customHeight="1" x14ac:dyDescent="0.25">
      <c r="B117" s="26" t="s">
        <v>260</v>
      </c>
      <c r="C117" s="26" t="s">
        <v>261</v>
      </c>
      <c r="D117" s="26" t="s">
        <v>1341</v>
      </c>
      <c r="E117" s="52">
        <v>44785</v>
      </c>
      <c r="F117" s="27">
        <v>0</v>
      </c>
      <c r="G117" s="27">
        <v>20</v>
      </c>
      <c r="K117" s="26" t="str">
        <f>LEFT(Credits_unapp[[#This Row],[Invoice '#]], 7)</f>
        <v>PYMNT00</v>
      </c>
      <c r="O117" s="26" t="e">
        <f>_xlfn.XLOOKUP(K117,#REF!,#REF!, 0)</f>
        <v>#REF!</v>
      </c>
    </row>
    <row r="118" spans="2:15" s="26" customFormat="1" ht="17.100000000000001" customHeight="1" x14ac:dyDescent="0.25">
      <c r="B118" s="26" t="s">
        <v>260</v>
      </c>
      <c r="C118" s="26" t="s">
        <v>261</v>
      </c>
      <c r="D118" s="26" t="s">
        <v>1342</v>
      </c>
      <c r="E118" s="52">
        <v>44861</v>
      </c>
      <c r="F118" s="27">
        <v>0</v>
      </c>
      <c r="G118" s="27">
        <v>181.64</v>
      </c>
      <c r="K118" s="26" t="str">
        <f>LEFT(Credits_unapp[[#This Row],[Invoice '#]], 7)</f>
        <v>PYMNT00</v>
      </c>
      <c r="O118" s="26" t="e">
        <f>_xlfn.XLOOKUP(K118,#REF!,#REF!, 0)</f>
        <v>#REF!</v>
      </c>
    </row>
    <row r="119" spans="2:15" s="26" customFormat="1" ht="17.100000000000001" customHeight="1" x14ac:dyDescent="0.25">
      <c r="B119" s="26" t="s">
        <v>267</v>
      </c>
      <c r="C119" s="26" t="s">
        <v>268</v>
      </c>
      <c r="D119" s="26" t="s">
        <v>2517</v>
      </c>
      <c r="E119" s="52">
        <v>44880</v>
      </c>
      <c r="F119" s="27">
        <v>0</v>
      </c>
      <c r="G119" s="27">
        <v>3812.45</v>
      </c>
      <c r="K119" s="26" t="str">
        <f>LEFT(Credits_unapp[[#This Row],[Invoice '#]], 7)</f>
        <v>PYMNT00</v>
      </c>
      <c r="O119" s="26" t="e">
        <f>_xlfn.XLOOKUP(K119,#REF!,#REF!, 0)</f>
        <v>#REF!</v>
      </c>
    </row>
    <row r="120" spans="2:15" s="26" customFormat="1" ht="17.100000000000001" customHeight="1" x14ac:dyDescent="0.25">
      <c r="B120" s="26" t="s">
        <v>289</v>
      </c>
      <c r="C120" s="26" t="s">
        <v>290</v>
      </c>
      <c r="D120" s="26" t="s">
        <v>1365</v>
      </c>
      <c r="E120" s="52">
        <v>43936</v>
      </c>
      <c r="F120" s="27">
        <v>0</v>
      </c>
      <c r="G120" s="27">
        <v>480.21</v>
      </c>
      <c r="K120" s="26" t="str">
        <f>LEFT(Credits_unapp[[#This Row],[Invoice '#]], 7)</f>
        <v>PYMNT00</v>
      </c>
      <c r="O120" s="26" t="e">
        <f>_xlfn.XLOOKUP(K120,#REF!,#REF!, 0)</f>
        <v>#REF!</v>
      </c>
    </row>
    <row r="121" spans="2:15" s="26" customFormat="1" ht="17.100000000000001" customHeight="1" x14ac:dyDescent="0.25">
      <c r="B121" s="26" t="s">
        <v>289</v>
      </c>
      <c r="C121" s="26" t="s">
        <v>290</v>
      </c>
      <c r="D121" s="26" t="s">
        <v>1366</v>
      </c>
      <c r="E121" s="52">
        <v>44124</v>
      </c>
      <c r="F121" s="27">
        <v>0</v>
      </c>
      <c r="G121" s="27">
        <v>2096.0100000000002</v>
      </c>
      <c r="K121" s="26" t="str">
        <f>LEFT(Credits_unapp[[#This Row],[Invoice '#]], 7)</f>
        <v>PYMNT00</v>
      </c>
      <c r="O121" s="26" t="e">
        <f>_xlfn.XLOOKUP(K121,#REF!,#REF!, 0)</f>
        <v>#REF!</v>
      </c>
    </row>
    <row r="122" spans="2:15" s="26" customFormat="1" ht="17.100000000000001" customHeight="1" x14ac:dyDescent="0.25">
      <c r="B122" s="26" t="s">
        <v>289</v>
      </c>
      <c r="C122" s="26" t="s">
        <v>290</v>
      </c>
      <c r="D122" s="26" t="s">
        <v>1367</v>
      </c>
      <c r="E122" s="52">
        <v>44678</v>
      </c>
      <c r="F122" s="27">
        <v>0</v>
      </c>
      <c r="G122" s="27">
        <v>13.91</v>
      </c>
      <c r="K122" s="26" t="str">
        <f>LEFT(Credits_unapp[[#This Row],[Invoice '#]], 7)</f>
        <v>PYMNT00</v>
      </c>
      <c r="O122" s="26" t="e">
        <f>_xlfn.XLOOKUP(K122,#REF!,#REF!, 0)</f>
        <v>#REF!</v>
      </c>
    </row>
    <row r="123" spans="2:15" s="26" customFormat="1" ht="17.100000000000001" customHeight="1" x14ac:dyDescent="0.25">
      <c r="B123" s="26" t="s">
        <v>289</v>
      </c>
      <c r="C123" s="26" t="s">
        <v>290</v>
      </c>
      <c r="D123" s="26" t="s">
        <v>1368</v>
      </c>
      <c r="E123" s="52">
        <v>44754</v>
      </c>
      <c r="F123" s="27">
        <v>0</v>
      </c>
      <c r="G123" s="27">
        <v>215.95</v>
      </c>
      <c r="K123" s="26" t="str">
        <f>LEFT(Credits_unapp[[#This Row],[Invoice '#]], 7)</f>
        <v>PYMNT00</v>
      </c>
      <c r="O123" s="26" t="e">
        <f>_xlfn.XLOOKUP(K123,#REF!,#REF!, 0)</f>
        <v>#REF!</v>
      </c>
    </row>
    <row r="124" spans="2:15" s="26" customFormat="1" ht="17.100000000000001" customHeight="1" x14ac:dyDescent="0.25">
      <c r="B124" s="26" t="s">
        <v>1125</v>
      </c>
      <c r="C124" s="26" t="s">
        <v>1126</v>
      </c>
      <c r="D124" s="26" t="s">
        <v>2518</v>
      </c>
      <c r="E124" s="52">
        <v>44882</v>
      </c>
      <c r="F124" s="27">
        <v>0</v>
      </c>
      <c r="G124" s="27">
        <v>70</v>
      </c>
      <c r="K124" s="26" t="str">
        <f>LEFT(Credits_unapp[[#This Row],[Invoice '#]], 7)</f>
        <v>PYMNT00</v>
      </c>
      <c r="O124" s="26" t="e">
        <f>_xlfn.XLOOKUP(K124,#REF!,#REF!, 0)</f>
        <v>#REF!</v>
      </c>
    </row>
    <row r="125" spans="2:15" s="26" customFormat="1" ht="17.100000000000001" customHeight="1" x14ac:dyDescent="0.25">
      <c r="B125" s="26" t="s">
        <v>380</v>
      </c>
      <c r="C125" s="26" t="s">
        <v>381</v>
      </c>
      <c r="D125" s="26" t="s">
        <v>1379</v>
      </c>
      <c r="E125" s="52">
        <v>44644</v>
      </c>
      <c r="F125" s="27">
        <v>0</v>
      </c>
      <c r="G125" s="27">
        <v>100</v>
      </c>
      <c r="K125" s="26" t="str">
        <f>LEFT(Credits_unapp[[#This Row],[Invoice '#]], 7)</f>
        <v>PYMNT00</v>
      </c>
      <c r="O125" s="26" t="e">
        <f>_xlfn.XLOOKUP(K125,#REF!,#REF!, 0)</f>
        <v>#REF!</v>
      </c>
    </row>
    <row r="126" spans="2:15" s="26" customFormat="1" ht="17.100000000000001" customHeight="1" x14ac:dyDescent="0.25">
      <c r="B126" s="26" t="s">
        <v>380</v>
      </c>
      <c r="C126" s="26" t="s">
        <v>381</v>
      </c>
      <c r="D126" s="26" t="s">
        <v>1380</v>
      </c>
      <c r="E126" s="52">
        <v>44715</v>
      </c>
      <c r="F126" s="27">
        <v>0</v>
      </c>
      <c r="G126" s="27">
        <v>3350</v>
      </c>
      <c r="K126" s="26" t="str">
        <f>LEFT(Credits_unapp[[#This Row],[Invoice '#]], 7)</f>
        <v>PYMNT00</v>
      </c>
      <c r="O126" s="26" t="e">
        <f>_xlfn.XLOOKUP(K126,#REF!,#REF!, 0)</f>
        <v>#REF!</v>
      </c>
    </row>
    <row r="127" spans="2:15" s="26" customFormat="1" ht="17.100000000000001" customHeight="1" x14ac:dyDescent="0.25">
      <c r="B127" s="26" t="s">
        <v>380</v>
      </c>
      <c r="C127" s="26" t="s">
        <v>381</v>
      </c>
      <c r="D127" s="26" t="s">
        <v>1381</v>
      </c>
      <c r="E127" s="52">
        <v>44840</v>
      </c>
      <c r="F127" s="27">
        <v>0</v>
      </c>
      <c r="G127" s="27">
        <v>1744.88</v>
      </c>
      <c r="K127" s="26" t="str">
        <f>LEFT(Credits_unapp[[#This Row],[Invoice '#]], 7)</f>
        <v>PYMNT00</v>
      </c>
      <c r="O127" s="26" t="e">
        <f>_xlfn.XLOOKUP(K127,#REF!,#REF!, 0)</f>
        <v>#REF!</v>
      </c>
    </row>
    <row r="128" spans="2:15" s="26" customFormat="1" ht="17.100000000000001" customHeight="1" x14ac:dyDescent="0.25">
      <c r="B128" s="26" t="s">
        <v>380</v>
      </c>
      <c r="C128" s="26" t="s">
        <v>381</v>
      </c>
      <c r="D128" s="26" t="s">
        <v>2519</v>
      </c>
      <c r="E128" s="52">
        <v>44847</v>
      </c>
      <c r="F128" s="27">
        <v>0</v>
      </c>
      <c r="G128" s="27">
        <v>2538</v>
      </c>
      <c r="K128" s="26" t="str">
        <f>LEFT(Credits_unapp[[#This Row],[Invoice '#]], 7)</f>
        <v>PYMNT00</v>
      </c>
      <c r="O128" s="26" t="e">
        <f>_xlfn.XLOOKUP(K128,#REF!,#REF!, 0)</f>
        <v>#REF!</v>
      </c>
    </row>
    <row r="129" spans="2:15" s="26" customFormat="1" ht="17.100000000000001" customHeight="1" x14ac:dyDescent="0.25">
      <c r="B129" s="26" t="s">
        <v>395</v>
      </c>
      <c r="C129" s="26" t="s">
        <v>396</v>
      </c>
      <c r="D129" s="26" t="s">
        <v>1392</v>
      </c>
      <c r="E129" s="52">
        <v>44764</v>
      </c>
      <c r="F129" s="27">
        <v>0</v>
      </c>
      <c r="G129" s="27">
        <v>50.19</v>
      </c>
      <c r="K129" s="26" t="str">
        <f>LEFT(Credits_unapp[[#This Row],[Invoice '#]], 7)</f>
        <v>PYMNT00</v>
      </c>
      <c r="O129" s="26" t="e">
        <f>_xlfn.XLOOKUP(K129,#REF!,#REF!, 0)</f>
        <v>#REF!</v>
      </c>
    </row>
    <row r="130" spans="2:15" s="26" customFormat="1" ht="17.100000000000001" customHeight="1" x14ac:dyDescent="0.25">
      <c r="B130" s="26" t="s">
        <v>399</v>
      </c>
      <c r="C130" s="26" t="s">
        <v>400</v>
      </c>
      <c r="D130" s="26" t="s">
        <v>1393</v>
      </c>
      <c r="E130" s="52">
        <v>44848</v>
      </c>
      <c r="F130" s="27">
        <v>0</v>
      </c>
      <c r="G130" s="27">
        <v>60</v>
      </c>
      <c r="K130" s="26" t="str">
        <f>LEFT(Credits_unapp[[#This Row],[Invoice '#]], 7)</f>
        <v>PYMNT00</v>
      </c>
      <c r="O130" s="26" t="e">
        <f>_xlfn.XLOOKUP(K130,#REF!,#REF!, 0)</f>
        <v>#REF!</v>
      </c>
    </row>
    <row r="131" spans="2:15" s="26" customFormat="1" ht="17.100000000000001" customHeight="1" x14ac:dyDescent="0.25">
      <c r="B131" s="26" t="s">
        <v>1394</v>
      </c>
      <c r="C131" s="26" t="s">
        <v>1395</v>
      </c>
      <c r="D131" s="26" t="s">
        <v>1396</v>
      </c>
      <c r="E131" s="52">
        <v>43676</v>
      </c>
      <c r="F131" s="27">
        <v>0</v>
      </c>
      <c r="G131" s="27">
        <v>277.64</v>
      </c>
      <c r="K131" s="26" t="str">
        <f>LEFT(Credits_unapp[[#This Row],[Invoice '#]], 7)</f>
        <v>PYMNT00</v>
      </c>
      <c r="O131" s="26" t="e">
        <f>_xlfn.XLOOKUP(K131,#REF!,#REF!, 0)</f>
        <v>#REF!</v>
      </c>
    </row>
    <row r="132" spans="2:15" s="26" customFormat="1" ht="17.100000000000001" customHeight="1" x14ac:dyDescent="0.25">
      <c r="B132" s="26" t="s">
        <v>1394</v>
      </c>
      <c r="C132" s="26" t="s">
        <v>1395</v>
      </c>
      <c r="D132" s="26" t="s">
        <v>1397</v>
      </c>
      <c r="E132" s="52">
        <v>44712</v>
      </c>
      <c r="F132" s="27">
        <v>0</v>
      </c>
      <c r="G132" s="27">
        <v>126.5</v>
      </c>
      <c r="K132" s="26" t="str">
        <f>LEFT(Credits_unapp[[#This Row],[Invoice '#]], 7)</f>
        <v>PYMNT00</v>
      </c>
      <c r="O132" s="26" t="e">
        <f>_xlfn.XLOOKUP(K132,#REF!,#REF!, 0)</f>
        <v>#REF!</v>
      </c>
    </row>
    <row r="133" spans="2:15" s="26" customFormat="1" ht="17.100000000000001" customHeight="1" x14ac:dyDescent="0.25">
      <c r="B133" s="26" t="s">
        <v>402</v>
      </c>
      <c r="C133" s="26" t="s">
        <v>403</v>
      </c>
      <c r="D133" s="26" t="s">
        <v>1409</v>
      </c>
      <c r="E133" s="52">
        <v>44473</v>
      </c>
      <c r="F133" s="27">
        <v>0</v>
      </c>
      <c r="G133" s="27">
        <v>0.09</v>
      </c>
      <c r="K133" s="26" t="str">
        <f>LEFT(Credits_unapp[[#This Row],[Invoice '#]], 7)</f>
        <v>PYMNT00</v>
      </c>
      <c r="O133" s="26" t="e">
        <f>_xlfn.XLOOKUP(K133,#REF!,#REF!, 0)</f>
        <v>#REF!</v>
      </c>
    </row>
    <row r="134" spans="2:15" s="26" customFormat="1" ht="17.100000000000001" customHeight="1" x14ac:dyDescent="0.25">
      <c r="B134" s="26" t="s">
        <v>402</v>
      </c>
      <c r="C134" s="26" t="s">
        <v>403</v>
      </c>
      <c r="D134" s="26" t="s">
        <v>1410</v>
      </c>
      <c r="E134" s="52">
        <v>44736</v>
      </c>
      <c r="F134" s="27">
        <v>0</v>
      </c>
      <c r="G134" s="27">
        <v>0.5</v>
      </c>
      <c r="K134" s="26" t="str">
        <f>LEFT(Credits_unapp[[#This Row],[Invoice '#]], 7)</f>
        <v>PYMNT00</v>
      </c>
      <c r="O134" s="26" t="e">
        <f>_xlfn.XLOOKUP(K134,#REF!,#REF!, 0)</f>
        <v>#REF!</v>
      </c>
    </row>
    <row r="135" spans="2:15" s="26" customFormat="1" ht="17.100000000000001" customHeight="1" x14ac:dyDescent="0.25">
      <c r="B135" s="26" t="s">
        <v>402</v>
      </c>
      <c r="C135" s="26" t="s">
        <v>403</v>
      </c>
      <c r="D135" s="26" t="s">
        <v>2520</v>
      </c>
      <c r="E135" s="52">
        <v>44872</v>
      </c>
      <c r="F135" s="27">
        <v>0</v>
      </c>
      <c r="G135" s="27">
        <v>30</v>
      </c>
      <c r="K135" s="26" t="str">
        <f>LEFT(Credits_unapp[[#This Row],[Invoice '#]], 7)</f>
        <v>PYMNT00</v>
      </c>
      <c r="O135" s="26" t="e">
        <f>_xlfn.XLOOKUP(K135,#REF!,#REF!, 0)</f>
        <v>#REF!</v>
      </c>
    </row>
    <row r="136" spans="2:15" s="26" customFormat="1" ht="17.100000000000001" customHeight="1" x14ac:dyDescent="0.25">
      <c r="B136" s="26" t="s">
        <v>1411</v>
      </c>
      <c r="C136" s="26" t="s">
        <v>1412</v>
      </c>
      <c r="D136" s="26" t="s">
        <v>1413</v>
      </c>
      <c r="E136" s="52">
        <v>44253</v>
      </c>
      <c r="F136" s="27">
        <v>0</v>
      </c>
      <c r="G136" s="27">
        <v>160</v>
      </c>
      <c r="K136" s="26" t="str">
        <f>LEFT(Credits_unapp[[#This Row],[Invoice '#]], 7)</f>
        <v>PYMNT00</v>
      </c>
      <c r="O136" s="26" t="e">
        <f>_xlfn.XLOOKUP(K136,#REF!,#REF!, 0)</f>
        <v>#REF!</v>
      </c>
    </row>
    <row r="137" spans="2:15" s="26" customFormat="1" ht="17.100000000000001" customHeight="1" x14ac:dyDescent="0.25">
      <c r="B137" s="26" t="s">
        <v>1414</v>
      </c>
      <c r="C137" s="26" t="s">
        <v>1415</v>
      </c>
      <c r="D137" s="26" t="s">
        <v>1416</v>
      </c>
      <c r="E137" s="52">
        <v>43809</v>
      </c>
      <c r="F137" s="27">
        <v>0</v>
      </c>
      <c r="G137" s="27">
        <v>381.5</v>
      </c>
      <c r="K137" s="26" t="str">
        <f>LEFT(Credits_unapp[[#This Row],[Invoice '#]], 7)</f>
        <v>PYMNT00</v>
      </c>
      <c r="O137" s="26" t="e">
        <f>_xlfn.XLOOKUP(K137,#REF!,#REF!, 0)</f>
        <v>#REF!</v>
      </c>
    </row>
    <row r="138" spans="2:15" s="26" customFormat="1" ht="17.100000000000001" customHeight="1" x14ac:dyDescent="0.25">
      <c r="B138" s="26" t="s">
        <v>443</v>
      </c>
      <c r="C138" s="26" t="s">
        <v>444</v>
      </c>
      <c r="D138" s="26" t="s">
        <v>1423</v>
      </c>
      <c r="E138" s="52">
        <v>44475</v>
      </c>
      <c r="F138" s="27">
        <v>0</v>
      </c>
      <c r="G138" s="27">
        <v>50</v>
      </c>
      <c r="K138" s="26" t="str">
        <f>LEFT(Credits_unapp[[#This Row],[Invoice '#]], 7)</f>
        <v>PYMNT00</v>
      </c>
      <c r="O138" s="26" t="e">
        <f>_xlfn.XLOOKUP(K138,#REF!,#REF!, 0)</f>
        <v>#REF!</v>
      </c>
    </row>
    <row r="139" spans="2:15" s="26" customFormat="1" ht="17.100000000000001" customHeight="1" x14ac:dyDescent="0.25">
      <c r="B139" s="26" t="s">
        <v>443</v>
      </c>
      <c r="C139" s="26" t="s">
        <v>444</v>
      </c>
      <c r="D139" s="26" t="s">
        <v>1424</v>
      </c>
      <c r="E139" s="52">
        <v>44566</v>
      </c>
      <c r="F139" s="27">
        <v>0</v>
      </c>
      <c r="G139" s="27">
        <v>100</v>
      </c>
      <c r="K139" s="26" t="str">
        <f>LEFT(Credits_unapp[[#This Row],[Invoice '#]], 7)</f>
        <v>PYMNT00</v>
      </c>
      <c r="O139" s="26" t="e">
        <f>_xlfn.XLOOKUP(K139,#REF!,#REF!, 0)</f>
        <v>#REF!</v>
      </c>
    </row>
    <row r="140" spans="2:15" s="26" customFormat="1" ht="17.100000000000001" customHeight="1" x14ac:dyDescent="0.25">
      <c r="B140" s="26" t="s">
        <v>443</v>
      </c>
      <c r="C140" s="26" t="s">
        <v>444</v>
      </c>
      <c r="D140" s="26" t="s">
        <v>1425</v>
      </c>
      <c r="E140" s="52">
        <v>44665</v>
      </c>
      <c r="F140" s="27">
        <v>0</v>
      </c>
      <c r="G140" s="27">
        <v>0.1</v>
      </c>
      <c r="K140" s="26" t="str">
        <f>LEFT(Credits_unapp[[#This Row],[Invoice '#]], 7)</f>
        <v>PYMNT00</v>
      </c>
      <c r="O140" s="26" t="e">
        <f>_xlfn.XLOOKUP(K140,#REF!,#REF!, 0)</f>
        <v>#REF!</v>
      </c>
    </row>
    <row r="141" spans="2:15" s="26" customFormat="1" ht="17.100000000000001" customHeight="1" x14ac:dyDescent="0.25">
      <c r="B141" s="26" t="s">
        <v>1426</v>
      </c>
      <c r="C141" s="26" t="s">
        <v>1427</v>
      </c>
      <c r="D141" s="26" t="s">
        <v>1428</v>
      </c>
      <c r="E141" s="52">
        <v>43606</v>
      </c>
      <c r="F141" s="27">
        <v>0</v>
      </c>
      <c r="G141" s="27">
        <v>300</v>
      </c>
      <c r="K141" s="26" t="str">
        <f>LEFT(Credits_unapp[[#This Row],[Invoice '#]], 7)</f>
        <v>PYMNT00</v>
      </c>
      <c r="O141" s="26" t="e">
        <f>_xlfn.XLOOKUP(K141,#REF!,#REF!, 0)</f>
        <v>#REF!</v>
      </c>
    </row>
    <row r="142" spans="2:15" s="26" customFormat="1" ht="17.100000000000001" customHeight="1" x14ac:dyDescent="0.25">
      <c r="B142" s="26" t="s">
        <v>456</v>
      </c>
      <c r="C142" s="26" t="s">
        <v>457</v>
      </c>
      <c r="D142" s="26" t="s">
        <v>1429</v>
      </c>
      <c r="E142" s="52">
        <v>44575</v>
      </c>
      <c r="F142" s="27">
        <v>0</v>
      </c>
      <c r="G142" s="27">
        <v>949.88</v>
      </c>
      <c r="K142" s="26" t="str">
        <f>LEFT(Credits_unapp[[#This Row],[Invoice '#]], 7)</f>
        <v>PYMNT00</v>
      </c>
      <c r="O142" s="26" t="e">
        <f>_xlfn.XLOOKUP(K142,#REF!,#REF!, 0)</f>
        <v>#REF!</v>
      </c>
    </row>
    <row r="143" spans="2:15" s="26" customFormat="1" ht="17.100000000000001" customHeight="1" x14ac:dyDescent="0.25">
      <c r="B143" s="26" t="s">
        <v>456</v>
      </c>
      <c r="C143" s="26" t="s">
        <v>457</v>
      </c>
      <c r="D143" s="26" t="s">
        <v>1430</v>
      </c>
      <c r="E143" s="52">
        <v>44732</v>
      </c>
      <c r="F143" s="27">
        <v>0</v>
      </c>
      <c r="G143" s="27">
        <v>36</v>
      </c>
      <c r="K143" s="26" t="str">
        <f>LEFT(Credits_unapp[[#This Row],[Invoice '#]], 7)</f>
        <v>PYMNT00</v>
      </c>
      <c r="O143" s="26" t="e">
        <f>_xlfn.XLOOKUP(K143,#REF!,#REF!, 0)</f>
        <v>#REF!</v>
      </c>
    </row>
    <row r="144" spans="2:15" s="26" customFormat="1" ht="17.100000000000001" customHeight="1" x14ac:dyDescent="0.25">
      <c r="B144" s="26" t="s">
        <v>2203</v>
      </c>
      <c r="C144" s="26" t="s">
        <v>465</v>
      </c>
      <c r="D144" s="26" t="s">
        <v>2521</v>
      </c>
      <c r="E144" s="52">
        <v>44893</v>
      </c>
      <c r="F144" s="27">
        <v>0</v>
      </c>
      <c r="G144" s="27">
        <v>867</v>
      </c>
      <c r="K144" s="26" t="str">
        <f>LEFT(Credits_unapp[[#This Row],[Invoice '#]], 7)</f>
        <v>PYMNT00</v>
      </c>
      <c r="O144" s="26" t="e">
        <f>_xlfn.XLOOKUP(K144,#REF!,#REF!, 0)</f>
        <v>#REF!</v>
      </c>
    </row>
    <row r="145" spans="2:15" s="26" customFormat="1" ht="17.100000000000001" customHeight="1" x14ac:dyDescent="0.25">
      <c r="B145" s="26" t="s">
        <v>475</v>
      </c>
      <c r="C145" s="26" t="s">
        <v>476</v>
      </c>
      <c r="D145" s="26" t="s">
        <v>1435</v>
      </c>
      <c r="E145" s="52">
        <v>44389</v>
      </c>
      <c r="F145" s="27">
        <v>0</v>
      </c>
      <c r="G145" s="27">
        <v>610</v>
      </c>
      <c r="K145" s="26" t="str">
        <f>LEFT(Credits_unapp[[#This Row],[Invoice '#]], 7)</f>
        <v>PYMNT00</v>
      </c>
      <c r="O145" s="26" t="e">
        <f>_xlfn.XLOOKUP(K145,#REF!,#REF!, 0)</f>
        <v>#REF!</v>
      </c>
    </row>
    <row r="146" spans="2:15" s="26" customFormat="1" ht="17.100000000000001" customHeight="1" x14ac:dyDescent="0.25">
      <c r="B146" s="26" t="s">
        <v>1436</v>
      </c>
      <c r="C146" s="26" t="s">
        <v>1437</v>
      </c>
      <c r="D146" s="26" t="s">
        <v>1438</v>
      </c>
      <c r="E146" s="52">
        <v>44477</v>
      </c>
      <c r="F146" s="27">
        <v>0</v>
      </c>
      <c r="G146" s="27">
        <v>35</v>
      </c>
      <c r="K146" s="26" t="str">
        <f>LEFT(Credits_unapp[[#This Row],[Invoice '#]], 7)</f>
        <v>PYMNT00</v>
      </c>
      <c r="O146" s="26" t="e">
        <f>_xlfn.XLOOKUP(K146,#REF!,#REF!, 0)</f>
        <v>#REF!</v>
      </c>
    </row>
    <row r="147" spans="2:15" s="26" customFormat="1" ht="17.100000000000001" customHeight="1" x14ac:dyDescent="0.25">
      <c r="B147" s="26" t="s">
        <v>489</v>
      </c>
      <c r="C147" s="26" t="s">
        <v>490</v>
      </c>
      <c r="D147" s="26" t="s">
        <v>1442</v>
      </c>
      <c r="E147" s="52">
        <v>44617</v>
      </c>
      <c r="F147" s="27">
        <v>0</v>
      </c>
      <c r="G147" s="27">
        <v>140</v>
      </c>
      <c r="K147" s="26" t="str">
        <f>LEFT(Credits_unapp[[#This Row],[Invoice '#]], 7)</f>
        <v>PYMNT00</v>
      </c>
      <c r="O147" s="26" t="e">
        <f>_xlfn.XLOOKUP(K147,#REF!,#REF!, 0)</f>
        <v>#REF!</v>
      </c>
    </row>
    <row r="148" spans="2:15" s="26" customFormat="1" ht="17.100000000000001" customHeight="1" x14ac:dyDescent="0.25">
      <c r="B148" s="26" t="s">
        <v>497</v>
      </c>
      <c r="C148" s="26" t="s">
        <v>498</v>
      </c>
      <c r="D148" s="26" t="s">
        <v>1446</v>
      </c>
      <c r="E148" s="52">
        <v>44812</v>
      </c>
      <c r="F148" s="27">
        <v>0</v>
      </c>
      <c r="G148" s="27">
        <v>1018.5</v>
      </c>
      <c r="K148" s="26" t="str">
        <f>LEFT(Credits_unapp[[#This Row],[Invoice '#]], 7)</f>
        <v>PYMNT00</v>
      </c>
      <c r="O148" s="26" t="e">
        <f>_xlfn.XLOOKUP(K148,#REF!,#REF!, 0)</f>
        <v>#REF!</v>
      </c>
    </row>
    <row r="149" spans="2:15" s="26" customFormat="1" ht="17.100000000000001" customHeight="1" x14ac:dyDescent="0.25">
      <c r="B149" s="26" t="s">
        <v>1447</v>
      </c>
      <c r="C149" s="26" t="s">
        <v>1448</v>
      </c>
      <c r="D149" s="26" t="s">
        <v>1449</v>
      </c>
      <c r="E149" s="52">
        <v>44785</v>
      </c>
      <c r="F149" s="27">
        <v>0</v>
      </c>
      <c r="G149" s="27">
        <v>200</v>
      </c>
      <c r="K149" s="26" t="str">
        <f>LEFT(Credits_unapp[[#This Row],[Invoice '#]], 7)</f>
        <v>PYMNT00</v>
      </c>
      <c r="O149" s="26" t="e">
        <f>_xlfn.XLOOKUP(K149,#REF!,#REF!, 0)</f>
        <v>#REF!</v>
      </c>
    </row>
    <row r="150" spans="2:15" s="26" customFormat="1" ht="17.100000000000001" customHeight="1" x14ac:dyDescent="0.25">
      <c r="B150" s="26" t="s">
        <v>516</v>
      </c>
      <c r="C150" s="26" t="s">
        <v>517</v>
      </c>
      <c r="D150" s="26" t="s">
        <v>1456</v>
      </c>
      <c r="E150" s="52">
        <v>43899</v>
      </c>
      <c r="F150" s="27">
        <v>0</v>
      </c>
      <c r="G150" s="27">
        <v>61</v>
      </c>
      <c r="K150" s="26" t="str">
        <f>LEFT(Credits_unapp[[#This Row],[Invoice '#]], 7)</f>
        <v>PYMNT00</v>
      </c>
      <c r="O150" s="26" t="e">
        <f>_xlfn.XLOOKUP(K150,#REF!,#REF!, 0)</f>
        <v>#REF!</v>
      </c>
    </row>
    <row r="151" spans="2:15" s="26" customFormat="1" ht="17.100000000000001" customHeight="1" x14ac:dyDescent="0.25">
      <c r="B151" s="26" t="s">
        <v>516</v>
      </c>
      <c r="C151" s="26" t="s">
        <v>517</v>
      </c>
      <c r="D151" s="26" t="s">
        <v>1457</v>
      </c>
      <c r="E151" s="52">
        <v>44582</v>
      </c>
      <c r="F151" s="27">
        <v>0</v>
      </c>
      <c r="G151" s="27">
        <v>4.25</v>
      </c>
      <c r="K151" s="26" t="str">
        <f>LEFT(Credits_unapp[[#This Row],[Invoice '#]], 7)</f>
        <v>PYMNT00</v>
      </c>
      <c r="O151" s="26" t="e">
        <f>_xlfn.XLOOKUP(K151,#REF!,#REF!, 0)</f>
        <v>#REF!</v>
      </c>
    </row>
    <row r="152" spans="2:15" s="26" customFormat="1" ht="17.100000000000001" customHeight="1" x14ac:dyDescent="0.25">
      <c r="B152" s="26" t="s">
        <v>516</v>
      </c>
      <c r="C152" s="26" t="s">
        <v>517</v>
      </c>
      <c r="D152" s="26" t="s">
        <v>1458</v>
      </c>
      <c r="E152" s="52">
        <v>44762</v>
      </c>
      <c r="F152" s="27">
        <v>0</v>
      </c>
      <c r="G152" s="27">
        <v>299.05</v>
      </c>
      <c r="K152" s="26" t="str">
        <f>LEFT(Credits_unapp[[#This Row],[Invoice '#]], 7)</f>
        <v>PYMNT00</v>
      </c>
      <c r="O152" s="26" t="e">
        <f>_xlfn.XLOOKUP(K152,#REF!,#REF!, 0)</f>
        <v>#REF!</v>
      </c>
    </row>
    <row r="153" spans="2:15" s="26" customFormat="1" ht="17.100000000000001" customHeight="1" x14ac:dyDescent="0.25">
      <c r="B153" s="26" t="s">
        <v>1459</v>
      </c>
      <c r="C153" s="26" t="s">
        <v>1460</v>
      </c>
      <c r="D153" s="26" t="s">
        <v>1461</v>
      </c>
      <c r="E153" s="52">
        <v>44326</v>
      </c>
      <c r="F153" s="27">
        <v>0</v>
      </c>
      <c r="G153" s="27">
        <v>380.75</v>
      </c>
      <c r="K153" s="26" t="str">
        <f>LEFT(Credits_unapp[[#This Row],[Invoice '#]], 7)</f>
        <v>PYMNT00</v>
      </c>
      <c r="O153" s="26" t="e">
        <f>_xlfn.XLOOKUP(K153,#REF!,#REF!, 0)</f>
        <v>#REF!</v>
      </c>
    </row>
    <row r="154" spans="2:15" s="26" customFormat="1" ht="17.100000000000001" customHeight="1" x14ac:dyDescent="0.25">
      <c r="B154" s="26" t="s">
        <v>560</v>
      </c>
      <c r="C154" s="26" t="s">
        <v>561</v>
      </c>
      <c r="D154" s="26" t="s">
        <v>1490</v>
      </c>
      <c r="E154" s="52">
        <v>44694</v>
      </c>
      <c r="F154" s="27">
        <v>0</v>
      </c>
      <c r="G154" s="27">
        <v>33</v>
      </c>
      <c r="K154" s="26" t="str">
        <f>LEFT(Credits_unapp[[#This Row],[Invoice '#]], 7)</f>
        <v>PYMNT00</v>
      </c>
      <c r="O154" s="26" t="e">
        <f>_xlfn.XLOOKUP(K154,#REF!,#REF!, 0)</f>
        <v>#REF!</v>
      </c>
    </row>
    <row r="155" spans="2:15" s="26" customFormat="1" ht="17.100000000000001" customHeight="1" x14ac:dyDescent="0.25">
      <c r="B155" s="26" t="s">
        <v>577</v>
      </c>
      <c r="C155" s="26" t="s">
        <v>578</v>
      </c>
      <c r="D155" s="26" t="s">
        <v>1495</v>
      </c>
      <c r="E155" s="52">
        <v>44809</v>
      </c>
      <c r="F155" s="27">
        <v>0</v>
      </c>
      <c r="G155" s="27">
        <v>0.27</v>
      </c>
      <c r="K155" s="26" t="str">
        <f>LEFT(Credits_unapp[[#This Row],[Invoice '#]], 7)</f>
        <v>PYMNT00</v>
      </c>
      <c r="O155" s="26" t="e">
        <f>_xlfn.XLOOKUP(K155,#REF!,#REF!, 0)</f>
        <v>#REF!</v>
      </c>
    </row>
    <row r="156" spans="2:15" s="26" customFormat="1" ht="17.100000000000001" customHeight="1" x14ac:dyDescent="0.25">
      <c r="B156" s="26" t="s">
        <v>593</v>
      </c>
      <c r="C156" s="26" t="s">
        <v>594</v>
      </c>
      <c r="D156" s="26" t="s">
        <v>1502</v>
      </c>
      <c r="E156" s="52">
        <v>44831</v>
      </c>
      <c r="F156" s="27">
        <v>0</v>
      </c>
      <c r="G156" s="27">
        <v>1916.13</v>
      </c>
      <c r="J156" s="40">
        <f>Credits_unapp[[#This Row],[Document
Date]]</f>
        <v>44831</v>
      </c>
      <c r="K156" s="26" t="str">
        <f>LEFT(Credits_unapp[[#This Row],[Invoice '#]], 7)</f>
        <v>PYMNT00</v>
      </c>
      <c r="L156" s="27">
        <f>Credits_unapp[[#This Row],[Amount
Outstanding]]</f>
        <v>1916.13</v>
      </c>
      <c r="O156" s="26" t="e">
        <f>_xlfn.XLOOKUP(K156,#REF!,#REF!, 0)</f>
        <v>#REF!</v>
      </c>
    </row>
    <row r="157" spans="2:15" s="26" customFormat="1" ht="17.100000000000001" customHeight="1" x14ac:dyDescent="0.25">
      <c r="B157" s="26" t="s">
        <v>593</v>
      </c>
      <c r="C157" s="26" t="s">
        <v>594</v>
      </c>
      <c r="D157" s="26" t="s">
        <v>1503</v>
      </c>
      <c r="E157" s="52">
        <v>44845</v>
      </c>
      <c r="F157" s="27">
        <v>0</v>
      </c>
      <c r="G157" s="27">
        <v>423</v>
      </c>
      <c r="K157" s="26" t="str">
        <f>LEFT(Credits_unapp[[#This Row],[Invoice '#]], 7)</f>
        <v>PYMNT00</v>
      </c>
      <c r="O157" s="26" t="e">
        <f>_xlfn.XLOOKUP(K157,#REF!,#REF!, 0)</f>
        <v>#REF!</v>
      </c>
    </row>
    <row r="158" spans="2:15" s="26" customFormat="1" ht="17.100000000000001" customHeight="1" x14ac:dyDescent="0.25">
      <c r="B158" s="26" t="s">
        <v>593</v>
      </c>
      <c r="C158" s="26" t="s">
        <v>594</v>
      </c>
      <c r="D158" s="26" t="s">
        <v>1504</v>
      </c>
      <c r="E158" s="52">
        <v>44860</v>
      </c>
      <c r="F158" s="27">
        <v>0</v>
      </c>
      <c r="G158" s="27">
        <v>3543.75</v>
      </c>
      <c r="K158" s="26" t="str">
        <f>LEFT(Credits_unapp[[#This Row],[Invoice '#]], 7)</f>
        <v>PYMNT00</v>
      </c>
      <c r="O158" s="26" t="e">
        <f>_xlfn.XLOOKUP(K158,#REF!,#REF!, 0)</f>
        <v>#REF!</v>
      </c>
    </row>
    <row r="159" spans="2:15" s="26" customFormat="1" ht="17.100000000000001" customHeight="1" x14ac:dyDescent="0.25">
      <c r="B159" s="26" t="s">
        <v>614</v>
      </c>
      <c r="C159" s="26" t="s">
        <v>615</v>
      </c>
      <c r="D159" s="26" t="s">
        <v>1507</v>
      </c>
      <c r="E159" s="52">
        <v>44532</v>
      </c>
      <c r="F159" s="27">
        <v>0</v>
      </c>
      <c r="G159" s="27">
        <v>5.25</v>
      </c>
      <c r="J159" s="40">
        <f>Credits_unapp[[#This Row],[Document
Date]]</f>
        <v>44532</v>
      </c>
      <c r="K159" s="26" t="str">
        <f>LEFT(Credits_unapp[[#This Row],[Invoice '#]], 7)</f>
        <v>PYMNT00</v>
      </c>
      <c r="L159" s="27">
        <f>Credits_unapp[[#This Row],[Amount
Outstanding]]</f>
        <v>5.25</v>
      </c>
      <c r="O159" s="26" t="e">
        <f>_xlfn.XLOOKUP(K159,#REF!,#REF!, 0)</f>
        <v>#REF!</v>
      </c>
    </row>
    <row r="160" spans="2:15" s="26" customFormat="1" ht="17.100000000000001" customHeight="1" x14ac:dyDescent="0.25">
      <c r="B160" s="26" t="s">
        <v>616</v>
      </c>
      <c r="C160" s="26" t="s">
        <v>617</v>
      </c>
      <c r="D160" s="26" t="s">
        <v>1508</v>
      </c>
      <c r="E160" s="52">
        <v>44364</v>
      </c>
      <c r="F160" s="27">
        <v>0</v>
      </c>
      <c r="G160" s="27">
        <v>258.75</v>
      </c>
      <c r="K160" s="26" t="str">
        <f>LEFT(Credits_unapp[[#This Row],[Invoice '#]], 7)</f>
        <v>PYMNT00</v>
      </c>
      <c r="O160" s="26" t="e">
        <f>_xlfn.XLOOKUP(K160,#REF!,#REF!, 0)</f>
        <v>#REF!</v>
      </c>
    </row>
    <row r="161" spans="2:15" s="26" customFormat="1" ht="17.100000000000001" customHeight="1" x14ac:dyDescent="0.25">
      <c r="B161" s="26" t="s">
        <v>619</v>
      </c>
      <c r="C161" s="26" t="s">
        <v>620</v>
      </c>
      <c r="D161" s="26" t="s">
        <v>1509</v>
      </c>
      <c r="E161" s="52">
        <v>44757</v>
      </c>
      <c r="F161" s="27">
        <v>0</v>
      </c>
      <c r="G161" s="27">
        <v>200</v>
      </c>
      <c r="K161" s="26" t="str">
        <f>LEFT(Credits_unapp[[#This Row],[Invoice '#]], 7)</f>
        <v>PYMNT00</v>
      </c>
      <c r="O161" s="26" t="e">
        <f>_xlfn.XLOOKUP(K161,#REF!,#REF!, 0)</f>
        <v>#REF!</v>
      </c>
    </row>
    <row r="162" spans="2:15" s="26" customFormat="1" ht="17.100000000000001" customHeight="1" x14ac:dyDescent="0.25">
      <c r="B162" s="26" t="s">
        <v>619</v>
      </c>
      <c r="C162" s="26" t="s">
        <v>620</v>
      </c>
      <c r="D162" s="26" t="s">
        <v>1510</v>
      </c>
      <c r="E162" s="52">
        <v>44797</v>
      </c>
      <c r="F162" s="27">
        <v>0</v>
      </c>
      <c r="G162" s="27">
        <v>282</v>
      </c>
      <c r="K162" s="26" t="str">
        <f>LEFT(Credits_unapp[[#This Row],[Invoice '#]], 7)</f>
        <v>PYMNT00</v>
      </c>
      <c r="O162" s="26" t="e">
        <f>_xlfn.XLOOKUP(K162,#REF!,#REF!, 0)</f>
        <v>#REF!</v>
      </c>
    </row>
    <row r="163" spans="2:15" s="26" customFormat="1" ht="17.100000000000001" customHeight="1" x14ac:dyDescent="0.25">
      <c r="B163" s="26" t="s">
        <v>633</v>
      </c>
      <c r="C163" s="26" t="s">
        <v>634</v>
      </c>
      <c r="D163" s="26" t="s">
        <v>1519</v>
      </c>
      <c r="E163" s="52">
        <v>44827</v>
      </c>
      <c r="F163" s="27">
        <v>0</v>
      </c>
      <c r="G163" s="27">
        <v>408.25</v>
      </c>
      <c r="K163" s="26" t="str">
        <f>LEFT(Credits_unapp[[#This Row],[Invoice '#]], 7)</f>
        <v>PYMNT00</v>
      </c>
      <c r="O163" s="26" t="e">
        <f>_xlfn.XLOOKUP(K163,#REF!,#REF!, 0)</f>
        <v>#REF!</v>
      </c>
    </row>
    <row r="164" spans="2:15" s="26" customFormat="1" ht="17.100000000000001" customHeight="1" x14ac:dyDescent="0.25">
      <c r="B164" s="26" t="s">
        <v>1531</v>
      </c>
      <c r="C164" s="26" t="s">
        <v>1532</v>
      </c>
      <c r="D164" s="26" t="s">
        <v>1533</v>
      </c>
      <c r="E164" s="52">
        <v>43738</v>
      </c>
      <c r="F164" s="27">
        <v>0</v>
      </c>
      <c r="G164" s="27">
        <v>363</v>
      </c>
      <c r="K164" s="26" t="str">
        <f>LEFT(Credits_unapp[[#This Row],[Invoice '#]], 7)</f>
        <v>PYMNT00</v>
      </c>
      <c r="O164" s="26" t="e">
        <f>_xlfn.XLOOKUP(K164,#REF!,#REF!, 0)</f>
        <v>#REF!</v>
      </c>
    </row>
    <row r="165" spans="2:15" s="26" customFormat="1" ht="17.100000000000001" customHeight="1" x14ac:dyDescent="0.25">
      <c r="B165" s="26" t="s">
        <v>653</v>
      </c>
      <c r="C165" s="26" t="s">
        <v>654</v>
      </c>
      <c r="D165" s="26" t="s">
        <v>1534</v>
      </c>
      <c r="E165" s="52">
        <v>43682</v>
      </c>
      <c r="F165" s="27">
        <v>0</v>
      </c>
      <c r="G165" s="27">
        <v>953.25</v>
      </c>
      <c r="K165" s="26" t="str">
        <f>LEFT(Credits_unapp[[#This Row],[Invoice '#]], 7)</f>
        <v>PYMNT00</v>
      </c>
      <c r="O165" s="26" t="e">
        <f>_xlfn.XLOOKUP(K165,#REF!,#REF!, 0)</f>
        <v>#REF!</v>
      </c>
    </row>
    <row r="166" spans="2:15" s="26" customFormat="1" ht="17.100000000000001" customHeight="1" x14ac:dyDescent="0.25">
      <c r="B166" s="26" t="s">
        <v>660</v>
      </c>
      <c r="C166" s="26" t="s">
        <v>661</v>
      </c>
      <c r="D166" s="26" t="s">
        <v>1537</v>
      </c>
      <c r="E166" s="52">
        <v>44845</v>
      </c>
      <c r="F166" s="27">
        <v>0</v>
      </c>
      <c r="G166" s="27">
        <v>250</v>
      </c>
      <c r="K166" s="26" t="str">
        <f>LEFT(Credits_unapp[[#This Row],[Invoice '#]], 7)</f>
        <v>PYMNT00</v>
      </c>
      <c r="O166" s="26" t="e">
        <f>_xlfn.XLOOKUP(K166,#REF!,#REF!, 0)</f>
        <v>#REF!</v>
      </c>
    </row>
    <row r="167" spans="2:15" s="26" customFormat="1" ht="17.100000000000001" customHeight="1" x14ac:dyDescent="0.25">
      <c r="B167" s="26" t="s">
        <v>1539</v>
      </c>
      <c r="C167" s="26" t="s">
        <v>666</v>
      </c>
      <c r="D167" s="26" t="s">
        <v>1540</v>
      </c>
      <c r="E167" s="52">
        <v>44713</v>
      </c>
      <c r="F167" s="27">
        <v>0</v>
      </c>
      <c r="G167" s="27">
        <v>200</v>
      </c>
      <c r="K167" s="26" t="str">
        <f>LEFT(Credits_unapp[[#This Row],[Invoice '#]], 7)</f>
        <v>PYMNT00</v>
      </c>
      <c r="O167" s="26" t="e">
        <f>_xlfn.XLOOKUP(K167,#REF!,#REF!, 0)</f>
        <v>#REF!</v>
      </c>
    </row>
    <row r="168" spans="2:15" s="26" customFormat="1" ht="17.100000000000001" customHeight="1" x14ac:dyDescent="0.25">
      <c r="B168" s="26" t="s">
        <v>675</v>
      </c>
      <c r="C168" s="26" t="s">
        <v>676</v>
      </c>
      <c r="D168" s="26" t="s">
        <v>1545</v>
      </c>
      <c r="E168" s="52">
        <v>44818</v>
      </c>
      <c r="F168" s="27">
        <v>0</v>
      </c>
      <c r="G168" s="27">
        <v>500</v>
      </c>
      <c r="K168" s="26" t="str">
        <f>LEFT(Credits_unapp[[#This Row],[Invoice '#]], 7)</f>
        <v>PYMNT00</v>
      </c>
      <c r="O168" s="26" t="e">
        <f>_xlfn.XLOOKUP(K168,#REF!,#REF!, 0)</f>
        <v>#REF!</v>
      </c>
    </row>
    <row r="169" spans="2:15" s="26" customFormat="1" ht="17.100000000000001" customHeight="1" x14ac:dyDescent="0.25">
      <c r="B169" s="26" t="s">
        <v>675</v>
      </c>
      <c r="C169" s="26" t="s">
        <v>676</v>
      </c>
      <c r="D169" s="26" t="s">
        <v>2522</v>
      </c>
      <c r="E169" s="52">
        <v>44886</v>
      </c>
      <c r="F169" s="27">
        <v>0</v>
      </c>
      <c r="G169" s="27">
        <v>119.05</v>
      </c>
      <c r="K169" s="26" t="str">
        <f>LEFT(Credits_unapp[[#This Row],[Invoice '#]], 7)</f>
        <v>PYMNT00</v>
      </c>
      <c r="O169" s="26" t="e">
        <f>_xlfn.XLOOKUP(K169,#REF!,#REF!, 0)</f>
        <v>#REF!</v>
      </c>
    </row>
    <row r="170" spans="2:15" s="26" customFormat="1" ht="17.100000000000001" customHeight="1" x14ac:dyDescent="0.25">
      <c r="B170" s="26" t="s">
        <v>680</v>
      </c>
      <c r="C170" s="26" t="s">
        <v>681</v>
      </c>
      <c r="D170" s="26" t="s">
        <v>1546</v>
      </c>
      <c r="E170" s="52">
        <v>44468</v>
      </c>
      <c r="F170" s="27">
        <v>0</v>
      </c>
      <c r="G170" s="27">
        <v>20</v>
      </c>
      <c r="K170" s="26" t="str">
        <f>LEFT(Credits_unapp[[#This Row],[Invoice '#]], 7)</f>
        <v>PYMNT00</v>
      </c>
      <c r="O170" s="26" t="e">
        <f>_xlfn.XLOOKUP(K170,#REF!,#REF!, 0)</f>
        <v>#REF!</v>
      </c>
    </row>
    <row r="171" spans="2:15" s="26" customFormat="1" ht="17.100000000000001" customHeight="1" x14ac:dyDescent="0.25">
      <c r="B171" s="26" t="s">
        <v>1547</v>
      </c>
      <c r="C171" s="26" t="s">
        <v>1548</v>
      </c>
      <c r="D171" s="26" t="s">
        <v>1549</v>
      </c>
      <c r="E171" s="52">
        <v>44812</v>
      </c>
      <c r="F171" s="27">
        <v>0</v>
      </c>
      <c r="G171" s="27">
        <v>9.4499999999999993</v>
      </c>
      <c r="K171" s="26" t="str">
        <f>LEFT(Credits_unapp[[#This Row],[Invoice '#]], 7)</f>
        <v>PYMNT00</v>
      </c>
      <c r="O171" s="26" t="e">
        <f>_xlfn.XLOOKUP(K171,#REF!,#REF!, 0)</f>
        <v>#REF!</v>
      </c>
    </row>
    <row r="172" spans="2:15" s="26" customFormat="1" ht="17.100000000000001" customHeight="1" x14ac:dyDescent="0.25">
      <c r="B172" s="26" t="s">
        <v>687</v>
      </c>
      <c r="C172" s="26" t="s">
        <v>688</v>
      </c>
      <c r="D172" s="26" t="s">
        <v>1550</v>
      </c>
      <c r="E172" s="52">
        <v>44678</v>
      </c>
      <c r="F172" s="27">
        <v>0</v>
      </c>
      <c r="G172" s="27">
        <v>150</v>
      </c>
      <c r="K172" s="26" t="str">
        <f>LEFT(Credits_unapp[[#This Row],[Invoice '#]], 7)</f>
        <v>PYMNT00</v>
      </c>
      <c r="O172" s="26" t="e">
        <f>_xlfn.XLOOKUP(K172,#REF!,#REF!, 0)</f>
        <v>#REF!</v>
      </c>
    </row>
    <row r="173" spans="2:15" s="26" customFormat="1" ht="17.100000000000001" customHeight="1" x14ac:dyDescent="0.25">
      <c r="B173" s="26" t="s">
        <v>1551</v>
      </c>
      <c r="C173" s="26" t="s">
        <v>1552</v>
      </c>
      <c r="D173" s="26" t="s">
        <v>1553</v>
      </c>
      <c r="E173" s="52">
        <v>44831</v>
      </c>
      <c r="F173" s="27">
        <v>0</v>
      </c>
      <c r="G173" s="27">
        <v>200</v>
      </c>
      <c r="K173" s="26" t="str">
        <f>LEFT(Credits_unapp[[#This Row],[Invoice '#]], 7)</f>
        <v>PYMNT00</v>
      </c>
      <c r="O173" s="26" t="e">
        <f>_xlfn.XLOOKUP(K173,#REF!,#REF!, 0)</f>
        <v>#REF!</v>
      </c>
    </row>
    <row r="174" spans="2:15" s="26" customFormat="1" ht="17.100000000000001" customHeight="1" x14ac:dyDescent="0.25">
      <c r="B174" s="26" t="s">
        <v>715</v>
      </c>
      <c r="C174" s="26" t="s">
        <v>716</v>
      </c>
      <c r="D174" s="26" t="s">
        <v>1563</v>
      </c>
      <c r="E174" s="52">
        <v>43784</v>
      </c>
      <c r="F174" s="27">
        <v>0</v>
      </c>
      <c r="G174" s="27">
        <v>1248</v>
      </c>
      <c r="K174" s="26" t="str">
        <f>LEFT(Credits_unapp[[#This Row],[Invoice '#]], 7)</f>
        <v>PYMNT00</v>
      </c>
      <c r="O174" s="26" t="e">
        <f>_xlfn.XLOOKUP(K174,#REF!,#REF!, 0)</f>
        <v>#REF!</v>
      </c>
    </row>
    <row r="175" spans="2:15" s="26" customFormat="1" ht="17.100000000000001" customHeight="1" x14ac:dyDescent="0.25">
      <c r="B175" s="26" t="s">
        <v>717</v>
      </c>
      <c r="C175" s="26" t="s">
        <v>718</v>
      </c>
      <c r="D175" s="26" t="s">
        <v>1572</v>
      </c>
      <c r="E175" s="52">
        <v>44862</v>
      </c>
      <c r="F175" s="27">
        <v>0</v>
      </c>
      <c r="G175" s="27">
        <v>1959.38</v>
      </c>
      <c r="K175" s="26" t="str">
        <f>LEFT(Credits_unapp[[#This Row],[Invoice '#]], 7)</f>
        <v>PYMNT00</v>
      </c>
      <c r="O175" s="26" t="e">
        <f>_xlfn.XLOOKUP(K175,#REF!,#REF!, 0)</f>
        <v>#REF!</v>
      </c>
    </row>
    <row r="176" spans="2:15" s="26" customFormat="1" ht="17.100000000000001" customHeight="1" x14ac:dyDescent="0.25">
      <c r="B176" s="26" t="s">
        <v>717</v>
      </c>
      <c r="C176" s="26" t="s">
        <v>718</v>
      </c>
      <c r="D176" s="26" t="s">
        <v>2523</v>
      </c>
      <c r="E176" s="52">
        <v>44869</v>
      </c>
      <c r="F176" s="27">
        <v>0</v>
      </c>
      <c r="G176" s="27">
        <v>2193.5</v>
      </c>
      <c r="K176" s="26" t="str">
        <f>LEFT(Credits_unapp[[#This Row],[Invoice '#]], 7)</f>
        <v>PYMNT00</v>
      </c>
      <c r="O176" s="26" t="e">
        <f>_xlfn.XLOOKUP(K176,#REF!,#REF!, 0)</f>
        <v>#REF!</v>
      </c>
    </row>
    <row r="177" spans="2:19" s="26" customFormat="1" ht="17.100000000000001" customHeight="1" x14ac:dyDescent="0.25">
      <c r="B177" s="26" t="s">
        <v>1573</v>
      </c>
      <c r="C177" s="26" t="s">
        <v>1574</v>
      </c>
      <c r="D177" s="26" t="s">
        <v>1575</v>
      </c>
      <c r="E177" s="52">
        <v>43581</v>
      </c>
      <c r="F177" s="27">
        <v>0</v>
      </c>
      <c r="G177" s="27">
        <v>335.5</v>
      </c>
      <c r="K177" s="26" t="str">
        <f>LEFT(Credits_unapp[[#This Row],[Invoice '#]], 7)</f>
        <v>PYMNT00</v>
      </c>
      <c r="O177" s="26" t="e">
        <f>_xlfn.XLOOKUP(K177,#REF!,#REF!, 0)</f>
        <v>#REF!</v>
      </c>
    </row>
    <row r="178" spans="2:19" s="26" customFormat="1" ht="17.100000000000001" customHeight="1" x14ac:dyDescent="0.25">
      <c r="B178" s="26" t="s">
        <v>721</v>
      </c>
      <c r="C178" s="26" t="s">
        <v>722</v>
      </c>
      <c r="D178" s="26" t="s">
        <v>1600</v>
      </c>
      <c r="E178" s="52">
        <v>44610</v>
      </c>
      <c r="F178" s="27">
        <v>0</v>
      </c>
      <c r="G178" s="27">
        <v>561.89</v>
      </c>
      <c r="K178" s="26" t="str">
        <f>LEFT(Credits_unapp[[#This Row],[Invoice '#]], 7)</f>
        <v>PYMNT00</v>
      </c>
      <c r="O178" s="26" t="e">
        <f>_xlfn.XLOOKUP(K178,#REF!,#REF!, 0)</f>
        <v>#REF!</v>
      </c>
    </row>
    <row r="179" spans="2:19" s="26" customFormat="1" ht="17.100000000000001" customHeight="1" x14ac:dyDescent="0.25">
      <c r="B179" s="26" t="s">
        <v>759</v>
      </c>
      <c r="C179" s="26" t="s">
        <v>760</v>
      </c>
      <c r="D179" s="26" t="s">
        <v>1623</v>
      </c>
      <c r="E179" s="52">
        <v>43803</v>
      </c>
      <c r="F179" s="27">
        <v>0</v>
      </c>
      <c r="G179" s="27">
        <v>100</v>
      </c>
      <c r="K179" s="26" t="str">
        <f>LEFT(Credits_unapp[[#This Row],[Invoice '#]], 7)</f>
        <v>PYMNT00</v>
      </c>
      <c r="O179" s="26" t="e">
        <f>_xlfn.XLOOKUP(K179,#REF!,#REF!, 0)</f>
        <v>#REF!</v>
      </c>
    </row>
    <row r="180" spans="2:19" s="26" customFormat="1" ht="17.100000000000001" customHeight="1" x14ac:dyDescent="0.25">
      <c r="B180" s="26" t="s">
        <v>759</v>
      </c>
      <c r="C180" s="26" t="s">
        <v>760</v>
      </c>
      <c r="D180" s="26" t="s">
        <v>1624</v>
      </c>
      <c r="E180" s="52">
        <v>44575</v>
      </c>
      <c r="F180" s="27">
        <v>0</v>
      </c>
      <c r="G180" s="27">
        <v>0.45</v>
      </c>
      <c r="K180" s="26" t="str">
        <f>LEFT(Credits_unapp[[#This Row],[Invoice '#]], 7)</f>
        <v>PYMNT00</v>
      </c>
      <c r="O180" s="26" t="e">
        <f>_xlfn.XLOOKUP(K180,#REF!,#REF!, 0)</f>
        <v>#REF!</v>
      </c>
    </row>
    <row r="181" spans="2:19" s="26" customFormat="1" ht="17.100000000000001" customHeight="1" x14ac:dyDescent="0.25">
      <c r="B181" s="26" t="s">
        <v>775</v>
      </c>
      <c r="C181" s="26" t="s">
        <v>776</v>
      </c>
      <c r="D181" s="26" t="s">
        <v>1629</v>
      </c>
      <c r="E181" s="52">
        <v>44651</v>
      </c>
      <c r="F181" s="27">
        <v>0</v>
      </c>
      <c r="G181" s="27">
        <v>88.25</v>
      </c>
      <c r="J181" s="40">
        <f>Credits_unapp[[#This Row],[Document
Date]]</f>
        <v>44651</v>
      </c>
      <c r="K181" s="26" t="str">
        <f>LEFT(Credits_unapp[[#This Row],[Invoice '#]], 7)</f>
        <v>PYMNT00</v>
      </c>
      <c r="L181" s="27">
        <f>Credits_unapp[[#This Row],[Amount
Outstanding]]</f>
        <v>88.25</v>
      </c>
      <c r="O181" s="26" t="e">
        <f>_xlfn.XLOOKUP(K181,#REF!,#REF!, 0)</f>
        <v>#REF!</v>
      </c>
    </row>
    <row r="182" spans="2:19" s="26" customFormat="1" ht="17.100000000000001" customHeight="1" x14ac:dyDescent="0.25">
      <c r="B182" s="26" t="s">
        <v>795</v>
      </c>
      <c r="C182" s="26" t="s">
        <v>796</v>
      </c>
      <c r="D182" s="26" t="s">
        <v>1645</v>
      </c>
      <c r="E182" s="52">
        <v>44869</v>
      </c>
      <c r="F182" s="27">
        <v>0</v>
      </c>
      <c r="G182" s="27">
        <v>250</v>
      </c>
      <c r="J182" s="40">
        <f>Credits_unapp[[#This Row],[Document
Date]]</f>
        <v>44869</v>
      </c>
      <c r="K182" s="26" t="str">
        <f>LEFT(Credits_unapp[[#This Row],[Invoice '#]], 7)</f>
        <v>PYMNT00</v>
      </c>
      <c r="L182" s="27">
        <f>Credits_unapp[[#This Row],[Amount
Outstanding]]</f>
        <v>250</v>
      </c>
      <c r="O182" s="26" t="e">
        <f>_xlfn.XLOOKUP(K182,#REF!,#REF!, 0)</f>
        <v>#REF!</v>
      </c>
    </row>
    <row r="183" spans="2:19" s="26" customFormat="1" ht="17.100000000000001" customHeight="1" x14ac:dyDescent="0.25">
      <c r="B183" s="26" t="s">
        <v>804</v>
      </c>
      <c r="C183" s="26" t="s">
        <v>805</v>
      </c>
      <c r="D183" s="26" t="s">
        <v>1653</v>
      </c>
      <c r="E183" s="52">
        <v>44860</v>
      </c>
      <c r="F183" s="27">
        <v>0</v>
      </c>
      <c r="G183" s="27">
        <v>3918.76</v>
      </c>
      <c r="K183" s="26" t="str">
        <f>LEFT(Credits_unapp[[#This Row],[Invoice '#]], 7)</f>
        <v>PYMNT00</v>
      </c>
      <c r="O183" s="26" t="e">
        <f>_xlfn.XLOOKUP(K183,#REF!,#REF!, 0)</f>
        <v>#REF!</v>
      </c>
    </row>
    <row r="184" spans="2:19" s="26" customFormat="1" ht="17.100000000000001" customHeight="1" x14ac:dyDescent="0.25">
      <c r="B184" s="26" t="s">
        <v>1654</v>
      </c>
      <c r="C184" s="26" t="s">
        <v>1655</v>
      </c>
      <c r="D184" s="26" t="s">
        <v>1656</v>
      </c>
      <c r="E184" s="52">
        <v>44718</v>
      </c>
      <c r="F184" s="27">
        <v>0</v>
      </c>
      <c r="G184" s="27">
        <v>1613.33</v>
      </c>
      <c r="K184" s="26" t="str">
        <f>LEFT(Credits_unapp[[#This Row],[Invoice '#]], 7)</f>
        <v>PYMNT00</v>
      </c>
      <c r="O184" s="26" t="e">
        <f>_xlfn.XLOOKUP(K184,#REF!,#REF!, 0)</f>
        <v>#REF!</v>
      </c>
    </row>
    <row r="185" spans="2:19" s="26" customFormat="1" ht="17.100000000000001" customHeight="1" x14ac:dyDescent="0.25">
      <c r="B185" s="26" t="s">
        <v>1657</v>
      </c>
      <c r="C185" s="26" t="s">
        <v>1658</v>
      </c>
      <c r="D185" s="26" t="s">
        <v>1659</v>
      </c>
      <c r="E185" s="52">
        <v>44810</v>
      </c>
      <c r="F185" s="27">
        <v>0</v>
      </c>
      <c r="G185" s="27">
        <v>150</v>
      </c>
      <c r="K185" s="26" t="str">
        <f>LEFT(Credits_unapp[[#This Row],[Invoice '#]], 7)</f>
        <v>PYMNT00</v>
      </c>
      <c r="O185" s="26" t="e">
        <f>_xlfn.XLOOKUP(K185,#REF!,#REF!, 0)</f>
        <v>#REF!</v>
      </c>
    </row>
    <row r="186" spans="2:19" s="26" customFormat="1" ht="17.100000000000001" customHeight="1" x14ac:dyDescent="0.25">
      <c r="B186" s="26" t="s">
        <v>1660</v>
      </c>
      <c r="C186" s="26" t="s">
        <v>1661</v>
      </c>
      <c r="D186" s="26" t="s">
        <v>1662</v>
      </c>
      <c r="E186" s="52">
        <v>44011</v>
      </c>
      <c r="F186" s="27">
        <v>0</v>
      </c>
      <c r="G186" s="27">
        <v>950</v>
      </c>
      <c r="K186" s="26" t="str">
        <f>LEFT(Credits_unapp[[#This Row],[Invoice '#]], 7)</f>
        <v>PYMNT00</v>
      </c>
      <c r="O186" s="26" t="e">
        <f>_xlfn.XLOOKUP(K186,#REF!,#REF!, 0)</f>
        <v>#REF!</v>
      </c>
    </row>
    <row r="187" spans="2:19" s="26" customFormat="1" ht="17.100000000000001" customHeight="1" x14ac:dyDescent="0.25">
      <c r="B187" s="26" t="s">
        <v>851</v>
      </c>
      <c r="C187" s="26" t="s">
        <v>852</v>
      </c>
      <c r="D187" s="26" t="s">
        <v>1665</v>
      </c>
      <c r="E187" s="52">
        <v>44315</v>
      </c>
      <c r="F187" s="27">
        <v>0</v>
      </c>
      <c r="G187" s="27">
        <v>597.5</v>
      </c>
      <c r="K187" s="26" t="str">
        <f>LEFT(Credits_unapp[[#This Row],[Invoice '#]], 7)</f>
        <v>PYMNT00</v>
      </c>
      <c r="O187" s="26" t="e">
        <f>_xlfn.XLOOKUP(K187,#REF!,#REF!, 0)</f>
        <v>#REF!</v>
      </c>
    </row>
    <row r="188" spans="2:19" s="26" customFormat="1" ht="17.100000000000001" customHeight="1" x14ac:dyDescent="0.25">
      <c r="B188" s="26" t="s">
        <v>859</v>
      </c>
      <c r="C188" s="26" t="s">
        <v>860</v>
      </c>
      <c r="D188" s="26" t="s">
        <v>1669</v>
      </c>
      <c r="E188" s="52">
        <v>44512</v>
      </c>
      <c r="F188" s="27">
        <v>0</v>
      </c>
      <c r="G188" s="27">
        <v>154.05000000000001</v>
      </c>
      <c r="K188" s="26" t="str">
        <f>LEFT(Credits_unapp[[#This Row],[Invoice '#]], 7)</f>
        <v>PYMNT00</v>
      </c>
      <c r="O188" s="26" t="e">
        <f>_xlfn.XLOOKUP(K188,#REF!,#REF!, 0)</f>
        <v>#REF!</v>
      </c>
    </row>
    <row r="189" spans="2:19" s="26" customFormat="1" ht="17.100000000000001" customHeight="1" x14ac:dyDescent="0.25">
      <c r="B189" s="26" t="s">
        <v>867</v>
      </c>
      <c r="C189" s="26" t="s">
        <v>868</v>
      </c>
      <c r="D189" s="26" t="s">
        <v>1673</v>
      </c>
      <c r="E189" s="52">
        <v>44484</v>
      </c>
      <c r="F189" s="27">
        <v>0</v>
      </c>
      <c r="G189" s="27">
        <v>146.52000000000001</v>
      </c>
      <c r="K189" s="26" t="str">
        <f>LEFT(Credits_unapp[[#This Row],[Invoice '#]], 7)</f>
        <v>PYMNT00</v>
      </c>
      <c r="O189" s="26" t="e">
        <f>_xlfn.XLOOKUP(K189,#REF!,#REF!, 0)</f>
        <v>#REF!</v>
      </c>
    </row>
    <row r="190" spans="2:19" s="26" customFormat="1" ht="17.100000000000001" customHeight="1" x14ac:dyDescent="0.25">
      <c r="B190" s="26" t="s">
        <v>871</v>
      </c>
      <c r="C190" s="26" t="s">
        <v>1</v>
      </c>
      <c r="D190" s="26" t="s">
        <v>1689</v>
      </c>
      <c r="E190" s="52">
        <v>44595</v>
      </c>
      <c r="F190" s="27">
        <v>0</v>
      </c>
      <c r="G190" s="27">
        <v>0.3</v>
      </c>
      <c r="J190" s="40">
        <f>Credits_unapp[[#This Row],[Document
Date]]</f>
        <v>44595</v>
      </c>
      <c r="K190" s="26" t="str">
        <f>LEFT(Credits_unapp[[#This Row],[Invoice '#]], 7)</f>
        <v>PYMNT00</v>
      </c>
      <c r="L190" s="27">
        <f>Credits_unapp[[#This Row],[Amount
Outstanding]]</f>
        <v>0.3</v>
      </c>
      <c r="O190" s="26" t="e">
        <f>_xlfn.XLOOKUP(K190,#REF!,#REF!, 0)</f>
        <v>#REF!</v>
      </c>
    </row>
    <row r="191" spans="2:19" s="26" customFormat="1" ht="17.100000000000001" customHeight="1" x14ac:dyDescent="0.25">
      <c r="B191" s="26" t="s">
        <v>871</v>
      </c>
      <c r="C191" s="26" t="s">
        <v>1</v>
      </c>
      <c r="D191" s="26" t="s">
        <v>1690</v>
      </c>
      <c r="E191" s="52">
        <v>44762</v>
      </c>
      <c r="F191" s="27">
        <v>0</v>
      </c>
      <c r="G191" s="27">
        <v>194.15</v>
      </c>
      <c r="K191" s="26" t="str">
        <f>LEFT(Credits_unapp[[#This Row],[Invoice '#]], 7)</f>
        <v>PYMNT00</v>
      </c>
      <c r="O191" s="26" t="e">
        <f>_xlfn.XLOOKUP(K191,#REF!,#REF!, 0)</f>
        <v>#REF!</v>
      </c>
    </row>
    <row r="192" spans="2:19" s="26" customFormat="1" ht="17.100000000000001" customHeight="1" x14ac:dyDescent="0.25">
      <c r="B192" s="26" t="s">
        <v>871</v>
      </c>
      <c r="C192" s="26" t="s">
        <v>1</v>
      </c>
      <c r="D192" s="26" t="s">
        <v>1691</v>
      </c>
      <c r="E192" s="52">
        <v>44826</v>
      </c>
      <c r="F192" s="27">
        <v>0</v>
      </c>
      <c r="G192" s="27">
        <v>120</v>
      </c>
      <c r="K192" s="26" t="str">
        <f>LEFT(Credits_unapp[[#This Row],[Invoice '#]], 7)</f>
        <v>PYMNT00</v>
      </c>
      <c r="O192" s="26" t="e">
        <f>_xlfn.XLOOKUP(K192,#REF!,#REF!, 0)</f>
        <v>#REF!</v>
      </c>
      <c r="R192" s="40">
        <v>44683</v>
      </c>
      <c r="S192" s="27">
        <v>264</v>
      </c>
    </row>
    <row r="193" spans="2:19" s="26" customFormat="1" ht="17.100000000000001" customHeight="1" x14ac:dyDescent="0.25">
      <c r="B193" s="26" t="s">
        <v>871</v>
      </c>
      <c r="C193" s="26" t="s">
        <v>1</v>
      </c>
      <c r="D193" s="26" t="s">
        <v>2524</v>
      </c>
      <c r="E193" s="52">
        <v>44869</v>
      </c>
      <c r="F193" s="27">
        <v>0</v>
      </c>
      <c r="G193" s="27">
        <v>9261.6299999999992</v>
      </c>
      <c r="K193" s="26" t="str">
        <f>LEFT(Credits_unapp[[#This Row],[Invoice '#]], 7)</f>
        <v>PYMNT00</v>
      </c>
      <c r="O193" s="26" t="e">
        <f>_xlfn.XLOOKUP(K193,#REF!,#REF!, 0)</f>
        <v>#REF!</v>
      </c>
      <c r="R193" s="40">
        <v>44712</v>
      </c>
      <c r="S193" s="27">
        <v>126.5</v>
      </c>
    </row>
    <row r="194" spans="2:19" s="26" customFormat="1" ht="17.100000000000001" customHeight="1" x14ac:dyDescent="0.25">
      <c r="B194" s="26" t="s">
        <v>878</v>
      </c>
      <c r="C194" s="26" t="s">
        <v>879</v>
      </c>
      <c r="D194" s="26" t="s">
        <v>1692</v>
      </c>
      <c r="E194" s="52">
        <v>44683</v>
      </c>
      <c r="F194" s="27">
        <v>0</v>
      </c>
      <c r="G194" s="27">
        <v>3000</v>
      </c>
      <c r="J194" s="40">
        <f>Credits_unapp[[#This Row],[Document
Date]]</f>
        <v>44683</v>
      </c>
      <c r="K194" s="26" t="str">
        <f>LEFT(Credits_unapp[[#This Row],[Invoice '#]], 7)</f>
        <v>PYMNT00</v>
      </c>
      <c r="L194" s="27">
        <f>Credits_unapp[[#This Row],[Amount
Outstanding]]</f>
        <v>3000</v>
      </c>
      <c r="O194" s="26" t="e">
        <f>_xlfn.XLOOKUP(K194,#REF!,#REF!, 0)</f>
        <v>#REF!</v>
      </c>
      <c r="R194" s="40">
        <v>44777</v>
      </c>
      <c r="S194" s="27">
        <v>113.48</v>
      </c>
    </row>
    <row r="195" spans="2:19" s="26" customFormat="1" ht="17.100000000000001" customHeight="1" x14ac:dyDescent="0.25">
      <c r="B195" s="26" t="s">
        <v>878</v>
      </c>
      <c r="C195" s="26" t="s">
        <v>879</v>
      </c>
      <c r="D195" s="26" t="s">
        <v>1693</v>
      </c>
      <c r="E195" s="52">
        <v>44736</v>
      </c>
      <c r="F195" s="27">
        <v>0</v>
      </c>
      <c r="G195" s="27">
        <v>1800</v>
      </c>
      <c r="J195" s="40">
        <f>Credits_unapp[[#This Row],[Document
Date]]</f>
        <v>44736</v>
      </c>
      <c r="K195" s="26" t="str">
        <f>LEFT(Credits_unapp[[#This Row],[Invoice '#]], 7)</f>
        <v>PYMNT00</v>
      </c>
      <c r="L195" s="27">
        <f>Credits_unapp[[#This Row],[Amount
Outstanding]]</f>
        <v>1800</v>
      </c>
      <c r="O195" s="26" t="e">
        <f>_xlfn.XLOOKUP(K195,#REF!,#REF!, 0)</f>
        <v>#REF!</v>
      </c>
      <c r="R195" s="40">
        <v>44778</v>
      </c>
      <c r="S195" s="27">
        <v>968</v>
      </c>
    </row>
    <row r="196" spans="2:19" s="26" customFormat="1" ht="17.100000000000001" customHeight="1" x14ac:dyDescent="0.25">
      <c r="B196" s="26" t="s">
        <v>885</v>
      </c>
      <c r="C196" s="26" t="s">
        <v>886</v>
      </c>
      <c r="D196" s="26" t="s">
        <v>1699</v>
      </c>
      <c r="E196" s="52">
        <v>44113</v>
      </c>
      <c r="F196" s="27">
        <v>0</v>
      </c>
      <c r="G196" s="27">
        <v>1792.35</v>
      </c>
      <c r="K196" s="26" t="str">
        <f>LEFT(Credits_unapp[[#This Row],[Invoice '#]], 7)</f>
        <v>PYMNT00</v>
      </c>
      <c r="O196" s="26" t="e">
        <f>_xlfn.XLOOKUP(K196,#REF!,#REF!, 0)</f>
        <v>#REF!</v>
      </c>
      <c r="R196" s="40">
        <v>44799</v>
      </c>
      <c r="S196" s="27">
        <v>986.68</v>
      </c>
    </row>
    <row r="197" spans="2:19" s="26" customFormat="1" ht="17.100000000000001" customHeight="1" x14ac:dyDescent="0.25">
      <c r="B197" s="26" t="s">
        <v>905</v>
      </c>
      <c r="C197" s="26" t="s">
        <v>906</v>
      </c>
      <c r="D197" s="26" t="s">
        <v>1703</v>
      </c>
      <c r="E197" s="52">
        <v>44498</v>
      </c>
      <c r="F197" s="27">
        <v>0</v>
      </c>
      <c r="G197" s="27">
        <v>0.5</v>
      </c>
      <c r="K197" s="26" t="str">
        <f>LEFT(Credits_unapp[[#This Row],[Invoice '#]], 7)</f>
        <v>PYMNT00</v>
      </c>
      <c r="O197" s="26" t="e">
        <f>_xlfn.XLOOKUP(K197,#REF!,#REF!, 0)</f>
        <v>#REF!</v>
      </c>
      <c r="R197" s="40">
        <v>44809</v>
      </c>
      <c r="S197" s="27">
        <v>1745</v>
      </c>
    </row>
    <row r="198" spans="2:19" s="26" customFormat="1" ht="17.100000000000001" customHeight="1" x14ac:dyDescent="0.25">
      <c r="B198" s="26" t="s">
        <v>905</v>
      </c>
      <c r="C198" s="26" t="s">
        <v>906</v>
      </c>
      <c r="D198" s="26" t="s">
        <v>1704</v>
      </c>
      <c r="E198" s="52">
        <v>44778</v>
      </c>
      <c r="F198" s="27">
        <v>0</v>
      </c>
      <c r="G198" s="27">
        <v>1613.25</v>
      </c>
      <c r="K198" s="26" t="str">
        <f>LEFT(Credits_unapp[[#This Row],[Invoice '#]], 7)</f>
        <v>PYMNT00</v>
      </c>
      <c r="O198" s="26" t="e">
        <f>_xlfn.XLOOKUP(K198,#REF!,#REF!, 0)</f>
        <v>#REF!</v>
      </c>
    </row>
    <row r="199" spans="2:19" s="26" customFormat="1" ht="17.100000000000001" customHeight="1" x14ac:dyDescent="0.25">
      <c r="B199" s="26" t="s">
        <v>918</v>
      </c>
      <c r="C199" s="26" t="s">
        <v>918</v>
      </c>
      <c r="D199" s="26" t="s">
        <v>1716</v>
      </c>
      <c r="E199" s="52">
        <v>44319</v>
      </c>
      <c r="F199" s="27">
        <v>0</v>
      </c>
      <c r="G199" s="27">
        <v>52.5</v>
      </c>
      <c r="K199" s="26" t="str">
        <f>LEFT(Credits_unapp[[#This Row],[Invoice '#]], 7)</f>
        <v>PYMNT00</v>
      </c>
      <c r="O199" s="26" t="e">
        <f>_xlfn.XLOOKUP(K199,#REF!,#REF!, 0)</f>
        <v>#REF!</v>
      </c>
    </row>
    <row r="200" spans="2:19" s="26" customFormat="1" ht="17.100000000000001" customHeight="1" x14ac:dyDescent="0.25">
      <c r="B200" s="26" t="s">
        <v>918</v>
      </c>
      <c r="C200" s="26" t="s">
        <v>918</v>
      </c>
      <c r="D200" s="26" t="s">
        <v>1717</v>
      </c>
      <c r="E200" s="52">
        <v>44620</v>
      </c>
      <c r="F200" s="27">
        <v>0</v>
      </c>
      <c r="G200" s="27">
        <v>35</v>
      </c>
      <c r="K200" s="26" t="str">
        <f>LEFT(Credits_unapp[[#This Row],[Invoice '#]], 7)</f>
        <v>PYMNT00</v>
      </c>
      <c r="O200" s="26" t="e">
        <f>_xlfn.XLOOKUP(K200,#REF!,#REF!, 0)</f>
        <v>#REF!</v>
      </c>
    </row>
    <row r="201" spans="2:19" s="26" customFormat="1" ht="17.100000000000001" customHeight="1" x14ac:dyDescent="0.25">
      <c r="B201" s="26" t="s">
        <v>918</v>
      </c>
      <c r="C201" s="26" t="s">
        <v>918</v>
      </c>
      <c r="D201" s="26" t="s">
        <v>1718</v>
      </c>
      <c r="E201" s="52">
        <v>44754</v>
      </c>
      <c r="F201" s="27">
        <v>0</v>
      </c>
      <c r="G201" s="27">
        <v>0.95</v>
      </c>
      <c r="K201" s="26" t="str">
        <f>LEFT(Credits_unapp[[#This Row],[Invoice '#]], 7)</f>
        <v>PYMNT00</v>
      </c>
      <c r="O201" s="26" t="e">
        <f>_xlfn.XLOOKUP(K201,#REF!,#REF!, 0)</f>
        <v>#REF!</v>
      </c>
    </row>
    <row r="202" spans="2:19" s="26" customFormat="1" ht="17.100000000000001" customHeight="1" x14ac:dyDescent="0.25">
      <c r="B202" s="26" t="s">
        <v>956</v>
      </c>
      <c r="C202" s="26" t="s">
        <v>957</v>
      </c>
      <c r="D202" s="26" t="s">
        <v>1719</v>
      </c>
      <c r="E202" s="52">
        <v>44722</v>
      </c>
      <c r="F202" s="27">
        <v>0</v>
      </c>
      <c r="G202" s="27">
        <v>516.25</v>
      </c>
      <c r="K202" s="26" t="str">
        <f>LEFT(Credits_unapp[[#This Row],[Invoice '#]], 7)</f>
        <v>PYMNT00</v>
      </c>
      <c r="O202" s="26" t="e">
        <f>_xlfn.XLOOKUP(K202,#REF!,#REF!, 0)</f>
        <v>#REF!</v>
      </c>
    </row>
    <row r="203" spans="2:19" s="26" customFormat="1" ht="17.100000000000001" customHeight="1" x14ac:dyDescent="0.25">
      <c r="B203" s="26" t="s">
        <v>965</v>
      </c>
      <c r="C203" s="26" t="s">
        <v>966</v>
      </c>
      <c r="D203" s="26" t="s">
        <v>1720</v>
      </c>
      <c r="E203" s="52">
        <v>43983</v>
      </c>
      <c r="F203" s="27">
        <v>0</v>
      </c>
      <c r="G203" s="27">
        <v>22.45</v>
      </c>
      <c r="K203" s="26" t="str">
        <f>LEFT(Credits_unapp[[#This Row],[Invoice '#]], 7)</f>
        <v>PYMNT00</v>
      </c>
      <c r="O203" s="26" t="e">
        <f>_xlfn.XLOOKUP(K203,#REF!,#REF!, 0)</f>
        <v>#REF!</v>
      </c>
    </row>
    <row r="204" spans="2:19" s="26" customFormat="1" ht="17.100000000000001" customHeight="1" x14ac:dyDescent="0.25">
      <c r="B204" s="26" t="s">
        <v>965</v>
      </c>
      <c r="C204" s="26" t="s">
        <v>966</v>
      </c>
      <c r="D204" s="26" t="s">
        <v>1721</v>
      </c>
      <c r="E204" s="52">
        <v>43999</v>
      </c>
      <c r="F204" s="27">
        <v>0</v>
      </c>
      <c r="G204" s="27">
        <v>23.03</v>
      </c>
      <c r="K204" s="26" t="str">
        <f>LEFT(Credits_unapp[[#This Row],[Invoice '#]], 7)</f>
        <v>PYMNT00</v>
      </c>
      <c r="O204" s="26" t="e">
        <f>_xlfn.XLOOKUP(K204,#REF!,#REF!, 0)</f>
        <v>#REF!</v>
      </c>
    </row>
    <row r="205" spans="2:19" s="26" customFormat="1" ht="17.100000000000001" customHeight="1" x14ac:dyDescent="0.25">
      <c r="B205" s="26" t="s">
        <v>965</v>
      </c>
      <c r="C205" s="26" t="s">
        <v>966</v>
      </c>
      <c r="D205" s="26" t="s">
        <v>1722</v>
      </c>
      <c r="E205" s="52">
        <v>44033</v>
      </c>
      <c r="F205" s="27">
        <v>0</v>
      </c>
      <c r="G205" s="27">
        <v>39.65</v>
      </c>
      <c r="K205" s="26" t="str">
        <f>LEFT(Credits_unapp[[#This Row],[Invoice '#]], 7)</f>
        <v>PYMNT00</v>
      </c>
      <c r="O205" s="26" t="e">
        <f>_xlfn.XLOOKUP(K205,#REF!,#REF!, 0)</f>
        <v>#REF!</v>
      </c>
    </row>
    <row r="206" spans="2:19" s="26" customFormat="1" ht="17.100000000000001" customHeight="1" x14ac:dyDescent="0.25">
      <c r="B206" s="26" t="s">
        <v>984</v>
      </c>
      <c r="C206" s="26" t="s">
        <v>985</v>
      </c>
      <c r="D206" s="26" t="s">
        <v>1743</v>
      </c>
      <c r="E206" s="52">
        <v>44684</v>
      </c>
      <c r="F206" s="27">
        <v>0</v>
      </c>
      <c r="G206" s="27">
        <v>53.07</v>
      </c>
      <c r="K206" s="26" t="str">
        <f>LEFT(Credits_unapp[[#This Row],[Invoice '#]], 7)</f>
        <v>PYMNT00</v>
      </c>
      <c r="O206" s="26" t="e">
        <f>_xlfn.XLOOKUP(K206,#REF!,#REF!, 0)</f>
        <v>#REF!</v>
      </c>
    </row>
    <row r="207" spans="2:19" s="26" customFormat="1" ht="17.100000000000001" customHeight="1" x14ac:dyDescent="0.25">
      <c r="B207" s="26" t="s">
        <v>984</v>
      </c>
      <c r="C207" s="26" t="s">
        <v>985</v>
      </c>
      <c r="D207" s="26" t="s">
        <v>1744</v>
      </c>
      <c r="E207" s="52">
        <v>44705</v>
      </c>
      <c r="F207" s="27">
        <v>0</v>
      </c>
      <c r="G207" s="27">
        <v>100</v>
      </c>
      <c r="K207" s="26" t="str">
        <f>LEFT(Credits_unapp[[#This Row],[Invoice '#]], 7)</f>
        <v>PYMNT00</v>
      </c>
      <c r="O207" s="26" t="e">
        <f>_xlfn.XLOOKUP(K207,#REF!,#REF!, 0)</f>
        <v>#REF!</v>
      </c>
    </row>
    <row r="208" spans="2:19" s="26" customFormat="1" ht="17.100000000000001" customHeight="1" x14ac:dyDescent="0.25">
      <c r="B208" s="26" t="s">
        <v>984</v>
      </c>
      <c r="C208" s="26" t="s">
        <v>985</v>
      </c>
      <c r="D208" s="26" t="s">
        <v>1745</v>
      </c>
      <c r="E208" s="52">
        <v>44769</v>
      </c>
      <c r="F208" s="27">
        <v>0</v>
      </c>
      <c r="G208" s="27">
        <v>14</v>
      </c>
      <c r="K208" s="26" t="str">
        <f>LEFT(Credits_unapp[[#This Row],[Invoice '#]], 7)</f>
        <v>PYMNT00</v>
      </c>
      <c r="O208" s="26" t="e">
        <f>_xlfn.XLOOKUP(K208,#REF!,#REF!, 0)</f>
        <v>#REF!</v>
      </c>
    </row>
    <row r="209" spans="2:15" s="26" customFormat="1" ht="17.100000000000001" customHeight="1" x14ac:dyDescent="0.25">
      <c r="B209" s="26" t="s">
        <v>984</v>
      </c>
      <c r="C209" s="26" t="s">
        <v>985</v>
      </c>
      <c r="D209" s="26" t="s">
        <v>1746</v>
      </c>
      <c r="E209" s="52">
        <v>44782</v>
      </c>
      <c r="F209" s="27">
        <v>0</v>
      </c>
      <c r="G209" s="27">
        <v>145.5</v>
      </c>
      <c r="K209" s="26" t="str">
        <f>LEFT(Credits_unapp[[#This Row],[Invoice '#]], 7)</f>
        <v>PYMNT00</v>
      </c>
      <c r="O209" s="26" t="e">
        <f>_xlfn.XLOOKUP(K209,#REF!,#REF!, 0)</f>
        <v>#REF!</v>
      </c>
    </row>
    <row r="210" spans="2:15" s="26" customFormat="1" ht="17.100000000000001" customHeight="1" x14ac:dyDescent="0.25">
      <c r="B210" s="26" t="s">
        <v>984</v>
      </c>
      <c r="C210" s="26" t="s">
        <v>985</v>
      </c>
      <c r="D210" s="26" t="s">
        <v>2525</v>
      </c>
      <c r="E210" s="52">
        <v>44886</v>
      </c>
      <c r="F210" s="27">
        <v>0</v>
      </c>
      <c r="G210" s="27">
        <v>768.55</v>
      </c>
      <c r="K210" s="26" t="str">
        <f>LEFT(Credits_unapp[[#This Row],[Invoice '#]], 7)</f>
        <v>PYMNT00</v>
      </c>
      <c r="O210" s="26" t="e">
        <f>_xlfn.XLOOKUP(K210,#REF!,#REF!, 0)</f>
        <v>#REF!</v>
      </c>
    </row>
    <row r="211" spans="2:15" s="26" customFormat="1" ht="17.100000000000001" customHeight="1" x14ac:dyDescent="0.25">
      <c r="B211" s="26" t="s">
        <v>984</v>
      </c>
      <c r="C211" s="26" t="s">
        <v>985</v>
      </c>
      <c r="D211" s="26" t="s">
        <v>2526</v>
      </c>
      <c r="E211" s="52">
        <v>44893</v>
      </c>
      <c r="F211" s="27">
        <v>0</v>
      </c>
      <c r="G211" s="27">
        <v>0.01</v>
      </c>
      <c r="K211" s="26" t="str">
        <f>LEFT(Credits_unapp[[#This Row],[Invoice '#]], 7)</f>
        <v>PYMNT00</v>
      </c>
      <c r="O211" s="26" t="e">
        <f>_xlfn.XLOOKUP(K211,#REF!,#REF!, 0)</f>
        <v>#REF!</v>
      </c>
    </row>
    <row r="212" spans="2:15" s="26" customFormat="1" ht="17.100000000000001" customHeight="1" x14ac:dyDescent="0.25">
      <c r="B212" s="26" t="s">
        <v>1014</v>
      </c>
      <c r="C212" s="26" t="s">
        <v>1015</v>
      </c>
      <c r="D212" s="26" t="s">
        <v>1757</v>
      </c>
      <c r="E212" s="52">
        <v>44799</v>
      </c>
      <c r="F212" s="27">
        <v>0</v>
      </c>
      <c r="G212" s="27">
        <v>3860</v>
      </c>
      <c r="K212" s="26" t="str">
        <f>LEFT(Credits_unapp[[#This Row],[Invoice '#]], 7)</f>
        <v>PYMNT00</v>
      </c>
      <c r="O212" s="26" t="e">
        <f>_xlfn.XLOOKUP(K212,#REF!,#REF!, 0)</f>
        <v>#REF!</v>
      </c>
    </row>
    <row r="213" spans="2:15" s="26" customFormat="1" ht="17.100000000000001" customHeight="1" x14ac:dyDescent="0.25">
      <c r="B213" s="26" t="s">
        <v>1029</v>
      </c>
      <c r="C213" s="26" t="s">
        <v>1030</v>
      </c>
      <c r="D213" s="26" t="s">
        <v>2527</v>
      </c>
      <c r="E213" s="52">
        <v>44837</v>
      </c>
      <c r="F213" s="27">
        <v>0</v>
      </c>
      <c r="G213" s="27">
        <v>24.24</v>
      </c>
      <c r="K213" s="26" t="str">
        <f>LEFT(Credits_unapp[[#This Row],[Invoice '#]], 7)</f>
        <v>PYMNT00</v>
      </c>
      <c r="O213" s="26" t="e">
        <f>_xlfn.XLOOKUP(K213,#REF!,#REF!, 0)</f>
        <v>#REF!</v>
      </c>
    </row>
    <row r="214" spans="2:15" s="26" customFormat="1" ht="17.100000000000001" customHeight="1" x14ac:dyDescent="0.25">
      <c r="B214" s="26" t="s">
        <v>1031</v>
      </c>
      <c r="C214" s="26" t="s">
        <v>1032</v>
      </c>
      <c r="D214" s="26" t="s">
        <v>1759</v>
      </c>
      <c r="E214" s="52">
        <v>44743</v>
      </c>
      <c r="F214" s="27">
        <v>0</v>
      </c>
      <c r="G214" s="27">
        <v>855</v>
      </c>
      <c r="K214" s="26" t="str">
        <f>LEFT(Credits_unapp[[#This Row],[Invoice '#]], 7)</f>
        <v>PYMNT00</v>
      </c>
      <c r="O214" s="26" t="e">
        <f>_xlfn.XLOOKUP(K214,#REF!,#REF!, 0)</f>
        <v>#REF!</v>
      </c>
    </row>
    <row r="215" spans="2:15" s="26" customFormat="1" ht="17.100000000000001" customHeight="1" x14ac:dyDescent="0.25">
      <c r="B215" s="26" t="s">
        <v>1034</v>
      </c>
      <c r="C215" s="26" t="s">
        <v>1035</v>
      </c>
      <c r="D215" s="26" t="s">
        <v>2528</v>
      </c>
      <c r="E215" s="52">
        <v>44869</v>
      </c>
      <c r="F215" s="27">
        <v>0</v>
      </c>
      <c r="G215" s="27">
        <v>44</v>
      </c>
      <c r="K215" s="26" t="str">
        <f>LEFT(Credits_unapp[[#This Row],[Invoice '#]], 7)</f>
        <v>PYMNT00</v>
      </c>
      <c r="O215" s="26" t="e">
        <f>_xlfn.XLOOKUP(K215,#REF!,#REF!, 0)</f>
        <v>#REF!</v>
      </c>
    </row>
    <row r="216" spans="2:15" s="26" customFormat="1" ht="17.100000000000001" customHeight="1" x14ac:dyDescent="0.25">
      <c r="B216" s="26" t="s">
        <v>2529</v>
      </c>
      <c r="C216" s="26" t="s">
        <v>2530</v>
      </c>
      <c r="D216" s="26" t="s">
        <v>2531</v>
      </c>
      <c r="E216" s="52">
        <v>44883</v>
      </c>
      <c r="F216" s="27">
        <v>0</v>
      </c>
      <c r="G216" s="27">
        <v>139.05000000000001</v>
      </c>
      <c r="K216" s="26" t="str">
        <f>LEFT(Credits_unapp[[#This Row],[Invoice '#]], 7)</f>
        <v>PYMNT00</v>
      </c>
      <c r="O216" s="26" t="e">
        <f>_xlfn.XLOOKUP(K216,#REF!,#REF!, 0)</f>
        <v>#REF!</v>
      </c>
    </row>
    <row r="217" spans="2:15" s="26" customFormat="1" ht="17.100000000000001" customHeight="1" x14ac:dyDescent="0.25">
      <c r="B217" s="26" t="s">
        <v>2501</v>
      </c>
      <c r="C217" s="26" t="s">
        <v>2502</v>
      </c>
      <c r="D217" s="26" t="s">
        <v>2532</v>
      </c>
      <c r="E217" s="52">
        <v>44893</v>
      </c>
      <c r="F217" s="27">
        <v>0</v>
      </c>
      <c r="G217" s="27">
        <v>186</v>
      </c>
    </row>
    <row r="218" spans="2:15" s="26" customFormat="1" ht="17.100000000000001" customHeight="1" x14ac:dyDescent="0.25">
      <c r="B218" s="26" t="s">
        <v>1231</v>
      </c>
      <c r="C218" s="26" t="s">
        <v>1232</v>
      </c>
      <c r="D218" s="26" t="s">
        <v>1760</v>
      </c>
      <c r="E218" s="52">
        <v>44330</v>
      </c>
      <c r="F218" s="27">
        <v>0</v>
      </c>
      <c r="G218" s="27">
        <v>197.63</v>
      </c>
    </row>
    <row r="219" spans="2:15" s="26" customFormat="1" ht="17.100000000000001" customHeight="1" x14ac:dyDescent="0.25">
      <c r="B219" s="26" t="s">
        <v>1761</v>
      </c>
      <c r="C219" s="26" t="s">
        <v>1762</v>
      </c>
      <c r="D219" s="26" t="s">
        <v>1763</v>
      </c>
      <c r="E219" s="52">
        <v>43980</v>
      </c>
      <c r="F219" s="27">
        <v>0</v>
      </c>
      <c r="G219" s="27">
        <v>60</v>
      </c>
    </row>
    <row r="220" spans="2:15" s="26" customFormat="1" ht="17.100000000000001" customHeight="1" x14ac:dyDescent="0.25">
      <c r="B220" s="26" t="s">
        <v>1233</v>
      </c>
      <c r="C220" s="26" t="s">
        <v>1234</v>
      </c>
      <c r="D220" s="26" t="s">
        <v>1764</v>
      </c>
      <c r="E220" s="52">
        <v>44648</v>
      </c>
      <c r="F220" s="27">
        <v>0</v>
      </c>
      <c r="G220" s="27">
        <v>0.5</v>
      </c>
    </row>
    <row r="221" spans="2:15" s="26" customFormat="1" ht="17.100000000000001" customHeight="1" x14ac:dyDescent="0.25">
      <c r="B221" s="26" t="s">
        <v>1233</v>
      </c>
      <c r="C221" s="26" t="s">
        <v>1234</v>
      </c>
      <c r="D221" s="26" t="s">
        <v>1765</v>
      </c>
      <c r="E221" s="52">
        <v>44832</v>
      </c>
      <c r="F221" s="27">
        <v>0</v>
      </c>
      <c r="G221" s="27">
        <v>735.67</v>
      </c>
      <c r="H221" s="26" t="s">
        <v>1044</v>
      </c>
    </row>
  </sheetData>
  <sortState xmlns:xlrd2="http://schemas.microsoft.com/office/spreadsheetml/2017/richdata2" ref="R192:S197">
    <sortCondition ref="R192:R197"/>
    <sortCondition ref="S192:S197"/>
  </sortState>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4AE10C32-7826-40B1-A17E-8CE546DBC33D}">
  <ds:schemaRefs/>
</ds:datastoreItem>
</file>

<file path=customXml/itemProps2.xml><?xml version="1.0" encoding="utf-8"?>
<ds:datastoreItem xmlns:ds="http://schemas.openxmlformats.org/officeDocument/2006/customXml" ds:itemID="{8E067C29-1C6C-4DDA-842C-A2B0A4049B9B}">
  <ds:schemaRefs/>
</ds:datastoreItem>
</file>

<file path=customXml/itemProps3.xml><?xml version="1.0" encoding="utf-8"?>
<ds:datastoreItem xmlns:ds="http://schemas.openxmlformats.org/officeDocument/2006/customXml" ds:itemID="{A1C4D95C-C053-4990-91A8-A0F25B039950}">
  <ds:schemaRefs/>
</ds:datastoreItem>
</file>

<file path=customXml/itemProps4.xml><?xml version="1.0" encoding="utf-8"?>
<ds:datastoreItem xmlns:ds="http://schemas.openxmlformats.org/officeDocument/2006/customXml" ds:itemID="{30D02003-87C5-4FCA-ADC7-0A4EDEF71526}">
  <ds:schemaRefs/>
</ds:datastoreItem>
</file>

<file path=customXml/itemProps5.xml><?xml version="1.0" encoding="utf-8"?>
<ds:datastoreItem xmlns:ds="http://schemas.openxmlformats.org/officeDocument/2006/customXml" ds:itemID="{DCB1384E-FA29-4CA8-9247-AA5107D7954E}">
  <ds:schemaRefs/>
</ds:datastoreItem>
</file>

<file path=customXml/itemProps6.xml><?xml version="1.0" encoding="utf-8"?>
<ds:datastoreItem xmlns:ds="http://schemas.openxmlformats.org/officeDocument/2006/customXml" ds:itemID="{31C5833A-B0A1-48A5-9ADE-D15D66DACF11}">
  <ds:schemaRefs/>
</ds:datastoreItem>
</file>

<file path=customXml/itemProps7.xml><?xml version="1.0" encoding="utf-8"?>
<ds:datastoreItem xmlns:ds="http://schemas.openxmlformats.org/officeDocument/2006/customXml" ds:itemID="{06205069-1DA3-4468-9E6A-61AFBCC5046D}">
  <ds:schemaRefs/>
</ds:datastoreItem>
</file>

<file path=customXml/itemProps8.xml><?xml version="1.0" encoding="utf-8"?>
<ds:datastoreItem xmlns:ds="http://schemas.openxmlformats.org/officeDocument/2006/customXml" ds:itemID="{CE2396A6-44FD-49CB-A5E2-F283ABF25500}">
  <ds:schemaRefs/>
</ds:datastoreItem>
</file>

<file path=customXml/itemProps9.xml><?xml version="1.0" encoding="utf-8"?>
<ds:datastoreItem xmlns:ds="http://schemas.openxmlformats.org/officeDocument/2006/customXml" ds:itemID="{7CF91680-08F9-4D96-9D5B-4A08E736C7C7}">
  <ds:schemaRefs/>
</ds:datastoreItem>
</file>

<file path=customXml/itemProps10.xml><?xml version="1.0" encoding="utf-8"?>
<ds:datastoreItem xmlns:ds="http://schemas.openxmlformats.org/officeDocument/2006/customXml" ds:itemID="{515ACD84-AB83-4EF9-9BF3-401BD305D514}">
  <ds:schemaRefs/>
</ds:datastoreItem>
</file>

<file path=customXml/itemProps11.xml><?xml version="1.0" encoding="utf-8"?>
<ds:datastoreItem xmlns:ds="http://schemas.openxmlformats.org/officeDocument/2006/customXml" ds:itemID="{247BB228-9FEF-4421-A721-95D0A61F004A}">
  <ds:schemaRefs/>
</ds:datastoreItem>
</file>

<file path=customXml/itemProps12.xml><?xml version="1.0" encoding="utf-8"?>
<ds:datastoreItem xmlns:ds="http://schemas.openxmlformats.org/officeDocument/2006/customXml" ds:itemID="{5DBB228A-0C6E-4662-B5FF-66EC6D2B3E7E}">
  <ds:schemaRefs/>
</ds:datastoreItem>
</file>

<file path=customXml/itemProps13.xml><?xml version="1.0" encoding="utf-8"?>
<ds:datastoreItem xmlns:ds="http://schemas.openxmlformats.org/officeDocument/2006/customXml" ds:itemID="{84285577-A5F4-46FD-915A-81D3759D4033}">
  <ds:schemaRefs/>
</ds:datastoreItem>
</file>

<file path=customXml/itemProps14.xml><?xml version="1.0" encoding="utf-8"?>
<ds:datastoreItem xmlns:ds="http://schemas.openxmlformats.org/officeDocument/2006/customXml" ds:itemID="{D2B8B590-8A40-4FE5-A2B2-43BBD2579C0B}">
  <ds:schemaRefs/>
</ds:datastoreItem>
</file>

<file path=customXml/itemProps15.xml><?xml version="1.0" encoding="utf-8"?>
<ds:datastoreItem xmlns:ds="http://schemas.openxmlformats.org/officeDocument/2006/customXml" ds:itemID="{52A9ACBE-EEF2-4271-9CEE-F34D3252EF89}">
  <ds:schemaRefs/>
</ds:datastoreItem>
</file>

<file path=customXml/itemProps16.xml><?xml version="1.0" encoding="utf-8"?>
<ds:datastoreItem xmlns:ds="http://schemas.openxmlformats.org/officeDocument/2006/customXml" ds:itemID="{FECB6FF4-18C3-46DF-A6B4-5BDBD29B0E27}">
  <ds:schemaRefs>
    <ds:schemaRef ds:uri="http://schemas.microsoft.com/DataMashup"/>
  </ds:schemaRefs>
</ds:datastoreItem>
</file>

<file path=customXml/itemProps17.xml><?xml version="1.0" encoding="utf-8"?>
<ds:datastoreItem xmlns:ds="http://schemas.openxmlformats.org/officeDocument/2006/customXml" ds:itemID="{59573425-6C36-4E31-A44D-211EC38F96BA}">
  <ds:schemaRefs/>
</ds:datastoreItem>
</file>

<file path=customXml/itemProps18.xml><?xml version="1.0" encoding="utf-8"?>
<ds:datastoreItem xmlns:ds="http://schemas.openxmlformats.org/officeDocument/2006/customXml" ds:itemID="{2C43F459-028A-45C1-B9C6-FDC1C8F257FD}">
  <ds:schemaRefs/>
</ds:datastoreItem>
</file>

<file path=customXml/itemProps19.xml><?xml version="1.0" encoding="utf-8"?>
<ds:datastoreItem xmlns:ds="http://schemas.openxmlformats.org/officeDocument/2006/customXml" ds:itemID="{F47C3039-0A68-42DB-A88E-3F22BAFA82A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Overall Totals</vt:lpstr>
      <vt:lpstr>Outstanding Invoices</vt:lpstr>
      <vt:lpstr>Invoice Statement </vt:lpstr>
      <vt:lpstr>Pivot</vt:lpstr>
      <vt:lpstr>Data Import-Express</vt:lpstr>
      <vt:lpstr>Pymnts - CR</vt:lpstr>
      <vt:lpstr>'Overall Totals'!Account</vt:lpstr>
      <vt:lpstr>Account</vt:lpstr>
      <vt:lpstr>'Overall Totals'!Company</vt:lpstr>
      <vt:lpstr>Company</vt:lpstr>
      <vt:lpstr>'Overall Totals'!Company_No.</vt:lpstr>
      <vt:lpstr>Company_No.</vt:lpstr>
      <vt:lpstr>'Overall Totals'!Customer_Name</vt:lpstr>
      <vt:lpstr>Customer_Name</vt:lpstr>
      <vt:lpstr>Dialog</vt:lpstr>
      <vt:lpstr>'Invoice Statement '!Print_Titles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Rice</dc:creator>
  <cp:lastModifiedBy>Michael Rice</cp:lastModifiedBy>
  <cp:lastPrinted>2023-10-01T21:38:19Z</cp:lastPrinted>
  <dcterms:created xsi:type="dcterms:W3CDTF">2022-10-11T16:53:15Z</dcterms:created>
  <dcterms:modified xsi:type="dcterms:W3CDTF">2023-10-02T06:09:19Z</dcterms:modified>
</cp:coreProperties>
</file>