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.........ESDM Computer course\1. Project MS office\...Project 06-06-2024\"/>
    </mc:Choice>
  </mc:AlternateContent>
  <xr:revisionPtr revIDLastSave="0" documentId="13_ncr:1_{5FFCDF74-A097-42AD-A0A1-0DD374B54C39}" xr6:coauthVersionLast="36" xr6:coauthVersionMax="36" xr10:uidLastSave="{00000000-0000-0000-0000-000000000000}"/>
  <bookViews>
    <workbookView xWindow="0" yWindow="0" windowWidth="20490" windowHeight="7545" xr2:uid="{B7B34635-DC98-4684-BF86-A23F12A3E09A}"/>
  </bookViews>
  <sheets>
    <sheet name="Balance Sheet" sheetId="6" r:id="rId1"/>
    <sheet name="Sell" sheetId="2" r:id="rId2"/>
    <sheet name="Purchase" sheetId="1" r:id="rId3"/>
  </sheets>
  <definedNames>
    <definedName name="_xlnm._FilterDatabase" localSheetId="0" hidden="1">'Balance Sheet'!$B$3:$F$21</definedName>
    <definedName name="_xlnm._FilterDatabase" localSheetId="2" hidden="1">Purchase!$B$4:$G$20</definedName>
    <definedName name="_xlnm._FilterDatabase" localSheetId="1" hidden="1">Sell!$B$4:$H$22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H6" i="1"/>
  <c r="J6" i="1" s="1"/>
  <c r="H7" i="1"/>
  <c r="H8" i="1"/>
  <c r="H9" i="1"/>
  <c r="I9" i="1" s="1"/>
  <c r="H10" i="1"/>
  <c r="J10" i="1" s="1"/>
  <c r="H11" i="1"/>
  <c r="J11" i="1" s="1"/>
  <c r="H12" i="1"/>
  <c r="H13" i="1"/>
  <c r="I13" i="1" s="1"/>
  <c r="H14" i="1"/>
  <c r="J14" i="1" s="1"/>
  <c r="H15" i="1"/>
  <c r="J15" i="1" s="1"/>
  <c r="H16" i="1"/>
  <c r="H17" i="1"/>
  <c r="I17" i="1" s="1"/>
  <c r="H18" i="1"/>
  <c r="J18" i="1" s="1"/>
  <c r="H19" i="1"/>
  <c r="J19" i="1" s="1"/>
  <c r="H20" i="1"/>
  <c r="I8" i="1"/>
  <c r="K8" i="1" s="1"/>
  <c r="I12" i="1"/>
  <c r="K12" i="1" s="1"/>
  <c r="I16" i="1"/>
  <c r="I20" i="1"/>
  <c r="K20" i="1" s="1"/>
  <c r="J8" i="1"/>
  <c r="J9" i="1"/>
  <c r="J12" i="1"/>
  <c r="J13" i="1"/>
  <c r="J16" i="1"/>
  <c r="J17" i="1"/>
  <c r="J20" i="1"/>
  <c r="K16" i="1"/>
  <c r="K5" i="1"/>
  <c r="J5" i="1"/>
  <c r="I5" i="1"/>
  <c r="H5" i="1"/>
  <c r="K15" i="1" l="1"/>
  <c r="I19" i="1"/>
  <c r="I15" i="1"/>
  <c r="I11" i="1"/>
  <c r="K11" i="1" s="1"/>
  <c r="I7" i="1"/>
  <c r="K7" i="1" s="1"/>
  <c r="K19" i="1"/>
  <c r="K14" i="1"/>
  <c r="J7" i="1"/>
  <c r="J21" i="1" s="1"/>
  <c r="I18" i="1"/>
  <c r="I14" i="1"/>
  <c r="I10" i="1"/>
  <c r="K10" i="1" s="1"/>
  <c r="I6" i="1"/>
  <c r="K6" i="1" s="1"/>
  <c r="K18" i="1"/>
  <c r="K13" i="1"/>
  <c r="K9" i="1"/>
  <c r="K17" i="1"/>
  <c r="G21" i="6"/>
  <c r="H21" i="6"/>
  <c r="J21" i="6"/>
  <c r="K21" i="6"/>
  <c r="G21" i="2"/>
  <c r="H21" i="2"/>
  <c r="F21" i="1"/>
  <c r="H21" i="1"/>
  <c r="I21" i="1"/>
  <c r="G21" i="1"/>
  <c r="I6" i="6" l="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5" i="6"/>
  <c r="I21" i="6" s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5" i="6"/>
  <c r="L21" i="6" s="1"/>
  <c r="M6" i="6"/>
  <c r="N6" i="6" s="1"/>
  <c r="O6" i="6" s="1"/>
  <c r="M7" i="6"/>
  <c r="M8" i="6"/>
  <c r="M9" i="6"/>
  <c r="N9" i="6" s="1"/>
  <c r="O9" i="6" s="1"/>
  <c r="M10" i="6"/>
  <c r="N10" i="6" s="1"/>
  <c r="O10" i="6" s="1"/>
  <c r="M11" i="6"/>
  <c r="N11" i="6" s="1"/>
  <c r="M12" i="6"/>
  <c r="N12" i="6" s="1"/>
  <c r="M13" i="6"/>
  <c r="N13" i="6" s="1"/>
  <c r="O13" i="6" s="1"/>
  <c r="M14" i="6"/>
  <c r="N14" i="6" s="1"/>
  <c r="O14" i="6" s="1"/>
  <c r="M15" i="6"/>
  <c r="N15" i="6" s="1"/>
  <c r="O15" i="6" s="1"/>
  <c r="M16" i="6"/>
  <c r="M17" i="6"/>
  <c r="N17" i="6" s="1"/>
  <c r="O17" i="6" s="1"/>
  <c r="M18" i="6"/>
  <c r="N18" i="6" s="1"/>
  <c r="O18" i="6" s="1"/>
  <c r="M19" i="6"/>
  <c r="M20" i="6"/>
  <c r="N20" i="6" s="1"/>
  <c r="O20" i="6" s="1"/>
  <c r="N8" i="6"/>
  <c r="O8" i="6" s="1"/>
  <c r="M5" i="6"/>
  <c r="N7" i="6"/>
  <c r="O7" i="6" s="1"/>
  <c r="N16" i="6"/>
  <c r="N19" i="6"/>
  <c r="O19" i="6" s="1"/>
  <c r="N5" i="6" l="1"/>
  <c r="N21" i="6" s="1"/>
  <c r="M21" i="6"/>
  <c r="O5" i="6"/>
  <c r="O16" i="6"/>
  <c r="O12" i="6"/>
  <c r="O11" i="6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O21" i="6" l="1"/>
  <c r="I21" i="2"/>
  <c r="J5" i="2"/>
  <c r="J17" i="2"/>
  <c r="K17" i="2"/>
  <c r="J13" i="2"/>
  <c r="K13" i="2" s="1"/>
  <c r="J20" i="2"/>
  <c r="K20" i="2" s="1"/>
  <c r="J16" i="2"/>
  <c r="K16" i="2" s="1"/>
  <c r="J8" i="2"/>
  <c r="K8" i="2" s="1"/>
  <c r="J19" i="2"/>
  <c r="K19" i="2" s="1"/>
  <c r="J15" i="2"/>
  <c r="K15" i="2" s="1"/>
  <c r="J11" i="2"/>
  <c r="K11" i="2" s="1"/>
  <c r="J7" i="2"/>
  <c r="K7" i="2" s="1"/>
  <c r="J9" i="2"/>
  <c r="K9" i="2" s="1"/>
  <c r="J12" i="2"/>
  <c r="K12" i="2" s="1"/>
  <c r="J18" i="2"/>
  <c r="K18" i="2" s="1"/>
  <c r="J14" i="2"/>
  <c r="K14" i="2" s="1"/>
  <c r="J10" i="2"/>
  <c r="K10" i="2" s="1"/>
  <c r="J6" i="2"/>
  <c r="K6" i="2" s="1"/>
  <c r="K5" i="2" l="1"/>
  <c r="K21" i="2" s="1"/>
  <c r="J21" i="2"/>
</calcChain>
</file>

<file path=xl/sharedStrings.xml><?xml version="1.0" encoding="utf-8"?>
<sst xmlns="http://schemas.openxmlformats.org/spreadsheetml/2006/main" count="343" uniqueCount="48">
  <si>
    <t>Item Code</t>
  </si>
  <si>
    <t>Product</t>
  </si>
  <si>
    <t>Rate</t>
  </si>
  <si>
    <t>Quantity</t>
  </si>
  <si>
    <t>Amount</t>
  </si>
  <si>
    <t>Discount 3%</t>
  </si>
  <si>
    <t>Total Amount</t>
  </si>
  <si>
    <t>Purchase Data Reports</t>
  </si>
  <si>
    <t>Imran</t>
  </si>
  <si>
    <t>Al-Amin</t>
  </si>
  <si>
    <t>Rifat</t>
  </si>
  <si>
    <t>Key Board</t>
  </si>
  <si>
    <t>Mouse</t>
  </si>
  <si>
    <t>UPS</t>
  </si>
  <si>
    <t>SMPS</t>
  </si>
  <si>
    <t>Hard Disk</t>
  </si>
  <si>
    <t>RAM</t>
  </si>
  <si>
    <t>Motherboard</t>
  </si>
  <si>
    <t>Sound system</t>
  </si>
  <si>
    <t>LED</t>
  </si>
  <si>
    <t>Charger</t>
  </si>
  <si>
    <t>Pendrive</t>
  </si>
  <si>
    <t>Modem</t>
  </si>
  <si>
    <t>Printer</t>
  </si>
  <si>
    <t>Scaner</t>
  </si>
  <si>
    <t>SSD</t>
  </si>
  <si>
    <t>Laptop</t>
  </si>
  <si>
    <t xml:space="preserve"> CustomerName</t>
  </si>
  <si>
    <t>Date</t>
  </si>
  <si>
    <t>Vat 5%</t>
  </si>
  <si>
    <t>Cus ID</t>
  </si>
  <si>
    <t>Customer Name</t>
  </si>
  <si>
    <t>Order ID</t>
  </si>
  <si>
    <t>Sales</t>
  </si>
  <si>
    <t>Fadil</t>
  </si>
  <si>
    <t>Solayman</t>
  </si>
  <si>
    <t>Ania</t>
  </si>
  <si>
    <t>Nayeem</t>
  </si>
  <si>
    <t>Tanvir</t>
  </si>
  <si>
    <t>Shuvo</t>
  </si>
  <si>
    <t xml:space="preserve"> Seller Name</t>
  </si>
  <si>
    <t>Purchase</t>
  </si>
  <si>
    <t>Closing stock</t>
  </si>
  <si>
    <t>Profit/Loss</t>
  </si>
  <si>
    <t>Sales Data Reports</t>
  </si>
  <si>
    <t>Discount 2%</t>
  </si>
  <si>
    <t>Total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</si>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</sst>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26"/>
      <color theme="0"/>
      <name val="Poor Richard"/>
      <family val="1"/>
    </font>
    <font>
      <u/>
      <sz val="26"/>
      <color theme="0"/>
      <name val="Poor Richard"/>
      <family val="1"/>
    </font>
    <font>
      <b/>
      <sz val="24"/>
      <color rgb="FFC00000"/>
      <name val="Times New Roman"/>
      <family val="1"/>
    </font>
    <font>
      <b/>
      <sz val="11"/>
      <color theme="0"/>
      <name val="Times New Roman"/>
      <family val="1"/>
    </font>
    <font>
      <b/>
      <sz val="11"/>
      <color rgb="FFC00000"/>
      <name val="Times New Roman"/>
      <family val="1"/>
    </font>
    <font>
      <b/>
      <sz val="24"/>
      <color theme="0"/>
      <name val="Times New Roman"/>
      <family val="1"/>
    </font>
    <font>
      <b/>
      <sz val="26"/>
      <color theme="0"/>
      <name val="Poor Richard"/>
      <family val="1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auto="1"/>
      </top>
      <bottom style="medium">
        <color indexed="64"/>
      </bottom>
      <diagonal/>
    </border>
    <border>
      <left/>
      <right style="thin">
        <color rgb="FF00B050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 applyAlignment="1">
      <alignment horizontal="center"/>
    </xf>
    <xf numFmtId="9" fontId="0" fillId="0" borderId="0" xfId="0" applyNumberFormat="1"/>
    <xf numFmtId="43" fontId="0" fillId="0" borderId="0" xfId="0" applyNumberFormat="1"/>
    <xf numFmtId="0" fontId="3" fillId="4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43" fontId="0" fillId="5" borderId="1" xfId="0" applyNumberForma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top"/>
    </xf>
    <xf numFmtId="0" fontId="3" fillId="10" borderId="1" xfId="0" applyFont="1" applyFill="1" applyBorder="1" applyAlignment="1">
      <alignment horizontal="center" vertical="top"/>
    </xf>
    <xf numFmtId="0" fontId="0" fillId="11" borderId="1" xfId="0" applyFill="1" applyBorder="1" applyAlignment="1">
      <alignment horizontal="center" vertical="top"/>
    </xf>
    <xf numFmtId="43" fontId="0" fillId="11" borderId="1" xfId="1" applyFont="1" applyFill="1" applyBorder="1" applyAlignment="1">
      <alignment horizontal="center"/>
    </xf>
    <xf numFmtId="43" fontId="0" fillId="11" borderId="1" xfId="0" applyNumberFormat="1" applyFill="1" applyBorder="1" applyAlignment="1">
      <alignment horizontal="center" vertical="top"/>
    </xf>
    <xf numFmtId="0" fontId="5" fillId="12" borderId="1" xfId="0" applyFont="1" applyFill="1" applyBorder="1" applyAlignment="1">
      <alignment horizontal="center"/>
    </xf>
    <xf numFmtId="43" fontId="5" fillId="12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 vertical="center"/>
    </xf>
    <xf numFmtId="43" fontId="0" fillId="11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3" fontId="0" fillId="5" borderId="1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top"/>
    </xf>
    <xf numFmtId="14" fontId="0" fillId="14" borderId="1" xfId="0" applyNumberFormat="1" applyFill="1" applyBorder="1" applyAlignment="1">
      <alignment horizontal="center" vertical="top"/>
    </xf>
    <xf numFmtId="14" fontId="0" fillId="14" borderId="2" xfId="0" applyNumberFormat="1" applyFill="1" applyBorder="1" applyAlignment="1">
      <alignment horizontal="center" vertical="top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top"/>
    </xf>
    <xf numFmtId="0" fontId="0" fillId="15" borderId="10" xfId="0" applyFill="1" applyBorder="1" applyAlignment="1">
      <alignment horizontal="center"/>
    </xf>
    <xf numFmtId="164" fontId="0" fillId="15" borderId="1" xfId="0" applyNumberFormat="1" applyFill="1" applyBorder="1" applyAlignment="1">
      <alignment horizontal="center" vertical="top"/>
    </xf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center" vertical="top"/>
    </xf>
    <xf numFmtId="43" fontId="0" fillId="15" borderId="1" xfId="1" applyFont="1" applyFill="1" applyBorder="1" applyAlignment="1">
      <alignment horizontal="center"/>
    </xf>
    <xf numFmtId="43" fontId="0" fillId="15" borderId="1" xfId="0" applyNumberFormat="1" applyFill="1" applyBorder="1" applyAlignment="1">
      <alignment horizontal="center"/>
    </xf>
    <xf numFmtId="43" fontId="0" fillId="15" borderId="11" xfId="0" applyNumberFormat="1" applyFill="1" applyBorder="1" applyAlignment="1">
      <alignment horizontal="center"/>
    </xf>
    <xf numFmtId="164" fontId="0" fillId="15" borderId="2" xfId="0" applyNumberFormat="1" applyFill="1" applyBorder="1" applyAlignment="1">
      <alignment horizontal="center" vertical="top"/>
    </xf>
    <xf numFmtId="0" fontId="0" fillId="15" borderId="1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43" fontId="0" fillId="15" borderId="2" xfId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top"/>
    </xf>
    <xf numFmtId="164" fontId="0" fillId="5" borderId="2" xfId="0" applyNumberFormat="1" applyFill="1" applyBorder="1" applyAlignment="1">
      <alignment horizontal="center" vertical="top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top"/>
    </xf>
    <xf numFmtId="43" fontId="0" fillId="5" borderId="11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 vertical="top"/>
    </xf>
    <xf numFmtId="0" fontId="0" fillId="5" borderId="10" xfId="0" applyFill="1" applyBorder="1" applyAlignment="1">
      <alignment horizontal="center"/>
    </xf>
    <xf numFmtId="0" fontId="0" fillId="0" borderId="0" xfId="0" applyBorder="1"/>
    <xf numFmtId="0" fontId="0" fillId="14" borderId="10" xfId="0" applyFill="1" applyBorder="1" applyAlignment="1">
      <alignment horizontal="center" vertical="top"/>
    </xf>
    <xf numFmtId="43" fontId="0" fillId="13" borderId="11" xfId="0" applyNumberFormat="1" applyFill="1" applyBorder="1" applyAlignment="1">
      <alignment horizontal="center"/>
    </xf>
    <xf numFmtId="0" fontId="0" fillId="14" borderId="10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top"/>
    </xf>
    <xf numFmtId="0" fontId="4" fillId="6" borderId="17" xfId="0" applyFont="1" applyFill="1" applyBorder="1" applyAlignment="1">
      <alignment horizontal="center"/>
    </xf>
    <xf numFmtId="43" fontId="0" fillId="15" borderId="2" xfId="0" applyNumberFormat="1" applyFill="1" applyBorder="1" applyAlignment="1">
      <alignment horizontal="center"/>
    </xf>
    <xf numFmtId="43" fontId="0" fillId="15" borderId="18" xfId="0" applyNumberFormat="1" applyFill="1" applyBorder="1" applyAlignment="1">
      <alignment horizontal="center"/>
    </xf>
    <xf numFmtId="43" fontId="10" fillId="16" borderId="35" xfId="0" applyNumberFormat="1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3" fontId="10" fillId="16" borderId="36" xfId="0" applyNumberFormat="1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43" fontId="9" fillId="2" borderId="30" xfId="0" applyNumberFormat="1" applyFont="1" applyFill="1" applyBorder="1" applyAlignment="1">
      <alignment horizontal="center" vertical="center"/>
    </xf>
    <xf numFmtId="43" fontId="9" fillId="2" borderId="29" xfId="0" applyNumberFormat="1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43" fontId="9" fillId="2" borderId="28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43" fontId="10" fillId="4" borderId="2" xfId="0" applyNumberFormat="1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43" fontId="10" fillId="4" borderId="18" xfId="0" applyNumberFormat="1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8" fillId="16" borderId="32" xfId="0" applyFont="1" applyFill="1" applyBorder="1" applyAlignment="1">
      <alignment horizontal="center" vertical="center"/>
    </xf>
    <xf numFmtId="0" fontId="8" fillId="16" borderId="33" xfId="0" applyFont="1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7" borderId="6" xfId="0" applyFont="1" applyFill="1" applyBorder="1" applyAlignment="1">
      <alignment horizontal="center" vertical="center"/>
    </xf>
    <xf numFmtId="0" fontId="12" fillId="17" borderId="7" xfId="0" applyFont="1" applyFill="1" applyBorder="1" applyAlignment="1">
      <alignment horizontal="center" vertical="center"/>
    </xf>
    <xf numFmtId="0" fontId="12" fillId="17" borderId="23" xfId="0" applyFont="1" applyFill="1" applyBorder="1" applyAlignment="1">
      <alignment horizontal="center" vertical="center"/>
    </xf>
    <xf numFmtId="0" fontId="12" fillId="17" borderId="24" xfId="0" applyFont="1" applyFill="1" applyBorder="1" applyAlignment="1">
      <alignment horizontal="center" vertical="center"/>
    </xf>
    <xf numFmtId="0" fontId="12" fillId="17" borderId="3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DD23-93BD-4F9F-9D0C-9559606632D3}">
  <dimension ref="B1:P21"/>
  <sheetViews>
    <sheetView tabSelected="1" workbookViewId="0">
      <selection activeCell="P13" sqref="P13"/>
    </sheetView>
  </sheetViews>
  <sheetFormatPr defaultRowHeight="15" x14ac:dyDescent="0.25"/>
  <cols>
    <col min="1" max="1" width="3" customWidth="1"/>
    <col min="2" max="2" width="11" bestFit="1" customWidth="1"/>
    <col min="3" max="3" width="20" bestFit="1" customWidth="1"/>
    <col min="4" max="4" width="13" bestFit="1" customWidth="1"/>
    <col min="5" max="5" width="13.42578125" bestFit="1" customWidth="1"/>
    <col min="6" max="6" width="9.7109375" bestFit="1" customWidth="1"/>
    <col min="7" max="7" width="8.7109375" bestFit="1" customWidth="1"/>
    <col min="8" max="8" width="12.7109375" bestFit="1" customWidth="1"/>
    <col min="9" max="9" width="14.5703125" bestFit="1" customWidth="1"/>
    <col min="10" max="10" width="8.7109375" bestFit="1" customWidth="1"/>
    <col min="11" max="11" width="12.7109375" bestFit="1" customWidth="1"/>
    <col min="12" max="12" width="14.5703125" bestFit="1" customWidth="1"/>
    <col min="13" max="13" width="8.7109375" bestFit="1" customWidth="1"/>
    <col min="14" max="14" width="14.5703125" bestFit="1" customWidth="1"/>
    <col min="15" max="15" width="11.5703125" bestFit="1" customWidth="1"/>
  </cols>
  <sheetData>
    <row r="1" spans="2:16" x14ac:dyDescent="0.25">
      <c r="B1" s="107" t="s">
        <v>47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/>
    </row>
    <row r="2" spans="2:16" ht="15.75" thickBot="1" x14ac:dyDescent="0.3">
      <c r="B2" s="110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2"/>
    </row>
    <row r="3" spans="2:16" x14ac:dyDescent="0.25">
      <c r="B3" s="72" t="s">
        <v>30</v>
      </c>
      <c r="C3" s="74" t="s">
        <v>31</v>
      </c>
      <c r="D3" s="74" t="s">
        <v>32</v>
      </c>
      <c r="E3" s="74" t="s">
        <v>1</v>
      </c>
      <c r="F3" s="76" t="s">
        <v>28</v>
      </c>
      <c r="G3" s="78" t="s">
        <v>41</v>
      </c>
      <c r="H3" s="78"/>
      <c r="I3" s="78"/>
      <c r="J3" s="68" t="s">
        <v>33</v>
      </c>
      <c r="K3" s="68"/>
      <c r="L3" s="68"/>
      <c r="M3" s="69" t="s">
        <v>42</v>
      </c>
      <c r="N3" s="69"/>
      <c r="O3" s="70" t="s">
        <v>43</v>
      </c>
    </row>
    <row r="4" spans="2:16" x14ac:dyDescent="0.25">
      <c r="B4" s="73"/>
      <c r="C4" s="75"/>
      <c r="D4" s="75"/>
      <c r="E4" s="75"/>
      <c r="F4" s="77"/>
      <c r="G4" s="8" t="s">
        <v>3</v>
      </c>
      <c r="H4" s="8" t="s">
        <v>2</v>
      </c>
      <c r="I4" s="8" t="s">
        <v>4</v>
      </c>
      <c r="J4" s="4" t="s">
        <v>3</v>
      </c>
      <c r="K4" s="4" t="s">
        <v>2</v>
      </c>
      <c r="L4" s="4" t="s">
        <v>4</v>
      </c>
      <c r="M4" s="9" t="s">
        <v>3</v>
      </c>
      <c r="N4" s="9" t="s">
        <v>4</v>
      </c>
      <c r="O4" s="71"/>
    </row>
    <row r="5" spans="2:16" x14ac:dyDescent="0.25">
      <c r="B5" s="48">
        <v>3</v>
      </c>
      <c r="C5" s="19" t="s">
        <v>34</v>
      </c>
      <c r="D5" s="19">
        <v>347384</v>
      </c>
      <c r="E5" s="19" t="s">
        <v>11</v>
      </c>
      <c r="F5" s="20">
        <v>45292</v>
      </c>
      <c r="G5" s="10">
        <v>23</v>
      </c>
      <c r="H5" s="11">
        <v>350</v>
      </c>
      <c r="I5" s="12">
        <f>G5*H5</f>
        <v>8050</v>
      </c>
      <c r="J5" s="5">
        <v>15</v>
      </c>
      <c r="K5" s="6">
        <v>550</v>
      </c>
      <c r="L5" s="7">
        <f>J5*K5</f>
        <v>8250</v>
      </c>
      <c r="M5" s="13">
        <f>G5-J5</f>
        <v>8</v>
      </c>
      <c r="N5" s="14">
        <f>H5*M5</f>
        <v>2800</v>
      </c>
      <c r="O5" s="49">
        <f>N5+L5-I5</f>
        <v>3000</v>
      </c>
    </row>
    <row r="6" spans="2:16" x14ac:dyDescent="0.25">
      <c r="B6" s="48">
        <v>4</v>
      </c>
      <c r="C6" s="19" t="s">
        <v>35</v>
      </c>
      <c r="D6" s="19">
        <v>343426</v>
      </c>
      <c r="E6" s="19" t="s">
        <v>12</v>
      </c>
      <c r="F6" s="20">
        <v>45293</v>
      </c>
      <c r="G6" s="10">
        <v>45</v>
      </c>
      <c r="H6" s="11">
        <v>190</v>
      </c>
      <c r="I6" s="12">
        <f t="shared" ref="I6:I20" si="0">G6*H6</f>
        <v>8550</v>
      </c>
      <c r="J6" s="5">
        <v>43</v>
      </c>
      <c r="K6" s="6">
        <v>320</v>
      </c>
      <c r="L6" s="7">
        <f t="shared" ref="L6:L20" si="1">J6*K6</f>
        <v>13760</v>
      </c>
      <c r="M6" s="13">
        <f t="shared" ref="M6:M20" si="2">G6-J6</f>
        <v>2</v>
      </c>
      <c r="N6" s="14">
        <f t="shared" ref="N6:N20" si="3">H6*M6</f>
        <v>380</v>
      </c>
      <c r="O6" s="49">
        <f t="shared" ref="O6:O20" si="4">N6+L6-I6</f>
        <v>5590</v>
      </c>
    </row>
    <row r="7" spans="2:16" x14ac:dyDescent="0.25">
      <c r="B7" s="48">
        <v>6</v>
      </c>
      <c r="C7" s="19" t="s">
        <v>36</v>
      </c>
      <c r="D7" s="19">
        <v>334343</v>
      </c>
      <c r="E7" s="19" t="s">
        <v>13</v>
      </c>
      <c r="F7" s="20">
        <v>45294</v>
      </c>
      <c r="G7" s="10">
        <v>32</v>
      </c>
      <c r="H7" s="11">
        <v>1750</v>
      </c>
      <c r="I7" s="12">
        <f t="shared" si="0"/>
        <v>56000</v>
      </c>
      <c r="J7" s="5">
        <v>25</v>
      </c>
      <c r="K7" s="6">
        <v>2000</v>
      </c>
      <c r="L7" s="7">
        <f t="shared" si="1"/>
        <v>50000</v>
      </c>
      <c r="M7" s="13">
        <f t="shared" si="2"/>
        <v>7</v>
      </c>
      <c r="N7" s="14">
        <f t="shared" si="3"/>
        <v>12250</v>
      </c>
      <c r="O7" s="49">
        <f t="shared" si="4"/>
        <v>6250</v>
      </c>
    </row>
    <row r="8" spans="2:16" x14ac:dyDescent="0.25">
      <c r="B8" s="48">
        <v>3</v>
      </c>
      <c r="C8" s="19" t="s">
        <v>34</v>
      </c>
      <c r="D8" s="19">
        <v>234323</v>
      </c>
      <c r="E8" s="19" t="s">
        <v>14</v>
      </c>
      <c r="F8" s="20">
        <v>45295</v>
      </c>
      <c r="G8" s="10">
        <v>23</v>
      </c>
      <c r="H8" s="11">
        <v>690</v>
      </c>
      <c r="I8" s="12">
        <f t="shared" si="0"/>
        <v>15870</v>
      </c>
      <c r="J8" s="5">
        <v>17</v>
      </c>
      <c r="K8" s="6">
        <v>750</v>
      </c>
      <c r="L8" s="7">
        <f t="shared" si="1"/>
        <v>12750</v>
      </c>
      <c r="M8" s="13">
        <f t="shared" si="2"/>
        <v>6</v>
      </c>
      <c r="N8" s="14">
        <f t="shared" si="3"/>
        <v>4140</v>
      </c>
      <c r="O8" s="49">
        <f t="shared" si="4"/>
        <v>1020</v>
      </c>
    </row>
    <row r="9" spans="2:16" x14ac:dyDescent="0.25">
      <c r="B9" s="48">
        <v>3</v>
      </c>
      <c r="C9" s="19" t="s">
        <v>34</v>
      </c>
      <c r="D9" s="19">
        <v>563523</v>
      </c>
      <c r="E9" s="19" t="s">
        <v>15</v>
      </c>
      <c r="F9" s="20">
        <v>45296</v>
      </c>
      <c r="G9" s="10">
        <v>23</v>
      </c>
      <c r="H9" s="11">
        <v>1790</v>
      </c>
      <c r="I9" s="12">
        <f t="shared" si="0"/>
        <v>41170</v>
      </c>
      <c r="J9" s="5">
        <v>13</v>
      </c>
      <c r="K9" s="6">
        <v>2100</v>
      </c>
      <c r="L9" s="7">
        <f t="shared" si="1"/>
        <v>27300</v>
      </c>
      <c r="M9" s="13">
        <f t="shared" si="2"/>
        <v>10</v>
      </c>
      <c r="N9" s="14">
        <f t="shared" si="3"/>
        <v>17900</v>
      </c>
      <c r="O9" s="49">
        <f t="shared" si="4"/>
        <v>4030</v>
      </c>
    </row>
    <row r="10" spans="2:16" x14ac:dyDescent="0.25">
      <c r="B10" s="48">
        <v>4</v>
      </c>
      <c r="C10" s="19" t="s">
        <v>35</v>
      </c>
      <c r="D10" s="19">
        <v>654752</v>
      </c>
      <c r="E10" s="19" t="s">
        <v>16</v>
      </c>
      <c r="F10" s="20">
        <v>45297</v>
      </c>
      <c r="G10" s="10">
        <v>25</v>
      </c>
      <c r="H10" s="11">
        <v>1050</v>
      </c>
      <c r="I10" s="12">
        <f t="shared" si="0"/>
        <v>26250</v>
      </c>
      <c r="J10" s="5">
        <v>13</v>
      </c>
      <c r="K10" s="6">
        <v>1350</v>
      </c>
      <c r="L10" s="7">
        <f t="shared" si="1"/>
        <v>17550</v>
      </c>
      <c r="M10" s="13">
        <f t="shared" si="2"/>
        <v>12</v>
      </c>
      <c r="N10" s="14">
        <f t="shared" si="3"/>
        <v>12600</v>
      </c>
      <c r="O10" s="49">
        <f t="shared" si="4"/>
        <v>3900</v>
      </c>
    </row>
    <row r="11" spans="2:16" x14ac:dyDescent="0.25">
      <c r="B11" s="48">
        <v>2</v>
      </c>
      <c r="C11" s="19" t="s">
        <v>37</v>
      </c>
      <c r="D11" s="19">
        <v>462537</v>
      </c>
      <c r="E11" s="19" t="s">
        <v>17</v>
      </c>
      <c r="F11" s="20">
        <v>45298</v>
      </c>
      <c r="G11" s="10">
        <v>5</v>
      </c>
      <c r="H11" s="11">
        <v>3900</v>
      </c>
      <c r="I11" s="12">
        <f t="shared" si="0"/>
        <v>19500</v>
      </c>
      <c r="J11" s="5">
        <v>5</v>
      </c>
      <c r="K11" s="6">
        <v>4100</v>
      </c>
      <c r="L11" s="7">
        <f t="shared" si="1"/>
        <v>20500</v>
      </c>
      <c r="M11" s="13">
        <f t="shared" si="2"/>
        <v>0</v>
      </c>
      <c r="N11" s="14">
        <f t="shared" si="3"/>
        <v>0</v>
      </c>
      <c r="O11" s="49">
        <f t="shared" si="4"/>
        <v>1000</v>
      </c>
    </row>
    <row r="12" spans="2:16" x14ac:dyDescent="0.25">
      <c r="B12" s="48">
        <v>6</v>
      </c>
      <c r="C12" s="19" t="s">
        <v>36</v>
      </c>
      <c r="D12" s="19">
        <v>452447</v>
      </c>
      <c r="E12" s="19" t="s">
        <v>18</v>
      </c>
      <c r="F12" s="20">
        <v>45299</v>
      </c>
      <c r="G12" s="10">
        <v>34</v>
      </c>
      <c r="H12" s="11">
        <v>4200</v>
      </c>
      <c r="I12" s="12">
        <f t="shared" si="0"/>
        <v>142800</v>
      </c>
      <c r="J12" s="5">
        <v>11</v>
      </c>
      <c r="K12" s="6">
        <v>4550</v>
      </c>
      <c r="L12" s="7">
        <f t="shared" si="1"/>
        <v>50050</v>
      </c>
      <c r="M12" s="13">
        <f t="shared" si="2"/>
        <v>23</v>
      </c>
      <c r="N12" s="14">
        <f t="shared" si="3"/>
        <v>96600</v>
      </c>
      <c r="O12" s="49">
        <f t="shared" si="4"/>
        <v>3850</v>
      </c>
    </row>
    <row r="13" spans="2:16" x14ac:dyDescent="0.25">
      <c r="B13" s="48">
        <v>2</v>
      </c>
      <c r="C13" s="19" t="s">
        <v>37</v>
      </c>
      <c r="D13" s="19">
        <v>453725</v>
      </c>
      <c r="E13" s="19" t="s">
        <v>19</v>
      </c>
      <c r="F13" s="20">
        <v>45300</v>
      </c>
      <c r="G13" s="10">
        <v>2</v>
      </c>
      <c r="H13" s="11">
        <v>7400</v>
      </c>
      <c r="I13" s="12">
        <f t="shared" si="0"/>
        <v>14800</v>
      </c>
      <c r="J13" s="5">
        <v>2</v>
      </c>
      <c r="K13" s="6">
        <v>7900</v>
      </c>
      <c r="L13" s="7">
        <f t="shared" si="1"/>
        <v>15800</v>
      </c>
      <c r="M13" s="13">
        <f t="shared" si="2"/>
        <v>0</v>
      </c>
      <c r="N13" s="14">
        <f t="shared" si="3"/>
        <v>0</v>
      </c>
      <c r="O13" s="49">
        <f t="shared" si="4"/>
        <v>1000</v>
      </c>
      <c r="P13" s="47"/>
    </row>
    <row r="14" spans="2:16" x14ac:dyDescent="0.25">
      <c r="B14" s="48">
        <v>1</v>
      </c>
      <c r="C14" s="19" t="s">
        <v>38</v>
      </c>
      <c r="D14" s="19">
        <v>254755</v>
      </c>
      <c r="E14" s="19" t="s">
        <v>20</v>
      </c>
      <c r="F14" s="20">
        <v>45301</v>
      </c>
      <c r="G14" s="10">
        <v>64</v>
      </c>
      <c r="H14" s="11">
        <v>600</v>
      </c>
      <c r="I14" s="12">
        <f t="shared" si="0"/>
        <v>38400</v>
      </c>
      <c r="J14" s="5">
        <v>11</v>
      </c>
      <c r="K14" s="6">
        <v>750</v>
      </c>
      <c r="L14" s="7">
        <f t="shared" si="1"/>
        <v>8250</v>
      </c>
      <c r="M14" s="13">
        <f t="shared" si="2"/>
        <v>53</v>
      </c>
      <c r="N14" s="14">
        <f t="shared" si="3"/>
        <v>31800</v>
      </c>
      <c r="O14" s="49">
        <f t="shared" si="4"/>
        <v>1650</v>
      </c>
    </row>
    <row r="15" spans="2:16" x14ac:dyDescent="0.25">
      <c r="B15" s="48">
        <v>2</v>
      </c>
      <c r="C15" s="19" t="s">
        <v>37</v>
      </c>
      <c r="D15" s="19">
        <v>352734</v>
      </c>
      <c r="E15" s="19" t="s">
        <v>21</v>
      </c>
      <c r="F15" s="20">
        <v>45302</v>
      </c>
      <c r="G15" s="10">
        <v>23</v>
      </c>
      <c r="H15" s="11">
        <v>250</v>
      </c>
      <c r="I15" s="12">
        <f t="shared" si="0"/>
        <v>5750</v>
      </c>
      <c r="J15" s="5">
        <v>15</v>
      </c>
      <c r="K15" s="6">
        <v>370</v>
      </c>
      <c r="L15" s="7">
        <f t="shared" si="1"/>
        <v>5550</v>
      </c>
      <c r="M15" s="13">
        <f t="shared" si="2"/>
        <v>8</v>
      </c>
      <c r="N15" s="14">
        <f t="shared" si="3"/>
        <v>2000</v>
      </c>
      <c r="O15" s="49">
        <f t="shared" si="4"/>
        <v>1800</v>
      </c>
    </row>
    <row r="16" spans="2:16" x14ac:dyDescent="0.25">
      <c r="B16" s="48">
        <v>3</v>
      </c>
      <c r="C16" s="19" t="s">
        <v>34</v>
      </c>
      <c r="D16" s="19">
        <v>265472</v>
      </c>
      <c r="E16" s="19" t="s">
        <v>22</v>
      </c>
      <c r="F16" s="20">
        <v>45303</v>
      </c>
      <c r="G16" s="10">
        <v>35</v>
      </c>
      <c r="H16" s="11">
        <v>700</v>
      </c>
      <c r="I16" s="12">
        <f t="shared" si="0"/>
        <v>24500</v>
      </c>
      <c r="J16" s="5">
        <v>19</v>
      </c>
      <c r="K16" s="6">
        <v>850</v>
      </c>
      <c r="L16" s="7">
        <f t="shared" si="1"/>
        <v>16150</v>
      </c>
      <c r="M16" s="13">
        <f t="shared" si="2"/>
        <v>16</v>
      </c>
      <c r="N16" s="14">
        <f t="shared" si="3"/>
        <v>11200</v>
      </c>
      <c r="O16" s="49">
        <f t="shared" si="4"/>
        <v>2850</v>
      </c>
    </row>
    <row r="17" spans="2:15" x14ac:dyDescent="0.25">
      <c r="B17" s="48">
        <v>5</v>
      </c>
      <c r="C17" s="19" t="s">
        <v>39</v>
      </c>
      <c r="D17" s="19">
        <v>254725</v>
      </c>
      <c r="E17" s="19" t="s">
        <v>23</v>
      </c>
      <c r="F17" s="20">
        <v>45304</v>
      </c>
      <c r="G17" s="10">
        <v>33</v>
      </c>
      <c r="H17" s="11">
        <v>9000</v>
      </c>
      <c r="I17" s="12">
        <f t="shared" si="0"/>
        <v>297000</v>
      </c>
      <c r="J17" s="5">
        <v>23</v>
      </c>
      <c r="K17" s="6">
        <v>10000</v>
      </c>
      <c r="L17" s="7">
        <f t="shared" si="1"/>
        <v>230000</v>
      </c>
      <c r="M17" s="13">
        <f t="shared" si="2"/>
        <v>10</v>
      </c>
      <c r="N17" s="14">
        <f t="shared" si="3"/>
        <v>90000</v>
      </c>
      <c r="O17" s="49">
        <f t="shared" si="4"/>
        <v>23000</v>
      </c>
    </row>
    <row r="18" spans="2:15" x14ac:dyDescent="0.25">
      <c r="B18" s="48">
        <v>2</v>
      </c>
      <c r="C18" s="19" t="s">
        <v>37</v>
      </c>
      <c r="D18" s="19">
        <v>253735</v>
      </c>
      <c r="E18" s="19" t="s">
        <v>24</v>
      </c>
      <c r="F18" s="21">
        <v>45305</v>
      </c>
      <c r="G18" s="10">
        <v>4</v>
      </c>
      <c r="H18" s="11">
        <v>2100</v>
      </c>
      <c r="I18" s="12">
        <f t="shared" si="0"/>
        <v>8400</v>
      </c>
      <c r="J18" s="5">
        <v>2</v>
      </c>
      <c r="K18" s="6">
        <v>2350</v>
      </c>
      <c r="L18" s="7">
        <f t="shared" si="1"/>
        <v>4700</v>
      </c>
      <c r="M18" s="13">
        <f t="shared" si="2"/>
        <v>2</v>
      </c>
      <c r="N18" s="14">
        <f t="shared" si="3"/>
        <v>4200</v>
      </c>
      <c r="O18" s="49">
        <f t="shared" si="4"/>
        <v>500</v>
      </c>
    </row>
    <row r="19" spans="2:15" x14ac:dyDescent="0.25">
      <c r="B19" s="48">
        <v>1</v>
      </c>
      <c r="C19" s="19" t="s">
        <v>38</v>
      </c>
      <c r="D19" s="19">
        <v>254758</v>
      </c>
      <c r="E19" s="19" t="s">
        <v>25</v>
      </c>
      <c r="F19" s="20">
        <v>45306</v>
      </c>
      <c r="G19" s="10">
        <v>53</v>
      </c>
      <c r="H19" s="11">
        <v>1400</v>
      </c>
      <c r="I19" s="12">
        <f t="shared" si="0"/>
        <v>74200</v>
      </c>
      <c r="J19" s="5">
        <v>13</v>
      </c>
      <c r="K19" s="6">
        <v>1650</v>
      </c>
      <c r="L19" s="7">
        <f t="shared" si="1"/>
        <v>21450</v>
      </c>
      <c r="M19" s="13">
        <f t="shared" si="2"/>
        <v>40</v>
      </c>
      <c r="N19" s="14">
        <f t="shared" si="3"/>
        <v>56000</v>
      </c>
      <c r="O19" s="49">
        <f t="shared" si="4"/>
        <v>3250</v>
      </c>
    </row>
    <row r="20" spans="2:15" x14ac:dyDescent="0.25">
      <c r="B20" s="50">
        <v>7</v>
      </c>
      <c r="C20" s="22" t="s">
        <v>10</v>
      </c>
      <c r="D20" s="23">
        <v>234564</v>
      </c>
      <c r="E20" s="23" t="s">
        <v>26</v>
      </c>
      <c r="F20" s="20">
        <v>45307</v>
      </c>
      <c r="G20" s="15">
        <v>33</v>
      </c>
      <c r="H20" s="16">
        <v>72000</v>
      </c>
      <c r="I20" s="12">
        <f t="shared" si="0"/>
        <v>2376000</v>
      </c>
      <c r="J20" s="17">
        <v>11</v>
      </c>
      <c r="K20" s="18">
        <v>75000</v>
      </c>
      <c r="L20" s="7">
        <f t="shared" si="1"/>
        <v>825000</v>
      </c>
      <c r="M20" s="13">
        <f t="shared" si="2"/>
        <v>22</v>
      </c>
      <c r="N20" s="14">
        <f t="shared" si="3"/>
        <v>1584000</v>
      </c>
      <c r="O20" s="49">
        <f t="shared" si="4"/>
        <v>33000</v>
      </c>
    </row>
    <row r="21" spans="2:15" ht="30.75" customHeight="1" thickBot="1" x14ac:dyDescent="0.3">
      <c r="B21" s="65" t="s">
        <v>46</v>
      </c>
      <c r="C21" s="66"/>
      <c r="D21" s="66"/>
      <c r="E21" s="66"/>
      <c r="F21" s="67"/>
      <c r="G21" s="60">
        <f t="shared" ref="G21:O21" si="5">SUM(G5:G20)</f>
        <v>457</v>
      </c>
      <c r="H21" s="61">
        <f t="shared" si="5"/>
        <v>107370</v>
      </c>
      <c r="I21" s="62">
        <f t="shared" si="5"/>
        <v>3157240</v>
      </c>
      <c r="J21" s="63">
        <f t="shared" si="5"/>
        <v>238</v>
      </c>
      <c r="K21" s="62">
        <f t="shared" si="5"/>
        <v>114590</v>
      </c>
      <c r="L21" s="62">
        <f t="shared" si="5"/>
        <v>1327060</v>
      </c>
      <c r="M21" s="63">
        <f t="shared" si="5"/>
        <v>219</v>
      </c>
      <c r="N21" s="62">
        <f t="shared" si="5"/>
        <v>1925870</v>
      </c>
      <c r="O21" s="64">
        <f t="shared" si="5"/>
        <v>95690</v>
      </c>
    </row>
  </sheetData>
  <autoFilter ref="B3:F21" xr:uid="{6D2F3427-2B49-48BA-8080-1B2D338F5F42}"/>
  <mergeCells count="11">
    <mergeCell ref="B1:O2"/>
    <mergeCell ref="B21:F21"/>
    <mergeCell ref="J3:L3"/>
    <mergeCell ref="M3:N3"/>
    <mergeCell ref="O3:O4"/>
    <mergeCell ref="B3:B4"/>
    <mergeCell ref="C3:C4"/>
    <mergeCell ref="D3:D4"/>
    <mergeCell ref="E3:E4"/>
    <mergeCell ref="F3:F4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73A8-4D55-47F5-8091-0E72504AA984}">
  <dimension ref="B1:M22"/>
  <sheetViews>
    <sheetView workbookViewId="0">
      <selection activeCell="M18" sqref="M18"/>
    </sheetView>
  </sheetViews>
  <sheetFormatPr defaultRowHeight="15" x14ac:dyDescent="0.25"/>
  <cols>
    <col min="1" max="1" width="5.42578125" customWidth="1"/>
    <col min="2" max="2" width="11" bestFit="1" customWidth="1"/>
    <col min="3" max="3" width="27.140625" bestFit="1" customWidth="1"/>
    <col min="4" max="4" width="20" bestFit="1" customWidth="1"/>
    <col min="5" max="5" width="13" bestFit="1" customWidth="1"/>
    <col min="6" max="6" width="13.42578125" bestFit="1" customWidth="1"/>
    <col min="7" max="7" width="12.7109375" bestFit="1" customWidth="1"/>
    <col min="8" max="8" width="13.28515625" bestFit="1" customWidth="1"/>
    <col min="9" max="9" width="14.5703125" bestFit="1" customWidth="1"/>
    <col min="10" max="10" width="11.7109375" bestFit="1" customWidth="1"/>
    <col min="11" max="11" width="14.5703125" bestFit="1" customWidth="1"/>
    <col min="13" max="13" width="6.42578125" bestFit="1" customWidth="1"/>
    <col min="14" max="14" width="15.42578125" bestFit="1" customWidth="1"/>
    <col min="15" max="15" width="8.42578125" bestFit="1" customWidth="1"/>
    <col min="16" max="16" width="13.42578125" bestFit="1" customWidth="1"/>
    <col min="17" max="17" width="27.140625" bestFit="1" customWidth="1"/>
    <col min="18" max="18" width="8.7109375" bestFit="1" customWidth="1"/>
    <col min="19" max="19" width="10.5703125" bestFit="1" customWidth="1"/>
    <col min="20" max="20" width="11.5703125" bestFit="1" customWidth="1"/>
  </cols>
  <sheetData>
    <row r="1" spans="2:13" x14ac:dyDescent="0.25">
      <c r="B1" s="79" t="s">
        <v>44</v>
      </c>
      <c r="C1" s="80"/>
      <c r="D1" s="80"/>
      <c r="E1" s="80"/>
      <c r="F1" s="80"/>
      <c r="G1" s="80"/>
      <c r="H1" s="80"/>
      <c r="I1" s="80"/>
      <c r="J1" s="80"/>
      <c r="K1" s="81"/>
    </row>
    <row r="2" spans="2:13" x14ac:dyDescent="0.25">
      <c r="B2" s="82"/>
      <c r="C2" s="83"/>
      <c r="D2" s="83"/>
      <c r="E2" s="83"/>
      <c r="F2" s="83"/>
      <c r="G2" s="83"/>
      <c r="H2" s="83"/>
      <c r="I2" s="83"/>
      <c r="J2" s="83"/>
      <c r="K2" s="84"/>
    </row>
    <row r="3" spans="2:13" x14ac:dyDescent="0.25">
      <c r="B3" s="82"/>
      <c r="C3" s="83"/>
      <c r="D3" s="83"/>
      <c r="E3" s="83"/>
      <c r="F3" s="83"/>
      <c r="G3" s="83"/>
      <c r="H3" s="83"/>
      <c r="I3" s="83"/>
      <c r="J3" s="83"/>
      <c r="K3" s="84"/>
    </row>
    <row r="4" spans="2:13" x14ac:dyDescent="0.25">
      <c r="B4" s="41" t="s">
        <v>30</v>
      </c>
      <c r="C4" s="26" t="s">
        <v>28</v>
      </c>
      <c r="D4" s="26" t="s">
        <v>27</v>
      </c>
      <c r="E4" s="26" t="s">
        <v>32</v>
      </c>
      <c r="F4" s="26" t="s">
        <v>1</v>
      </c>
      <c r="G4" s="26" t="s">
        <v>2</v>
      </c>
      <c r="H4" s="27" t="s">
        <v>3</v>
      </c>
      <c r="I4" s="26" t="s">
        <v>4</v>
      </c>
      <c r="J4" s="26" t="s">
        <v>45</v>
      </c>
      <c r="K4" s="42" t="s">
        <v>6</v>
      </c>
    </row>
    <row r="5" spans="2:13" x14ac:dyDescent="0.25">
      <c r="B5" s="43">
        <v>3</v>
      </c>
      <c r="C5" s="39">
        <v>45292</v>
      </c>
      <c r="D5" s="24" t="s">
        <v>34</v>
      </c>
      <c r="E5" s="24">
        <v>347384</v>
      </c>
      <c r="F5" s="24" t="s">
        <v>11</v>
      </c>
      <c r="G5" s="6">
        <v>550</v>
      </c>
      <c r="H5" s="5">
        <v>15</v>
      </c>
      <c r="I5" s="7">
        <f>G5*H5</f>
        <v>8250</v>
      </c>
      <c r="J5" s="7">
        <f>I5*2/100</f>
        <v>165</v>
      </c>
      <c r="K5" s="44">
        <f>I5-J5</f>
        <v>8085</v>
      </c>
    </row>
    <row r="6" spans="2:13" x14ac:dyDescent="0.25">
      <c r="B6" s="43">
        <v>4</v>
      </c>
      <c r="C6" s="39">
        <v>45293</v>
      </c>
      <c r="D6" s="24" t="s">
        <v>35</v>
      </c>
      <c r="E6" s="24">
        <v>343426</v>
      </c>
      <c r="F6" s="24" t="s">
        <v>12</v>
      </c>
      <c r="G6" s="6">
        <v>320</v>
      </c>
      <c r="H6" s="5">
        <v>43</v>
      </c>
      <c r="I6" s="7">
        <f t="shared" ref="I6:I20" si="0">G6*H6</f>
        <v>13760</v>
      </c>
      <c r="J6" s="7">
        <f t="shared" ref="J6:J20" si="1">I6*2/100</f>
        <v>275.2</v>
      </c>
      <c r="K6" s="44">
        <f t="shared" ref="K6:K20" si="2">I6-J6</f>
        <v>13484.8</v>
      </c>
    </row>
    <row r="7" spans="2:13" x14ac:dyDescent="0.25">
      <c r="B7" s="43">
        <v>6</v>
      </c>
      <c r="C7" s="39">
        <v>45294</v>
      </c>
      <c r="D7" s="24" t="s">
        <v>36</v>
      </c>
      <c r="E7" s="24">
        <v>334343</v>
      </c>
      <c r="F7" s="24" t="s">
        <v>13</v>
      </c>
      <c r="G7" s="6">
        <v>2000</v>
      </c>
      <c r="H7" s="5">
        <v>25</v>
      </c>
      <c r="I7" s="7">
        <f t="shared" si="0"/>
        <v>50000</v>
      </c>
      <c r="J7" s="7">
        <f t="shared" si="1"/>
        <v>1000</v>
      </c>
      <c r="K7" s="44">
        <f t="shared" si="2"/>
        <v>49000</v>
      </c>
    </row>
    <row r="8" spans="2:13" x14ac:dyDescent="0.25">
      <c r="B8" s="43">
        <v>3</v>
      </c>
      <c r="C8" s="39">
        <v>45295</v>
      </c>
      <c r="D8" s="24" t="s">
        <v>34</v>
      </c>
      <c r="E8" s="24">
        <v>234323</v>
      </c>
      <c r="F8" s="24" t="s">
        <v>14</v>
      </c>
      <c r="G8" s="6">
        <v>750</v>
      </c>
      <c r="H8" s="5">
        <v>17</v>
      </c>
      <c r="I8" s="7">
        <f t="shared" si="0"/>
        <v>12750</v>
      </c>
      <c r="J8" s="7">
        <f t="shared" si="1"/>
        <v>255</v>
      </c>
      <c r="K8" s="44">
        <f t="shared" si="2"/>
        <v>12495</v>
      </c>
    </row>
    <row r="9" spans="2:13" x14ac:dyDescent="0.25">
      <c r="B9" s="43">
        <v>3</v>
      </c>
      <c r="C9" s="39">
        <v>45296</v>
      </c>
      <c r="D9" s="24" t="s">
        <v>34</v>
      </c>
      <c r="E9" s="24">
        <v>563523</v>
      </c>
      <c r="F9" s="24" t="s">
        <v>15</v>
      </c>
      <c r="G9" s="6">
        <v>2100</v>
      </c>
      <c r="H9" s="5">
        <v>13</v>
      </c>
      <c r="I9" s="7">
        <f t="shared" si="0"/>
        <v>27300</v>
      </c>
      <c r="J9" s="7">
        <f t="shared" si="1"/>
        <v>546</v>
      </c>
      <c r="K9" s="44">
        <f t="shared" si="2"/>
        <v>26754</v>
      </c>
    </row>
    <row r="10" spans="2:13" x14ac:dyDescent="0.25">
      <c r="B10" s="43">
        <v>4</v>
      </c>
      <c r="C10" s="39">
        <v>45297</v>
      </c>
      <c r="D10" s="24" t="s">
        <v>35</v>
      </c>
      <c r="E10" s="24">
        <v>654752</v>
      </c>
      <c r="F10" s="24" t="s">
        <v>16</v>
      </c>
      <c r="G10" s="6">
        <v>1350</v>
      </c>
      <c r="H10" s="5">
        <v>13</v>
      </c>
      <c r="I10" s="7">
        <f t="shared" si="0"/>
        <v>17550</v>
      </c>
      <c r="J10" s="7">
        <f t="shared" si="1"/>
        <v>351</v>
      </c>
      <c r="K10" s="44">
        <f t="shared" si="2"/>
        <v>17199</v>
      </c>
      <c r="M10" s="47"/>
    </row>
    <row r="11" spans="2:13" x14ac:dyDescent="0.25">
      <c r="B11" s="43">
        <v>2</v>
      </c>
      <c r="C11" s="39">
        <v>45298</v>
      </c>
      <c r="D11" s="24" t="s">
        <v>37</v>
      </c>
      <c r="E11" s="24">
        <v>462537</v>
      </c>
      <c r="F11" s="24" t="s">
        <v>17</v>
      </c>
      <c r="G11" s="6">
        <v>4100</v>
      </c>
      <c r="H11" s="5">
        <v>5</v>
      </c>
      <c r="I11" s="7">
        <f t="shared" si="0"/>
        <v>20500</v>
      </c>
      <c r="J11" s="7">
        <f t="shared" si="1"/>
        <v>410</v>
      </c>
      <c r="K11" s="44">
        <f t="shared" si="2"/>
        <v>20090</v>
      </c>
    </row>
    <row r="12" spans="2:13" x14ac:dyDescent="0.25">
      <c r="B12" s="43">
        <v>6</v>
      </c>
      <c r="C12" s="39">
        <v>45299</v>
      </c>
      <c r="D12" s="24" t="s">
        <v>36</v>
      </c>
      <c r="E12" s="24">
        <v>452447</v>
      </c>
      <c r="F12" s="24" t="s">
        <v>18</v>
      </c>
      <c r="G12" s="6">
        <v>4550</v>
      </c>
      <c r="H12" s="5">
        <v>11</v>
      </c>
      <c r="I12" s="7">
        <f t="shared" si="0"/>
        <v>50050</v>
      </c>
      <c r="J12" s="7">
        <f t="shared" si="1"/>
        <v>1001</v>
      </c>
      <c r="K12" s="44">
        <f t="shared" si="2"/>
        <v>49049</v>
      </c>
    </row>
    <row r="13" spans="2:13" x14ac:dyDescent="0.25">
      <c r="B13" s="43">
        <v>2</v>
      </c>
      <c r="C13" s="39">
        <v>45300</v>
      </c>
      <c r="D13" s="24" t="s">
        <v>37</v>
      </c>
      <c r="E13" s="24">
        <v>453725</v>
      </c>
      <c r="F13" s="24" t="s">
        <v>19</v>
      </c>
      <c r="G13" s="6">
        <v>7900</v>
      </c>
      <c r="H13" s="5">
        <v>2</v>
      </c>
      <c r="I13" s="7">
        <f t="shared" si="0"/>
        <v>15800</v>
      </c>
      <c r="J13" s="7">
        <f t="shared" si="1"/>
        <v>316</v>
      </c>
      <c r="K13" s="44">
        <f t="shared" si="2"/>
        <v>15484</v>
      </c>
    </row>
    <row r="14" spans="2:13" x14ac:dyDescent="0.25">
      <c r="B14" s="43">
        <v>1</v>
      </c>
      <c r="C14" s="39">
        <v>45301</v>
      </c>
      <c r="D14" s="24" t="s">
        <v>38</v>
      </c>
      <c r="E14" s="24">
        <v>254755</v>
      </c>
      <c r="F14" s="24" t="s">
        <v>20</v>
      </c>
      <c r="G14" s="6">
        <v>750</v>
      </c>
      <c r="H14" s="5">
        <v>11</v>
      </c>
      <c r="I14" s="7">
        <f t="shared" si="0"/>
        <v>8250</v>
      </c>
      <c r="J14" s="7">
        <f t="shared" si="1"/>
        <v>165</v>
      </c>
      <c r="K14" s="44">
        <f t="shared" si="2"/>
        <v>8085</v>
      </c>
    </row>
    <row r="15" spans="2:13" x14ac:dyDescent="0.25">
      <c r="B15" s="43">
        <v>2</v>
      </c>
      <c r="C15" s="39">
        <v>45302</v>
      </c>
      <c r="D15" s="24" t="s">
        <v>37</v>
      </c>
      <c r="E15" s="24">
        <v>352734</v>
      </c>
      <c r="F15" s="24" t="s">
        <v>21</v>
      </c>
      <c r="G15" s="6">
        <v>370</v>
      </c>
      <c r="H15" s="5">
        <v>15</v>
      </c>
      <c r="I15" s="7">
        <f t="shared" si="0"/>
        <v>5550</v>
      </c>
      <c r="J15" s="7">
        <f t="shared" si="1"/>
        <v>111</v>
      </c>
      <c r="K15" s="44">
        <f t="shared" si="2"/>
        <v>5439</v>
      </c>
    </row>
    <row r="16" spans="2:13" x14ac:dyDescent="0.25">
      <c r="B16" s="43">
        <v>3</v>
      </c>
      <c r="C16" s="39">
        <v>45303</v>
      </c>
      <c r="D16" s="24" t="s">
        <v>34</v>
      </c>
      <c r="E16" s="24">
        <v>265472</v>
      </c>
      <c r="F16" s="24" t="s">
        <v>22</v>
      </c>
      <c r="G16" s="6">
        <v>850</v>
      </c>
      <c r="H16" s="5">
        <v>19</v>
      </c>
      <c r="I16" s="7">
        <f t="shared" si="0"/>
        <v>16150</v>
      </c>
      <c r="J16" s="7">
        <f t="shared" si="1"/>
        <v>323</v>
      </c>
      <c r="K16" s="44">
        <f t="shared" si="2"/>
        <v>15827</v>
      </c>
    </row>
    <row r="17" spans="2:11" x14ac:dyDescent="0.25">
      <c r="B17" s="43">
        <v>5</v>
      </c>
      <c r="C17" s="39">
        <v>45304</v>
      </c>
      <c r="D17" s="24" t="s">
        <v>39</v>
      </c>
      <c r="E17" s="24">
        <v>254725</v>
      </c>
      <c r="F17" s="24" t="s">
        <v>23</v>
      </c>
      <c r="G17" s="6">
        <v>10000</v>
      </c>
      <c r="H17" s="5">
        <v>23</v>
      </c>
      <c r="I17" s="7">
        <f t="shared" si="0"/>
        <v>230000</v>
      </c>
      <c r="J17" s="7">
        <f t="shared" si="1"/>
        <v>4600</v>
      </c>
      <c r="K17" s="44">
        <f t="shared" si="2"/>
        <v>225400</v>
      </c>
    </row>
    <row r="18" spans="2:11" x14ac:dyDescent="0.25">
      <c r="B18" s="45">
        <v>2</v>
      </c>
      <c r="C18" s="40">
        <v>45305</v>
      </c>
      <c r="D18" s="25" t="s">
        <v>37</v>
      </c>
      <c r="E18" s="25">
        <v>253735</v>
      </c>
      <c r="F18" s="25" t="s">
        <v>24</v>
      </c>
      <c r="G18" s="6">
        <v>2350</v>
      </c>
      <c r="H18" s="5">
        <v>2</v>
      </c>
      <c r="I18" s="7">
        <f t="shared" si="0"/>
        <v>4700</v>
      </c>
      <c r="J18" s="7">
        <f t="shared" si="1"/>
        <v>94</v>
      </c>
      <c r="K18" s="44">
        <f t="shared" si="2"/>
        <v>4606</v>
      </c>
    </row>
    <row r="19" spans="2:11" x14ac:dyDescent="0.25">
      <c r="B19" s="43">
        <v>1</v>
      </c>
      <c r="C19" s="39">
        <v>45306</v>
      </c>
      <c r="D19" s="24" t="s">
        <v>38</v>
      </c>
      <c r="E19" s="24">
        <v>254758</v>
      </c>
      <c r="F19" s="24" t="s">
        <v>25</v>
      </c>
      <c r="G19" s="6">
        <v>1650</v>
      </c>
      <c r="H19" s="5">
        <v>13</v>
      </c>
      <c r="I19" s="7">
        <f t="shared" si="0"/>
        <v>21450</v>
      </c>
      <c r="J19" s="7">
        <f t="shared" si="1"/>
        <v>429</v>
      </c>
      <c r="K19" s="44">
        <f t="shared" si="2"/>
        <v>21021</v>
      </c>
    </row>
    <row r="20" spans="2:11" x14ac:dyDescent="0.25">
      <c r="B20" s="46">
        <v>7</v>
      </c>
      <c r="C20" s="39">
        <v>45307</v>
      </c>
      <c r="D20" s="5" t="s">
        <v>10</v>
      </c>
      <c r="E20" s="5">
        <v>234564</v>
      </c>
      <c r="F20" s="5" t="s">
        <v>26</v>
      </c>
      <c r="G20" s="6">
        <v>75000</v>
      </c>
      <c r="H20" s="5">
        <v>11</v>
      </c>
      <c r="I20" s="7">
        <f t="shared" si="0"/>
        <v>825000</v>
      </c>
      <c r="J20" s="7">
        <f t="shared" si="1"/>
        <v>16500</v>
      </c>
      <c r="K20" s="44">
        <f t="shared" si="2"/>
        <v>808500</v>
      </c>
    </row>
    <row r="21" spans="2:11" x14ac:dyDescent="0.25">
      <c r="B21" s="90" t="s">
        <v>46</v>
      </c>
      <c r="C21" s="91"/>
      <c r="D21" s="91"/>
      <c r="E21" s="91"/>
      <c r="F21" s="92"/>
      <c r="G21" s="85">
        <f>SUM(G5:G20)</f>
        <v>114590</v>
      </c>
      <c r="H21" s="87">
        <f>SUM(H5:H20)</f>
        <v>238</v>
      </c>
      <c r="I21" s="85">
        <f>SUM(I5:I20)</f>
        <v>1327060</v>
      </c>
      <c r="J21" s="85">
        <f>SUM(J5:J20)</f>
        <v>26541.200000000001</v>
      </c>
      <c r="K21" s="88">
        <f>SUM(K5:K20)</f>
        <v>1300518.8</v>
      </c>
    </row>
    <row r="22" spans="2:11" ht="15.75" thickBot="1" x14ac:dyDescent="0.3">
      <c r="B22" s="93"/>
      <c r="C22" s="94"/>
      <c r="D22" s="94"/>
      <c r="E22" s="94"/>
      <c r="F22" s="95"/>
      <c r="G22" s="86"/>
      <c r="H22" s="86"/>
      <c r="I22" s="86"/>
      <c r="J22" s="86"/>
      <c r="K22" s="89"/>
    </row>
  </sheetData>
  <autoFilter ref="B4:H22" xr:uid="{294EF04C-0B2F-4C0C-83A7-39BC4960623D}"/>
  <mergeCells count="7">
    <mergeCell ref="B1:K3"/>
    <mergeCell ref="G21:G22"/>
    <mergeCell ref="H21:H22"/>
    <mergeCell ref="I21:I22"/>
    <mergeCell ref="J21:J22"/>
    <mergeCell ref="K21:K22"/>
    <mergeCell ref="B21:F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64A2-3569-47F8-9F5E-1FD7D472DA8C}">
  <dimension ref="B1:P23"/>
  <sheetViews>
    <sheetView workbookViewId="0">
      <selection activeCell="M18" sqref="M18"/>
    </sheetView>
  </sheetViews>
  <sheetFormatPr defaultRowHeight="15" x14ac:dyDescent="0.25"/>
  <cols>
    <col min="1" max="1" width="10.140625" bestFit="1" customWidth="1"/>
    <col min="2" max="2" width="14.7109375" bestFit="1" customWidth="1"/>
    <col min="3" max="3" width="27.140625" bestFit="1" customWidth="1"/>
    <col min="4" max="4" width="16.85546875" bestFit="1" customWidth="1"/>
    <col min="5" max="5" width="13.42578125" bestFit="1" customWidth="1"/>
    <col min="6" max="6" width="12.7109375" bestFit="1" customWidth="1"/>
    <col min="7" max="7" width="13.28515625" bestFit="1" customWidth="1"/>
    <col min="8" max="8" width="14.5703125" bestFit="1" customWidth="1"/>
    <col min="9" max="9" width="12.7109375" bestFit="1" customWidth="1"/>
    <col min="10" max="10" width="11.7109375" bestFit="1" customWidth="1"/>
    <col min="11" max="11" width="14.5703125" bestFit="1" customWidth="1"/>
    <col min="15" max="15" width="10.5703125" bestFit="1" customWidth="1"/>
  </cols>
  <sheetData>
    <row r="1" spans="2:16" x14ac:dyDescent="0.25">
      <c r="B1" s="79" t="s">
        <v>7</v>
      </c>
      <c r="C1" s="96"/>
      <c r="D1" s="96"/>
      <c r="E1" s="96"/>
      <c r="F1" s="96"/>
      <c r="G1" s="96"/>
      <c r="H1" s="96"/>
      <c r="I1" s="96"/>
      <c r="J1" s="96"/>
      <c r="K1" s="97"/>
    </row>
    <row r="2" spans="2:16" x14ac:dyDescent="0.25">
      <c r="B2" s="98"/>
      <c r="C2" s="99"/>
      <c r="D2" s="99"/>
      <c r="E2" s="99"/>
      <c r="F2" s="99"/>
      <c r="G2" s="99"/>
      <c r="H2" s="99"/>
      <c r="I2" s="99"/>
      <c r="J2" s="99"/>
      <c r="K2" s="100"/>
    </row>
    <row r="3" spans="2:16" ht="15.75" thickBot="1" x14ac:dyDescent="0.3">
      <c r="B3" s="101"/>
      <c r="C3" s="102"/>
      <c r="D3" s="102"/>
      <c r="E3" s="102"/>
      <c r="F3" s="102"/>
      <c r="G3" s="102"/>
      <c r="H3" s="102"/>
      <c r="I3" s="102"/>
      <c r="J3" s="102"/>
      <c r="K3" s="103"/>
    </row>
    <row r="4" spans="2:16" x14ac:dyDescent="0.25">
      <c r="B4" s="51" t="s">
        <v>0</v>
      </c>
      <c r="C4" s="52" t="s">
        <v>28</v>
      </c>
      <c r="D4" s="52" t="s">
        <v>40</v>
      </c>
      <c r="E4" s="52" t="s">
        <v>1</v>
      </c>
      <c r="F4" s="52" t="s">
        <v>2</v>
      </c>
      <c r="G4" s="53" t="s">
        <v>3</v>
      </c>
      <c r="H4" s="52" t="s">
        <v>4</v>
      </c>
      <c r="I4" s="52" t="s">
        <v>29</v>
      </c>
      <c r="J4" s="52" t="s">
        <v>5</v>
      </c>
      <c r="K4" s="54" t="s">
        <v>6</v>
      </c>
      <c r="O4" s="3"/>
    </row>
    <row r="5" spans="2:16" x14ac:dyDescent="0.25">
      <c r="B5" s="28">
        <v>10010</v>
      </c>
      <c r="C5" s="29">
        <v>45292</v>
      </c>
      <c r="D5" s="30" t="s">
        <v>10</v>
      </c>
      <c r="E5" s="31" t="s">
        <v>11</v>
      </c>
      <c r="F5" s="32">
        <v>350</v>
      </c>
      <c r="G5" s="31">
        <v>23</v>
      </c>
      <c r="H5" s="33">
        <f>F5*G5</f>
        <v>8050</v>
      </c>
      <c r="I5" s="33">
        <f>H5*5/100</f>
        <v>402.5</v>
      </c>
      <c r="J5" s="33">
        <f>H5*3/100</f>
        <v>241.5</v>
      </c>
      <c r="K5" s="34">
        <f>H5+I5-J5</f>
        <v>8211</v>
      </c>
      <c r="O5" s="3"/>
    </row>
    <row r="6" spans="2:16" x14ac:dyDescent="0.25">
      <c r="B6" s="28">
        <v>10011</v>
      </c>
      <c r="C6" s="29">
        <v>45293</v>
      </c>
      <c r="D6" s="30" t="s">
        <v>10</v>
      </c>
      <c r="E6" s="31" t="s">
        <v>12</v>
      </c>
      <c r="F6" s="32">
        <v>190</v>
      </c>
      <c r="G6" s="31">
        <v>45</v>
      </c>
      <c r="H6" s="33">
        <f t="shared" ref="H6:H20" si="0">F6*G6</f>
        <v>8550</v>
      </c>
      <c r="I6" s="33">
        <f t="shared" ref="I6:I20" si="1">H6*5/100</f>
        <v>427.5</v>
      </c>
      <c r="J6" s="33">
        <f t="shared" ref="J6:J20" si="2">H6*3/100</f>
        <v>256.5</v>
      </c>
      <c r="K6" s="34">
        <f t="shared" ref="K6:K20" si="3">H6+I6-J6</f>
        <v>8721</v>
      </c>
      <c r="O6" s="3"/>
    </row>
    <row r="7" spans="2:16" x14ac:dyDescent="0.25">
      <c r="B7" s="28">
        <v>10012</v>
      </c>
      <c r="C7" s="29">
        <v>45294</v>
      </c>
      <c r="D7" s="30" t="s">
        <v>10</v>
      </c>
      <c r="E7" s="31" t="s">
        <v>13</v>
      </c>
      <c r="F7" s="32">
        <v>1750</v>
      </c>
      <c r="G7" s="31">
        <v>32</v>
      </c>
      <c r="H7" s="33">
        <f t="shared" si="0"/>
        <v>56000</v>
      </c>
      <c r="I7" s="33">
        <f t="shared" si="1"/>
        <v>2800</v>
      </c>
      <c r="J7" s="33">
        <f t="shared" si="2"/>
        <v>1680</v>
      </c>
      <c r="K7" s="34">
        <f t="shared" si="3"/>
        <v>57120</v>
      </c>
      <c r="O7" s="3"/>
      <c r="P7" s="2"/>
    </row>
    <row r="8" spans="2:16" x14ac:dyDescent="0.25">
      <c r="B8" s="28">
        <v>10013</v>
      </c>
      <c r="C8" s="29">
        <v>45295</v>
      </c>
      <c r="D8" s="30" t="s">
        <v>10</v>
      </c>
      <c r="E8" s="31" t="s">
        <v>14</v>
      </c>
      <c r="F8" s="32">
        <v>690</v>
      </c>
      <c r="G8" s="31">
        <v>23</v>
      </c>
      <c r="H8" s="33">
        <f t="shared" si="0"/>
        <v>15870</v>
      </c>
      <c r="I8" s="33">
        <f t="shared" si="1"/>
        <v>793.5</v>
      </c>
      <c r="J8" s="33">
        <f t="shared" si="2"/>
        <v>476.1</v>
      </c>
      <c r="K8" s="34">
        <f t="shared" si="3"/>
        <v>16187.4</v>
      </c>
      <c r="O8" s="3"/>
    </row>
    <row r="9" spans="2:16" x14ac:dyDescent="0.25">
      <c r="B9" s="28">
        <v>10014</v>
      </c>
      <c r="C9" s="29">
        <v>45296</v>
      </c>
      <c r="D9" s="30" t="s">
        <v>10</v>
      </c>
      <c r="E9" s="31" t="s">
        <v>15</v>
      </c>
      <c r="F9" s="32">
        <v>1790</v>
      </c>
      <c r="G9" s="31">
        <v>23</v>
      </c>
      <c r="H9" s="33">
        <f t="shared" si="0"/>
        <v>41170</v>
      </c>
      <c r="I9" s="33">
        <f t="shared" si="1"/>
        <v>2058.5</v>
      </c>
      <c r="J9" s="33">
        <f t="shared" si="2"/>
        <v>1235.0999999999999</v>
      </c>
      <c r="K9" s="34">
        <f t="shared" si="3"/>
        <v>41993.4</v>
      </c>
      <c r="O9" s="3"/>
    </row>
    <row r="10" spans="2:16" x14ac:dyDescent="0.25">
      <c r="B10" s="28">
        <v>10015</v>
      </c>
      <c r="C10" s="29">
        <v>45297</v>
      </c>
      <c r="D10" s="30" t="s">
        <v>10</v>
      </c>
      <c r="E10" s="31" t="s">
        <v>16</v>
      </c>
      <c r="F10" s="32">
        <v>1050</v>
      </c>
      <c r="G10" s="31">
        <v>25</v>
      </c>
      <c r="H10" s="33">
        <f t="shared" si="0"/>
        <v>26250</v>
      </c>
      <c r="I10" s="33">
        <f t="shared" si="1"/>
        <v>1312.5</v>
      </c>
      <c r="J10" s="33">
        <f t="shared" si="2"/>
        <v>787.5</v>
      </c>
      <c r="K10" s="34">
        <f t="shared" si="3"/>
        <v>26775</v>
      </c>
      <c r="O10" s="3"/>
    </row>
    <row r="11" spans="2:16" x14ac:dyDescent="0.25">
      <c r="B11" s="28">
        <v>10016</v>
      </c>
      <c r="C11" s="29">
        <v>45298</v>
      </c>
      <c r="D11" s="30" t="s">
        <v>8</v>
      </c>
      <c r="E11" s="31" t="s">
        <v>17</v>
      </c>
      <c r="F11" s="32">
        <v>3900</v>
      </c>
      <c r="G11" s="31">
        <v>5</v>
      </c>
      <c r="H11" s="33">
        <f t="shared" si="0"/>
        <v>19500</v>
      </c>
      <c r="I11" s="33">
        <f t="shared" si="1"/>
        <v>975</v>
      </c>
      <c r="J11" s="33">
        <f t="shared" si="2"/>
        <v>585</v>
      </c>
      <c r="K11" s="34">
        <f t="shared" si="3"/>
        <v>19890</v>
      </c>
      <c r="O11" s="3"/>
    </row>
    <row r="12" spans="2:16" x14ac:dyDescent="0.25">
      <c r="B12" s="28">
        <v>10017</v>
      </c>
      <c r="C12" s="29">
        <v>45299</v>
      </c>
      <c r="D12" s="30" t="s">
        <v>8</v>
      </c>
      <c r="E12" s="31" t="s">
        <v>18</v>
      </c>
      <c r="F12" s="32">
        <v>4200</v>
      </c>
      <c r="G12" s="31">
        <v>34</v>
      </c>
      <c r="H12" s="33">
        <f t="shared" si="0"/>
        <v>142800</v>
      </c>
      <c r="I12" s="33">
        <f t="shared" si="1"/>
        <v>7140</v>
      </c>
      <c r="J12" s="33">
        <f t="shared" si="2"/>
        <v>4284</v>
      </c>
      <c r="K12" s="34">
        <f t="shared" si="3"/>
        <v>145656</v>
      </c>
      <c r="O12" s="3"/>
    </row>
    <row r="13" spans="2:16" x14ac:dyDescent="0.25">
      <c r="B13" s="28">
        <v>10018</v>
      </c>
      <c r="C13" s="29">
        <v>45300</v>
      </c>
      <c r="D13" s="30" t="s">
        <v>8</v>
      </c>
      <c r="E13" s="31" t="s">
        <v>19</v>
      </c>
      <c r="F13" s="32">
        <v>7400</v>
      </c>
      <c r="G13" s="31">
        <v>2</v>
      </c>
      <c r="H13" s="33">
        <f t="shared" si="0"/>
        <v>14800</v>
      </c>
      <c r="I13" s="33">
        <f t="shared" si="1"/>
        <v>740</v>
      </c>
      <c r="J13" s="33">
        <f t="shared" si="2"/>
        <v>444</v>
      </c>
      <c r="K13" s="34">
        <f t="shared" si="3"/>
        <v>15096</v>
      </c>
      <c r="O13" s="3"/>
    </row>
    <row r="14" spans="2:16" x14ac:dyDescent="0.25">
      <c r="B14" s="28">
        <v>10019</v>
      </c>
      <c r="C14" s="29">
        <v>45301</v>
      </c>
      <c r="D14" s="30" t="s">
        <v>8</v>
      </c>
      <c r="E14" s="31" t="s">
        <v>20</v>
      </c>
      <c r="F14" s="32">
        <v>600</v>
      </c>
      <c r="G14" s="31">
        <v>64</v>
      </c>
      <c r="H14" s="33">
        <f t="shared" si="0"/>
        <v>38400</v>
      </c>
      <c r="I14" s="33">
        <f t="shared" si="1"/>
        <v>1920</v>
      </c>
      <c r="J14" s="33">
        <f t="shared" si="2"/>
        <v>1152</v>
      </c>
      <c r="K14" s="34">
        <f t="shared" si="3"/>
        <v>39168</v>
      </c>
      <c r="O14" s="3"/>
    </row>
    <row r="15" spans="2:16" x14ac:dyDescent="0.25">
      <c r="B15" s="28">
        <v>10020</v>
      </c>
      <c r="C15" s="29">
        <v>45302</v>
      </c>
      <c r="D15" s="30" t="s">
        <v>9</v>
      </c>
      <c r="E15" s="31" t="s">
        <v>21</v>
      </c>
      <c r="F15" s="32">
        <v>250</v>
      </c>
      <c r="G15" s="31">
        <v>23</v>
      </c>
      <c r="H15" s="33">
        <f t="shared" si="0"/>
        <v>5750</v>
      </c>
      <c r="I15" s="33">
        <f t="shared" si="1"/>
        <v>287.5</v>
      </c>
      <c r="J15" s="33">
        <f t="shared" si="2"/>
        <v>172.5</v>
      </c>
      <c r="K15" s="34">
        <f t="shared" si="3"/>
        <v>5865</v>
      </c>
      <c r="O15" s="3"/>
    </row>
    <row r="16" spans="2:16" x14ac:dyDescent="0.25">
      <c r="B16" s="28">
        <v>10021</v>
      </c>
      <c r="C16" s="29">
        <v>45303</v>
      </c>
      <c r="D16" s="30" t="s">
        <v>9</v>
      </c>
      <c r="E16" s="31" t="s">
        <v>22</v>
      </c>
      <c r="F16" s="32">
        <v>700</v>
      </c>
      <c r="G16" s="31">
        <v>35</v>
      </c>
      <c r="H16" s="33">
        <f t="shared" si="0"/>
        <v>24500</v>
      </c>
      <c r="I16" s="33">
        <f t="shared" si="1"/>
        <v>1225</v>
      </c>
      <c r="J16" s="33">
        <f t="shared" si="2"/>
        <v>735</v>
      </c>
      <c r="K16" s="34">
        <f t="shared" si="3"/>
        <v>24990</v>
      </c>
      <c r="O16" s="3"/>
    </row>
    <row r="17" spans="2:15" x14ac:dyDescent="0.25">
      <c r="B17" s="28">
        <v>10022</v>
      </c>
      <c r="C17" s="29">
        <v>45304</v>
      </c>
      <c r="D17" s="30" t="s">
        <v>9</v>
      </c>
      <c r="E17" s="31" t="s">
        <v>23</v>
      </c>
      <c r="F17" s="32">
        <v>9000</v>
      </c>
      <c r="G17" s="31">
        <v>33</v>
      </c>
      <c r="H17" s="33">
        <f t="shared" si="0"/>
        <v>297000</v>
      </c>
      <c r="I17" s="33">
        <f t="shared" si="1"/>
        <v>14850</v>
      </c>
      <c r="J17" s="33">
        <f t="shared" si="2"/>
        <v>8910</v>
      </c>
      <c r="K17" s="34">
        <f t="shared" si="3"/>
        <v>302940</v>
      </c>
      <c r="O17" s="3"/>
    </row>
    <row r="18" spans="2:15" x14ac:dyDescent="0.25">
      <c r="B18" s="28">
        <v>10023</v>
      </c>
      <c r="C18" s="35">
        <v>45305</v>
      </c>
      <c r="D18" s="30" t="s">
        <v>9</v>
      </c>
      <c r="E18" s="31" t="s">
        <v>24</v>
      </c>
      <c r="F18" s="32">
        <v>2100</v>
      </c>
      <c r="G18" s="31">
        <v>4</v>
      </c>
      <c r="H18" s="33">
        <f t="shared" si="0"/>
        <v>8400</v>
      </c>
      <c r="I18" s="33">
        <f t="shared" si="1"/>
        <v>420</v>
      </c>
      <c r="J18" s="33">
        <f t="shared" si="2"/>
        <v>252</v>
      </c>
      <c r="K18" s="34">
        <f t="shared" si="3"/>
        <v>8568</v>
      </c>
      <c r="O18" s="3"/>
    </row>
    <row r="19" spans="2:15" x14ac:dyDescent="0.25">
      <c r="B19" s="28">
        <v>10024</v>
      </c>
      <c r="C19" s="29">
        <v>45306</v>
      </c>
      <c r="D19" s="30" t="s">
        <v>9</v>
      </c>
      <c r="E19" s="31" t="s">
        <v>25</v>
      </c>
      <c r="F19" s="32">
        <v>1400</v>
      </c>
      <c r="G19" s="31">
        <v>53</v>
      </c>
      <c r="H19" s="33">
        <f t="shared" si="0"/>
        <v>74200</v>
      </c>
      <c r="I19" s="33">
        <f t="shared" si="1"/>
        <v>3710</v>
      </c>
      <c r="J19" s="33">
        <f t="shared" si="2"/>
        <v>2226</v>
      </c>
      <c r="K19" s="34">
        <f t="shared" si="3"/>
        <v>75684</v>
      </c>
      <c r="O19" s="3"/>
    </row>
    <row r="20" spans="2:15" ht="15.75" thickBot="1" x14ac:dyDescent="0.3">
      <c r="B20" s="36">
        <v>10025</v>
      </c>
      <c r="C20" s="35">
        <v>45307</v>
      </c>
      <c r="D20" s="37" t="s">
        <v>9</v>
      </c>
      <c r="E20" s="37" t="s">
        <v>26</v>
      </c>
      <c r="F20" s="38">
        <v>72000</v>
      </c>
      <c r="G20" s="37">
        <v>33</v>
      </c>
      <c r="H20" s="55">
        <f t="shared" si="0"/>
        <v>2376000</v>
      </c>
      <c r="I20" s="55">
        <f t="shared" si="1"/>
        <v>118800</v>
      </c>
      <c r="J20" s="55">
        <f t="shared" si="2"/>
        <v>71280</v>
      </c>
      <c r="K20" s="56">
        <f t="shared" si="3"/>
        <v>2423520</v>
      </c>
      <c r="O20" s="3"/>
    </row>
    <row r="21" spans="2:15" ht="36" customHeight="1" thickBot="1" x14ac:dyDescent="0.3">
      <c r="B21" s="104" t="s">
        <v>46</v>
      </c>
      <c r="C21" s="105"/>
      <c r="D21" s="105"/>
      <c r="E21" s="106"/>
      <c r="F21" s="57">
        <f t="shared" ref="F21:J21" si="4">SUM(F5:F20)</f>
        <v>107370</v>
      </c>
      <c r="G21" s="58">
        <f t="shared" si="4"/>
        <v>457</v>
      </c>
      <c r="H21" s="57">
        <f t="shared" si="4"/>
        <v>3157240</v>
      </c>
      <c r="I21" s="57">
        <f t="shared" si="4"/>
        <v>157862</v>
      </c>
      <c r="J21" s="57">
        <f t="shared" si="4"/>
        <v>94717.2</v>
      </c>
      <c r="K21" s="59">
        <f>SUM(K5:K20)</f>
        <v>3220384.8</v>
      </c>
    </row>
    <row r="22" spans="2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autoFilter ref="B4:G20" xr:uid="{FDDA4614-BCA0-49D5-9F56-E5524D4666D3}"/>
  <mergeCells count="2">
    <mergeCell ref="B1:K3"/>
    <mergeCell ref="B21:E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Sell</vt:lpstr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2024-06-06T04:20:47Z</dcterms:created>
  <dcterms:modified xsi:type="dcterms:W3CDTF">2024-06-06T15:13:25Z</dcterms:modified>
</cp:coreProperties>
</file>