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T:\Administation\Communications\KPERS Website\loop\HealthQuest\"/>
    </mc:Choice>
  </mc:AlternateContent>
  <bookViews>
    <workbookView xWindow="0" yWindow="0" windowWidth="8200" windowHeight="1430" firstSheet="2" activeTab="3"/>
  </bookViews>
  <sheets>
    <sheet name="Retirement Savings" sheetId="6" state="hidden" r:id="rId1"/>
    <sheet name="savings rate list" sheetId="19" state="hidden" r:id="rId2"/>
    <sheet name="Retirement Budget" sheetId="20" r:id="rId3"/>
    <sheet name="Retirement Income" sheetId="21" r:id="rId4"/>
  </sheets>
  <definedNames>
    <definedName name="_xlnm.Print_Area" localSheetId="2">'Retirement Budget'!$A$1:$F$33</definedName>
    <definedName name="_xlnm.Print_Area" localSheetId="3">'Retirement Income'!$A$1:$C$13</definedName>
    <definedName name="SavingsRate">'savings rate list'!$A$1:$A$15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1" l="1"/>
  <c r="C9" i="21"/>
  <c r="C10" i="21" s="1"/>
  <c r="B9" i="21"/>
  <c r="B10" i="21" s="1"/>
  <c r="C31" i="20" l="1"/>
  <c r="D31" i="20"/>
  <c r="D32" i="20" s="1"/>
  <c r="D33" i="20" s="1"/>
  <c r="E31" i="20"/>
  <c r="F31" i="20"/>
  <c r="F32" i="20" s="1"/>
  <c r="F33" i="20" s="1"/>
  <c r="B31" i="20"/>
  <c r="B32" i="20" s="1"/>
  <c r="B33" i="20" s="1"/>
  <c r="C17" i="20"/>
  <c r="D17" i="20"/>
  <c r="E17" i="20"/>
  <c r="F17" i="20"/>
  <c r="B17" i="20"/>
  <c r="C6" i="20"/>
  <c r="D6" i="20"/>
  <c r="E6" i="20"/>
  <c r="F6" i="20"/>
  <c r="B6" i="20"/>
  <c r="C32" i="20" l="1"/>
  <c r="C33" i="20" s="1"/>
  <c r="E32" i="20"/>
  <c r="E33" i="20" s="1"/>
  <c r="C62" i="6"/>
  <c r="C64" i="6" s="1"/>
  <c r="C58" i="6"/>
  <c r="C52" i="6"/>
  <c r="C54" i="6" s="1"/>
  <c r="C49" i="6"/>
  <c r="C48" i="6"/>
  <c r="C45" i="6"/>
  <c r="C60" i="6" s="1"/>
  <c r="C38" i="6"/>
  <c r="C50" i="6" s="1"/>
  <c r="C51" i="6" s="1"/>
  <c r="C17" i="6"/>
  <c r="C19" i="6" s="1"/>
  <c r="C22" i="6" s="1"/>
  <c r="C55" i="6" l="1"/>
  <c r="C29" i="6"/>
  <c r="C32" i="6" s="1"/>
  <c r="C59" i="6" s="1"/>
  <c r="C61" i="6" s="1"/>
  <c r="C65" i="6" s="1"/>
</calcChain>
</file>

<file path=xl/sharedStrings.xml><?xml version="1.0" encoding="utf-8"?>
<sst xmlns="http://schemas.openxmlformats.org/spreadsheetml/2006/main" count="126" uniqueCount="89">
  <si>
    <t>Other</t>
  </si>
  <si>
    <t>Estimate How much You Need to Save for Retirement</t>
  </si>
  <si>
    <t>Number of Years until Retirement (retirement age minus current age)</t>
  </si>
  <si>
    <t>Current Annual Salary</t>
  </si>
  <si>
    <t>Projected Salary Growth Factor</t>
  </si>
  <si>
    <t>Value of Salary at Retirement (multiply line 2 x line 3)</t>
  </si>
  <si>
    <t>Replacement Rate</t>
  </si>
  <si>
    <t>Income Goal for 1st Year of Retirement (multiply line 4 x line 5)</t>
  </si>
  <si>
    <t>(by number of years until retirement)</t>
  </si>
  <si>
    <t>Projected Salary Growth Factors</t>
  </si>
  <si>
    <t>Example</t>
  </si>
  <si>
    <t>If you're 30 years old, plan to retire in 35 years at age 65, and earn $30,000 a year:</t>
  </si>
  <si>
    <t>Step 1: What Your Estimated Salary Will Be at Retirement Due to Inflation</t>
  </si>
  <si>
    <t>Step 2:  Income You Need in Your First Year and How Much You Will Need to Last</t>
  </si>
  <si>
    <t>Income Goal for First Year of Retirement</t>
  </si>
  <si>
    <t>Income Goal for First Year of Retirement (multiply line 4 x line 5)</t>
  </si>
  <si>
    <t>Number of Years in Retirement</t>
  </si>
  <si>
    <t>Projected Income Factor</t>
  </si>
  <si>
    <t>Savings Needed at Retirement (multiply line 1 x line 3)</t>
  </si>
  <si>
    <t>estimate life expectancy</t>
  </si>
  <si>
    <t>Projected Income Factors</t>
  </si>
  <si>
    <t>(by number of years spent in retirement)</t>
  </si>
  <si>
    <t>If you're planning for 30 years in retirement, multiply your first year income goal (step 1) by the projected income factor for 30 years in retirement</t>
  </si>
  <si>
    <t>Step 3:  How Much Your Current Savings Will Grow By the Time You Retire</t>
  </si>
  <si>
    <t>Current Savings</t>
  </si>
  <si>
    <t>Number of Years to Retirement</t>
  </si>
  <si>
    <t>Projected Value Factor</t>
  </si>
  <si>
    <t>Projected Value Factors</t>
  </si>
  <si>
    <t>Value of Current Savings at Retirement (multiply line 1 x line 3)</t>
  </si>
  <si>
    <t>If you have $2,000 in retirement savings and plan to retire in 35 years:</t>
  </si>
  <si>
    <t>Step 4: Where You Are Today and How much to Save as a Percentage of your current salary</t>
  </si>
  <si>
    <t>Additional retirement savings needed (subtract line 3 from line 2)</t>
  </si>
  <si>
    <t>Number of years until retirement (Step 1, line 1)</t>
  </si>
  <si>
    <t>Savings needed at retirement (Step 2, line 4)</t>
  </si>
  <si>
    <t>Value of current savings at retirement (Step 3, line 4)</t>
  </si>
  <si>
    <t>Current annual salary (Step 1, line 2)</t>
  </si>
  <si>
    <t>Projected Saving Rate Factor</t>
  </si>
  <si>
    <t>Projected Saving Rate Factors</t>
  </si>
  <si>
    <t>Maximum possible savings based on salary until retirement (multiply line 5 x line 6)</t>
  </si>
  <si>
    <t>Target Saving Rate (divide line 4 x line 7)</t>
  </si>
  <si>
    <t>Utilities</t>
  </si>
  <si>
    <t>Clothing</t>
  </si>
  <si>
    <t>Insurance</t>
  </si>
  <si>
    <t>Transportation</t>
  </si>
  <si>
    <t>Entertainment</t>
  </si>
  <si>
    <t>Eating Out</t>
  </si>
  <si>
    <t>Total Monthly Expenses</t>
  </si>
  <si>
    <t>Total Income</t>
  </si>
  <si>
    <t>Household maintenance</t>
  </si>
  <si>
    <t>Fixed Expenses</t>
  </si>
  <si>
    <t>Variable Expenses</t>
  </si>
  <si>
    <t>Debt</t>
  </si>
  <si>
    <t>Savings</t>
  </si>
  <si>
    <t>Give/Donate</t>
  </si>
  <si>
    <t>Groceries</t>
  </si>
  <si>
    <t>Memberships</t>
  </si>
  <si>
    <t>Gifts</t>
  </si>
  <si>
    <t>Kids Expenses</t>
  </si>
  <si>
    <t>Beauty/Hygiene</t>
  </si>
  <si>
    <t>Medical</t>
  </si>
  <si>
    <t>Total Variable Expenses</t>
  </si>
  <si>
    <t>Total Fixed Expenses</t>
  </si>
  <si>
    <t>Your Income (after tax)</t>
  </si>
  <si>
    <t>Your Spouse's/Partner's income (after tax)</t>
  </si>
  <si>
    <t>Housing/Insurance/Property Taxes</t>
  </si>
  <si>
    <t>Total Annual Expenses</t>
  </si>
  <si>
    <t>Current</t>
  </si>
  <si>
    <t>During Retirement</t>
  </si>
  <si>
    <t>Monthly Cash Flow</t>
  </si>
  <si>
    <t>Income</t>
  </si>
  <si>
    <t>10 Years</t>
  </si>
  <si>
    <t xml:space="preserve">5 Years </t>
  </si>
  <si>
    <t xml:space="preserve">1 Year  </t>
  </si>
  <si>
    <t xml:space="preserve">Use your current budget to estimate your expenses as you near retirement. </t>
  </si>
  <si>
    <t xml:space="preserve">Estimate Your Retirement Income </t>
  </si>
  <si>
    <t>Estimate Your Retirement Budget</t>
  </si>
  <si>
    <t>Retirement Income</t>
  </si>
  <si>
    <t>Your Income</t>
  </si>
  <si>
    <t>Your Spouse's Income</t>
  </si>
  <si>
    <t>KPERS Benefit</t>
  </si>
  <si>
    <t>KPERS 457</t>
  </si>
  <si>
    <t>Social Security</t>
  </si>
  <si>
    <t>IRA</t>
  </si>
  <si>
    <t>Other Income</t>
  </si>
  <si>
    <t>Total Monthly Income</t>
  </si>
  <si>
    <t>Total Annual Income</t>
  </si>
  <si>
    <t>Monthly Income Needed for Retirement Budget</t>
  </si>
  <si>
    <t>Annual Income Needed</t>
  </si>
  <si>
    <t xml:space="preserve">Use this worksheet to estimate your retirement income. Be sure to look at your KPERS benefit, any KPERS 457 income you may receive, Social Security and other income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</si>
</sst>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0"/>
    <numFmt numFmtId="165" formatCode="&quot;$&quot;#,##0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Myriad Web Pro"/>
      <family val="2"/>
    </font>
    <font>
      <sz val="11"/>
      <color theme="1"/>
      <name val="Calibri"/>
      <family val="2"/>
      <scheme val="minor"/>
    </font>
    <font>
      <b/>
      <sz val="11"/>
      <color theme="0"/>
      <name val="Myriad Web Pro"/>
      <family val="2"/>
    </font>
    <font>
      <sz val="10"/>
      <color theme="1"/>
      <name val="Myriad Web Pro"/>
      <family val="2"/>
    </font>
    <font>
      <u/>
      <sz val="11"/>
      <color theme="10"/>
      <name val="Calibri"/>
      <family val="2"/>
      <scheme val="minor"/>
    </font>
    <font>
      <sz val="11"/>
      <color theme="3" tint="0.24994659260841701"/>
      <name val="Calibri"/>
      <family val="2"/>
      <scheme val="minor"/>
    </font>
    <font>
      <b/>
      <sz val="10"/>
      <color theme="3" tint="9.9948118533890809E-2"/>
      <name val="Calibri Light"/>
      <family val="2"/>
      <scheme val="major"/>
    </font>
    <font>
      <sz val="24"/>
      <color theme="3" tint="0.24994659260841701"/>
      <name val="Calibri"/>
      <family val="2"/>
      <scheme val="minor"/>
    </font>
    <font>
      <sz val="20"/>
      <color theme="0"/>
      <name val="Calibri Light"/>
      <family val="2"/>
      <scheme val="major"/>
    </font>
    <font>
      <sz val="13"/>
      <color theme="3" tint="0.24994659260841701"/>
      <name val="Calibri Light"/>
      <family val="2"/>
      <scheme val="major"/>
    </font>
    <font>
      <sz val="11"/>
      <color theme="4" tint="-0.24994659260841701"/>
      <name val="Calibri Light"/>
      <family val="2"/>
      <scheme val="major"/>
    </font>
    <font>
      <b/>
      <sz val="11"/>
      <color theme="4"/>
      <name val="Myriad Web Pro"/>
      <family val="2"/>
    </font>
    <font>
      <u/>
      <sz val="9"/>
      <color theme="10"/>
      <name val="Myriad Web Pro"/>
      <family val="2"/>
    </font>
    <font>
      <b/>
      <sz val="11"/>
      <color theme="1"/>
      <name val="Myriad Web Pro"/>
      <family val="2"/>
    </font>
    <font>
      <sz val="26"/>
      <color theme="5"/>
      <name val="Myriad Pro"/>
      <family val="2"/>
    </font>
  </fonts>
  <fills count="14">
    <fill>
      <patternFill patternType="none"/>
    </fill>
    <fill>
      <patternFill patternType="gray125"/>
    </fill>
    <fill>
      <patternFill patternType="solid">
        <fgColor rgb="FF7CB6DA"/>
        <bgColor indexed="64"/>
      </patternFill>
    </fill>
    <fill>
      <patternFill patternType="solid">
        <fgColor rgb="FF1982C5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7BC1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9" fillId="4" borderId="0" applyNumberFormat="0" applyProtection="0">
      <alignment horizontal="left" vertical="center"/>
    </xf>
    <xf numFmtId="0" fontId="10" fillId="0" borderId="0" applyNumberFormat="0" applyProtection="0">
      <alignment horizontal="left"/>
    </xf>
    <xf numFmtId="0" fontId="11" fillId="0" borderId="9" applyNumberFormat="0" applyAlignment="0" applyProtection="0"/>
    <xf numFmtId="165" fontId="8" fillId="0" borderId="0" applyAlignment="0" applyProtection="0"/>
    <xf numFmtId="0" fontId="7" fillId="0" borderId="0" applyNumberFormat="0" applyFill="0" applyBorder="0" applyAlignment="0" applyProtection="0"/>
    <xf numFmtId="165" fontId="8" fillId="0" borderId="0">
      <alignment horizontal="left" vertical="top"/>
    </xf>
    <xf numFmtId="166" fontId="6" fillId="0" borderId="0">
      <alignment horizontal="left" vertical="center"/>
    </xf>
    <xf numFmtId="0" fontId="6" fillId="0" borderId="0">
      <alignment horizontal="left" vertical="center" wrapText="1"/>
    </xf>
    <xf numFmtId="14" fontId="6" fillId="0" borderId="0">
      <alignment horizontal="left" vertical="center"/>
    </xf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44" fontId="4" fillId="0" borderId="0" xfId="1" applyFont="1" applyAlignment="1">
      <alignment horizontal="left"/>
    </xf>
    <xf numFmtId="2" fontId="4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13" fillId="0" borderId="0" xfId="3" applyFont="1" applyAlignment="1">
      <alignment horizontal="left"/>
    </xf>
    <xf numFmtId="164" fontId="1" fillId="0" borderId="7" xfId="0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9" fontId="1" fillId="0" borderId="0" xfId="2" applyFont="1" applyAlignment="1">
      <alignment horizontal="left"/>
    </xf>
    <xf numFmtId="9" fontId="0" fillId="0" borderId="0" xfId="2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3" fillId="8" borderId="10" xfId="0" applyFont="1" applyFill="1" applyBorder="1"/>
    <xf numFmtId="44" fontId="3" fillId="8" borderId="10" xfId="1" applyFont="1" applyFill="1" applyBorder="1"/>
    <xf numFmtId="0" fontId="14" fillId="7" borderId="12" xfId="0" applyFont="1" applyFill="1" applyBorder="1"/>
    <xf numFmtId="44" fontId="14" fillId="7" borderId="12" xfId="1" applyFont="1" applyFill="1" applyBorder="1"/>
    <xf numFmtId="44" fontId="1" fillId="6" borderId="13" xfId="1" applyFont="1" applyFill="1" applyBorder="1"/>
    <xf numFmtId="0" fontId="1" fillId="0" borderId="13" xfId="0" applyFont="1" applyFill="1" applyBorder="1"/>
    <xf numFmtId="0" fontId="3" fillId="5" borderId="11" xfId="0" applyFont="1" applyFill="1" applyBorder="1"/>
    <xf numFmtId="0" fontId="1" fillId="5" borderId="11" xfId="0" applyFont="1" applyFill="1" applyBorder="1"/>
    <xf numFmtId="44" fontId="1" fillId="0" borderId="13" xfId="1" applyFont="1" applyFill="1" applyBorder="1"/>
    <xf numFmtId="44" fontId="1" fillId="5" borderId="11" xfId="1" applyFont="1" applyFill="1" applyBorder="1"/>
    <xf numFmtId="0" fontId="3" fillId="8" borderId="11" xfId="0" applyFont="1" applyFill="1" applyBorder="1" applyAlignment="1">
      <alignment vertical="center" wrapText="1"/>
    </xf>
    <xf numFmtId="0" fontId="3" fillId="9" borderId="13" xfId="0" applyFont="1" applyFill="1" applyBorder="1" applyAlignment="1">
      <alignment vertical="center"/>
    </xf>
    <xf numFmtId="0" fontId="3" fillId="10" borderId="10" xfId="0" applyFont="1" applyFill="1" applyBorder="1"/>
    <xf numFmtId="44" fontId="3" fillId="10" borderId="10" xfId="1" applyFont="1" applyFill="1" applyBorder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1" fillId="0" borderId="0" xfId="0" applyFont="1" applyAlignment="1">
      <alignment vertical="center"/>
    </xf>
    <xf numFmtId="44" fontId="1" fillId="0" borderId="0" xfId="1" applyFont="1" applyAlignment="1">
      <alignment vertical="center"/>
    </xf>
    <xf numFmtId="0" fontId="1" fillId="11" borderId="0" xfId="0" applyFont="1" applyFill="1" applyAlignment="1">
      <alignment vertical="center"/>
    </xf>
    <xf numFmtId="44" fontId="1" fillId="11" borderId="0" xfId="1" applyFont="1" applyFill="1" applyAlignment="1">
      <alignment vertical="center"/>
    </xf>
    <xf numFmtId="0" fontId="1" fillId="12" borderId="0" xfId="0" applyFont="1" applyFill="1" applyAlignment="1">
      <alignment vertical="center"/>
    </xf>
    <xf numFmtId="44" fontId="1" fillId="12" borderId="0" xfId="1" applyFont="1" applyFill="1" applyAlignment="1">
      <alignment vertical="center"/>
    </xf>
    <xf numFmtId="0" fontId="3" fillId="5" borderId="0" xfId="0" applyFont="1" applyFill="1" applyAlignment="1">
      <alignment vertical="center"/>
    </xf>
    <xf numFmtId="44" fontId="3" fillId="5" borderId="0" xfId="1" applyFont="1" applyFill="1" applyAlignment="1">
      <alignment vertical="center"/>
    </xf>
    <xf numFmtId="0" fontId="3" fillId="9" borderId="0" xfId="0" applyFont="1" applyFill="1" applyAlignment="1">
      <alignment vertical="center"/>
    </xf>
    <xf numFmtId="44" fontId="1" fillId="13" borderId="0" xfId="1" applyFont="1" applyFill="1" applyAlignment="1">
      <alignment vertic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5" fontId="8" fillId="0" borderId="0" xfId="8"/>
  </cellXfs>
  <cellStyles count="14">
    <cellStyle name="Amount" xfId="11"/>
    <cellStyle name="Currency" xfId="1" builtinId="4"/>
    <cellStyle name="Date" xfId="13"/>
    <cellStyle name="Heading 1 2" xfId="6"/>
    <cellStyle name="Heading 2 2" xfId="7"/>
    <cellStyle name="Heading 3 2" xfId="8"/>
    <cellStyle name="Heading 4 2" xfId="9"/>
    <cellStyle name="Hyperlink" xfId="3" builtinId="8"/>
    <cellStyle name="Item" xfId="12"/>
    <cellStyle name="Normal" xfId="0" builtinId="0"/>
    <cellStyle name="Normal 2" xfId="4"/>
    <cellStyle name="Percent" xfId="2" builtinId="5"/>
    <cellStyle name="Title 2" xfId="5"/>
    <cellStyle name="Totals" xfId="10"/>
  </cellStyles>
  <dxfs count="3"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2"/>
      <tableStyleElement type="headerRow" dxfId="1"/>
      <tableStyleElement type="totalRow" dxfId="0"/>
    </tableStyle>
  </tableStyles>
  <colors>
    <mruColors>
      <color rgb="FF77BC1F"/>
      <color rgb="FF00A7E1"/>
      <color rgb="FFEF7521"/>
      <color rgb="FF1982C5"/>
      <color rgb="FF96CC78"/>
      <color rgb="FF7CB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KPERS scre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982C5"/>
      </a:accent1>
      <a:accent2>
        <a:srgbClr val="EF7C21"/>
      </a:accent2>
      <a:accent3>
        <a:srgbClr val="DBDCDE"/>
      </a:accent3>
      <a:accent4>
        <a:srgbClr val="622366"/>
      </a:accent4>
      <a:accent5>
        <a:srgbClr val="7CB6DA"/>
      </a:accent5>
      <a:accent6>
        <a:srgbClr val="77BC1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sa.gov/planners/lifeexpectancy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5"/>
  <sheetViews>
    <sheetView view="pageLayout" zoomScale="73" zoomScaleNormal="80" zoomScalePageLayoutView="73" workbookViewId="0">
      <selection activeCell="A2" sqref="A2:R2"/>
    </sheetView>
  </sheetViews>
  <sheetFormatPr defaultColWidth="9.08984375" defaultRowHeight="14.5" x14ac:dyDescent="0.35"/>
  <cols>
    <col min="1" max="1" width="9.08984375" style="1"/>
    <col min="2" max="2" width="34.7265625" style="1" customWidth="1"/>
    <col min="3" max="3" width="15" style="1" bestFit="1" customWidth="1"/>
    <col min="4" max="5" width="9.08984375" style="1"/>
    <col min="6" max="6" width="2.36328125" style="1" customWidth="1"/>
    <col min="7" max="8" width="9.08984375" style="1"/>
    <col min="9" max="12" width="9.36328125" style="1" bestFit="1" customWidth="1"/>
    <col min="13" max="16384" width="9.08984375" style="1"/>
  </cols>
  <sheetData>
    <row r="2" spans="1:18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x14ac:dyDescent="0.35">
      <c r="A3" s="2" t="s">
        <v>1</v>
      </c>
      <c r="B3" s="2"/>
      <c r="C3" s="2"/>
      <c r="D3" s="2"/>
      <c r="E3" s="2"/>
      <c r="F3" s="2"/>
    </row>
    <row r="4" spans="1:18" ht="15" thickBot="1" x14ac:dyDescent="0.4">
      <c r="A4" s="3" t="s">
        <v>12</v>
      </c>
      <c r="B4" s="3"/>
      <c r="C4" s="3"/>
      <c r="D4" s="3"/>
      <c r="E4" s="3"/>
      <c r="F4" s="3"/>
    </row>
    <row r="5" spans="1:18" ht="56.25" customHeight="1" x14ac:dyDescent="0.35">
      <c r="A5" s="1">
        <v>1</v>
      </c>
      <c r="B5" s="4" t="s">
        <v>2</v>
      </c>
      <c r="C5" s="4"/>
      <c r="D5" s="4"/>
      <c r="E5" s="4"/>
      <c r="F5" s="4"/>
      <c r="G5" s="58" t="s">
        <v>9</v>
      </c>
      <c r="H5" s="59"/>
      <c r="I5" s="59"/>
      <c r="J5" s="59"/>
      <c r="K5" s="59"/>
      <c r="L5" s="60"/>
    </row>
    <row r="6" spans="1:18" x14ac:dyDescent="0.35">
      <c r="A6" s="1">
        <v>2</v>
      </c>
      <c r="B6" s="1" t="s">
        <v>3</v>
      </c>
      <c r="C6" s="5"/>
      <c r="G6" s="53" t="s">
        <v>8</v>
      </c>
      <c r="H6" s="54"/>
      <c r="I6" s="54"/>
      <c r="J6" s="54"/>
      <c r="K6" s="54"/>
      <c r="L6" s="55"/>
    </row>
    <row r="7" spans="1:18" x14ac:dyDescent="0.35">
      <c r="A7" s="1">
        <v>3</v>
      </c>
      <c r="B7" s="1" t="s">
        <v>4</v>
      </c>
      <c r="G7" s="6">
        <v>20</v>
      </c>
      <c r="H7" s="7">
        <v>25</v>
      </c>
      <c r="I7" s="7">
        <v>30</v>
      </c>
      <c r="J7" s="7">
        <v>35</v>
      </c>
      <c r="K7" s="7">
        <v>40</v>
      </c>
      <c r="L7" s="8">
        <v>45</v>
      </c>
    </row>
    <row r="8" spans="1:18" ht="29.5" thickBot="1" x14ac:dyDescent="0.4">
      <c r="A8" s="1">
        <v>4</v>
      </c>
      <c r="B8" s="4" t="s">
        <v>5</v>
      </c>
      <c r="G8" s="9">
        <v>1.8061</v>
      </c>
      <c r="H8" s="10">
        <v>2.0937999999999999</v>
      </c>
      <c r="I8" s="10">
        <v>2.4272999999999998</v>
      </c>
      <c r="J8" s="10">
        <v>2.8138999999999998</v>
      </c>
      <c r="K8" s="10">
        <v>3.262</v>
      </c>
      <c r="L8" s="11">
        <v>3.7816000000000001</v>
      </c>
    </row>
    <row r="9" spans="1:18" x14ac:dyDescent="0.35">
      <c r="A9" s="1">
        <v>5</v>
      </c>
      <c r="B9" s="1" t="s">
        <v>6</v>
      </c>
      <c r="C9" s="12">
        <v>0.4</v>
      </c>
    </row>
    <row r="10" spans="1:18" ht="29" x14ac:dyDescent="0.35">
      <c r="A10" s="1">
        <v>6</v>
      </c>
      <c r="B10" s="4" t="s">
        <v>15</v>
      </c>
    </row>
    <row r="12" spans="1:18" x14ac:dyDescent="0.35">
      <c r="A12" s="13" t="s">
        <v>10</v>
      </c>
      <c r="B12" s="13"/>
      <c r="C12" s="13"/>
      <c r="D12" s="13"/>
      <c r="E12" s="13"/>
    </row>
    <row r="13" spans="1:18" x14ac:dyDescent="0.35">
      <c r="A13" s="13" t="s">
        <v>11</v>
      </c>
      <c r="B13" s="13"/>
      <c r="C13" s="13"/>
      <c r="D13" s="13"/>
      <c r="E13" s="13"/>
    </row>
    <row r="14" spans="1:18" ht="26.5" x14ac:dyDescent="0.35">
      <c r="A14" s="13">
        <v>1</v>
      </c>
      <c r="B14" s="14" t="s">
        <v>2</v>
      </c>
      <c r="C14" s="13">
        <v>35</v>
      </c>
      <c r="D14" s="13"/>
      <c r="E14" s="13"/>
    </row>
    <row r="15" spans="1:18" x14ac:dyDescent="0.35">
      <c r="A15" s="13">
        <v>2</v>
      </c>
      <c r="B15" s="13" t="s">
        <v>3</v>
      </c>
      <c r="C15" s="15">
        <v>30000</v>
      </c>
      <c r="D15" s="13"/>
      <c r="E15" s="13"/>
    </row>
    <row r="16" spans="1:18" x14ac:dyDescent="0.35">
      <c r="A16" s="13">
        <v>3</v>
      </c>
      <c r="B16" s="13" t="s">
        <v>4</v>
      </c>
      <c r="C16" s="13">
        <v>2.8138999999999998</v>
      </c>
      <c r="D16" s="13"/>
      <c r="E16" s="13"/>
    </row>
    <row r="17" spans="1:11" ht="26.5" x14ac:dyDescent="0.35">
      <c r="A17" s="13">
        <v>4</v>
      </c>
      <c r="B17" s="14" t="s">
        <v>5</v>
      </c>
      <c r="C17" s="15">
        <f>C15*C16</f>
        <v>84417</v>
      </c>
      <c r="D17" s="13"/>
      <c r="E17" s="13"/>
    </row>
    <row r="18" spans="1:11" x14ac:dyDescent="0.35">
      <c r="A18" s="13">
        <v>5</v>
      </c>
      <c r="B18" s="13" t="s">
        <v>6</v>
      </c>
      <c r="C18" s="16">
        <v>0.4</v>
      </c>
      <c r="D18" s="13"/>
      <c r="E18" s="13"/>
    </row>
    <row r="19" spans="1:11" ht="26.5" x14ac:dyDescent="0.35">
      <c r="A19" s="13">
        <v>6</v>
      </c>
      <c r="B19" s="14" t="s">
        <v>7</v>
      </c>
      <c r="C19" s="15">
        <f>C17*C18</f>
        <v>33766.800000000003</v>
      </c>
      <c r="D19" s="13"/>
      <c r="E19" s="13"/>
    </row>
    <row r="20" spans="1:11" x14ac:dyDescent="0.35">
      <c r="B20" s="4"/>
    </row>
    <row r="21" spans="1:11" x14ac:dyDescent="0.35">
      <c r="A21" s="3" t="s">
        <v>13</v>
      </c>
      <c r="B21" s="3"/>
      <c r="C21" s="3"/>
      <c r="D21" s="3"/>
      <c r="E21" s="3"/>
      <c r="F21" s="3"/>
    </row>
    <row r="22" spans="1:11" ht="29.5" thickBot="1" x14ac:dyDescent="0.4">
      <c r="A22" s="1">
        <v>1</v>
      </c>
      <c r="B22" s="4" t="s">
        <v>14</v>
      </c>
      <c r="C22" s="17">
        <f>C19</f>
        <v>33766.800000000003</v>
      </c>
    </row>
    <row r="23" spans="1:11" x14ac:dyDescent="0.35">
      <c r="A23" s="1">
        <v>2</v>
      </c>
      <c r="B23" s="1" t="s">
        <v>16</v>
      </c>
      <c r="C23" s="1">
        <v>30</v>
      </c>
      <c r="D23" s="18" t="s">
        <v>19</v>
      </c>
      <c r="G23" s="58" t="s">
        <v>20</v>
      </c>
      <c r="H23" s="59"/>
      <c r="I23" s="59"/>
      <c r="J23" s="59"/>
      <c r="K23" s="60"/>
    </row>
    <row r="24" spans="1:11" x14ac:dyDescent="0.35">
      <c r="A24" s="1">
        <v>3</v>
      </c>
      <c r="B24" s="1" t="s">
        <v>17</v>
      </c>
      <c r="G24" s="53" t="s">
        <v>21</v>
      </c>
      <c r="H24" s="54"/>
      <c r="I24" s="54"/>
      <c r="J24" s="54"/>
      <c r="K24" s="55"/>
    </row>
    <row r="25" spans="1:11" ht="29" x14ac:dyDescent="0.35">
      <c r="A25" s="1">
        <v>4</v>
      </c>
      <c r="B25" s="4" t="s">
        <v>18</v>
      </c>
      <c r="G25" s="6">
        <v>20</v>
      </c>
      <c r="H25" s="7">
        <v>25</v>
      </c>
      <c r="I25" s="7">
        <v>30</v>
      </c>
      <c r="J25" s="7">
        <v>35</v>
      </c>
      <c r="K25" s="8">
        <v>40</v>
      </c>
    </row>
    <row r="26" spans="1:11" ht="15" thickBot="1" x14ac:dyDescent="0.4">
      <c r="G26" s="9">
        <v>14.264900000000001</v>
      </c>
      <c r="H26" s="10">
        <v>16.430499999999999</v>
      </c>
      <c r="I26" s="10">
        <v>18.220400000000001</v>
      </c>
      <c r="J26" s="10">
        <v>19.6999</v>
      </c>
      <c r="K26" s="11">
        <v>20.922799999999999</v>
      </c>
    </row>
    <row r="27" spans="1:11" x14ac:dyDescent="0.35">
      <c r="A27" s="1" t="s">
        <v>10</v>
      </c>
    </row>
    <row r="28" spans="1:11" ht="28.5" customHeight="1" x14ac:dyDescent="0.35">
      <c r="A28" s="62" t="s">
        <v>22</v>
      </c>
      <c r="B28" s="62"/>
      <c r="C28" s="62"/>
      <c r="D28" s="62"/>
      <c r="E28" s="62"/>
    </row>
    <row r="29" spans="1:11" ht="29" x14ac:dyDescent="0.35">
      <c r="A29" s="1">
        <v>1</v>
      </c>
      <c r="B29" s="4" t="s">
        <v>14</v>
      </c>
      <c r="C29" s="17">
        <f>C19</f>
        <v>33766.800000000003</v>
      </c>
    </row>
    <row r="30" spans="1:11" x14ac:dyDescent="0.35">
      <c r="A30" s="1">
        <v>2</v>
      </c>
      <c r="B30" s="1" t="s">
        <v>16</v>
      </c>
      <c r="C30" s="1">
        <v>30</v>
      </c>
    </row>
    <row r="31" spans="1:11" x14ac:dyDescent="0.35">
      <c r="A31" s="1">
        <v>3</v>
      </c>
      <c r="B31" s="1" t="s">
        <v>17</v>
      </c>
      <c r="C31" s="1">
        <v>18.220400000000001</v>
      </c>
    </row>
    <row r="32" spans="1:11" ht="29" x14ac:dyDescent="0.35">
      <c r="A32" s="1">
        <v>4</v>
      </c>
      <c r="B32" s="4" t="s">
        <v>18</v>
      </c>
      <c r="C32" s="17">
        <f>C29*C31</f>
        <v>615244.60272000008</v>
      </c>
    </row>
    <row r="34" spans="1:12" ht="15" thickBot="1" x14ac:dyDescent="0.4">
      <c r="A34" s="3" t="s">
        <v>23</v>
      </c>
      <c r="B34" s="3"/>
      <c r="C34" s="3"/>
      <c r="D34" s="3"/>
      <c r="E34" s="3"/>
      <c r="F34" s="3"/>
    </row>
    <row r="35" spans="1:12" x14ac:dyDescent="0.35">
      <c r="A35" s="1">
        <v>1</v>
      </c>
      <c r="B35" s="1" t="s">
        <v>24</v>
      </c>
      <c r="C35" s="5"/>
      <c r="G35" s="58" t="s">
        <v>27</v>
      </c>
      <c r="H35" s="59"/>
      <c r="I35" s="59"/>
      <c r="J35" s="59"/>
      <c r="K35" s="59"/>
      <c r="L35" s="60"/>
    </row>
    <row r="36" spans="1:12" x14ac:dyDescent="0.35">
      <c r="A36" s="1">
        <v>2</v>
      </c>
      <c r="B36" s="1" t="s">
        <v>25</v>
      </c>
      <c r="G36" s="53" t="s">
        <v>8</v>
      </c>
      <c r="H36" s="54"/>
      <c r="I36" s="54"/>
      <c r="J36" s="54"/>
      <c r="K36" s="54"/>
      <c r="L36" s="55"/>
    </row>
    <row r="37" spans="1:12" x14ac:dyDescent="0.35">
      <c r="A37" s="1">
        <v>3</v>
      </c>
      <c r="B37" s="1" t="s">
        <v>26</v>
      </c>
      <c r="G37" s="6">
        <v>20</v>
      </c>
      <c r="H37" s="7">
        <v>25</v>
      </c>
      <c r="I37" s="7">
        <v>30</v>
      </c>
      <c r="J37" s="7">
        <v>35</v>
      </c>
      <c r="K37" s="7">
        <v>40</v>
      </c>
      <c r="L37" s="8">
        <v>45</v>
      </c>
    </row>
    <row r="38" spans="1:12" ht="29.5" thickBot="1" x14ac:dyDescent="0.4">
      <c r="A38" s="1">
        <v>4</v>
      </c>
      <c r="B38" s="4" t="s">
        <v>28</v>
      </c>
      <c r="C38" s="5">
        <f>C35*C37</f>
        <v>0</v>
      </c>
      <c r="G38" s="9">
        <v>3.8696999999999999</v>
      </c>
      <c r="H38" s="10">
        <v>5.4273999999999996</v>
      </c>
      <c r="I38" s="10">
        <v>7.6123000000000003</v>
      </c>
      <c r="J38" s="10">
        <v>10.676600000000001</v>
      </c>
      <c r="K38" s="10">
        <v>14.974500000000001</v>
      </c>
      <c r="L38" s="11">
        <v>21.002500000000001</v>
      </c>
    </row>
    <row r="40" spans="1:12" x14ac:dyDescent="0.35">
      <c r="A40" s="1" t="s">
        <v>10</v>
      </c>
    </row>
    <row r="41" spans="1:12" x14ac:dyDescent="0.35">
      <c r="A41" s="56" t="s">
        <v>29</v>
      </c>
      <c r="B41" s="56"/>
      <c r="C41" s="56"/>
      <c r="D41" s="56"/>
      <c r="E41" s="56"/>
    </row>
    <row r="42" spans="1:12" x14ac:dyDescent="0.35">
      <c r="A42" s="1">
        <v>1</v>
      </c>
      <c r="B42" s="1" t="s">
        <v>24</v>
      </c>
      <c r="C42" s="5">
        <v>2000</v>
      </c>
    </row>
    <row r="43" spans="1:12" x14ac:dyDescent="0.35">
      <c r="A43" s="1">
        <v>2</v>
      </c>
      <c r="B43" s="1" t="s">
        <v>25</v>
      </c>
      <c r="C43" s="1">
        <v>35</v>
      </c>
    </row>
    <row r="44" spans="1:12" x14ac:dyDescent="0.35">
      <c r="A44" s="1">
        <v>3</v>
      </c>
      <c r="B44" s="1" t="s">
        <v>26</v>
      </c>
      <c r="C44" s="1">
        <v>10.676600000000001</v>
      </c>
    </row>
    <row r="45" spans="1:12" ht="29" x14ac:dyDescent="0.35">
      <c r="A45" s="1">
        <v>4</v>
      </c>
      <c r="B45" s="4" t="s">
        <v>28</v>
      </c>
      <c r="C45" s="5">
        <f>C42*C44</f>
        <v>21353.200000000001</v>
      </c>
    </row>
    <row r="47" spans="1:12" ht="33" customHeight="1" thickBot="1" x14ac:dyDescent="0.4">
      <c r="A47" s="57" t="s">
        <v>30</v>
      </c>
      <c r="B47" s="57"/>
      <c r="C47" s="57"/>
      <c r="D47" s="57"/>
      <c r="E47" s="57"/>
      <c r="F47" s="57"/>
    </row>
    <row r="48" spans="1:12" ht="29" x14ac:dyDescent="0.35">
      <c r="A48" s="1">
        <v>1</v>
      </c>
      <c r="B48" s="4" t="s">
        <v>32</v>
      </c>
      <c r="C48" s="1">
        <f>C5</f>
        <v>0</v>
      </c>
      <c r="G48" s="58" t="s">
        <v>37</v>
      </c>
      <c r="H48" s="59"/>
      <c r="I48" s="59"/>
      <c r="J48" s="59"/>
      <c r="K48" s="59"/>
      <c r="L48" s="60"/>
    </row>
    <row r="49" spans="1:12" ht="29" x14ac:dyDescent="0.35">
      <c r="A49" s="1">
        <v>2</v>
      </c>
      <c r="B49" s="4" t="s">
        <v>33</v>
      </c>
      <c r="C49" s="1">
        <f>C25</f>
        <v>0</v>
      </c>
      <c r="G49" s="53" t="s">
        <v>8</v>
      </c>
      <c r="H49" s="54"/>
      <c r="I49" s="54"/>
      <c r="J49" s="54"/>
      <c r="K49" s="54"/>
      <c r="L49" s="55"/>
    </row>
    <row r="50" spans="1:12" ht="29" x14ac:dyDescent="0.35">
      <c r="A50" s="1">
        <v>3</v>
      </c>
      <c r="B50" s="4" t="s">
        <v>34</v>
      </c>
      <c r="C50" s="17">
        <f>C38</f>
        <v>0</v>
      </c>
      <c r="G50" s="6">
        <v>20</v>
      </c>
      <c r="H50" s="7">
        <v>25</v>
      </c>
      <c r="I50" s="7">
        <v>30</v>
      </c>
      <c r="J50" s="7">
        <v>35</v>
      </c>
      <c r="K50" s="7">
        <v>40</v>
      </c>
      <c r="L50" s="8">
        <v>45</v>
      </c>
    </row>
    <row r="51" spans="1:12" ht="29.5" thickBot="1" x14ac:dyDescent="0.4">
      <c r="A51" s="1">
        <v>4</v>
      </c>
      <c r="B51" s="4" t="s">
        <v>31</v>
      </c>
      <c r="C51" s="17">
        <f>C50-C49</f>
        <v>0</v>
      </c>
      <c r="G51" s="9">
        <v>55.200600000000001</v>
      </c>
      <c r="H51" s="10">
        <v>89.175299999999993</v>
      </c>
      <c r="I51" s="19">
        <v>138.6986</v>
      </c>
      <c r="J51" s="19">
        <v>210.32769999999999</v>
      </c>
      <c r="K51" s="19">
        <v>313.30720000000002</v>
      </c>
      <c r="L51" s="20">
        <v>460.65789999999998</v>
      </c>
    </row>
    <row r="52" spans="1:12" x14ac:dyDescent="0.35">
      <c r="A52" s="1">
        <v>5</v>
      </c>
      <c r="B52" s="1" t="s">
        <v>35</v>
      </c>
      <c r="C52" s="17">
        <f>C6</f>
        <v>0</v>
      </c>
    </row>
    <row r="53" spans="1:12" x14ac:dyDescent="0.35">
      <c r="A53" s="1">
        <v>6</v>
      </c>
      <c r="B53" s="1" t="s">
        <v>36</v>
      </c>
    </row>
    <row r="54" spans="1:12" ht="43.5" x14ac:dyDescent="0.35">
      <c r="A54" s="1">
        <v>7</v>
      </c>
      <c r="B54" s="4" t="s">
        <v>38</v>
      </c>
      <c r="C54" s="17">
        <f>C52*C53</f>
        <v>0</v>
      </c>
    </row>
    <row r="55" spans="1:12" ht="29" x14ac:dyDescent="0.35">
      <c r="A55" s="1">
        <v>8</v>
      </c>
      <c r="B55" s="4" t="s">
        <v>39</v>
      </c>
      <c r="C55" s="21" t="e">
        <f>C51/C54</f>
        <v>#DIV/0!</v>
      </c>
    </row>
    <row r="57" spans="1:12" x14ac:dyDescent="0.35">
      <c r="A57" s="1" t="s">
        <v>10</v>
      </c>
    </row>
    <row r="58" spans="1:12" ht="29" x14ac:dyDescent="0.35">
      <c r="A58" s="1">
        <v>1</v>
      </c>
      <c r="B58" s="4" t="s">
        <v>32</v>
      </c>
      <c r="C58" s="1">
        <f>C14</f>
        <v>35</v>
      </c>
    </row>
    <row r="59" spans="1:12" ht="29" x14ac:dyDescent="0.35">
      <c r="A59" s="1">
        <v>2</v>
      </c>
      <c r="B59" s="4" t="s">
        <v>33</v>
      </c>
      <c r="C59" s="17">
        <f>C32</f>
        <v>615244.60272000008</v>
      </c>
    </row>
    <row r="60" spans="1:12" ht="29" x14ac:dyDescent="0.35">
      <c r="A60" s="1">
        <v>3</v>
      </c>
      <c r="B60" s="4" t="s">
        <v>34</v>
      </c>
      <c r="C60" s="17">
        <f>C45</f>
        <v>21353.200000000001</v>
      </c>
    </row>
    <row r="61" spans="1:12" ht="29" x14ac:dyDescent="0.35">
      <c r="A61" s="1">
        <v>4</v>
      </c>
      <c r="B61" s="4" t="s">
        <v>31</v>
      </c>
      <c r="C61" s="17">
        <f>C59-C60</f>
        <v>593891.40272000013</v>
      </c>
    </row>
    <row r="62" spans="1:12" x14ac:dyDescent="0.35">
      <c r="A62" s="1">
        <v>5</v>
      </c>
      <c r="B62" s="1" t="s">
        <v>35</v>
      </c>
      <c r="C62" s="17">
        <f>C15</f>
        <v>30000</v>
      </c>
    </row>
    <row r="63" spans="1:12" x14ac:dyDescent="0.35">
      <c r="A63" s="1">
        <v>6</v>
      </c>
      <c r="B63" s="1" t="s">
        <v>36</v>
      </c>
      <c r="C63" s="1">
        <v>210.32769999999999</v>
      </c>
    </row>
    <row r="64" spans="1:12" ht="43.5" x14ac:dyDescent="0.35">
      <c r="A64" s="1">
        <v>7</v>
      </c>
      <c r="B64" s="4" t="s">
        <v>38</v>
      </c>
      <c r="C64" s="17">
        <f>C62*C63</f>
        <v>6309831</v>
      </c>
    </row>
    <row r="65" spans="1:3" ht="29" x14ac:dyDescent="0.35">
      <c r="A65" s="1">
        <v>8</v>
      </c>
      <c r="B65" s="4" t="s">
        <v>39</v>
      </c>
      <c r="C65" s="21">
        <f>C61/C64</f>
        <v>9.4121602103130836E-2</v>
      </c>
    </row>
  </sheetData>
  <mergeCells count="12">
    <mergeCell ref="A2:R2"/>
    <mergeCell ref="G23:K23"/>
    <mergeCell ref="G24:K24"/>
    <mergeCell ref="A28:E28"/>
    <mergeCell ref="G35:L35"/>
    <mergeCell ref="G5:L5"/>
    <mergeCell ref="G6:L6"/>
    <mergeCell ref="G36:L36"/>
    <mergeCell ref="A41:E41"/>
    <mergeCell ref="A47:F47"/>
    <mergeCell ref="G48:L48"/>
    <mergeCell ref="G49:L49"/>
  </mergeCells>
  <hyperlinks>
    <hyperlink ref="D23" r:id="rId1"/>
  </hyperlinks>
  <printOptions horizontalCentered="1" verticalCentered="1"/>
  <pageMargins left="0.45" right="0.45" top="0.75" bottom="0.75" header="0.3" footer="0.3"/>
  <pageSetup scale="49" orientation="portrait" r:id="rId2"/>
  <headerFooter>
    <oddHeader>&amp;C&amp;G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4.5" x14ac:dyDescent="0.35"/>
  <cols>
    <col min="1" max="1" width="9.08984375" style="22"/>
  </cols>
  <sheetData>
    <row r="1" spans="1:1" x14ac:dyDescent="0.35">
      <c r="A1" s="22">
        <v>0.01</v>
      </c>
    </row>
    <row r="2" spans="1:1" x14ac:dyDescent="0.35">
      <c r="A2" s="22">
        <v>0.02</v>
      </c>
    </row>
    <row r="3" spans="1:1" x14ac:dyDescent="0.35">
      <c r="A3" s="22">
        <v>0.03</v>
      </c>
    </row>
    <row r="4" spans="1:1" x14ac:dyDescent="0.35">
      <c r="A4" s="22">
        <v>0.04</v>
      </c>
    </row>
    <row r="5" spans="1:1" x14ac:dyDescent="0.35">
      <c r="A5" s="22">
        <v>0.05</v>
      </c>
    </row>
    <row r="6" spans="1:1" x14ac:dyDescent="0.35">
      <c r="A6" s="22">
        <v>0.06</v>
      </c>
    </row>
    <row r="7" spans="1:1" x14ac:dyDescent="0.35">
      <c r="A7" s="22">
        <v>7.0000000000000007E-2</v>
      </c>
    </row>
    <row r="8" spans="1:1" x14ac:dyDescent="0.35">
      <c r="A8" s="22">
        <v>0.08</v>
      </c>
    </row>
    <row r="9" spans="1:1" x14ac:dyDescent="0.35">
      <c r="A9" s="22">
        <v>0.09</v>
      </c>
    </row>
    <row r="10" spans="1:1" x14ac:dyDescent="0.35">
      <c r="A10" s="22">
        <v>0.1</v>
      </c>
    </row>
    <row r="11" spans="1:1" x14ac:dyDescent="0.35">
      <c r="A11" s="22">
        <v>0.11</v>
      </c>
    </row>
    <row r="12" spans="1:1" x14ac:dyDescent="0.35">
      <c r="A12" s="22">
        <v>0.12</v>
      </c>
    </row>
    <row r="13" spans="1:1" x14ac:dyDescent="0.35">
      <c r="A13" s="22">
        <v>0.13</v>
      </c>
    </row>
    <row r="14" spans="1:1" x14ac:dyDescent="0.35">
      <c r="A14" s="22">
        <v>0.14000000000000001</v>
      </c>
    </row>
    <row r="15" spans="1:1" x14ac:dyDescent="0.35">
      <c r="A15" s="22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view="pageLayout" zoomScaleNormal="100" workbookViewId="0">
      <selection sqref="A1:F1"/>
    </sheetView>
  </sheetViews>
  <sheetFormatPr defaultColWidth="9" defaultRowHeight="14.5" x14ac:dyDescent="0.35"/>
  <cols>
    <col min="1" max="1" width="37.90625" style="23" customWidth="1"/>
    <col min="2" max="2" width="9" style="23"/>
    <col min="3" max="3" width="10.26953125" style="23" customWidth="1"/>
    <col min="4" max="5" width="9" style="23"/>
    <col min="6" max="6" width="12.7265625" style="23" customWidth="1"/>
    <col min="7" max="16384" width="9" style="23"/>
  </cols>
  <sheetData>
    <row r="1" spans="1:7" ht="92.5" customHeight="1" x14ac:dyDescent="0.7">
      <c r="A1" s="64" t="s">
        <v>75</v>
      </c>
      <c r="B1" s="65"/>
      <c r="C1" s="65"/>
      <c r="D1" s="65"/>
      <c r="E1" s="65"/>
      <c r="F1" s="65"/>
    </row>
    <row r="2" spans="1:7" ht="29" customHeight="1" x14ac:dyDescent="0.35">
      <c r="A2" s="63" t="s">
        <v>73</v>
      </c>
      <c r="B2" s="63"/>
      <c r="C2" s="63"/>
      <c r="D2" s="63"/>
      <c r="E2" s="63"/>
      <c r="F2" s="63"/>
      <c r="G2" s="25"/>
    </row>
    <row r="3" spans="1:7" s="24" customFormat="1" ht="32" customHeight="1" x14ac:dyDescent="0.35">
      <c r="A3" s="37" t="s">
        <v>69</v>
      </c>
      <c r="B3" s="37" t="s">
        <v>66</v>
      </c>
      <c r="C3" s="37" t="s">
        <v>70</v>
      </c>
      <c r="D3" s="37" t="s">
        <v>71</v>
      </c>
      <c r="E3" s="37" t="s">
        <v>72</v>
      </c>
      <c r="F3" s="37" t="s">
        <v>67</v>
      </c>
    </row>
    <row r="4" spans="1:7" x14ac:dyDescent="0.35">
      <c r="A4" s="32" t="s">
        <v>62</v>
      </c>
      <c r="B4" s="31"/>
      <c r="C4" s="35"/>
      <c r="D4" s="31"/>
      <c r="E4" s="35"/>
      <c r="F4" s="31"/>
    </row>
    <row r="5" spans="1:7" x14ac:dyDescent="0.35">
      <c r="A5" s="32" t="s">
        <v>63</v>
      </c>
      <c r="B5" s="31"/>
      <c r="C5" s="35"/>
      <c r="D5" s="31"/>
      <c r="E5" s="35"/>
      <c r="F5" s="31"/>
    </row>
    <row r="6" spans="1:7" x14ac:dyDescent="0.35">
      <c r="A6" s="29" t="s">
        <v>47</v>
      </c>
      <c r="B6" s="30">
        <f>SUM(B4:B5)</f>
        <v>0</v>
      </c>
      <c r="C6" s="30">
        <f t="shared" ref="C6:F6" si="0">SUM(C4:C5)</f>
        <v>0</v>
      </c>
      <c r="D6" s="30">
        <f t="shared" si="0"/>
        <v>0</v>
      </c>
      <c r="E6" s="30">
        <f t="shared" si="0"/>
        <v>0</v>
      </c>
      <c r="F6" s="30">
        <f t="shared" si="0"/>
        <v>0</v>
      </c>
    </row>
    <row r="7" spans="1:7" x14ac:dyDescent="0.35">
      <c r="A7" s="33" t="s">
        <v>68</v>
      </c>
      <c r="B7" s="34"/>
      <c r="C7" s="34"/>
      <c r="D7" s="34"/>
      <c r="E7" s="34"/>
      <c r="F7" s="34"/>
    </row>
    <row r="8" spans="1:7" ht="29" x14ac:dyDescent="0.35">
      <c r="A8" s="38" t="s">
        <v>49</v>
      </c>
      <c r="B8" s="37" t="s">
        <v>66</v>
      </c>
      <c r="C8" s="37" t="s">
        <v>70</v>
      </c>
      <c r="D8" s="37" t="s">
        <v>71</v>
      </c>
      <c r="E8" s="37" t="s">
        <v>72</v>
      </c>
      <c r="F8" s="37" t="s">
        <v>67</v>
      </c>
    </row>
    <row r="9" spans="1:7" x14ac:dyDescent="0.35">
      <c r="A9" s="32" t="s">
        <v>64</v>
      </c>
      <c r="B9" s="31"/>
      <c r="C9" s="35"/>
      <c r="D9" s="31"/>
      <c r="E9" s="35"/>
      <c r="F9" s="31"/>
    </row>
    <row r="10" spans="1:7" x14ac:dyDescent="0.35">
      <c r="A10" s="32" t="s">
        <v>40</v>
      </c>
      <c r="B10" s="31"/>
      <c r="C10" s="35"/>
      <c r="D10" s="31"/>
      <c r="E10" s="35"/>
      <c r="F10" s="31"/>
    </row>
    <row r="11" spans="1:7" x14ac:dyDescent="0.35">
      <c r="A11" s="32" t="s">
        <v>43</v>
      </c>
      <c r="B11" s="31"/>
      <c r="C11" s="35"/>
      <c r="D11" s="31"/>
      <c r="E11" s="35"/>
      <c r="F11" s="31"/>
    </row>
    <row r="12" spans="1:7" x14ac:dyDescent="0.35">
      <c r="A12" s="32" t="s">
        <v>51</v>
      </c>
      <c r="B12" s="31"/>
      <c r="C12" s="35"/>
      <c r="D12" s="31"/>
      <c r="E12" s="35"/>
      <c r="F12" s="31"/>
    </row>
    <row r="13" spans="1:7" x14ac:dyDescent="0.35">
      <c r="A13" s="32" t="s">
        <v>42</v>
      </c>
      <c r="B13" s="31"/>
      <c r="C13" s="35"/>
      <c r="D13" s="31"/>
      <c r="E13" s="35"/>
      <c r="F13" s="31"/>
    </row>
    <row r="14" spans="1:7" x14ac:dyDescent="0.35">
      <c r="A14" s="32" t="s">
        <v>52</v>
      </c>
      <c r="B14" s="31"/>
      <c r="C14" s="35"/>
      <c r="D14" s="31"/>
      <c r="E14" s="35"/>
      <c r="F14" s="31"/>
    </row>
    <row r="15" spans="1:7" x14ac:dyDescent="0.35">
      <c r="A15" s="32" t="s">
        <v>53</v>
      </c>
      <c r="B15" s="31"/>
      <c r="C15" s="35"/>
      <c r="D15" s="31"/>
      <c r="E15" s="35"/>
      <c r="F15" s="31"/>
    </row>
    <row r="16" spans="1:7" x14ac:dyDescent="0.35">
      <c r="A16" s="32" t="s">
        <v>0</v>
      </c>
      <c r="B16" s="31"/>
      <c r="C16" s="35"/>
      <c r="D16" s="31"/>
      <c r="E16" s="35"/>
      <c r="F16" s="31"/>
    </row>
    <row r="17" spans="1:6" x14ac:dyDescent="0.35">
      <c r="A17" s="29" t="s">
        <v>61</v>
      </c>
      <c r="B17" s="30">
        <f>-SUM(B9:B16)</f>
        <v>0</v>
      </c>
      <c r="C17" s="30">
        <f t="shared" ref="C17:F17" si="1">-SUM(C9:C16)</f>
        <v>0</v>
      </c>
      <c r="D17" s="30">
        <f t="shared" si="1"/>
        <v>0</v>
      </c>
      <c r="E17" s="30">
        <f t="shared" si="1"/>
        <v>0</v>
      </c>
      <c r="F17" s="30">
        <f t="shared" si="1"/>
        <v>0</v>
      </c>
    </row>
    <row r="18" spans="1:6" x14ac:dyDescent="0.35">
      <c r="A18" s="34"/>
      <c r="B18" s="36"/>
      <c r="C18" s="36"/>
      <c r="D18" s="36"/>
      <c r="E18" s="36"/>
      <c r="F18" s="36"/>
    </row>
    <row r="19" spans="1:6" ht="29" x14ac:dyDescent="0.35">
      <c r="A19" s="38" t="s">
        <v>50</v>
      </c>
      <c r="B19" s="37" t="s">
        <v>66</v>
      </c>
      <c r="C19" s="37" t="s">
        <v>70</v>
      </c>
      <c r="D19" s="37" t="s">
        <v>71</v>
      </c>
      <c r="E19" s="37" t="s">
        <v>72</v>
      </c>
      <c r="F19" s="37" t="s">
        <v>67</v>
      </c>
    </row>
    <row r="20" spans="1:6" x14ac:dyDescent="0.35">
      <c r="A20" s="32" t="s">
        <v>54</v>
      </c>
      <c r="B20" s="31"/>
      <c r="C20" s="35"/>
      <c r="D20" s="31"/>
      <c r="E20" s="35"/>
      <c r="F20" s="31"/>
    </row>
    <row r="21" spans="1:6" x14ac:dyDescent="0.35">
      <c r="A21" s="32" t="s">
        <v>44</v>
      </c>
      <c r="B21" s="31"/>
      <c r="C21" s="35"/>
      <c r="D21" s="31"/>
      <c r="E21" s="35"/>
      <c r="F21" s="31"/>
    </row>
    <row r="22" spans="1:6" x14ac:dyDescent="0.35">
      <c r="A22" s="32" t="s">
        <v>48</v>
      </c>
      <c r="B22" s="31"/>
      <c r="C22" s="35"/>
      <c r="D22" s="31"/>
      <c r="E22" s="35"/>
      <c r="F22" s="31"/>
    </row>
    <row r="23" spans="1:6" x14ac:dyDescent="0.35">
      <c r="A23" s="32" t="s">
        <v>55</v>
      </c>
      <c r="B23" s="31"/>
      <c r="C23" s="35"/>
      <c r="D23" s="31"/>
      <c r="E23" s="35"/>
      <c r="F23" s="31"/>
    </row>
    <row r="24" spans="1:6" x14ac:dyDescent="0.35">
      <c r="A24" s="32" t="s">
        <v>45</v>
      </c>
      <c r="B24" s="31"/>
      <c r="C24" s="35"/>
      <c r="D24" s="31"/>
      <c r="E24" s="35"/>
      <c r="F24" s="31"/>
    </row>
    <row r="25" spans="1:6" x14ac:dyDescent="0.35">
      <c r="A25" s="32" t="s">
        <v>56</v>
      </c>
      <c r="B25" s="31"/>
      <c r="C25" s="35"/>
      <c r="D25" s="31"/>
      <c r="E25" s="35"/>
      <c r="F25" s="31"/>
    </row>
    <row r="26" spans="1:6" x14ac:dyDescent="0.35">
      <c r="A26" s="32" t="s">
        <v>57</v>
      </c>
      <c r="B26" s="31"/>
      <c r="C26" s="35"/>
      <c r="D26" s="31"/>
      <c r="E26" s="35"/>
      <c r="F26" s="31"/>
    </row>
    <row r="27" spans="1:6" x14ac:dyDescent="0.35">
      <c r="A27" s="32" t="s">
        <v>41</v>
      </c>
      <c r="B27" s="31"/>
      <c r="C27" s="35"/>
      <c r="D27" s="31"/>
      <c r="E27" s="35"/>
      <c r="F27" s="31"/>
    </row>
    <row r="28" spans="1:6" x14ac:dyDescent="0.35">
      <c r="A28" s="32" t="s">
        <v>58</v>
      </c>
      <c r="B28" s="31"/>
      <c r="C28" s="35"/>
      <c r="D28" s="31"/>
      <c r="E28" s="35"/>
      <c r="F28" s="31"/>
    </row>
    <row r="29" spans="1:6" x14ac:dyDescent="0.35">
      <c r="A29" s="32" t="s">
        <v>59</v>
      </c>
      <c r="B29" s="31"/>
      <c r="C29" s="35"/>
      <c r="D29" s="31"/>
      <c r="E29" s="35"/>
      <c r="F29" s="31"/>
    </row>
    <row r="30" spans="1:6" x14ac:dyDescent="0.35">
      <c r="A30" s="32" t="s">
        <v>0</v>
      </c>
      <c r="B30" s="31"/>
      <c r="C30" s="35"/>
      <c r="D30" s="31"/>
      <c r="E30" s="35"/>
      <c r="F30" s="31"/>
    </row>
    <row r="31" spans="1:6" x14ac:dyDescent="0.35">
      <c r="A31" s="29" t="s">
        <v>60</v>
      </c>
      <c r="B31" s="30">
        <f>SUM(B20:B30)</f>
        <v>0</v>
      </c>
      <c r="C31" s="30">
        <f t="shared" ref="C31:F31" si="2">SUM(C20:C30)</f>
        <v>0</v>
      </c>
      <c r="D31" s="30">
        <f t="shared" si="2"/>
        <v>0</v>
      </c>
      <c r="E31" s="30">
        <f t="shared" si="2"/>
        <v>0</v>
      </c>
      <c r="F31" s="30">
        <f t="shared" si="2"/>
        <v>0</v>
      </c>
    </row>
    <row r="32" spans="1:6" x14ac:dyDescent="0.35">
      <c r="A32" s="39" t="s">
        <v>46</v>
      </c>
      <c r="B32" s="40">
        <f>SUM(B31,B17)</f>
        <v>0</v>
      </c>
      <c r="C32" s="40">
        <f t="shared" ref="C32:F32" si="3">SUM(C31,C17)</f>
        <v>0</v>
      </c>
      <c r="D32" s="40">
        <f t="shared" si="3"/>
        <v>0</v>
      </c>
      <c r="E32" s="40">
        <f t="shared" si="3"/>
        <v>0</v>
      </c>
      <c r="F32" s="40">
        <f t="shared" si="3"/>
        <v>0</v>
      </c>
    </row>
    <row r="33" spans="1:6" x14ac:dyDescent="0.35">
      <c r="A33" s="27" t="s">
        <v>65</v>
      </c>
      <c r="B33" s="28">
        <f>B32*12</f>
        <v>0</v>
      </c>
      <c r="C33" s="28">
        <f t="shared" ref="C33:F33" si="4">C32*12</f>
        <v>0</v>
      </c>
      <c r="D33" s="28">
        <f t="shared" si="4"/>
        <v>0</v>
      </c>
      <c r="E33" s="28">
        <f t="shared" si="4"/>
        <v>0</v>
      </c>
      <c r="F33" s="28">
        <f t="shared" si="4"/>
        <v>0</v>
      </c>
    </row>
    <row r="34" spans="1:6" x14ac:dyDescent="0.35">
      <c r="A34" s="26"/>
      <c r="B34" s="26"/>
      <c r="C34" s="26"/>
      <c r="D34" s="26"/>
      <c r="E34" s="26"/>
      <c r="F34" s="26"/>
    </row>
  </sheetData>
  <mergeCells count="2">
    <mergeCell ref="A2:F2"/>
    <mergeCell ref="A1:F1"/>
  </mergeCells>
  <pageMargins left="0.7" right="0.7" top="0.75" bottom="0.75" header="0.3" footer="0.3"/>
  <pageSetup fitToHeight="0" orientation="portrait" horizontalDpi="4294967295" verticalDpi="4294967295" r:id="rId1"/>
  <headerFooter>
    <oddFooter>&amp;L&amp;G&amp;R&amp;"Myriad Pro,Regular"&amp;K04+000Financial Wellness and Retirement Readiness Program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view="pageLayout" zoomScaleNormal="100" workbookViewId="0">
      <selection activeCell="B31" sqref="B31"/>
    </sheetView>
  </sheetViews>
  <sheetFormatPr defaultColWidth="9" defaultRowHeight="14.5" x14ac:dyDescent="0.35"/>
  <cols>
    <col min="1" max="1" width="52.453125" style="23" customWidth="1"/>
    <col min="2" max="3" width="18.6328125" style="23" customWidth="1"/>
    <col min="4" max="16384" width="9" style="23"/>
  </cols>
  <sheetData>
    <row r="1" spans="1:4" ht="92.5" customHeight="1" x14ac:dyDescent="0.7">
      <c r="A1" s="64" t="s">
        <v>74</v>
      </c>
      <c r="B1" s="65"/>
      <c r="C1" s="65"/>
    </row>
    <row r="2" spans="1:4" ht="38.5" customHeight="1" x14ac:dyDescent="0.35">
      <c r="A2" s="63" t="s">
        <v>88</v>
      </c>
      <c r="B2" s="63"/>
      <c r="C2" s="63"/>
      <c r="D2" s="25"/>
    </row>
    <row r="3" spans="1:4" s="24" customFormat="1" ht="32" customHeight="1" x14ac:dyDescent="0.35">
      <c r="A3" s="41" t="s">
        <v>76</v>
      </c>
      <c r="B3" s="42" t="s">
        <v>77</v>
      </c>
      <c r="C3" s="42" t="s">
        <v>78</v>
      </c>
    </row>
    <row r="4" spans="1:4" x14ac:dyDescent="0.35">
      <c r="A4" s="43" t="s">
        <v>79</v>
      </c>
      <c r="B4" s="44">
        <v>1100</v>
      </c>
      <c r="C4" s="44">
        <v>750</v>
      </c>
    </row>
    <row r="5" spans="1:4" x14ac:dyDescent="0.35">
      <c r="A5" s="45" t="s">
        <v>80</v>
      </c>
      <c r="B5" s="46">
        <v>500</v>
      </c>
      <c r="C5" s="46">
        <v>300</v>
      </c>
    </row>
    <row r="6" spans="1:4" x14ac:dyDescent="0.35">
      <c r="A6" s="43" t="s">
        <v>81</v>
      </c>
      <c r="B6" s="44">
        <v>500</v>
      </c>
      <c r="C6" s="44">
        <v>500</v>
      </c>
    </row>
    <row r="7" spans="1:4" x14ac:dyDescent="0.35">
      <c r="A7" s="45" t="s">
        <v>82</v>
      </c>
      <c r="B7" s="46">
        <v>500</v>
      </c>
      <c r="C7" s="46">
        <v>300</v>
      </c>
    </row>
    <row r="8" spans="1:4" x14ac:dyDescent="0.35">
      <c r="A8" s="43" t="s">
        <v>83</v>
      </c>
      <c r="B8" s="44">
        <v>500</v>
      </c>
      <c r="C8" s="44">
        <v>0</v>
      </c>
    </row>
    <row r="9" spans="1:4" x14ac:dyDescent="0.35">
      <c r="A9" s="47" t="s">
        <v>84</v>
      </c>
      <c r="B9" s="48">
        <f>SUM(B4:B8)</f>
        <v>3100</v>
      </c>
      <c r="C9" s="48">
        <f>SUM(C4:C8)</f>
        <v>1850</v>
      </c>
    </row>
    <row r="10" spans="1:4" x14ac:dyDescent="0.35">
      <c r="A10" s="49" t="s">
        <v>85</v>
      </c>
      <c r="B10" s="50">
        <f>B9*12</f>
        <v>37200</v>
      </c>
      <c r="C10" s="50">
        <f>C9*12</f>
        <v>22200</v>
      </c>
    </row>
    <row r="11" spans="1:4" x14ac:dyDescent="0.35">
      <c r="A11" s="43"/>
      <c r="B11" s="43"/>
      <c r="C11" s="43"/>
    </row>
    <row r="12" spans="1:4" x14ac:dyDescent="0.35">
      <c r="A12" s="51" t="s">
        <v>86</v>
      </c>
      <c r="B12" s="52">
        <v>4000</v>
      </c>
      <c r="C12" s="43"/>
    </row>
    <row r="13" spans="1:4" x14ac:dyDescent="0.35">
      <c r="A13" s="51" t="s">
        <v>87</v>
      </c>
      <c r="B13" s="52">
        <f>B12*12</f>
        <v>48000</v>
      </c>
      <c r="C13" s="43"/>
    </row>
    <row r="14" spans="1:4" x14ac:dyDescent="0.35">
      <c r="A14" s="26"/>
      <c r="B14" s="26"/>
      <c r="C14" s="26"/>
    </row>
    <row r="31" spans="2:2" ht="31" x14ac:dyDescent="0.7">
      <c r="B31" s="66"/>
    </row>
  </sheetData>
  <mergeCells count="2">
    <mergeCell ref="A1:C1"/>
    <mergeCell ref="A2:C2"/>
  </mergeCells>
  <pageMargins left="0.7" right="0.7" top="0.75" bottom="0.75" header="0.3" footer="0.3"/>
  <pageSetup fitToHeight="0" orientation="portrait" horizontalDpi="4294967295" verticalDpi="4294967295" r:id="rId1"/>
  <headerFooter>
    <oddFooter>&amp;L&amp;G&amp;C&amp;"Myriad Pro,Regular"&amp;K04+000Financial Wellness Learning Modules&amp;R&amp;"Myriad Pro,Regular"&amp;K04+000&amp;G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Retirement Savings</vt:lpstr>
      <vt:lpstr>savings rate list</vt:lpstr>
      <vt:lpstr>Retirement Budget</vt:lpstr>
      <vt:lpstr>Retirement Income</vt:lpstr>
      <vt:lpstr>'Retirement Budget'!Print_Area</vt:lpstr>
      <vt:lpstr>'Retirement Income'!Print_Area</vt:lpstr>
      <vt:lpstr>SavingsRate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Wilson</dc:creator>
  <cp:lastModifiedBy>Emily Wilson</cp:lastModifiedBy>
  <cp:lastPrinted>2017-12-21T21:38:24Z</cp:lastPrinted>
  <dcterms:created xsi:type="dcterms:W3CDTF">2016-06-23T18:43:22Z</dcterms:created>
  <dcterms:modified xsi:type="dcterms:W3CDTF">2021-03-24T20:39:50Z</dcterms:modified>
</cp:coreProperties>
</file>