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ette\Documents\Creed Lab 2020 - Rick Project\CL20 - Rick Project - Cleaned Raw Data\HJA Cleaned Data\Final\"/>
    </mc:Choice>
  </mc:AlternateContent>
  <xr:revisionPtr revIDLastSave="0" documentId="13_ncr:1_{E04D0151-B04F-49BE-90CC-0A551938E46F}" xr6:coauthVersionLast="44" xr6:coauthVersionMax="44" xr10:uidLastSave="{00000000-0000-0000-0000-000000000000}"/>
  <bookViews>
    <workbookView xWindow="-120" yWindow="-120" windowWidth="25440" windowHeight="15390" activeTab="6" xr2:uid="{00000000-000D-0000-FFFF-FFFF00000000}"/>
  </bookViews>
  <sheets>
    <sheet name="Meta Data" sheetId="8" r:id="rId1"/>
    <sheet name="Final Annual" sheetId="9" r:id="rId2"/>
    <sheet name="Site 06" sheetId="3" r:id="rId3"/>
    <sheet name="Site 07" sheetId="4" r:id="rId4"/>
    <sheet name="Site 08" sheetId="5" r:id="rId5"/>
    <sheet name="Site 09" sheetId="6" r:id="rId6"/>
    <sheet name="Site 10 " sheetId="7" r:id="rId7"/>
    <sheet name="Raw Date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7" l="1"/>
  <c r="Z5" i="9"/>
  <c r="D4" i="7"/>
  <c r="AA5" i="9"/>
  <c r="E4" i="7"/>
  <c r="AB5" i="9"/>
  <c r="F4" i="7"/>
  <c r="AC5" i="9"/>
  <c r="G4" i="7"/>
  <c r="AD5" i="9"/>
  <c r="H4" i="7"/>
  <c r="AE5" i="9"/>
  <c r="C5" i="7"/>
  <c r="Z6" i="9"/>
  <c r="D5" i="7"/>
  <c r="AA6" i="9"/>
  <c r="E5" i="7"/>
  <c r="AB6" i="9"/>
  <c r="F5" i="7"/>
  <c r="AC6" i="9"/>
  <c r="G5" i="7"/>
  <c r="AD6" i="9"/>
  <c r="H5" i="7"/>
  <c r="AE6" i="9"/>
  <c r="C6" i="7"/>
  <c r="Z7" i="9"/>
  <c r="D6" i="7"/>
  <c r="AA7" i="9"/>
  <c r="E6" i="7"/>
  <c r="AB7" i="9"/>
  <c r="F6" i="7"/>
  <c r="AC7" i="9"/>
  <c r="G6" i="7"/>
  <c r="AD7" i="9"/>
  <c r="H6" i="7"/>
  <c r="AE7" i="9"/>
  <c r="C7" i="7"/>
  <c r="Z8" i="9"/>
  <c r="D7" i="7"/>
  <c r="AA8" i="9"/>
  <c r="E7" i="7"/>
  <c r="AB8" i="9"/>
  <c r="F7" i="7"/>
  <c r="AC8" i="9"/>
  <c r="G7" i="7"/>
  <c r="AD8" i="9"/>
  <c r="H7" i="7"/>
  <c r="AE8" i="9"/>
  <c r="C8" i="7"/>
  <c r="Z9" i="9"/>
  <c r="D8" i="7"/>
  <c r="AA9" i="9"/>
  <c r="E8" i="7"/>
  <c r="AB9" i="9"/>
  <c r="F8" i="7"/>
  <c r="AC9" i="9"/>
  <c r="G8" i="7"/>
  <c r="AD9" i="9"/>
  <c r="H8" i="7"/>
  <c r="AE9" i="9"/>
  <c r="C9" i="7"/>
  <c r="Z10" i="9"/>
  <c r="D9" i="7"/>
  <c r="AA10" i="9"/>
  <c r="E9" i="7"/>
  <c r="AB10" i="9"/>
  <c r="F9" i="7"/>
  <c r="AC10" i="9"/>
  <c r="G9" i="7"/>
  <c r="AD10" i="9"/>
  <c r="H9" i="7"/>
  <c r="AE10" i="9"/>
  <c r="C10" i="7"/>
  <c r="Z11" i="9"/>
  <c r="D10" i="7"/>
  <c r="AA11" i="9"/>
  <c r="E10" i="7"/>
  <c r="AB11" i="9"/>
  <c r="F10" i="7"/>
  <c r="AC11" i="9"/>
  <c r="G10" i="7"/>
  <c r="AD11" i="9"/>
  <c r="H10" i="7"/>
  <c r="AE11" i="9"/>
  <c r="C11" i="7"/>
  <c r="Z12" i="9"/>
  <c r="D11" i="7"/>
  <c r="AA12" i="9"/>
  <c r="E11" i="7"/>
  <c r="AB12" i="9"/>
  <c r="F11" i="7"/>
  <c r="AC12" i="9"/>
  <c r="G11" i="7"/>
  <c r="AD12" i="9"/>
  <c r="H11" i="7"/>
  <c r="AE12" i="9"/>
  <c r="C12" i="7"/>
  <c r="Z13" i="9"/>
  <c r="D12" i="7"/>
  <c r="AA13" i="9"/>
  <c r="E12" i="7"/>
  <c r="AB13" i="9"/>
  <c r="F12" i="7"/>
  <c r="AC13" i="9"/>
  <c r="G12" i="7"/>
  <c r="AD13" i="9"/>
  <c r="H12" i="7"/>
  <c r="AE13" i="9"/>
  <c r="C13" i="7"/>
  <c r="Z14" i="9"/>
  <c r="D13" i="7"/>
  <c r="AA14" i="9"/>
  <c r="E13" i="7"/>
  <c r="AB14" i="9"/>
  <c r="F13" i="7"/>
  <c r="AC14" i="9"/>
  <c r="G13" i="7"/>
  <c r="AD14" i="9"/>
  <c r="H13" i="7"/>
  <c r="AE14" i="9"/>
  <c r="C14" i="7"/>
  <c r="Z15" i="9"/>
  <c r="D14" i="7"/>
  <c r="AA15" i="9"/>
  <c r="E14" i="7"/>
  <c r="AB15" i="9"/>
  <c r="F14" i="7"/>
  <c r="AC15" i="9"/>
  <c r="G14" i="7"/>
  <c r="AD15" i="9"/>
  <c r="H14" i="7"/>
  <c r="AE15" i="9"/>
  <c r="C15" i="7"/>
  <c r="Z16" i="9"/>
  <c r="D15" i="7"/>
  <c r="AA16" i="9"/>
  <c r="E15" i="7"/>
  <c r="AB16" i="9"/>
  <c r="F15" i="7"/>
  <c r="AC16" i="9"/>
  <c r="G15" i="7"/>
  <c r="AD16" i="9"/>
  <c r="H15" i="7"/>
  <c r="AE16" i="9"/>
  <c r="C16" i="7"/>
  <c r="Z17" i="9"/>
  <c r="D16" i="7"/>
  <c r="AA17" i="9"/>
  <c r="E16" i="7"/>
  <c r="AB17" i="9"/>
  <c r="F16" i="7"/>
  <c r="AC17" i="9"/>
  <c r="G16" i="7"/>
  <c r="AD17" i="9"/>
  <c r="H16" i="7"/>
  <c r="AE17" i="9"/>
  <c r="C17" i="7"/>
  <c r="Z18" i="9"/>
  <c r="D17" i="7"/>
  <c r="AA18" i="9"/>
  <c r="E17" i="7"/>
  <c r="AB18" i="9"/>
  <c r="F17" i="7"/>
  <c r="AC18" i="9"/>
  <c r="G17" i="7"/>
  <c r="AD18" i="9"/>
  <c r="H17" i="7"/>
  <c r="AE18" i="9"/>
  <c r="C18" i="7"/>
  <c r="Z19" i="9"/>
  <c r="D18" i="7"/>
  <c r="AA19" i="9"/>
  <c r="E18" i="7"/>
  <c r="AB19" i="9"/>
  <c r="F18" i="7"/>
  <c r="AC19" i="9"/>
  <c r="G18" i="7"/>
  <c r="AD19" i="9"/>
  <c r="H18" i="7"/>
  <c r="AE19" i="9"/>
  <c r="C19" i="7"/>
  <c r="Z20" i="9"/>
  <c r="D19" i="7"/>
  <c r="AA20" i="9"/>
  <c r="E19" i="7"/>
  <c r="AB20" i="9"/>
  <c r="F19" i="7"/>
  <c r="AC20" i="9"/>
  <c r="G19" i="7"/>
  <c r="AD20" i="9"/>
  <c r="H19" i="7"/>
  <c r="AE20" i="9"/>
  <c r="C20" i="7"/>
  <c r="Z21" i="9"/>
  <c r="D20" i="7"/>
  <c r="AA21" i="9"/>
  <c r="E20" i="7"/>
  <c r="AB21" i="9"/>
  <c r="F20" i="7"/>
  <c r="AC21" i="9"/>
  <c r="G20" i="7"/>
  <c r="AD21" i="9"/>
  <c r="H20" i="7"/>
  <c r="AE21" i="9"/>
  <c r="C21" i="7"/>
  <c r="Z22" i="9"/>
  <c r="D21" i="7"/>
  <c r="AA22" i="9"/>
  <c r="E21" i="7"/>
  <c r="AB22" i="9"/>
  <c r="F21" i="7"/>
  <c r="AC22" i="9"/>
  <c r="G21" i="7"/>
  <c r="AD22" i="9"/>
  <c r="H21" i="7"/>
  <c r="AE22" i="9"/>
  <c r="C22" i="7"/>
  <c r="Z23" i="9"/>
  <c r="D22" i="7"/>
  <c r="AA23" i="9"/>
  <c r="E22" i="7"/>
  <c r="AB23" i="9"/>
  <c r="F22" i="7"/>
  <c r="AC23" i="9"/>
  <c r="G22" i="7"/>
  <c r="AD23" i="9"/>
  <c r="H22" i="7"/>
  <c r="AE23" i="9"/>
  <c r="C23" i="7"/>
  <c r="Z24" i="9"/>
  <c r="D23" i="7"/>
  <c r="AA24" i="9"/>
  <c r="E23" i="7"/>
  <c r="AB24" i="9"/>
  <c r="F23" i="7"/>
  <c r="AC24" i="9"/>
  <c r="G23" i="7"/>
  <c r="AD24" i="9"/>
  <c r="H23" i="7"/>
  <c r="AE24" i="9"/>
  <c r="C24" i="7"/>
  <c r="Z25" i="9"/>
  <c r="D24" i="7"/>
  <c r="AA25" i="9"/>
  <c r="E24" i="7"/>
  <c r="AB25" i="9"/>
  <c r="F24" i="7"/>
  <c r="AC25" i="9"/>
  <c r="G24" i="7"/>
  <c r="AD25" i="9"/>
  <c r="H24" i="7"/>
  <c r="AE25" i="9"/>
  <c r="C25" i="7"/>
  <c r="Z26" i="9"/>
  <c r="D25" i="7"/>
  <c r="AA26" i="9"/>
  <c r="E25" i="7"/>
  <c r="AB26" i="9"/>
  <c r="F25" i="7"/>
  <c r="AC26" i="9"/>
  <c r="G25" i="7"/>
  <c r="AD26" i="9"/>
  <c r="H25" i="7"/>
  <c r="AE26" i="9"/>
  <c r="C26" i="7"/>
  <c r="Z27" i="9"/>
  <c r="D26" i="7"/>
  <c r="AA27" i="9"/>
  <c r="E26" i="7"/>
  <c r="AB27" i="9"/>
  <c r="F26" i="7"/>
  <c r="AC27" i="9"/>
  <c r="G26" i="7"/>
  <c r="AD27" i="9"/>
  <c r="H26" i="7"/>
  <c r="AE27" i="9"/>
  <c r="C27" i="7"/>
  <c r="Z28" i="9"/>
  <c r="D27" i="7"/>
  <c r="AA28" i="9"/>
  <c r="E27" i="7"/>
  <c r="AB28" i="9"/>
  <c r="F27" i="7"/>
  <c r="AC28" i="9"/>
  <c r="G27" i="7"/>
  <c r="AD28" i="9"/>
  <c r="H27" i="7"/>
  <c r="AE28" i="9"/>
  <c r="C28" i="7"/>
  <c r="Z29" i="9"/>
  <c r="D28" i="7"/>
  <c r="AA29" i="9"/>
  <c r="E28" i="7"/>
  <c r="AB29" i="9"/>
  <c r="F28" i="7"/>
  <c r="AC29" i="9"/>
  <c r="G28" i="7"/>
  <c r="AD29" i="9"/>
  <c r="H28" i="7"/>
  <c r="AE29" i="9"/>
  <c r="C29" i="7"/>
  <c r="Z30" i="9"/>
  <c r="D29" i="7"/>
  <c r="AA30" i="9"/>
  <c r="E29" i="7"/>
  <c r="AB30" i="9"/>
  <c r="F29" i="7"/>
  <c r="AC30" i="9"/>
  <c r="G29" i="7"/>
  <c r="AD30" i="9"/>
  <c r="H29" i="7"/>
  <c r="AE30" i="9"/>
  <c r="C30" i="7"/>
  <c r="Z31" i="9"/>
  <c r="D30" i="7"/>
  <c r="AA31" i="9"/>
  <c r="E30" i="7"/>
  <c r="AB31" i="9"/>
  <c r="F30" i="7"/>
  <c r="AC31" i="9"/>
  <c r="G30" i="7"/>
  <c r="AD31" i="9"/>
  <c r="H30" i="7"/>
  <c r="AE31" i="9"/>
  <c r="C31" i="7"/>
  <c r="Z32" i="9"/>
  <c r="D31" i="7"/>
  <c r="AA32" i="9"/>
  <c r="E31" i="7"/>
  <c r="AB32" i="9"/>
  <c r="F31" i="7"/>
  <c r="AC32" i="9"/>
  <c r="G31" i="7"/>
  <c r="AD32" i="9"/>
  <c r="H31" i="7"/>
  <c r="AE32" i="9"/>
  <c r="C32" i="7"/>
  <c r="Z33" i="9"/>
  <c r="D32" i="7"/>
  <c r="AA33" i="9"/>
  <c r="E32" i="7"/>
  <c r="AB33" i="9"/>
  <c r="F32" i="7"/>
  <c r="AC33" i="9"/>
  <c r="G32" i="7"/>
  <c r="AD33" i="9"/>
  <c r="H32" i="7"/>
  <c r="AE33" i="9"/>
  <c r="C33" i="7"/>
  <c r="Z34" i="9"/>
  <c r="D33" i="7"/>
  <c r="AA34" i="9"/>
  <c r="E33" i="7"/>
  <c r="AB34" i="9"/>
  <c r="F33" i="7"/>
  <c r="AC34" i="9"/>
  <c r="G33" i="7"/>
  <c r="AD34" i="9"/>
  <c r="H33" i="7"/>
  <c r="AE34" i="9"/>
  <c r="C34" i="7"/>
  <c r="Z35" i="9"/>
  <c r="D34" i="7"/>
  <c r="AA35" i="9"/>
  <c r="E34" i="7"/>
  <c r="AB35" i="9"/>
  <c r="F34" i="7"/>
  <c r="AC35" i="9"/>
  <c r="G34" i="7"/>
  <c r="AD35" i="9"/>
  <c r="H34" i="7"/>
  <c r="AE35" i="9"/>
  <c r="C35" i="7"/>
  <c r="Z36" i="9"/>
  <c r="D35" i="7"/>
  <c r="AA36" i="9"/>
  <c r="E35" i="7"/>
  <c r="AB36" i="9"/>
  <c r="F35" i="7"/>
  <c r="AC36" i="9"/>
  <c r="G35" i="7"/>
  <c r="AD36" i="9"/>
  <c r="H35" i="7"/>
  <c r="AE36" i="9"/>
  <c r="C36" i="7"/>
  <c r="Z37" i="9"/>
  <c r="D36" i="7"/>
  <c r="AA37" i="9"/>
  <c r="E36" i="7"/>
  <c r="AB37" i="9"/>
  <c r="F36" i="7"/>
  <c r="AC37" i="9"/>
  <c r="G36" i="7"/>
  <c r="AD37" i="9"/>
  <c r="H36" i="7"/>
  <c r="AE37" i="9"/>
  <c r="C37" i="7"/>
  <c r="Z38" i="9"/>
  <c r="D37" i="7"/>
  <c r="AA38" i="9"/>
  <c r="E37" i="7"/>
  <c r="AB38" i="9"/>
  <c r="F37" i="7"/>
  <c r="AC38" i="9"/>
  <c r="G37" i="7"/>
  <c r="AD38" i="9"/>
  <c r="H37" i="7"/>
  <c r="AE38" i="9"/>
  <c r="C38" i="7"/>
  <c r="Z39" i="9"/>
  <c r="D38" i="7"/>
  <c r="AA39" i="9"/>
  <c r="E38" i="7"/>
  <c r="AB39" i="9"/>
  <c r="F38" i="7"/>
  <c r="AC39" i="9"/>
  <c r="G38" i="7"/>
  <c r="AD39" i="9"/>
  <c r="H38" i="7"/>
  <c r="AE39" i="9"/>
  <c r="C39" i="7"/>
  <c r="Z40" i="9"/>
  <c r="D39" i="7"/>
  <c r="AA40" i="9"/>
  <c r="E39" i="7"/>
  <c r="AB40" i="9"/>
  <c r="F39" i="7"/>
  <c r="AC40" i="9"/>
  <c r="G39" i="7"/>
  <c r="AD40" i="9"/>
  <c r="H39" i="7"/>
  <c r="AE40" i="9"/>
  <c r="C40" i="7"/>
  <c r="Z41" i="9"/>
  <c r="D40" i="7"/>
  <c r="AA41" i="9"/>
  <c r="E40" i="7"/>
  <c r="AB41" i="9"/>
  <c r="F40" i="7"/>
  <c r="AC41" i="9"/>
  <c r="G40" i="7"/>
  <c r="AD41" i="9"/>
  <c r="H40" i="7"/>
  <c r="AE41" i="9"/>
  <c r="C41" i="7"/>
  <c r="Z42" i="9"/>
  <c r="D41" i="7"/>
  <c r="AA42" i="9"/>
  <c r="E41" i="7"/>
  <c r="AB42" i="9"/>
  <c r="F41" i="7"/>
  <c r="AC42" i="9"/>
  <c r="G41" i="7"/>
  <c r="AD42" i="9"/>
  <c r="H41" i="7"/>
  <c r="AE42" i="9"/>
  <c r="C42" i="7"/>
  <c r="Z43" i="9"/>
  <c r="D42" i="7"/>
  <c r="AA43" i="9"/>
  <c r="E42" i="7"/>
  <c r="AB43" i="9"/>
  <c r="F42" i="7"/>
  <c r="AC43" i="9"/>
  <c r="G42" i="7"/>
  <c r="AD43" i="9"/>
  <c r="H42" i="7"/>
  <c r="AE43" i="9"/>
  <c r="C43" i="7"/>
  <c r="Z44" i="9"/>
  <c r="D43" i="7"/>
  <c r="AA44" i="9"/>
  <c r="E43" i="7"/>
  <c r="AB44" i="9"/>
  <c r="F43" i="7"/>
  <c r="AC44" i="9"/>
  <c r="G43" i="7"/>
  <c r="AD44" i="9"/>
  <c r="H43" i="7"/>
  <c r="AE44" i="9"/>
  <c r="C44" i="7"/>
  <c r="Z45" i="9"/>
  <c r="D44" i="7"/>
  <c r="AA45" i="9"/>
  <c r="E44" i="7"/>
  <c r="AB45" i="9"/>
  <c r="F44" i="7"/>
  <c r="AC45" i="9"/>
  <c r="G44" i="7"/>
  <c r="AD45" i="9"/>
  <c r="H44" i="7"/>
  <c r="AE45" i="9"/>
  <c r="C45" i="7"/>
  <c r="Z46" i="9"/>
  <c r="D45" i="7"/>
  <c r="AA46" i="9"/>
  <c r="E45" i="7"/>
  <c r="AB46" i="9"/>
  <c r="F45" i="7"/>
  <c r="AC46" i="9"/>
  <c r="G45" i="7"/>
  <c r="AD46" i="9"/>
  <c r="H45" i="7"/>
  <c r="AE46" i="9"/>
  <c r="C46" i="7"/>
  <c r="Z47" i="9"/>
  <c r="D46" i="7"/>
  <c r="AA47" i="9"/>
  <c r="E46" i="7"/>
  <c r="AB47" i="9"/>
  <c r="F46" i="7"/>
  <c r="AC47" i="9"/>
  <c r="G46" i="7"/>
  <c r="AD47" i="9"/>
  <c r="H46" i="7"/>
  <c r="AE47" i="9"/>
  <c r="C47" i="7"/>
  <c r="Z48" i="9"/>
  <c r="D47" i="7"/>
  <c r="AA48" i="9"/>
  <c r="E47" i="7"/>
  <c r="AB48" i="9"/>
  <c r="F47" i="7"/>
  <c r="AC48" i="9"/>
  <c r="G47" i="7"/>
  <c r="AD48" i="9"/>
  <c r="H47" i="7"/>
  <c r="AE48" i="9"/>
  <c r="C48" i="7"/>
  <c r="Z49" i="9"/>
  <c r="D48" i="7"/>
  <c r="AA49" i="9"/>
  <c r="E48" i="7"/>
  <c r="AB49" i="9"/>
  <c r="F48" i="7"/>
  <c r="AC49" i="9"/>
  <c r="G48" i="7"/>
  <c r="AD49" i="9"/>
  <c r="H48" i="7"/>
  <c r="AE49" i="9"/>
  <c r="C49" i="7"/>
  <c r="Z50" i="9"/>
  <c r="D49" i="7"/>
  <c r="AA50" i="9"/>
  <c r="E49" i="7"/>
  <c r="AB50" i="9"/>
  <c r="F49" i="7"/>
  <c r="AC50" i="9"/>
  <c r="G49" i="7"/>
  <c r="AD50" i="9"/>
  <c r="H49" i="7"/>
  <c r="AE50" i="9"/>
  <c r="C50" i="7"/>
  <c r="Z51" i="9"/>
  <c r="D50" i="7"/>
  <c r="AA51" i="9"/>
  <c r="E50" i="7"/>
  <c r="AB51" i="9"/>
  <c r="F50" i="7"/>
  <c r="AC51" i="9"/>
  <c r="G50" i="7"/>
  <c r="AD51" i="9"/>
  <c r="H50" i="7"/>
  <c r="AE51" i="9"/>
  <c r="C51" i="7"/>
  <c r="Z52" i="9"/>
  <c r="D51" i="7"/>
  <c r="AA52" i="9"/>
  <c r="E51" i="7"/>
  <c r="AB52" i="9"/>
  <c r="F51" i="7"/>
  <c r="AC52" i="9"/>
  <c r="G51" i="7"/>
  <c r="AD52" i="9"/>
  <c r="H51" i="7"/>
  <c r="AE52" i="9"/>
  <c r="C52" i="7"/>
  <c r="Z53" i="9"/>
  <c r="D52" i="7"/>
  <c r="AA53" i="9"/>
  <c r="E52" i="7"/>
  <c r="AB53" i="9"/>
  <c r="F52" i="7"/>
  <c r="AC53" i="9"/>
  <c r="G52" i="7"/>
  <c r="AD53" i="9"/>
  <c r="H52" i="7"/>
  <c r="AE53" i="9"/>
  <c r="C53" i="7"/>
  <c r="Z54" i="9"/>
  <c r="D53" i="7"/>
  <c r="AA54" i="9"/>
  <c r="E53" i="7"/>
  <c r="AB54" i="9"/>
  <c r="F53" i="7"/>
  <c r="AC54" i="9"/>
  <c r="G53" i="7"/>
  <c r="AD54" i="9"/>
  <c r="H53" i="7"/>
  <c r="AE54" i="9"/>
  <c r="C54" i="7"/>
  <c r="Z55" i="9"/>
  <c r="D54" i="7"/>
  <c r="AA55" i="9"/>
  <c r="E54" i="7"/>
  <c r="AB55" i="9"/>
  <c r="F54" i="7"/>
  <c r="AC55" i="9"/>
  <c r="G54" i="7"/>
  <c r="AD55" i="9"/>
  <c r="H54" i="7"/>
  <c r="AE55" i="9"/>
  <c r="H3" i="7"/>
  <c r="AE4" i="9"/>
  <c r="G3" i="7"/>
  <c r="AD4" i="9"/>
  <c r="F3" i="7"/>
  <c r="AC4" i="9"/>
  <c r="E3" i="7"/>
  <c r="AB4" i="9"/>
  <c r="D3" i="7"/>
  <c r="AA4" i="9"/>
  <c r="C3" i="7"/>
  <c r="Z4" i="9"/>
  <c r="C4" i="6"/>
  <c r="T5" i="9"/>
  <c r="D4" i="6"/>
  <c r="U5" i="9"/>
  <c r="E4" i="6"/>
  <c r="V5" i="9"/>
  <c r="F4" i="6"/>
  <c r="W5" i="9"/>
  <c r="G4" i="6"/>
  <c r="X5" i="9"/>
  <c r="H4" i="6"/>
  <c r="Y5" i="9"/>
  <c r="C5" i="6"/>
  <c r="T6" i="9"/>
  <c r="D5" i="6"/>
  <c r="U6" i="9"/>
  <c r="E5" i="6"/>
  <c r="V6" i="9"/>
  <c r="F5" i="6"/>
  <c r="W6" i="9"/>
  <c r="G5" i="6"/>
  <c r="X6" i="9"/>
  <c r="H5" i="6"/>
  <c r="Y6" i="9"/>
  <c r="C6" i="6"/>
  <c r="T7" i="9"/>
  <c r="D6" i="6"/>
  <c r="U7" i="9"/>
  <c r="E6" i="6"/>
  <c r="V7" i="9"/>
  <c r="F6" i="6"/>
  <c r="W7" i="9"/>
  <c r="G6" i="6"/>
  <c r="X7" i="9"/>
  <c r="H6" i="6"/>
  <c r="Y7" i="9"/>
  <c r="C7" i="6"/>
  <c r="T8" i="9"/>
  <c r="D7" i="6"/>
  <c r="U8" i="9"/>
  <c r="E7" i="6"/>
  <c r="V8" i="9"/>
  <c r="F7" i="6"/>
  <c r="W8" i="9"/>
  <c r="G7" i="6"/>
  <c r="X8" i="9"/>
  <c r="H7" i="6"/>
  <c r="Y8" i="9"/>
  <c r="C8" i="6"/>
  <c r="T9" i="9"/>
  <c r="D8" i="6"/>
  <c r="U9" i="9"/>
  <c r="E8" i="6"/>
  <c r="V9" i="9"/>
  <c r="F8" i="6"/>
  <c r="W9" i="9"/>
  <c r="G8" i="6"/>
  <c r="X9" i="9"/>
  <c r="H8" i="6"/>
  <c r="Y9" i="9"/>
  <c r="C9" i="6"/>
  <c r="T10" i="9"/>
  <c r="D9" i="6"/>
  <c r="U10" i="9"/>
  <c r="E9" i="6"/>
  <c r="V10" i="9"/>
  <c r="F9" i="6"/>
  <c r="W10" i="9"/>
  <c r="G9" i="6"/>
  <c r="X10" i="9"/>
  <c r="H9" i="6"/>
  <c r="Y10" i="9"/>
  <c r="C10" i="6"/>
  <c r="T11" i="9"/>
  <c r="D10" i="6"/>
  <c r="U11" i="9"/>
  <c r="E10" i="6"/>
  <c r="V11" i="9"/>
  <c r="F10" i="6"/>
  <c r="W11" i="9"/>
  <c r="G10" i="6"/>
  <c r="X11" i="9"/>
  <c r="H10" i="6"/>
  <c r="Y11" i="9"/>
  <c r="C11" i="6"/>
  <c r="T12" i="9"/>
  <c r="D11" i="6"/>
  <c r="U12" i="9"/>
  <c r="E11" i="6"/>
  <c r="V12" i="9"/>
  <c r="F11" i="6"/>
  <c r="W12" i="9"/>
  <c r="G11" i="6"/>
  <c r="X12" i="9"/>
  <c r="H11" i="6"/>
  <c r="Y12" i="9"/>
  <c r="C12" i="6"/>
  <c r="T13" i="9"/>
  <c r="D12" i="6"/>
  <c r="U13" i="9"/>
  <c r="E12" i="6"/>
  <c r="V13" i="9"/>
  <c r="F12" i="6"/>
  <c r="W13" i="9"/>
  <c r="G12" i="6"/>
  <c r="X13" i="9"/>
  <c r="H12" i="6"/>
  <c r="Y13" i="9"/>
  <c r="C13" i="6"/>
  <c r="T14" i="9"/>
  <c r="D13" i="6"/>
  <c r="U14" i="9"/>
  <c r="E13" i="6"/>
  <c r="V14" i="9"/>
  <c r="F13" i="6"/>
  <c r="W14" i="9"/>
  <c r="G13" i="6"/>
  <c r="X14" i="9"/>
  <c r="H13" i="6"/>
  <c r="Y14" i="9"/>
  <c r="C14" i="6"/>
  <c r="T15" i="9"/>
  <c r="D14" i="6"/>
  <c r="U15" i="9"/>
  <c r="E14" i="6"/>
  <c r="V15" i="9"/>
  <c r="F14" i="6"/>
  <c r="W15" i="9"/>
  <c r="G14" i="6"/>
  <c r="X15" i="9"/>
  <c r="H14" i="6"/>
  <c r="Y15" i="9"/>
  <c r="C15" i="6"/>
  <c r="T16" i="9"/>
  <c r="D15" i="6"/>
  <c r="U16" i="9"/>
  <c r="E15" i="6"/>
  <c r="V16" i="9"/>
  <c r="F15" i="6"/>
  <c r="W16" i="9"/>
  <c r="G15" i="6"/>
  <c r="X16" i="9"/>
  <c r="H15" i="6"/>
  <c r="Y16" i="9"/>
  <c r="C16" i="6"/>
  <c r="T17" i="9"/>
  <c r="D16" i="6"/>
  <c r="U17" i="9"/>
  <c r="E16" i="6"/>
  <c r="V17" i="9"/>
  <c r="F16" i="6"/>
  <c r="W17" i="9"/>
  <c r="G16" i="6"/>
  <c r="X17" i="9"/>
  <c r="H16" i="6"/>
  <c r="Y17" i="9"/>
  <c r="C17" i="6"/>
  <c r="T18" i="9"/>
  <c r="D17" i="6"/>
  <c r="U18" i="9"/>
  <c r="E17" i="6"/>
  <c r="V18" i="9"/>
  <c r="F17" i="6"/>
  <c r="W18" i="9"/>
  <c r="G17" i="6"/>
  <c r="X18" i="9"/>
  <c r="H17" i="6"/>
  <c r="Y18" i="9"/>
  <c r="C18" i="6"/>
  <c r="T19" i="9"/>
  <c r="D18" i="6"/>
  <c r="U19" i="9"/>
  <c r="E18" i="6"/>
  <c r="V19" i="9"/>
  <c r="F18" i="6"/>
  <c r="W19" i="9"/>
  <c r="G18" i="6"/>
  <c r="X19" i="9"/>
  <c r="H18" i="6"/>
  <c r="Y19" i="9"/>
  <c r="C19" i="6"/>
  <c r="T20" i="9"/>
  <c r="D19" i="6"/>
  <c r="U20" i="9"/>
  <c r="E19" i="6"/>
  <c r="V20" i="9"/>
  <c r="F19" i="6"/>
  <c r="W20" i="9"/>
  <c r="G19" i="6"/>
  <c r="X20" i="9"/>
  <c r="H19" i="6"/>
  <c r="Y20" i="9"/>
  <c r="C20" i="6"/>
  <c r="T21" i="9"/>
  <c r="D20" i="6"/>
  <c r="U21" i="9"/>
  <c r="E20" i="6"/>
  <c r="V21" i="9"/>
  <c r="F20" i="6"/>
  <c r="W21" i="9"/>
  <c r="G20" i="6"/>
  <c r="X21" i="9"/>
  <c r="H20" i="6"/>
  <c r="Y21" i="9"/>
  <c r="C21" i="6"/>
  <c r="T22" i="9"/>
  <c r="D21" i="6"/>
  <c r="U22" i="9"/>
  <c r="E21" i="6"/>
  <c r="V22" i="9"/>
  <c r="F21" i="6"/>
  <c r="W22" i="9"/>
  <c r="G21" i="6"/>
  <c r="X22" i="9"/>
  <c r="H21" i="6"/>
  <c r="Y22" i="9"/>
  <c r="C22" i="6"/>
  <c r="T23" i="9"/>
  <c r="D22" i="6"/>
  <c r="U23" i="9"/>
  <c r="E22" i="6"/>
  <c r="V23" i="9"/>
  <c r="F22" i="6"/>
  <c r="W23" i="9"/>
  <c r="G22" i="6"/>
  <c r="X23" i="9"/>
  <c r="H22" i="6"/>
  <c r="Y23" i="9"/>
  <c r="C23" i="6"/>
  <c r="T24" i="9"/>
  <c r="D23" i="6"/>
  <c r="U24" i="9"/>
  <c r="E23" i="6"/>
  <c r="V24" i="9"/>
  <c r="F23" i="6"/>
  <c r="W24" i="9"/>
  <c r="G23" i="6"/>
  <c r="X24" i="9"/>
  <c r="H23" i="6"/>
  <c r="Y24" i="9"/>
  <c r="C24" i="6"/>
  <c r="T25" i="9"/>
  <c r="D24" i="6"/>
  <c r="U25" i="9"/>
  <c r="E24" i="6"/>
  <c r="V25" i="9"/>
  <c r="F24" i="6"/>
  <c r="W25" i="9"/>
  <c r="G24" i="6"/>
  <c r="X25" i="9"/>
  <c r="H24" i="6"/>
  <c r="Y25" i="9"/>
  <c r="C25" i="6"/>
  <c r="T26" i="9"/>
  <c r="D25" i="6"/>
  <c r="U26" i="9"/>
  <c r="E25" i="6"/>
  <c r="V26" i="9"/>
  <c r="F25" i="6"/>
  <c r="W26" i="9"/>
  <c r="G25" i="6"/>
  <c r="X26" i="9"/>
  <c r="H25" i="6"/>
  <c r="Y26" i="9"/>
  <c r="C26" i="6"/>
  <c r="T27" i="9"/>
  <c r="D26" i="6"/>
  <c r="U27" i="9"/>
  <c r="E26" i="6"/>
  <c r="V27" i="9"/>
  <c r="F26" i="6"/>
  <c r="W27" i="9"/>
  <c r="G26" i="6"/>
  <c r="X27" i="9"/>
  <c r="H26" i="6"/>
  <c r="Y27" i="9"/>
  <c r="C27" i="6"/>
  <c r="T28" i="9"/>
  <c r="D27" i="6"/>
  <c r="U28" i="9"/>
  <c r="E27" i="6"/>
  <c r="V28" i="9"/>
  <c r="F27" i="6"/>
  <c r="W28" i="9"/>
  <c r="G27" i="6"/>
  <c r="X28" i="9"/>
  <c r="H27" i="6"/>
  <c r="Y28" i="9"/>
  <c r="C28" i="6"/>
  <c r="T29" i="9"/>
  <c r="D28" i="6"/>
  <c r="U29" i="9"/>
  <c r="E28" i="6"/>
  <c r="V29" i="9"/>
  <c r="F28" i="6"/>
  <c r="W29" i="9"/>
  <c r="G28" i="6"/>
  <c r="X29" i="9"/>
  <c r="H28" i="6"/>
  <c r="Y29" i="9"/>
  <c r="C29" i="6"/>
  <c r="T30" i="9"/>
  <c r="D29" i="6"/>
  <c r="U30" i="9"/>
  <c r="E29" i="6"/>
  <c r="V30" i="9"/>
  <c r="F29" i="6"/>
  <c r="W30" i="9"/>
  <c r="G29" i="6"/>
  <c r="X30" i="9"/>
  <c r="H29" i="6"/>
  <c r="Y30" i="9"/>
  <c r="C30" i="6"/>
  <c r="T31" i="9"/>
  <c r="D30" i="6"/>
  <c r="U31" i="9"/>
  <c r="E30" i="6"/>
  <c r="V31" i="9"/>
  <c r="F30" i="6"/>
  <c r="W31" i="9"/>
  <c r="G30" i="6"/>
  <c r="X31" i="9"/>
  <c r="H30" i="6"/>
  <c r="Y31" i="9"/>
  <c r="C31" i="6"/>
  <c r="T32" i="9"/>
  <c r="D31" i="6"/>
  <c r="U32" i="9"/>
  <c r="E31" i="6"/>
  <c r="V32" i="9"/>
  <c r="F31" i="6"/>
  <c r="W32" i="9"/>
  <c r="G31" i="6"/>
  <c r="X32" i="9"/>
  <c r="H31" i="6"/>
  <c r="Y32" i="9"/>
  <c r="C32" i="6"/>
  <c r="T33" i="9"/>
  <c r="D32" i="6"/>
  <c r="U33" i="9"/>
  <c r="E32" i="6"/>
  <c r="V33" i="9"/>
  <c r="F32" i="6"/>
  <c r="W33" i="9"/>
  <c r="G32" i="6"/>
  <c r="X33" i="9"/>
  <c r="H32" i="6"/>
  <c r="Y33" i="9"/>
  <c r="C33" i="6"/>
  <c r="T34" i="9"/>
  <c r="D33" i="6"/>
  <c r="U34" i="9"/>
  <c r="E33" i="6"/>
  <c r="V34" i="9"/>
  <c r="F33" i="6"/>
  <c r="W34" i="9"/>
  <c r="G33" i="6"/>
  <c r="X34" i="9"/>
  <c r="H33" i="6"/>
  <c r="Y34" i="9"/>
  <c r="C34" i="6"/>
  <c r="T35" i="9"/>
  <c r="D34" i="6"/>
  <c r="U35" i="9"/>
  <c r="E34" i="6"/>
  <c r="V35" i="9"/>
  <c r="F34" i="6"/>
  <c r="W35" i="9"/>
  <c r="G34" i="6"/>
  <c r="X35" i="9"/>
  <c r="H34" i="6"/>
  <c r="Y35" i="9"/>
  <c r="C35" i="6"/>
  <c r="T36" i="9"/>
  <c r="D35" i="6"/>
  <c r="U36" i="9"/>
  <c r="E35" i="6"/>
  <c r="V36" i="9"/>
  <c r="F35" i="6"/>
  <c r="W36" i="9"/>
  <c r="G35" i="6"/>
  <c r="X36" i="9"/>
  <c r="H35" i="6"/>
  <c r="Y36" i="9"/>
  <c r="C36" i="6"/>
  <c r="T37" i="9"/>
  <c r="D36" i="6"/>
  <c r="U37" i="9"/>
  <c r="E36" i="6"/>
  <c r="V37" i="9"/>
  <c r="F36" i="6"/>
  <c r="W37" i="9"/>
  <c r="G36" i="6"/>
  <c r="X37" i="9"/>
  <c r="H36" i="6"/>
  <c r="Y37" i="9"/>
  <c r="C37" i="6"/>
  <c r="T38" i="9"/>
  <c r="D37" i="6"/>
  <c r="U38" i="9"/>
  <c r="E37" i="6"/>
  <c r="V38" i="9"/>
  <c r="F37" i="6"/>
  <c r="W38" i="9"/>
  <c r="G37" i="6"/>
  <c r="X38" i="9"/>
  <c r="H37" i="6"/>
  <c r="Y38" i="9"/>
  <c r="C38" i="6"/>
  <c r="T39" i="9"/>
  <c r="D38" i="6"/>
  <c r="U39" i="9"/>
  <c r="E38" i="6"/>
  <c r="V39" i="9"/>
  <c r="F38" i="6"/>
  <c r="W39" i="9"/>
  <c r="G38" i="6"/>
  <c r="X39" i="9"/>
  <c r="H38" i="6"/>
  <c r="Y39" i="9"/>
  <c r="C39" i="6"/>
  <c r="T40" i="9"/>
  <c r="D39" i="6"/>
  <c r="U40" i="9"/>
  <c r="E39" i="6"/>
  <c r="V40" i="9"/>
  <c r="F39" i="6"/>
  <c r="W40" i="9"/>
  <c r="G39" i="6"/>
  <c r="X40" i="9"/>
  <c r="H39" i="6"/>
  <c r="Y40" i="9"/>
  <c r="C40" i="6"/>
  <c r="T41" i="9"/>
  <c r="D40" i="6"/>
  <c r="U41" i="9"/>
  <c r="E40" i="6"/>
  <c r="V41" i="9"/>
  <c r="F40" i="6"/>
  <c r="W41" i="9"/>
  <c r="G40" i="6"/>
  <c r="X41" i="9"/>
  <c r="H40" i="6"/>
  <c r="Y41" i="9"/>
  <c r="C41" i="6"/>
  <c r="T42" i="9"/>
  <c r="D41" i="6"/>
  <c r="U42" i="9"/>
  <c r="E41" i="6"/>
  <c r="V42" i="9"/>
  <c r="F41" i="6"/>
  <c r="W42" i="9"/>
  <c r="G41" i="6"/>
  <c r="X42" i="9"/>
  <c r="H41" i="6"/>
  <c r="Y42" i="9"/>
  <c r="C42" i="6"/>
  <c r="T43" i="9"/>
  <c r="D42" i="6"/>
  <c r="U43" i="9"/>
  <c r="E42" i="6"/>
  <c r="V43" i="9"/>
  <c r="F42" i="6"/>
  <c r="W43" i="9"/>
  <c r="G42" i="6"/>
  <c r="X43" i="9"/>
  <c r="H42" i="6"/>
  <c r="Y43" i="9"/>
  <c r="C43" i="6"/>
  <c r="T44" i="9"/>
  <c r="D43" i="6"/>
  <c r="U44" i="9"/>
  <c r="E43" i="6"/>
  <c r="V44" i="9"/>
  <c r="F43" i="6"/>
  <c r="W44" i="9"/>
  <c r="G43" i="6"/>
  <c r="X44" i="9"/>
  <c r="H43" i="6"/>
  <c r="Y44" i="9"/>
  <c r="C44" i="6"/>
  <c r="T45" i="9"/>
  <c r="D44" i="6"/>
  <c r="U45" i="9"/>
  <c r="E44" i="6"/>
  <c r="V45" i="9"/>
  <c r="F44" i="6"/>
  <c r="W45" i="9"/>
  <c r="G44" i="6"/>
  <c r="X45" i="9"/>
  <c r="H44" i="6"/>
  <c r="Y45" i="9"/>
  <c r="C45" i="6"/>
  <c r="T46" i="9"/>
  <c r="D45" i="6"/>
  <c r="U46" i="9"/>
  <c r="E45" i="6"/>
  <c r="V46" i="9"/>
  <c r="F45" i="6"/>
  <c r="W46" i="9"/>
  <c r="G45" i="6"/>
  <c r="X46" i="9"/>
  <c r="H45" i="6"/>
  <c r="Y46" i="9"/>
  <c r="C46" i="6"/>
  <c r="T47" i="9"/>
  <c r="D46" i="6"/>
  <c r="U47" i="9"/>
  <c r="E46" i="6"/>
  <c r="V47" i="9"/>
  <c r="F46" i="6"/>
  <c r="W47" i="9"/>
  <c r="G46" i="6"/>
  <c r="X47" i="9"/>
  <c r="H46" i="6"/>
  <c r="Y47" i="9"/>
  <c r="C47" i="6"/>
  <c r="T48" i="9"/>
  <c r="D47" i="6"/>
  <c r="U48" i="9"/>
  <c r="E47" i="6"/>
  <c r="V48" i="9"/>
  <c r="F47" i="6"/>
  <c r="W48" i="9"/>
  <c r="G47" i="6"/>
  <c r="X48" i="9"/>
  <c r="H47" i="6"/>
  <c r="Y48" i="9"/>
  <c r="C48" i="6"/>
  <c r="T49" i="9"/>
  <c r="D48" i="6"/>
  <c r="U49" i="9"/>
  <c r="E48" i="6"/>
  <c r="V49" i="9"/>
  <c r="F48" i="6"/>
  <c r="W49" i="9"/>
  <c r="G48" i="6"/>
  <c r="X49" i="9"/>
  <c r="H48" i="6"/>
  <c r="Y49" i="9"/>
  <c r="C49" i="6"/>
  <c r="T50" i="9"/>
  <c r="D49" i="6"/>
  <c r="U50" i="9"/>
  <c r="E49" i="6"/>
  <c r="V50" i="9"/>
  <c r="F49" i="6"/>
  <c r="W50" i="9"/>
  <c r="G49" i="6"/>
  <c r="X50" i="9"/>
  <c r="H49" i="6"/>
  <c r="Y50" i="9"/>
  <c r="C50" i="6"/>
  <c r="T51" i="9"/>
  <c r="D50" i="6"/>
  <c r="U51" i="9"/>
  <c r="E50" i="6"/>
  <c r="V51" i="9"/>
  <c r="F50" i="6"/>
  <c r="W51" i="9"/>
  <c r="G50" i="6"/>
  <c r="X51" i="9"/>
  <c r="H50" i="6"/>
  <c r="Y51" i="9"/>
  <c r="C51" i="6"/>
  <c r="T52" i="9"/>
  <c r="D51" i="6"/>
  <c r="U52" i="9"/>
  <c r="E51" i="6"/>
  <c r="V52" i="9"/>
  <c r="F51" i="6"/>
  <c r="W52" i="9"/>
  <c r="G51" i="6"/>
  <c r="X52" i="9"/>
  <c r="H51" i="6"/>
  <c r="Y52" i="9"/>
  <c r="C52" i="6"/>
  <c r="T53" i="9"/>
  <c r="D52" i="6"/>
  <c r="U53" i="9"/>
  <c r="E52" i="6"/>
  <c r="V53" i="9"/>
  <c r="F52" i="6"/>
  <c r="W53" i="9"/>
  <c r="G52" i="6"/>
  <c r="X53" i="9"/>
  <c r="H52" i="6"/>
  <c r="Y53" i="9"/>
  <c r="C53" i="6"/>
  <c r="T54" i="9"/>
  <c r="D53" i="6"/>
  <c r="U54" i="9"/>
  <c r="E53" i="6"/>
  <c r="V54" i="9"/>
  <c r="F53" i="6"/>
  <c r="W54" i="9"/>
  <c r="G53" i="6"/>
  <c r="X54" i="9"/>
  <c r="H53" i="6"/>
  <c r="Y54" i="9"/>
  <c r="C54" i="6"/>
  <c r="T55" i="9"/>
  <c r="D54" i="6"/>
  <c r="U55" i="9"/>
  <c r="E54" i="6"/>
  <c r="V55" i="9"/>
  <c r="F54" i="6"/>
  <c r="W55" i="9"/>
  <c r="G54" i="6"/>
  <c r="X55" i="9"/>
  <c r="H54" i="6"/>
  <c r="Y55" i="9"/>
  <c r="H3" i="6"/>
  <c r="Y4" i="9"/>
  <c r="G3" i="6"/>
  <c r="X4" i="9"/>
  <c r="F3" i="6"/>
  <c r="W4" i="9"/>
  <c r="E3" i="6"/>
  <c r="V4" i="9"/>
  <c r="D3" i="6"/>
  <c r="U4" i="9"/>
  <c r="C3" i="6"/>
  <c r="T4" i="9"/>
  <c r="N5" i="9"/>
  <c r="O5" i="9"/>
  <c r="P5" i="9"/>
  <c r="Q5" i="9"/>
  <c r="R5" i="9"/>
  <c r="S5" i="9"/>
  <c r="N6" i="9"/>
  <c r="O6" i="9"/>
  <c r="P6" i="9"/>
  <c r="Q6" i="9"/>
  <c r="R6" i="9"/>
  <c r="S6" i="9"/>
  <c r="C3" i="5"/>
  <c r="N7" i="9"/>
  <c r="D3" i="5"/>
  <c r="O7" i="9"/>
  <c r="E3" i="5"/>
  <c r="P7" i="9"/>
  <c r="F3" i="5"/>
  <c r="Q7" i="9"/>
  <c r="G3" i="5"/>
  <c r="R7" i="9"/>
  <c r="H3" i="5"/>
  <c r="S7" i="9"/>
  <c r="C4" i="5"/>
  <c r="N8" i="9"/>
  <c r="D4" i="5"/>
  <c r="O8" i="9"/>
  <c r="E4" i="5"/>
  <c r="P8" i="9"/>
  <c r="F4" i="5"/>
  <c r="Q8" i="9"/>
  <c r="G4" i="5"/>
  <c r="R8" i="9"/>
  <c r="H4" i="5"/>
  <c r="S8" i="9"/>
  <c r="C5" i="5"/>
  <c r="N9" i="9"/>
  <c r="D5" i="5"/>
  <c r="O9" i="9"/>
  <c r="E5" i="5"/>
  <c r="P9" i="9"/>
  <c r="F5" i="5"/>
  <c r="Q9" i="9"/>
  <c r="G5" i="5"/>
  <c r="R9" i="9"/>
  <c r="H5" i="5"/>
  <c r="S9" i="9"/>
  <c r="C6" i="5"/>
  <c r="N10" i="9"/>
  <c r="D6" i="5"/>
  <c r="O10" i="9"/>
  <c r="E6" i="5"/>
  <c r="P10" i="9"/>
  <c r="F6" i="5"/>
  <c r="Q10" i="9"/>
  <c r="G6" i="5"/>
  <c r="R10" i="9"/>
  <c r="H6" i="5"/>
  <c r="S10" i="9"/>
  <c r="C7" i="5"/>
  <c r="N11" i="9"/>
  <c r="D7" i="5"/>
  <c r="O11" i="9"/>
  <c r="E7" i="5"/>
  <c r="P11" i="9"/>
  <c r="F7" i="5"/>
  <c r="Q11" i="9"/>
  <c r="G7" i="5"/>
  <c r="R11" i="9"/>
  <c r="H7" i="5"/>
  <c r="S11" i="9"/>
  <c r="C8" i="5"/>
  <c r="N12" i="9"/>
  <c r="D8" i="5"/>
  <c r="O12" i="9"/>
  <c r="E8" i="5"/>
  <c r="P12" i="9"/>
  <c r="F8" i="5"/>
  <c r="Q12" i="9"/>
  <c r="G8" i="5"/>
  <c r="R12" i="9"/>
  <c r="H8" i="5"/>
  <c r="S12" i="9"/>
  <c r="C9" i="5"/>
  <c r="N13" i="9"/>
  <c r="D9" i="5"/>
  <c r="O13" i="9"/>
  <c r="E9" i="5"/>
  <c r="P13" i="9"/>
  <c r="F9" i="5"/>
  <c r="Q13" i="9"/>
  <c r="G9" i="5"/>
  <c r="R13" i="9"/>
  <c r="H9" i="5"/>
  <c r="S13" i="9"/>
  <c r="C10" i="5"/>
  <c r="N14" i="9"/>
  <c r="D10" i="5"/>
  <c r="O14" i="9"/>
  <c r="E10" i="5"/>
  <c r="P14" i="9"/>
  <c r="F10" i="5"/>
  <c r="Q14" i="9"/>
  <c r="G10" i="5"/>
  <c r="R14" i="9"/>
  <c r="H10" i="5"/>
  <c r="S14" i="9"/>
  <c r="C11" i="5"/>
  <c r="N15" i="9"/>
  <c r="D11" i="5"/>
  <c r="O15" i="9"/>
  <c r="E11" i="5"/>
  <c r="P15" i="9"/>
  <c r="F11" i="5"/>
  <c r="Q15" i="9"/>
  <c r="G11" i="5"/>
  <c r="R15" i="9"/>
  <c r="H11" i="5"/>
  <c r="S15" i="9"/>
  <c r="C12" i="5"/>
  <c r="N16" i="9"/>
  <c r="D12" i="5"/>
  <c r="O16" i="9"/>
  <c r="E12" i="5"/>
  <c r="P16" i="9"/>
  <c r="F12" i="5"/>
  <c r="Q16" i="9"/>
  <c r="G12" i="5"/>
  <c r="R16" i="9"/>
  <c r="H12" i="5"/>
  <c r="S16" i="9"/>
  <c r="C13" i="5"/>
  <c r="N17" i="9"/>
  <c r="D13" i="5"/>
  <c r="O17" i="9"/>
  <c r="E13" i="5"/>
  <c r="P17" i="9"/>
  <c r="F13" i="5"/>
  <c r="Q17" i="9"/>
  <c r="G13" i="5"/>
  <c r="R17" i="9"/>
  <c r="H13" i="5"/>
  <c r="S17" i="9"/>
  <c r="C14" i="5"/>
  <c r="N18" i="9"/>
  <c r="D14" i="5"/>
  <c r="O18" i="9"/>
  <c r="E14" i="5"/>
  <c r="P18" i="9"/>
  <c r="F14" i="5"/>
  <c r="Q18" i="9"/>
  <c r="G14" i="5"/>
  <c r="R18" i="9"/>
  <c r="H14" i="5"/>
  <c r="S18" i="9"/>
  <c r="C15" i="5"/>
  <c r="N19" i="9"/>
  <c r="D15" i="5"/>
  <c r="O19" i="9"/>
  <c r="E15" i="5"/>
  <c r="P19" i="9"/>
  <c r="F15" i="5"/>
  <c r="Q19" i="9"/>
  <c r="G15" i="5"/>
  <c r="R19" i="9"/>
  <c r="H15" i="5"/>
  <c r="S19" i="9"/>
  <c r="C16" i="5"/>
  <c r="N20" i="9"/>
  <c r="D16" i="5"/>
  <c r="O20" i="9"/>
  <c r="E16" i="5"/>
  <c r="P20" i="9"/>
  <c r="F16" i="5"/>
  <c r="Q20" i="9"/>
  <c r="G16" i="5"/>
  <c r="R20" i="9"/>
  <c r="H16" i="5"/>
  <c r="S20" i="9"/>
  <c r="C17" i="5"/>
  <c r="N21" i="9"/>
  <c r="D17" i="5"/>
  <c r="O21" i="9"/>
  <c r="E17" i="5"/>
  <c r="P21" i="9"/>
  <c r="F17" i="5"/>
  <c r="Q21" i="9"/>
  <c r="G17" i="5"/>
  <c r="R21" i="9"/>
  <c r="H17" i="5"/>
  <c r="S21" i="9"/>
  <c r="C18" i="5"/>
  <c r="N22" i="9"/>
  <c r="D18" i="5"/>
  <c r="O22" i="9"/>
  <c r="E18" i="5"/>
  <c r="P22" i="9"/>
  <c r="F18" i="5"/>
  <c r="Q22" i="9"/>
  <c r="G18" i="5"/>
  <c r="R22" i="9"/>
  <c r="H18" i="5"/>
  <c r="S22" i="9"/>
  <c r="C19" i="5"/>
  <c r="N23" i="9"/>
  <c r="D19" i="5"/>
  <c r="O23" i="9"/>
  <c r="E19" i="5"/>
  <c r="P23" i="9"/>
  <c r="F19" i="5"/>
  <c r="Q23" i="9"/>
  <c r="G19" i="5"/>
  <c r="R23" i="9"/>
  <c r="H19" i="5"/>
  <c r="S23" i="9"/>
  <c r="C20" i="5"/>
  <c r="N24" i="9"/>
  <c r="D20" i="5"/>
  <c r="O24" i="9"/>
  <c r="E20" i="5"/>
  <c r="P24" i="9"/>
  <c r="F20" i="5"/>
  <c r="Q24" i="9"/>
  <c r="G20" i="5"/>
  <c r="R24" i="9"/>
  <c r="H20" i="5"/>
  <c r="S24" i="9"/>
  <c r="C21" i="5"/>
  <c r="N25" i="9"/>
  <c r="D21" i="5"/>
  <c r="O25" i="9"/>
  <c r="E21" i="5"/>
  <c r="P25" i="9"/>
  <c r="F21" i="5"/>
  <c r="Q25" i="9"/>
  <c r="G21" i="5"/>
  <c r="R25" i="9"/>
  <c r="H21" i="5"/>
  <c r="S25" i="9"/>
  <c r="C22" i="5"/>
  <c r="N26" i="9"/>
  <c r="D22" i="5"/>
  <c r="O26" i="9"/>
  <c r="E22" i="5"/>
  <c r="P26" i="9"/>
  <c r="F22" i="5"/>
  <c r="Q26" i="9"/>
  <c r="G22" i="5"/>
  <c r="R26" i="9"/>
  <c r="H22" i="5"/>
  <c r="S26" i="9"/>
  <c r="C23" i="5"/>
  <c r="N27" i="9"/>
  <c r="D23" i="5"/>
  <c r="O27" i="9"/>
  <c r="E23" i="5"/>
  <c r="P27" i="9"/>
  <c r="F23" i="5"/>
  <c r="Q27" i="9"/>
  <c r="G23" i="5"/>
  <c r="R27" i="9"/>
  <c r="H23" i="5"/>
  <c r="S27" i="9"/>
  <c r="C24" i="5"/>
  <c r="N28" i="9"/>
  <c r="D24" i="5"/>
  <c r="O28" i="9"/>
  <c r="E24" i="5"/>
  <c r="P28" i="9"/>
  <c r="F24" i="5"/>
  <c r="Q28" i="9"/>
  <c r="G24" i="5"/>
  <c r="R28" i="9"/>
  <c r="H24" i="5"/>
  <c r="S28" i="9"/>
  <c r="C25" i="5"/>
  <c r="N29" i="9"/>
  <c r="D25" i="5"/>
  <c r="O29" i="9"/>
  <c r="E25" i="5"/>
  <c r="P29" i="9"/>
  <c r="F25" i="5"/>
  <c r="Q29" i="9"/>
  <c r="G25" i="5"/>
  <c r="R29" i="9"/>
  <c r="H25" i="5"/>
  <c r="S29" i="9"/>
  <c r="C26" i="5"/>
  <c r="N30" i="9"/>
  <c r="D26" i="5"/>
  <c r="O30" i="9"/>
  <c r="E26" i="5"/>
  <c r="P30" i="9"/>
  <c r="F26" i="5"/>
  <c r="Q30" i="9"/>
  <c r="G26" i="5"/>
  <c r="R30" i="9"/>
  <c r="H26" i="5"/>
  <c r="S30" i="9"/>
  <c r="C27" i="5"/>
  <c r="N31" i="9"/>
  <c r="D27" i="5"/>
  <c r="O31" i="9"/>
  <c r="E27" i="5"/>
  <c r="P31" i="9"/>
  <c r="F27" i="5"/>
  <c r="Q31" i="9"/>
  <c r="G27" i="5"/>
  <c r="R31" i="9"/>
  <c r="H27" i="5"/>
  <c r="S31" i="9"/>
  <c r="C28" i="5"/>
  <c r="N32" i="9"/>
  <c r="D28" i="5"/>
  <c r="O32" i="9"/>
  <c r="E28" i="5"/>
  <c r="P32" i="9"/>
  <c r="F28" i="5"/>
  <c r="Q32" i="9"/>
  <c r="G28" i="5"/>
  <c r="R32" i="9"/>
  <c r="H28" i="5"/>
  <c r="S32" i="9"/>
  <c r="C29" i="5"/>
  <c r="N33" i="9"/>
  <c r="D29" i="5"/>
  <c r="O33" i="9"/>
  <c r="E29" i="5"/>
  <c r="P33" i="9"/>
  <c r="F29" i="5"/>
  <c r="Q33" i="9"/>
  <c r="G29" i="5"/>
  <c r="R33" i="9"/>
  <c r="H29" i="5"/>
  <c r="S33" i="9"/>
  <c r="C30" i="5"/>
  <c r="N34" i="9"/>
  <c r="D30" i="5"/>
  <c r="O34" i="9"/>
  <c r="E30" i="5"/>
  <c r="P34" i="9"/>
  <c r="F30" i="5"/>
  <c r="Q34" i="9"/>
  <c r="G30" i="5"/>
  <c r="R34" i="9"/>
  <c r="H30" i="5"/>
  <c r="S34" i="9"/>
  <c r="C31" i="5"/>
  <c r="N35" i="9"/>
  <c r="D31" i="5"/>
  <c r="O35" i="9"/>
  <c r="E31" i="5"/>
  <c r="P35" i="9"/>
  <c r="F31" i="5"/>
  <c r="Q35" i="9"/>
  <c r="G31" i="5"/>
  <c r="R35" i="9"/>
  <c r="H31" i="5"/>
  <c r="S35" i="9"/>
  <c r="C32" i="5"/>
  <c r="N36" i="9"/>
  <c r="D32" i="5"/>
  <c r="O36" i="9"/>
  <c r="E32" i="5"/>
  <c r="P36" i="9"/>
  <c r="F32" i="5"/>
  <c r="Q36" i="9"/>
  <c r="G32" i="5"/>
  <c r="R36" i="9"/>
  <c r="H32" i="5"/>
  <c r="S36" i="9"/>
  <c r="C33" i="5"/>
  <c r="N37" i="9"/>
  <c r="D33" i="5"/>
  <c r="O37" i="9"/>
  <c r="E33" i="5"/>
  <c r="P37" i="9"/>
  <c r="F33" i="5"/>
  <c r="Q37" i="9"/>
  <c r="G33" i="5"/>
  <c r="R37" i="9"/>
  <c r="H33" i="5"/>
  <c r="S37" i="9"/>
  <c r="C34" i="5"/>
  <c r="N38" i="9"/>
  <c r="D34" i="5"/>
  <c r="O38" i="9"/>
  <c r="E34" i="5"/>
  <c r="P38" i="9"/>
  <c r="F34" i="5"/>
  <c r="Q38" i="9"/>
  <c r="G34" i="5"/>
  <c r="R38" i="9"/>
  <c r="H34" i="5"/>
  <c r="S38" i="9"/>
  <c r="C35" i="5"/>
  <c r="N39" i="9"/>
  <c r="D35" i="5"/>
  <c r="O39" i="9"/>
  <c r="E35" i="5"/>
  <c r="P39" i="9"/>
  <c r="F35" i="5"/>
  <c r="Q39" i="9"/>
  <c r="G35" i="5"/>
  <c r="R39" i="9"/>
  <c r="H35" i="5"/>
  <c r="S39" i="9"/>
  <c r="C36" i="5"/>
  <c r="N40" i="9"/>
  <c r="D36" i="5"/>
  <c r="O40" i="9"/>
  <c r="E36" i="5"/>
  <c r="P40" i="9"/>
  <c r="F36" i="5"/>
  <c r="Q40" i="9"/>
  <c r="G36" i="5"/>
  <c r="R40" i="9"/>
  <c r="H36" i="5"/>
  <c r="S40" i="9"/>
  <c r="C37" i="5"/>
  <c r="N41" i="9"/>
  <c r="D37" i="5"/>
  <c r="O41" i="9"/>
  <c r="E37" i="5"/>
  <c r="P41" i="9"/>
  <c r="F37" i="5"/>
  <c r="Q41" i="9"/>
  <c r="G37" i="5"/>
  <c r="R41" i="9"/>
  <c r="H37" i="5"/>
  <c r="S41" i="9"/>
  <c r="C38" i="5"/>
  <c r="N42" i="9"/>
  <c r="D38" i="5"/>
  <c r="O42" i="9"/>
  <c r="E38" i="5"/>
  <c r="P42" i="9"/>
  <c r="F38" i="5"/>
  <c r="Q42" i="9"/>
  <c r="G38" i="5"/>
  <c r="R42" i="9"/>
  <c r="H38" i="5"/>
  <c r="S42" i="9"/>
  <c r="C39" i="5"/>
  <c r="N43" i="9"/>
  <c r="D39" i="5"/>
  <c r="O43" i="9"/>
  <c r="E39" i="5"/>
  <c r="P43" i="9"/>
  <c r="F39" i="5"/>
  <c r="Q43" i="9"/>
  <c r="G39" i="5"/>
  <c r="R43" i="9"/>
  <c r="H39" i="5"/>
  <c r="S43" i="9"/>
  <c r="C40" i="5"/>
  <c r="N44" i="9"/>
  <c r="D40" i="5"/>
  <c r="O44" i="9"/>
  <c r="E40" i="5"/>
  <c r="P44" i="9"/>
  <c r="F40" i="5"/>
  <c r="Q44" i="9"/>
  <c r="G40" i="5"/>
  <c r="R44" i="9"/>
  <c r="H40" i="5"/>
  <c r="S44" i="9"/>
  <c r="C41" i="5"/>
  <c r="N45" i="9"/>
  <c r="D41" i="5"/>
  <c r="O45" i="9"/>
  <c r="E41" i="5"/>
  <c r="P45" i="9"/>
  <c r="F41" i="5"/>
  <c r="Q45" i="9"/>
  <c r="G41" i="5"/>
  <c r="R45" i="9"/>
  <c r="H41" i="5"/>
  <c r="S45" i="9"/>
  <c r="C42" i="5"/>
  <c r="N46" i="9"/>
  <c r="D42" i="5"/>
  <c r="O46" i="9"/>
  <c r="E42" i="5"/>
  <c r="P46" i="9"/>
  <c r="F42" i="5"/>
  <c r="Q46" i="9"/>
  <c r="G42" i="5"/>
  <c r="R46" i="9"/>
  <c r="H42" i="5"/>
  <c r="S46" i="9"/>
  <c r="C43" i="5"/>
  <c r="N47" i="9"/>
  <c r="D43" i="5"/>
  <c r="O47" i="9"/>
  <c r="E43" i="5"/>
  <c r="P47" i="9"/>
  <c r="F43" i="5"/>
  <c r="Q47" i="9"/>
  <c r="G43" i="5"/>
  <c r="R47" i="9"/>
  <c r="H43" i="5"/>
  <c r="S47" i="9"/>
  <c r="C44" i="5"/>
  <c r="N48" i="9"/>
  <c r="D44" i="5"/>
  <c r="O48" i="9"/>
  <c r="E44" i="5"/>
  <c r="P48" i="9"/>
  <c r="F44" i="5"/>
  <c r="Q48" i="9"/>
  <c r="G44" i="5"/>
  <c r="R48" i="9"/>
  <c r="H44" i="5"/>
  <c r="S48" i="9"/>
  <c r="C45" i="5"/>
  <c r="N49" i="9"/>
  <c r="D45" i="5"/>
  <c r="O49" i="9"/>
  <c r="E45" i="5"/>
  <c r="P49" i="9"/>
  <c r="F45" i="5"/>
  <c r="Q49" i="9"/>
  <c r="G45" i="5"/>
  <c r="R49" i="9"/>
  <c r="H45" i="5"/>
  <c r="S49" i="9"/>
  <c r="C46" i="5"/>
  <c r="N50" i="9"/>
  <c r="D46" i="5"/>
  <c r="O50" i="9"/>
  <c r="E46" i="5"/>
  <c r="P50" i="9"/>
  <c r="F46" i="5"/>
  <c r="Q50" i="9"/>
  <c r="G46" i="5"/>
  <c r="R50" i="9"/>
  <c r="H46" i="5"/>
  <c r="S50" i="9"/>
  <c r="C47" i="5"/>
  <c r="N51" i="9"/>
  <c r="D47" i="5"/>
  <c r="O51" i="9"/>
  <c r="E47" i="5"/>
  <c r="P51" i="9"/>
  <c r="F47" i="5"/>
  <c r="Q51" i="9"/>
  <c r="G47" i="5"/>
  <c r="R51" i="9"/>
  <c r="H47" i="5"/>
  <c r="S51" i="9"/>
  <c r="C48" i="5"/>
  <c r="N52" i="9"/>
  <c r="D48" i="5"/>
  <c r="O52" i="9"/>
  <c r="E48" i="5"/>
  <c r="P52" i="9"/>
  <c r="F48" i="5"/>
  <c r="Q52" i="9"/>
  <c r="G48" i="5"/>
  <c r="R52" i="9"/>
  <c r="H48" i="5"/>
  <c r="S52" i="9"/>
  <c r="C49" i="5"/>
  <c r="N53" i="9"/>
  <c r="D49" i="5"/>
  <c r="O53" i="9"/>
  <c r="E49" i="5"/>
  <c r="P53" i="9"/>
  <c r="F49" i="5"/>
  <c r="Q53" i="9"/>
  <c r="G49" i="5"/>
  <c r="R53" i="9"/>
  <c r="H49" i="5"/>
  <c r="S53" i="9"/>
  <c r="C50" i="5"/>
  <c r="N54" i="9"/>
  <c r="D50" i="5"/>
  <c r="O54" i="9"/>
  <c r="E50" i="5"/>
  <c r="P54" i="9"/>
  <c r="F50" i="5"/>
  <c r="Q54" i="9"/>
  <c r="G50" i="5"/>
  <c r="R54" i="9"/>
  <c r="H50" i="5"/>
  <c r="S54" i="9"/>
  <c r="N55" i="9"/>
  <c r="O55" i="9"/>
  <c r="P55" i="9"/>
  <c r="Q55" i="9"/>
  <c r="R55" i="9"/>
  <c r="S55" i="9"/>
  <c r="S4" i="9"/>
  <c r="R4" i="9"/>
  <c r="Q4" i="9"/>
  <c r="P4" i="9"/>
  <c r="O4" i="9"/>
  <c r="N4" i="9"/>
  <c r="H5" i="9"/>
  <c r="I5" i="9"/>
  <c r="J5" i="9"/>
  <c r="K5" i="9"/>
  <c r="L5" i="9"/>
  <c r="M5" i="9"/>
  <c r="H6" i="9"/>
  <c r="I6" i="9"/>
  <c r="J6" i="9"/>
  <c r="K6" i="9"/>
  <c r="L6" i="9"/>
  <c r="M6" i="9"/>
  <c r="C3" i="4"/>
  <c r="H7" i="9"/>
  <c r="D3" i="4"/>
  <c r="I7" i="9"/>
  <c r="E3" i="4"/>
  <c r="J7" i="9"/>
  <c r="F3" i="4"/>
  <c r="K7" i="9"/>
  <c r="G3" i="4"/>
  <c r="L7" i="9"/>
  <c r="H3" i="4"/>
  <c r="M7" i="9"/>
  <c r="C4" i="4"/>
  <c r="H8" i="9"/>
  <c r="D4" i="4"/>
  <c r="I8" i="9"/>
  <c r="E4" i="4"/>
  <c r="J8" i="9"/>
  <c r="F4" i="4"/>
  <c r="K8" i="9"/>
  <c r="G4" i="4"/>
  <c r="L8" i="9"/>
  <c r="H4" i="4"/>
  <c r="M8" i="9"/>
  <c r="C5" i="4"/>
  <c r="H9" i="9"/>
  <c r="D5" i="4"/>
  <c r="I9" i="9"/>
  <c r="E5" i="4"/>
  <c r="J9" i="9"/>
  <c r="F5" i="4"/>
  <c r="K9" i="9"/>
  <c r="G5" i="4"/>
  <c r="L9" i="9"/>
  <c r="H5" i="4"/>
  <c r="M9" i="9"/>
  <c r="C6" i="4"/>
  <c r="H10" i="9"/>
  <c r="D6" i="4"/>
  <c r="I10" i="9"/>
  <c r="E6" i="4"/>
  <c r="J10" i="9"/>
  <c r="F6" i="4"/>
  <c r="K10" i="9"/>
  <c r="G6" i="4"/>
  <c r="L10" i="9"/>
  <c r="H6" i="4"/>
  <c r="M10" i="9"/>
  <c r="C7" i="4"/>
  <c r="H11" i="9"/>
  <c r="D7" i="4"/>
  <c r="I11" i="9"/>
  <c r="E7" i="4"/>
  <c r="J11" i="9"/>
  <c r="F7" i="4"/>
  <c r="K11" i="9"/>
  <c r="G7" i="4"/>
  <c r="L11" i="9"/>
  <c r="H7" i="4"/>
  <c r="M11" i="9"/>
  <c r="C8" i="4"/>
  <c r="H12" i="9"/>
  <c r="D8" i="4"/>
  <c r="I12" i="9"/>
  <c r="E8" i="4"/>
  <c r="J12" i="9"/>
  <c r="F8" i="4"/>
  <c r="K12" i="9"/>
  <c r="G8" i="4"/>
  <c r="L12" i="9"/>
  <c r="H8" i="4"/>
  <c r="M12" i="9"/>
  <c r="C9" i="4"/>
  <c r="H13" i="9"/>
  <c r="D9" i="4"/>
  <c r="I13" i="9"/>
  <c r="E9" i="4"/>
  <c r="J13" i="9"/>
  <c r="F9" i="4"/>
  <c r="K13" i="9"/>
  <c r="G9" i="4"/>
  <c r="L13" i="9"/>
  <c r="H9" i="4"/>
  <c r="M13" i="9"/>
  <c r="C10" i="4"/>
  <c r="H14" i="9"/>
  <c r="D10" i="4"/>
  <c r="I14" i="9"/>
  <c r="E10" i="4"/>
  <c r="J14" i="9"/>
  <c r="F10" i="4"/>
  <c r="K14" i="9"/>
  <c r="G10" i="4"/>
  <c r="L14" i="9"/>
  <c r="H10" i="4"/>
  <c r="M14" i="9"/>
  <c r="C11" i="4"/>
  <c r="H15" i="9"/>
  <c r="D11" i="4"/>
  <c r="I15" i="9"/>
  <c r="E11" i="4"/>
  <c r="J15" i="9"/>
  <c r="F11" i="4"/>
  <c r="K15" i="9"/>
  <c r="G11" i="4"/>
  <c r="L15" i="9"/>
  <c r="H11" i="4"/>
  <c r="M15" i="9"/>
  <c r="C12" i="4"/>
  <c r="H16" i="9"/>
  <c r="D12" i="4"/>
  <c r="I16" i="9"/>
  <c r="E12" i="4"/>
  <c r="J16" i="9"/>
  <c r="F12" i="4"/>
  <c r="K16" i="9"/>
  <c r="G12" i="4"/>
  <c r="L16" i="9"/>
  <c r="H12" i="4"/>
  <c r="M16" i="9"/>
  <c r="C13" i="4"/>
  <c r="H17" i="9"/>
  <c r="D13" i="4"/>
  <c r="I17" i="9"/>
  <c r="E13" i="4"/>
  <c r="J17" i="9"/>
  <c r="F13" i="4"/>
  <c r="K17" i="9"/>
  <c r="G13" i="4"/>
  <c r="L17" i="9"/>
  <c r="H13" i="4"/>
  <c r="M17" i="9"/>
  <c r="C14" i="4"/>
  <c r="H18" i="9"/>
  <c r="D14" i="4"/>
  <c r="I18" i="9"/>
  <c r="E14" i="4"/>
  <c r="J18" i="9"/>
  <c r="F14" i="4"/>
  <c r="K18" i="9"/>
  <c r="G14" i="4"/>
  <c r="L18" i="9"/>
  <c r="H14" i="4"/>
  <c r="M18" i="9"/>
  <c r="C15" i="4"/>
  <c r="H19" i="9"/>
  <c r="D15" i="4"/>
  <c r="I19" i="9"/>
  <c r="E15" i="4"/>
  <c r="J19" i="9"/>
  <c r="F15" i="4"/>
  <c r="K19" i="9"/>
  <c r="G15" i="4"/>
  <c r="L19" i="9"/>
  <c r="H15" i="4"/>
  <c r="M19" i="9"/>
  <c r="C16" i="4"/>
  <c r="H20" i="9"/>
  <c r="D16" i="4"/>
  <c r="I20" i="9"/>
  <c r="E16" i="4"/>
  <c r="J20" i="9"/>
  <c r="F16" i="4"/>
  <c r="K20" i="9"/>
  <c r="G16" i="4"/>
  <c r="L20" i="9"/>
  <c r="H16" i="4"/>
  <c r="M20" i="9"/>
  <c r="C17" i="4"/>
  <c r="H21" i="9"/>
  <c r="D17" i="4"/>
  <c r="I21" i="9"/>
  <c r="E17" i="4"/>
  <c r="J21" i="9"/>
  <c r="F17" i="4"/>
  <c r="K21" i="9"/>
  <c r="G17" i="4"/>
  <c r="L21" i="9"/>
  <c r="H17" i="4"/>
  <c r="M21" i="9"/>
  <c r="C18" i="4"/>
  <c r="H22" i="9"/>
  <c r="D18" i="4"/>
  <c r="I22" i="9"/>
  <c r="E18" i="4"/>
  <c r="J22" i="9"/>
  <c r="F18" i="4"/>
  <c r="K22" i="9"/>
  <c r="G18" i="4"/>
  <c r="L22" i="9"/>
  <c r="H18" i="4"/>
  <c r="M22" i="9"/>
  <c r="C19" i="4"/>
  <c r="H23" i="9"/>
  <c r="D19" i="4"/>
  <c r="I23" i="9"/>
  <c r="E19" i="4"/>
  <c r="J23" i="9"/>
  <c r="F19" i="4"/>
  <c r="K23" i="9"/>
  <c r="G19" i="4"/>
  <c r="L23" i="9"/>
  <c r="H19" i="4"/>
  <c r="M23" i="9"/>
  <c r="C20" i="4"/>
  <c r="H24" i="9"/>
  <c r="D20" i="4"/>
  <c r="I24" i="9"/>
  <c r="E20" i="4"/>
  <c r="J24" i="9"/>
  <c r="F20" i="4"/>
  <c r="K24" i="9"/>
  <c r="G20" i="4"/>
  <c r="L24" i="9"/>
  <c r="H20" i="4"/>
  <c r="M24" i="9"/>
  <c r="C21" i="4"/>
  <c r="H25" i="9"/>
  <c r="D21" i="4"/>
  <c r="I25" i="9"/>
  <c r="E21" i="4"/>
  <c r="J25" i="9"/>
  <c r="F21" i="4"/>
  <c r="K25" i="9"/>
  <c r="G21" i="4"/>
  <c r="L25" i="9"/>
  <c r="H21" i="4"/>
  <c r="M25" i="9"/>
  <c r="C22" i="4"/>
  <c r="H26" i="9"/>
  <c r="D22" i="4"/>
  <c r="I26" i="9"/>
  <c r="E22" i="4"/>
  <c r="J26" i="9"/>
  <c r="F22" i="4"/>
  <c r="K26" i="9"/>
  <c r="G22" i="4"/>
  <c r="L26" i="9"/>
  <c r="H22" i="4"/>
  <c r="M26" i="9"/>
  <c r="C23" i="4"/>
  <c r="H27" i="9"/>
  <c r="D23" i="4"/>
  <c r="I27" i="9"/>
  <c r="E23" i="4"/>
  <c r="J27" i="9"/>
  <c r="F23" i="4"/>
  <c r="K27" i="9"/>
  <c r="G23" i="4"/>
  <c r="L27" i="9"/>
  <c r="H23" i="4"/>
  <c r="M27" i="9"/>
  <c r="C24" i="4"/>
  <c r="H28" i="9"/>
  <c r="D24" i="4"/>
  <c r="I28" i="9"/>
  <c r="E24" i="4"/>
  <c r="J28" i="9"/>
  <c r="F24" i="4"/>
  <c r="K28" i="9"/>
  <c r="G24" i="4"/>
  <c r="L28" i="9"/>
  <c r="H24" i="4"/>
  <c r="M28" i="9"/>
  <c r="C25" i="4"/>
  <c r="H29" i="9"/>
  <c r="D25" i="4"/>
  <c r="I29" i="9"/>
  <c r="E25" i="4"/>
  <c r="J29" i="9"/>
  <c r="F25" i="4"/>
  <c r="K29" i="9"/>
  <c r="G25" i="4"/>
  <c r="L29" i="9"/>
  <c r="H25" i="4"/>
  <c r="M29" i="9"/>
  <c r="C26" i="4"/>
  <c r="H30" i="9"/>
  <c r="D26" i="4"/>
  <c r="I30" i="9"/>
  <c r="E26" i="4"/>
  <c r="J30" i="9"/>
  <c r="F26" i="4"/>
  <c r="K30" i="9"/>
  <c r="G26" i="4"/>
  <c r="L30" i="9"/>
  <c r="H26" i="4"/>
  <c r="M30" i="9"/>
  <c r="C27" i="4"/>
  <c r="H31" i="9"/>
  <c r="D27" i="4"/>
  <c r="I31" i="9"/>
  <c r="E27" i="4"/>
  <c r="J31" i="9"/>
  <c r="F27" i="4"/>
  <c r="K31" i="9"/>
  <c r="G27" i="4"/>
  <c r="L31" i="9"/>
  <c r="H27" i="4"/>
  <c r="M31" i="9"/>
  <c r="C28" i="4"/>
  <c r="H32" i="9"/>
  <c r="D28" i="4"/>
  <c r="I32" i="9"/>
  <c r="E28" i="4"/>
  <c r="J32" i="9"/>
  <c r="F28" i="4"/>
  <c r="K32" i="9"/>
  <c r="G28" i="4"/>
  <c r="L32" i="9"/>
  <c r="H28" i="4"/>
  <c r="M32" i="9"/>
  <c r="C29" i="4"/>
  <c r="H33" i="9"/>
  <c r="D29" i="4"/>
  <c r="I33" i="9"/>
  <c r="E29" i="4"/>
  <c r="J33" i="9"/>
  <c r="F29" i="4"/>
  <c r="K33" i="9"/>
  <c r="G29" i="4"/>
  <c r="L33" i="9"/>
  <c r="H29" i="4"/>
  <c r="M33" i="9"/>
  <c r="C30" i="4"/>
  <c r="H34" i="9"/>
  <c r="D30" i="4"/>
  <c r="I34" i="9"/>
  <c r="E30" i="4"/>
  <c r="J34" i="9"/>
  <c r="F30" i="4"/>
  <c r="K34" i="9"/>
  <c r="G30" i="4"/>
  <c r="L34" i="9"/>
  <c r="H30" i="4"/>
  <c r="M34" i="9"/>
  <c r="C31" i="4"/>
  <c r="H35" i="9"/>
  <c r="D31" i="4"/>
  <c r="I35" i="9"/>
  <c r="E31" i="4"/>
  <c r="J35" i="9"/>
  <c r="F31" i="4"/>
  <c r="K35" i="9"/>
  <c r="G31" i="4"/>
  <c r="L35" i="9"/>
  <c r="H31" i="4"/>
  <c r="M35" i="9"/>
  <c r="C32" i="4"/>
  <c r="H36" i="9"/>
  <c r="D32" i="4"/>
  <c r="I36" i="9"/>
  <c r="E32" i="4"/>
  <c r="J36" i="9"/>
  <c r="F32" i="4"/>
  <c r="K36" i="9"/>
  <c r="G32" i="4"/>
  <c r="L36" i="9"/>
  <c r="H32" i="4"/>
  <c r="M36" i="9"/>
  <c r="C33" i="4"/>
  <c r="H37" i="9"/>
  <c r="D33" i="4"/>
  <c r="I37" i="9"/>
  <c r="E33" i="4"/>
  <c r="J37" i="9"/>
  <c r="F33" i="4"/>
  <c r="K37" i="9"/>
  <c r="G33" i="4"/>
  <c r="L37" i="9"/>
  <c r="H33" i="4"/>
  <c r="M37" i="9"/>
  <c r="C34" i="4"/>
  <c r="H38" i="9"/>
  <c r="D34" i="4"/>
  <c r="I38" i="9"/>
  <c r="E34" i="4"/>
  <c r="J38" i="9"/>
  <c r="F34" i="4"/>
  <c r="K38" i="9"/>
  <c r="G34" i="4"/>
  <c r="L38" i="9"/>
  <c r="H34" i="4"/>
  <c r="M38" i="9"/>
  <c r="C35" i="4"/>
  <c r="H39" i="9"/>
  <c r="D35" i="4"/>
  <c r="I39" i="9"/>
  <c r="E35" i="4"/>
  <c r="J39" i="9"/>
  <c r="F35" i="4"/>
  <c r="K39" i="9"/>
  <c r="G35" i="4"/>
  <c r="L39" i="9"/>
  <c r="H35" i="4"/>
  <c r="M39" i="9"/>
  <c r="C36" i="4"/>
  <c r="H40" i="9"/>
  <c r="D36" i="4"/>
  <c r="I40" i="9"/>
  <c r="E36" i="4"/>
  <c r="J40" i="9"/>
  <c r="F36" i="4"/>
  <c r="K40" i="9"/>
  <c r="G36" i="4"/>
  <c r="L40" i="9"/>
  <c r="H36" i="4"/>
  <c r="M40" i="9"/>
  <c r="C37" i="4"/>
  <c r="H41" i="9"/>
  <c r="D37" i="4"/>
  <c r="I41" i="9"/>
  <c r="E37" i="4"/>
  <c r="J41" i="9"/>
  <c r="F37" i="4"/>
  <c r="K41" i="9"/>
  <c r="G37" i="4"/>
  <c r="L41" i="9"/>
  <c r="H37" i="4"/>
  <c r="M41" i="9"/>
  <c r="C38" i="4"/>
  <c r="H42" i="9"/>
  <c r="D38" i="4"/>
  <c r="I42" i="9"/>
  <c r="E38" i="4"/>
  <c r="J42" i="9"/>
  <c r="F38" i="4"/>
  <c r="K42" i="9"/>
  <c r="G38" i="4"/>
  <c r="L42" i="9"/>
  <c r="H38" i="4"/>
  <c r="M42" i="9"/>
  <c r="C39" i="4"/>
  <c r="H43" i="9"/>
  <c r="D39" i="4"/>
  <c r="I43" i="9"/>
  <c r="E39" i="4"/>
  <c r="J43" i="9"/>
  <c r="F39" i="4"/>
  <c r="K43" i="9"/>
  <c r="G39" i="4"/>
  <c r="L43" i="9"/>
  <c r="H39" i="4"/>
  <c r="M43" i="9"/>
  <c r="C40" i="4"/>
  <c r="H44" i="9"/>
  <c r="D40" i="4"/>
  <c r="I44" i="9"/>
  <c r="E40" i="4"/>
  <c r="J44" i="9"/>
  <c r="F40" i="4"/>
  <c r="K44" i="9"/>
  <c r="G40" i="4"/>
  <c r="L44" i="9"/>
  <c r="H40" i="4"/>
  <c r="M44" i="9"/>
  <c r="C41" i="4"/>
  <c r="H45" i="9"/>
  <c r="D41" i="4"/>
  <c r="I45" i="9"/>
  <c r="E41" i="4"/>
  <c r="J45" i="9"/>
  <c r="F41" i="4"/>
  <c r="K45" i="9"/>
  <c r="G41" i="4"/>
  <c r="L45" i="9"/>
  <c r="H41" i="4"/>
  <c r="M45" i="9"/>
  <c r="C42" i="4"/>
  <c r="H46" i="9"/>
  <c r="D42" i="4"/>
  <c r="I46" i="9"/>
  <c r="E42" i="4"/>
  <c r="J46" i="9"/>
  <c r="F42" i="4"/>
  <c r="K46" i="9"/>
  <c r="G42" i="4"/>
  <c r="L46" i="9"/>
  <c r="H42" i="4"/>
  <c r="M46" i="9"/>
  <c r="C43" i="4"/>
  <c r="H47" i="9"/>
  <c r="D43" i="4"/>
  <c r="I47" i="9"/>
  <c r="E43" i="4"/>
  <c r="J47" i="9"/>
  <c r="F43" i="4"/>
  <c r="K47" i="9"/>
  <c r="G43" i="4"/>
  <c r="L47" i="9"/>
  <c r="H43" i="4"/>
  <c r="M47" i="9"/>
  <c r="C44" i="4"/>
  <c r="H48" i="9"/>
  <c r="D44" i="4"/>
  <c r="I48" i="9"/>
  <c r="E44" i="4"/>
  <c r="J48" i="9"/>
  <c r="F44" i="4"/>
  <c r="K48" i="9"/>
  <c r="G44" i="4"/>
  <c r="L48" i="9"/>
  <c r="H44" i="4"/>
  <c r="M48" i="9"/>
  <c r="C45" i="4"/>
  <c r="H49" i="9"/>
  <c r="D45" i="4"/>
  <c r="I49" i="9"/>
  <c r="E45" i="4"/>
  <c r="J49" i="9"/>
  <c r="F45" i="4"/>
  <c r="K49" i="9"/>
  <c r="G45" i="4"/>
  <c r="L49" i="9"/>
  <c r="H45" i="4"/>
  <c r="M49" i="9"/>
  <c r="C46" i="4"/>
  <c r="H50" i="9"/>
  <c r="D46" i="4"/>
  <c r="I50" i="9"/>
  <c r="E46" i="4"/>
  <c r="J50" i="9"/>
  <c r="F46" i="4"/>
  <c r="K50" i="9"/>
  <c r="G46" i="4"/>
  <c r="L50" i="9"/>
  <c r="H46" i="4"/>
  <c r="M50" i="9"/>
  <c r="C47" i="4"/>
  <c r="H51" i="9"/>
  <c r="D47" i="4"/>
  <c r="I51" i="9"/>
  <c r="E47" i="4"/>
  <c r="J51" i="9"/>
  <c r="F47" i="4"/>
  <c r="K51" i="9"/>
  <c r="G47" i="4"/>
  <c r="L51" i="9"/>
  <c r="H47" i="4"/>
  <c r="M51" i="9"/>
  <c r="C48" i="4"/>
  <c r="H52" i="9"/>
  <c r="D48" i="4"/>
  <c r="I52" i="9"/>
  <c r="E48" i="4"/>
  <c r="J52" i="9"/>
  <c r="F48" i="4"/>
  <c r="K52" i="9"/>
  <c r="G48" i="4"/>
  <c r="L52" i="9"/>
  <c r="H48" i="4"/>
  <c r="M52" i="9"/>
  <c r="C49" i="4"/>
  <c r="H53" i="9"/>
  <c r="D49" i="4"/>
  <c r="I53" i="9"/>
  <c r="E49" i="4"/>
  <c r="J53" i="9"/>
  <c r="F49" i="4"/>
  <c r="K53" i="9"/>
  <c r="G49" i="4"/>
  <c r="L53" i="9"/>
  <c r="H49" i="4"/>
  <c r="M53" i="9"/>
  <c r="C50" i="4"/>
  <c r="H54" i="9"/>
  <c r="D50" i="4"/>
  <c r="I54" i="9"/>
  <c r="E50" i="4"/>
  <c r="J54" i="9"/>
  <c r="F50" i="4"/>
  <c r="K54" i="9"/>
  <c r="G50" i="4"/>
  <c r="L54" i="9"/>
  <c r="H50" i="4"/>
  <c r="M54" i="9"/>
  <c r="H55" i="9"/>
  <c r="I55" i="9"/>
  <c r="J55" i="9"/>
  <c r="K55" i="9"/>
  <c r="L55" i="9"/>
  <c r="M55" i="9"/>
  <c r="M4" i="9"/>
  <c r="L4" i="9"/>
  <c r="K4" i="9"/>
  <c r="J4" i="9"/>
  <c r="I4" i="9"/>
  <c r="H4" i="9"/>
  <c r="C3" i="3"/>
  <c r="B5" i="9"/>
  <c r="C5" i="9"/>
  <c r="D5" i="9"/>
  <c r="E5" i="9"/>
  <c r="F5" i="9"/>
  <c r="G5" i="9"/>
  <c r="B6" i="9"/>
  <c r="C6" i="9"/>
  <c r="D6" i="9"/>
  <c r="E6" i="9"/>
  <c r="F6" i="9"/>
  <c r="G6" i="9"/>
  <c r="B7" i="9"/>
  <c r="D3" i="3"/>
  <c r="C7" i="9"/>
  <c r="E3" i="3"/>
  <c r="D7" i="9"/>
  <c r="F3" i="3"/>
  <c r="E7" i="9"/>
  <c r="G3" i="3"/>
  <c r="F7" i="9"/>
  <c r="H3" i="3"/>
  <c r="G7" i="9"/>
  <c r="C4" i="3"/>
  <c r="B8" i="9"/>
  <c r="D4" i="3"/>
  <c r="C8" i="9"/>
  <c r="E4" i="3"/>
  <c r="D8" i="9"/>
  <c r="F4" i="3"/>
  <c r="E8" i="9"/>
  <c r="G4" i="3"/>
  <c r="F8" i="9"/>
  <c r="H4" i="3"/>
  <c r="G8" i="9"/>
  <c r="C5" i="3"/>
  <c r="B9" i="9"/>
  <c r="D5" i="3"/>
  <c r="C9" i="9"/>
  <c r="E5" i="3"/>
  <c r="D9" i="9"/>
  <c r="F5" i="3"/>
  <c r="E9" i="9"/>
  <c r="G5" i="3"/>
  <c r="F9" i="9"/>
  <c r="H5" i="3"/>
  <c r="G9" i="9"/>
  <c r="C6" i="3"/>
  <c r="B10" i="9"/>
  <c r="D6" i="3"/>
  <c r="C10" i="9"/>
  <c r="E6" i="3"/>
  <c r="D10" i="9"/>
  <c r="F6" i="3"/>
  <c r="E10" i="9"/>
  <c r="G6" i="3"/>
  <c r="F10" i="9"/>
  <c r="H6" i="3"/>
  <c r="G10" i="9"/>
  <c r="C7" i="3"/>
  <c r="B11" i="9"/>
  <c r="D7" i="3"/>
  <c r="C11" i="9"/>
  <c r="E7" i="3"/>
  <c r="D11" i="9"/>
  <c r="F7" i="3"/>
  <c r="E11" i="9"/>
  <c r="G7" i="3"/>
  <c r="F11" i="9"/>
  <c r="H7" i="3"/>
  <c r="G11" i="9"/>
  <c r="C8" i="3"/>
  <c r="B12" i="9"/>
  <c r="D8" i="3"/>
  <c r="C12" i="9"/>
  <c r="E8" i="3"/>
  <c r="D12" i="9"/>
  <c r="F8" i="3"/>
  <c r="E12" i="9"/>
  <c r="G8" i="3"/>
  <c r="F12" i="9"/>
  <c r="H8" i="3"/>
  <c r="G12" i="9"/>
  <c r="C9" i="3"/>
  <c r="B13" i="9"/>
  <c r="D9" i="3"/>
  <c r="C13" i="9"/>
  <c r="E9" i="3"/>
  <c r="D13" i="9"/>
  <c r="F9" i="3"/>
  <c r="E13" i="9"/>
  <c r="G9" i="3"/>
  <c r="F13" i="9"/>
  <c r="H9" i="3"/>
  <c r="G13" i="9"/>
  <c r="C10" i="3"/>
  <c r="B14" i="9"/>
  <c r="D10" i="3"/>
  <c r="C14" i="9"/>
  <c r="E10" i="3"/>
  <c r="D14" i="9"/>
  <c r="F10" i="3"/>
  <c r="E14" i="9"/>
  <c r="G10" i="3"/>
  <c r="F14" i="9"/>
  <c r="H10" i="3"/>
  <c r="G14" i="9"/>
  <c r="C11" i="3"/>
  <c r="B15" i="9"/>
  <c r="D11" i="3"/>
  <c r="C15" i="9"/>
  <c r="E11" i="3"/>
  <c r="D15" i="9"/>
  <c r="F11" i="3"/>
  <c r="E15" i="9"/>
  <c r="G11" i="3"/>
  <c r="F15" i="9"/>
  <c r="H11" i="3"/>
  <c r="G15" i="9"/>
  <c r="C12" i="3"/>
  <c r="B16" i="9"/>
  <c r="D12" i="3"/>
  <c r="C16" i="9"/>
  <c r="E12" i="3"/>
  <c r="D16" i="9"/>
  <c r="F12" i="3"/>
  <c r="E16" i="9"/>
  <c r="G12" i="3"/>
  <c r="F16" i="9"/>
  <c r="H12" i="3"/>
  <c r="G16" i="9"/>
  <c r="C13" i="3"/>
  <c r="B17" i="9"/>
  <c r="D13" i="3"/>
  <c r="C17" i="9"/>
  <c r="E13" i="3"/>
  <c r="D17" i="9"/>
  <c r="F13" i="3"/>
  <c r="E17" i="9"/>
  <c r="G13" i="3"/>
  <c r="F17" i="9"/>
  <c r="H13" i="3"/>
  <c r="G17" i="9"/>
  <c r="C14" i="3"/>
  <c r="B18" i="9"/>
  <c r="D14" i="3"/>
  <c r="C18" i="9"/>
  <c r="E14" i="3"/>
  <c r="D18" i="9"/>
  <c r="F14" i="3"/>
  <c r="E18" i="9"/>
  <c r="G14" i="3"/>
  <c r="F18" i="9"/>
  <c r="H14" i="3"/>
  <c r="G18" i="9"/>
  <c r="C15" i="3"/>
  <c r="B19" i="9"/>
  <c r="D15" i="3"/>
  <c r="C19" i="9"/>
  <c r="E15" i="3"/>
  <c r="D19" i="9"/>
  <c r="F15" i="3"/>
  <c r="E19" i="9"/>
  <c r="G15" i="3"/>
  <c r="F19" i="9"/>
  <c r="H15" i="3"/>
  <c r="G19" i="9"/>
  <c r="C16" i="3"/>
  <c r="B20" i="9"/>
  <c r="D16" i="3"/>
  <c r="C20" i="9"/>
  <c r="E16" i="3"/>
  <c r="D20" i="9"/>
  <c r="F16" i="3"/>
  <c r="E20" i="9"/>
  <c r="G16" i="3"/>
  <c r="F20" i="9"/>
  <c r="H16" i="3"/>
  <c r="G20" i="9"/>
  <c r="C17" i="3"/>
  <c r="B21" i="9"/>
  <c r="D17" i="3"/>
  <c r="C21" i="9"/>
  <c r="E17" i="3"/>
  <c r="D21" i="9"/>
  <c r="F17" i="3"/>
  <c r="E21" i="9"/>
  <c r="G17" i="3"/>
  <c r="F21" i="9"/>
  <c r="H17" i="3"/>
  <c r="G21" i="9"/>
  <c r="C18" i="3"/>
  <c r="B22" i="9"/>
  <c r="D18" i="3"/>
  <c r="C22" i="9"/>
  <c r="E18" i="3"/>
  <c r="D22" i="9"/>
  <c r="F18" i="3"/>
  <c r="E22" i="9"/>
  <c r="G18" i="3"/>
  <c r="F22" i="9"/>
  <c r="H18" i="3"/>
  <c r="G22" i="9"/>
  <c r="C19" i="3"/>
  <c r="B23" i="9"/>
  <c r="D19" i="3"/>
  <c r="C23" i="9"/>
  <c r="E19" i="3"/>
  <c r="D23" i="9"/>
  <c r="F19" i="3"/>
  <c r="E23" i="9"/>
  <c r="G19" i="3"/>
  <c r="F23" i="9"/>
  <c r="H19" i="3"/>
  <c r="G23" i="9"/>
  <c r="C20" i="3"/>
  <c r="B24" i="9"/>
  <c r="D20" i="3"/>
  <c r="C24" i="9"/>
  <c r="E20" i="3"/>
  <c r="D24" i="9"/>
  <c r="F20" i="3"/>
  <c r="E24" i="9"/>
  <c r="G20" i="3"/>
  <c r="F24" i="9"/>
  <c r="H20" i="3"/>
  <c r="G24" i="9"/>
  <c r="C21" i="3"/>
  <c r="B25" i="9"/>
  <c r="D21" i="3"/>
  <c r="C25" i="9"/>
  <c r="E21" i="3"/>
  <c r="D25" i="9"/>
  <c r="F21" i="3"/>
  <c r="E25" i="9"/>
  <c r="G21" i="3"/>
  <c r="F25" i="9"/>
  <c r="H21" i="3"/>
  <c r="G25" i="9"/>
  <c r="C22" i="3"/>
  <c r="B26" i="9"/>
  <c r="D22" i="3"/>
  <c r="C26" i="9"/>
  <c r="E22" i="3"/>
  <c r="D26" i="9"/>
  <c r="F22" i="3"/>
  <c r="E26" i="9"/>
  <c r="G22" i="3"/>
  <c r="F26" i="9"/>
  <c r="H22" i="3"/>
  <c r="G26" i="9"/>
  <c r="C23" i="3"/>
  <c r="B27" i="9"/>
  <c r="D23" i="3"/>
  <c r="C27" i="9"/>
  <c r="E23" i="3"/>
  <c r="D27" i="9"/>
  <c r="F23" i="3"/>
  <c r="E27" i="9"/>
  <c r="G23" i="3"/>
  <c r="F27" i="9"/>
  <c r="H23" i="3"/>
  <c r="G27" i="9"/>
  <c r="C24" i="3"/>
  <c r="B28" i="9"/>
  <c r="D24" i="3"/>
  <c r="C28" i="9"/>
  <c r="E24" i="3"/>
  <c r="D28" i="9"/>
  <c r="F24" i="3"/>
  <c r="E28" i="9"/>
  <c r="G24" i="3"/>
  <c r="F28" i="9"/>
  <c r="H24" i="3"/>
  <c r="G28" i="9"/>
  <c r="C25" i="3"/>
  <c r="B29" i="9"/>
  <c r="D25" i="3"/>
  <c r="C29" i="9"/>
  <c r="E25" i="3"/>
  <c r="D29" i="9"/>
  <c r="F25" i="3"/>
  <c r="E29" i="9"/>
  <c r="G25" i="3"/>
  <c r="F29" i="9"/>
  <c r="H25" i="3"/>
  <c r="G29" i="9"/>
  <c r="C26" i="3"/>
  <c r="B30" i="9"/>
  <c r="D26" i="3"/>
  <c r="C30" i="9"/>
  <c r="E26" i="3"/>
  <c r="D30" i="9"/>
  <c r="F26" i="3"/>
  <c r="E30" i="9"/>
  <c r="G26" i="3"/>
  <c r="F30" i="9"/>
  <c r="H26" i="3"/>
  <c r="G30" i="9"/>
  <c r="C27" i="3"/>
  <c r="B31" i="9"/>
  <c r="D27" i="3"/>
  <c r="C31" i="9"/>
  <c r="E27" i="3"/>
  <c r="D31" i="9"/>
  <c r="F27" i="3"/>
  <c r="E31" i="9"/>
  <c r="G27" i="3"/>
  <c r="F31" i="9"/>
  <c r="H27" i="3"/>
  <c r="G31" i="9"/>
  <c r="C28" i="3"/>
  <c r="B32" i="9"/>
  <c r="D28" i="3"/>
  <c r="C32" i="9"/>
  <c r="E28" i="3"/>
  <c r="D32" i="9"/>
  <c r="F28" i="3"/>
  <c r="E32" i="9"/>
  <c r="G28" i="3"/>
  <c r="F32" i="9"/>
  <c r="H28" i="3"/>
  <c r="G32" i="9"/>
  <c r="C29" i="3"/>
  <c r="B33" i="9"/>
  <c r="D29" i="3"/>
  <c r="C33" i="9"/>
  <c r="E29" i="3"/>
  <c r="D33" i="9"/>
  <c r="F29" i="3"/>
  <c r="E33" i="9"/>
  <c r="G29" i="3"/>
  <c r="F33" i="9"/>
  <c r="H29" i="3"/>
  <c r="G33" i="9"/>
  <c r="C30" i="3"/>
  <c r="B34" i="9"/>
  <c r="D30" i="3"/>
  <c r="C34" i="9"/>
  <c r="E30" i="3"/>
  <c r="D34" i="9"/>
  <c r="F30" i="3"/>
  <c r="E34" i="9"/>
  <c r="G30" i="3"/>
  <c r="F34" i="9"/>
  <c r="H30" i="3"/>
  <c r="G34" i="9"/>
  <c r="C31" i="3"/>
  <c r="B35" i="9"/>
  <c r="D31" i="3"/>
  <c r="C35" i="9"/>
  <c r="E31" i="3"/>
  <c r="D35" i="9"/>
  <c r="F31" i="3"/>
  <c r="E35" i="9"/>
  <c r="G31" i="3"/>
  <c r="F35" i="9"/>
  <c r="H31" i="3"/>
  <c r="G35" i="9"/>
  <c r="C32" i="3"/>
  <c r="B36" i="9"/>
  <c r="D32" i="3"/>
  <c r="C36" i="9"/>
  <c r="E32" i="3"/>
  <c r="D36" i="9"/>
  <c r="F32" i="3"/>
  <c r="E36" i="9"/>
  <c r="G32" i="3"/>
  <c r="F36" i="9"/>
  <c r="H32" i="3"/>
  <c r="G36" i="9"/>
  <c r="C33" i="3"/>
  <c r="B37" i="9"/>
  <c r="D33" i="3"/>
  <c r="C37" i="9"/>
  <c r="E33" i="3"/>
  <c r="D37" i="9"/>
  <c r="F33" i="3"/>
  <c r="E37" i="9"/>
  <c r="G33" i="3"/>
  <c r="F37" i="9"/>
  <c r="H33" i="3"/>
  <c r="G37" i="9"/>
  <c r="C34" i="3"/>
  <c r="B38" i="9"/>
  <c r="D34" i="3"/>
  <c r="C38" i="9"/>
  <c r="E34" i="3"/>
  <c r="D38" i="9"/>
  <c r="F34" i="3"/>
  <c r="E38" i="9"/>
  <c r="G34" i="3"/>
  <c r="F38" i="9"/>
  <c r="H34" i="3"/>
  <c r="G38" i="9"/>
  <c r="C35" i="3"/>
  <c r="B39" i="9"/>
  <c r="D35" i="3"/>
  <c r="C39" i="9"/>
  <c r="E35" i="3"/>
  <c r="D39" i="9"/>
  <c r="F35" i="3"/>
  <c r="E39" i="9"/>
  <c r="G35" i="3"/>
  <c r="F39" i="9"/>
  <c r="H35" i="3"/>
  <c r="G39" i="9"/>
  <c r="C36" i="3"/>
  <c r="B40" i="9"/>
  <c r="D36" i="3"/>
  <c r="C40" i="9"/>
  <c r="E36" i="3"/>
  <c r="D40" i="9"/>
  <c r="F36" i="3"/>
  <c r="E40" i="9"/>
  <c r="G36" i="3"/>
  <c r="F40" i="9"/>
  <c r="H36" i="3"/>
  <c r="G40" i="9"/>
  <c r="C37" i="3"/>
  <c r="B41" i="9"/>
  <c r="D37" i="3"/>
  <c r="C41" i="9"/>
  <c r="E37" i="3"/>
  <c r="D41" i="9"/>
  <c r="F37" i="3"/>
  <c r="E41" i="9"/>
  <c r="G37" i="3"/>
  <c r="F41" i="9"/>
  <c r="H37" i="3"/>
  <c r="G41" i="9"/>
  <c r="C38" i="3"/>
  <c r="B42" i="9"/>
  <c r="D38" i="3"/>
  <c r="C42" i="9"/>
  <c r="E38" i="3"/>
  <c r="D42" i="9"/>
  <c r="F38" i="3"/>
  <c r="E42" i="9"/>
  <c r="G38" i="3"/>
  <c r="F42" i="9"/>
  <c r="H38" i="3"/>
  <c r="G42" i="9"/>
  <c r="C39" i="3"/>
  <c r="B43" i="9"/>
  <c r="D39" i="3"/>
  <c r="C43" i="9"/>
  <c r="E39" i="3"/>
  <c r="D43" i="9"/>
  <c r="F39" i="3"/>
  <c r="E43" i="9"/>
  <c r="G39" i="3"/>
  <c r="F43" i="9"/>
  <c r="H39" i="3"/>
  <c r="G43" i="9"/>
  <c r="C40" i="3"/>
  <c r="B44" i="9"/>
  <c r="D40" i="3"/>
  <c r="C44" i="9"/>
  <c r="E40" i="3"/>
  <c r="D44" i="9"/>
  <c r="F40" i="3"/>
  <c r="E44" i="9"/>
  <c r="G40" i="3"/>
  <c r="F44" i="9"/>
  <c r="H40" i="3"/>
  <c r="G44" i="9"/>
  <c r="C41" i="3"/>
  <c r="B45" i="9"/>
  <c r="D41" i="3"/>
  <c r="C45" i="9"/>
  <c r="E41" i="3"/>
  <c r="D45" i="9"/>
  <c r="F41" i="3"/>
  <c r="E45" i="9"/>
  <c r="G41" i="3"/>
  <c r="F45" i="9"/>
  <c r="H41" i="3"/>
  <c r="G45" i="9"/>
  <c r="C42" i="3"/>
  <c r="B46" i="9"/>
  <c r="D42" i="3"/>
  <c r="C46" i="9"/>
  <c r="E42" i="3"/>
  <c r="D46" i="9"/>
  <c r="F42" i="3"/>
  <c r="E46" i="9"/>
  <c r="G42" i="3"/>
  <c r="F46" i="9"/>
  <c r="H42" i="3"/>
  <c r="G46" i="9"/>
  <c r="C43" i="3"/>
  <c r="B47" i="9"/>
  <c r="D43" i="3"/>
  <c r="C47" i="9"/>
  <c r="E43" i="3"/>
  <c r="D47" i="9"/>
  <c r="F43" i="3"/>
  <c r="E47" i="9"/>
  <c r="G43" i="3"/>
  <c r="F47" i="9"/>
  <c r="H43" i="3"/>
  <c r="G47" i="9"/>
  <c r="C44" i="3"/>
  <c r="B48" i="9"/>
  <c r="D44" i="3"/>
  <c r="C48" i="9"/>
  <c r="E44" i="3"/>
  <c r="D48" i="9"/>
  <c r="F44" i="3"/>
  <c r="E48" i="9"/>
  <c r="G44" i="3"/>
  <c r="F48" i="9"/>
  <c r="H44" i="3"/>
  <c r="G48" i="9"/>
  <c r="C45" i="3"/>
  <c r="B49" i="9"/>
  <c r="D45" i="3"/>
  <c r="C49" i="9"/>
  <c r="E45" i="3"/>
  <c r="D49" i="9"/>
  <c r="F45" i="3"/>
  <c r="E49" i="9"/>
  <c r="G45" i="3"/>
  <c r="F49" i="9"/>
  <c r="H45" i="3"/>
  <c r="G49" i="9"/>
  <c r="C46" i="3"/>
  <c r="B50" i="9"/>
  <c r="D46" i="3"/>
  <c r="C50" i="9"/>
  <c r="E46" i="3"/>
  <c r="D50" i="9"/>
  <c r="F46" i="3"/>
  <c r="E50" i="9"/>
  <c r="G46" i="3"/>
  <c r="F50" i="9"/>
  <c r="H46" i="3"/>
  <c r="G50" i="9"/>
  <c r="C47" i="3"/>
  <c r="B51" i="9"/>
  <c r="D47" i="3"/>
  <c r="C51" i="9"/>
  <c r="E47" i="3"/>
  <c r="D51" i="9"/>
  <c r="F47" i="3"/>
  <c r="E51" i="9"/>
  <c r="G47" i="3"/>
  <c r="F51" i="9"/>
  <c r="H47" i="3"/>
  <c r="G51" i="9"/>
  <c r="C48" i="3"/>
  <c r="B52" i="9"/>
  <c r="D48" i="3"/>
  <c r="C52" i="9"/>
  <c r="E48" i="3"/>
  <c r="D52" i="9"/>
  <c r="F48" i="3"/>
  <c r="E52" i="9"/>
  <c r="G48" i="3"/>
  <c r="F52" i="9"/>
  <c r="H48" i="3"/>
  <c r="G52" i="9"/>
  <c r="C49" i="3"/>
  <c r="B53" i="9"/>
  <c r="D49" i="3"/>
  <c r="C53" i="9"/>
  <c r="E49" i="3"/>
  <c r="D53" i="9"/>
  <c r="F49" i="3"/>
  <c r="E53" i="9"/>
  <c r="G49" i="3"/>
  <c r="F53" i="9"/>
  <c r="H49" i="3"/>
  <c r="G53" i="9"/>
  <c r="C50" i="3"/>
  <c r="B54" i="9"/>
  <c r="D50" i="3"/>
  <c r="C54" i="9"/>
  <c r="E50" i="3"/>
  <c r="D54" i="9"/>
  <c r="F50" i="3"/>
  <c r="E54" i="9"/>
  <c r="G50" i="3"/>
  <c r="F54" i="9"/>
  <c r="H50" i="3"/>
  <c r="G54" i="9"/>
  <c r="B55" i="9"/>
  <c r="C55" i="9"/>
  <c r="D55" i="9"/>
  <c r="E55" i="9"/>
  <c r="F55" i="9"/>
  <c r="G55" i="9"/>
  <c r="G4" i="9"/>
  <c r="F4" i="9"/>
  <c r="E4" i="9"/>
  <c r="D4" i="9"/>
  <c r="C4" i="9"/>
  <c r="B4" i="9"/>
  <c r="B3" i="3"/>
  <c r="O84" i="3"/>
  <c r="O86" i="3"/>
  <c r="B51" i="6"/>
  <c r="B52" i="6"/>
  <c r="B53" i="6"/>
  <c r="B54" i="6"/>
  <c r="B51" i="7"/>
  <c r="B52" i="7"/>
  <c r="B53" i="7"/>
  <c r="B54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</calcChain>
</file>

<file path=xl/sharedStrings.xml><?xml version="1.0" encoding="utf-8"?>
<sst xmlns="http://schemas.openxmlformats.org/spreadsheetml/2006/main" count="9090" uniqueCount="136">
  <si>
    <t>SITECODE</t>
  </si>
  <si>
    <t>WATERYEAR</t>
  </si>
  <si>
    <t>TDP_YR</t>
  </si>
  <si>
    <t>NH3N_YR</t>
  </si>
  <si>
    <t>NO3N_YR</t>
  </si>
  <si>
    <t>CA_YR</t>
  </si>
  <si>
    <t>SO4S_YR</t>
  </si>
  <si>
    <t>DOC_YR</t>
  </si>
  <si>
    <t>Water Year</t>
  </si>
  <si>
    <t>TDP</t>
  </si>
  <si>
    <t>GSWS10</t>
  </si>
  <si>
    <t>STCODE</t>
  </si>
  <si>
    <t>ENTITY</t>
  </si>
  <si>
    <t>Q_AREA_YR</t>
  </si>
  <si>
    <t>QCODE_YR</t>
  </si>
  <si>
    <t>PH_YR</t>
  </si>
  <si>
    <t>PHCODE_YR</t>
  </si>
  <si>
    <t>COND_YR</t>
  </si>
  <si>
    <t>CONDCODE_YR</t>
  </si>
  <si>
    <t>ALK_YR</t>
  </si>
  <si>
    <t>ALKCODE_YR</t>
  </si>
  <si>
    <t>SSED_YR</t>
  </si>
  <si>
    <t>SSEDCODE_YR</t>
  </si>
  <si>
    <t>SI_YR</t>
  </si>
  <si>
    <t>SICODE_YR</t>
  </si>
  <si>
    <t>UTP_YR</t>
  </si>
  <si>
    <t>UTPCODE_YR</t>
  </si>
  <si>
    <t>TDPCODE_YR</t>
  </si>
  <si>
    <t>PARTP_YR</t>
  </si>
  <si>
    <t>PARTPCODE_YR</t>
  </si>
  <si>
    <t>PO4P_YR</t>
  </si>
  <si>
    <t>PO4PCODE_YR</t>
  </si>
  <si>
    <t>UTN_YR</t>
  </si>
  <si>
    <t>UTNCODE_YR</t>
  </si>
  <si>
    <t>TDN_YR</t>
  </si>
  <si>
    <t>TDNCODE_YR</t>
  </si>
  <si>
    <t>DON_YR</t>
  </si>
  <si>
    <t>DONCODE_YR</t>
  </si>
  <si>
    <t>PARTN_YR</t>
  </si>
  <si>
    <t>PARTNCODE_YR</t>
  </si>
  <si>
    <t>UTKN_YR</t>
  </si>
  <si>
    <t>UTKNCODE_YR</t>
  </si>
  <si>
    <t>TKN_YR</t>
  </si>
  <si>
    <t>TKNCODE_YR</t>
  </si>
  <si>
    <t>NH3NCODE_YR</t>
  </si>
  <si>
    <t>NO3NCODE_YR</t>
  </si>
  <si>
    <t>NA_YR</t>
  </si>
  <si>
    <t>NACODE_YR</t>
  </si>
  <si>
    <t>K_YR</t>
  </si>
  <si>
    <t>KCODE_YR</t>
  </si>
  <si>
    <t>CACODE_YR</t>
  </si>
  <si>
    <t>MG_YR</t>
  </si>
  <si>
    <t>MGCODE_YR</t>
  </si>
  <si>
    <t>SO4SCODE_YR</t>
  </si>
  <si>
    <t>CL_YR</t>
  </si>
  <si>
    <t>CLCODE_YR</t>
  </si>
  <si>
    <t>DOCCODE_YR</t>
  </si>
  <si>
    <t>CF002</t>
  </si>
  <si>
    <t>GSLOOK</t>
  </si>
  <si>
    <t>E</t>
  </si>
  <si>
    <t>I</t>
  </si>
  <si>
    <t>ID</t>
  </si>
  <si>
    <t>ID*</t>
  </si>
  <si>
    <t>N</t>
  </si>
  <si>
    <t>I*</t>
  </si>
  <si>
    <t>A</t>
  </si>
  <si>
    <t>Q</t>
  </si>
  <si>
    <t>DQ</t>
  </si>
  <si>
    <t>D*</t>
  </si>
  <si>
    <t>D</t>
  </si>
  <si>
    <t>*</t>
  </si>
  <si>
    <t>IQ</t>
  </si>
  <si>
    <t>IDQ</t>
  </si>
  <si>
    <t>GSMACK</t>
  </si>
  <si>
    <t>DE</t>
  </si>
  <si>
    <t>GSWS01</t>
  </si>
  <si>
    <t>GSWS02</t>
  </si>
  <si>
    <t>GSWS06</t>
  </si>
  <si>
    <t>IE</t>
  </si>
  <si>
    <t>IDE</t>
  </si>
  <si>
    <t>GSWS07</t>
  </si>
  <si>
    <t>GSWS08</t>
  </si>
  <si>
    <t>GSWS09</t>
  </si>
  <si>
    <t>Q_Area (cm?)</t>
  </si>
  <si>
    <t>NO3-N</t>
  </si>
  <si>
    <t>NH3-N</t>
  </si>
  <si>
    <t xml:space="preserve">Ca </t>
  </si>
  <si>
    <t xml:space="preserve">DOC </t>
  </si>
  <si>
    <t>WATERYEAR(Oct-Sep)</t>
  </si>
  <si>
    <t>Runoff (cm)</t>
  </si>
  <si>
    <t>Runoff (mm)</t>
  </si>
  <si>
    <t>NO3-N  (mg/L)</t>
  </si>
  <si>
    <t>NH3-N  (mg/L)</t>
  </si>
  <si>
    <t>TDP  (mg/L)</t>
  </si>
  <si>
    <t>SO4-S (mg/L)</t>
  </si>
  <si>
    <t>DOC (mg/L)</t>
  </si>
  <si>
    <t>Ca  (mg/L)</t>
  </si>
  <si>
    <t>RICK's compiled data site 06 to compare</t>
  </si>
  <si>
    <t xml:space="preserve">Rick's </t>
  </si>
  <si>
    <t xml:space="preserve">Mine </t>
  </si>
  <si>
    <t xml:space="preserve">Other Excel File </t>
  </si>
  <si>
    <t>R= 1</t>
  </si>
  <si>
    <t xml:space="preserve">1964 to 2019 </t>
  </si>
  <si>
    <t>ANNAUL SUM</t>
  </si>
  <si>
    <t>Q (sum)</t>
  </si>
  <si>
    <t>THIS IS FROM THE Mean_Q Daily summed into Annual by ME</t>
  </si>
  <si>
    <t>SO4-S</t>
  </si>
  <si>
    <t>NH3N*</t>
  </si>
  <si>
    <t>NO3N</t>
  </si>
  <si>
    <t>Ca</t>
  </si>
  <si>
    <t>SO4S</t>
  </si>
  <si>
    <t>DOC</t>
  </si>
  <si>
    <t>HJA06 Annual Average Concentration [mg/L]</t>
  </si>
  <si>
    <t>HJA07 Annual Average Concentration [mg/L]</t>
  </si>
  <si>
    <t>HJA08  Annual Average Concentration [mg/L]</t>
  </si>
  <si>
    <t>HJA09 [mg/L] Annual  Average Concentration [mg/L]</t>
  </si>
  <si>
    <t>HJA10 Annual Average Concentration [mg/L]</t>
  </si>
  <si>
    <t>Produced by Cosette Shipman for Creed Lab 2020</t>
  </si>
  <si>
    <t>1) Raw Data</t>
  </si>
  <si>
    <t>CG00203_v5</t>
  </si>
  <si>
    <t xml:space="preserve">Source </t>
  </si>
  <si>
    <t xml:space="preserve">2) Units </t>
  </si>
  <si>
    <t xml:space="preserve">Given </t>
  </si>
  <si>
    <t xml:space="preserve">Conversions </t>
  </si>
  <si>
    <t xml:space="preserve">mg/L </t>
  </si>
  <si>
    <t xml:space="preserve">3) Reading the Excel Files </t>
  </si>
  <si>
    <t>RAW DATA: Copied from Raw Data for GSWS06</t>
  </si>
  <si>
    <t xml:space="preserve">Annual Time Series </t>
  </si>
  <si>
    <t xml:space="preserve">VLOOKUP: Annual Average </t>
  </si>
  <si>
    <t xml:space="preserve">Copied raw data from "raw data" tab </t>
  </si>
  <si>
    <t xml:space="preserve">2) VLOOKUP </t>
  </si>
  <si>
    <t xml:space="preserve">VLOOKUP to find annual average </t>
  </si>
  <si>
    <t xml:space="preserve">*These are average concentration NOT flow-weighted concentrations </t>
  </si>
  <si>
    <t>http://andlter.forestry.oregonstate.edu/data/register/getdata.aspx?requestor_id=3718&amp;entnum=3&amp;dbcode=CF002&amp;datapage=ascii_data</t>
  </si>
  <si>
    <t xml:space="preserve">mean annual concentrations </t>
  </si>
  <si>
    <t>H.J.Andrews Annual Mean Stream Solutes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</si>
</sst>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0" borderId="0" xfId="0" applyFont="1"/>
    <xf numFmtId="0" fontId="0" fillId="39" borderId="0" xfId="0" applyFill="1"/>
    <xf numFmtId="0" fontId="0" fillId="37" borderId="0" xfId="0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47987751531058"/>
                  <c:y val="-9.76388888888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'Site 06'!$M$55:$M$83</c:f>
              <c:numCache>
                <c:formatCode>General</c:formatCode>
                <c:ptCount val="29"/>
                <c:pt idx="0">
                  <c:v>230.64</c:v>
                </c:pt>
                <c:pt idx="1">
                  <c:v>71.67</c:v>
                </c:pt>
                <c:pt idx="2">
                  <c:v>260.67</c:v>
                </c:pt>
                <c:pt idx="3">
                  <c:v>195.75</c:v>
                </c:pt>
                <c:pt idx="4">
                  <c:v>208.52</c:v>
                </c:pt>
                <c:pt idx="5">
                  <c:v>72.72</c:v>
                </c:pt>
                <c:pt idx="6">
                  <c:v>191.85</c:v>
                </c:pt>
                <c:pt idx="7">
                  <c:v>146.69999999999999</c:v>
                </c:pt>
                <c:pt idx="8">
                  <c:v>144.66</c:v>
                </c:pt>
                <c:pt idx="9">
                  <c:v>158.47</c:v>
                </c:pt>
                <c:pt idx="10">
                  <c:v>222.78</c:v>
                </c:pt>
                <c:pt idx="11">
                  <c:v>205.44</c:v>
                </c:pt>
                <c:pt idx="12">
                  <c:v>203.79</c:v>
                </c:pt>
                <c:pt idx="13">
                  <c:v>154.38</c:v>
                </c:pt>
                <c:pt idx="14">
                  <c:v>149.66</c:v>
                </c:pt>
                <c:pt idx="15">
                  <c:v>118.93</c:v>
                </c:pt>
                <c:pt idx="16">
                  <c:v>124.01</c:v>
                </c:pt>
                <c:pt idx="17">
                  <c:v>124.81</c:v>
                </c:pt>
                <c:pt idx="18">
                  <c:v>79.66</c:v>
                </c:pt>
                <c:pt idx="19">
                  <c:v>158.58000000000001</c:v>
                </c:pt>
                <c:pt idx="20">
                  <c:v>136.55000000000001</c:v>
                </c:pt>
                <c:pt idx="21">
                  <c:v>173.41</c:v>
                </c:pt>
                <c:pt idx="22">
                  <c:v>129.47999999999999</c:v>
                </c:pt>
                <c:pt idx="23">
                  <c:v>123</c:v>
                </c:pt>
                <c:pt idx="24">
                  <c:v>173.75</c:v>
                </c:pt>
                <c:pt idx="25">
                  <c:v>166.82</c:v>
                </c:pt>
                <c:pt idx="26">
                  <c:v>131.01</c:v>
                </c:pt>
                <c:pt idx="27">
                  <c:v>140.82</c:v>
                </c:pt>
                <c:pt idx="28">
                  <c:v>87.44</c:v>
                </c:pt>
              </c:numCache>
            </c:numRef>
          </c:xVal>
          <c:yVal>
            <c:numRef>
              <c:f>'Site 06'!$N$55:$N$83</c:f>
              <c:numCache>
                <c:formatCode>General</c:formatCode>
                <c:ptCount val="29"/>
                <c:pt idx="0">
                  <c:v>230.64</c:v>
                </c:pt>
                <c:pt idx="1">
                  <c:v>71.67</c:v>
                </c:pt>
                <c:pt idx="2">
                  <c:v>260.67</c:v>
                </c:pt>
                <c:pt idx="3">
                  <c:v>195.75</c:v>
                </c:pt>
                <c:pt idx="4">
                  <c:v>208.52</c:v>
                </c:pt>
                <c:pt idx="5">
                  <c:v>72.72</c:v>
                </c:pt>
                <c:pt idx="6">
                  <c:v>191.85</c:v>
                </c:pt>
                <c:pt idx="7">
                  <c:v>146.69999999999999</c:v>
                </c:pt>
                <c:pt idx="8">
                  <c:v>144.66</c:v>
                </c:pt>
                <c:pt idx="9">
                  <c:v>158.47</c:v>
                </c:pt>
                <c:pt idx="10">
                  <c:v>222.78</c:v>
                </c:pt>
                <c:pt idx="11">
                  <c:v>205.44</c:v>
                </c:pt>
                <c:pt idx="12">
                  <c:v>203.79</c:v>
                </c:pt>
                <c:pt idx="13">
                  <c:v>154.38</c:v>
                </c:pt>
                <c:pt idx="14">
                  <c:v>149.66</c:v>
                </c:pt>
                <c:pt idx="15">
                  <c:v>118.93</c:v>
                </c:pt>
                <c:pt idx="16">
                  <c:v>124.01</c:v>
                </c:pt>
                <c:pt idx="17">
                  <c:v>124.81</c:v>
                </c:pt>
                <c:pt idx="18">
                  <c:v>79.66</c:v>
                </c:pt>
                <c:pt idx="19">
                  <c:v>158.58000000000001</c:v>
                </c:pt>
                <c:pt idx="20">
                  <c:v>136.55000000000001</c:v>
                </c:pt>
                <c:pt idx="21">
                  <c:v>173.41</c:v>
                </c:pt>
                <c:pt idx="22">
                  <c:v>129.47999999999999</c:v>
                </c:pt>
                <c:pt idx="23">
                  <c:v>123</c:v>
                </c:pt>
                <c:pt idx="24">
                  <c:v>173.75</c:v>
                </c:pt>
                <c:pt idx="25">
                  <c:v>166.82</c:v>
                </c:pt>
                <c:pt idx="26">
                  <c:v>131.01</c:v>
                </c:pt>
                <c:pt idx="27">
                  <c:v>140.82</c:v>
                </c:pt>
                <c:pt idx="28">
                  <c:v>87.44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A-4508-BD14-BB4381513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33296"/>
        <c:axId val="542035920"/>
      </c:scatterChart>
      <c:valAx>
        <c:axId val="542033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35920"/>
        <c:crosses val="autoZero"/>
        <c:crossBetween val="midCat"/>
      </c:valAx>
      <c:valAx>
        <c:axId val="542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3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56</xdr:row>
      <xdr:rowOff>4762</xdr:rowOff>
    </xdr:from>
    <xdr:to>
      <xdr:col>10</xdr:col>
      <xdr:colOff>314325</xdr:colOff>
      <xdr:row>70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14450-E22D-47D8-A647-F3C0231B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ndlter.forestry.oregonstate.edu/data/register/getdata.aspx?requestor_id=3718&amp;entnum=3&amp;dbcode=CF002&amp;datapage=ascii_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EDB5-6ED4-4780-A921-6E2EDE0F9AA8}">
  <dimension ref="A1:D23"/>
  <sheetViews>
    <sheetView workbookViewId="0">
      <selection activeCell="E11" sqref="E11"/>
    </sheetView>
  </sheetViews>
  <sheetFormatPr defaultRowHeight="15" x14ac:dyDescent="0.25"/>
  <cols>
    <col min="1" max="1" width="48.42578125" customWidth="1"/>
    <col min="3" max="3" width="12.7109375" customWidth="1"/>
  </cols>
  <sheetData>
    <row r="1" spans="1:4" x14ac:dyDescent="0.25">
      <c r="A1" s="7" t="s">
        <v>135</v>
      </c>
    </row>
    <row r="2" spans="1:4" x14ac:dyDescent="0.25">
      <c r="A2" t="s">
        <v>117</v>
      </c>
    </row>
    <row r="4" spans="1:4" x14ac:dyDescent="0.25">
      <c r="A4" s="7" t="s">
        <v>118</v>
      </c>
      <c r="D4" s="7" t="s">
        <v>120</v>
      </c>
    </row>
    <row r="5" spans="1:4" x14ac:dyDescent="0.25">
      <c r="A5" t="s">
        <v>119</v>
      </c>
      <c r="D5" s="10" t="s">
        <v>133</v>
      </c>
    </row>
    <row r="7" spans="1:4" x14ac:dyDescent="0.25">
      <c r="A7" s="7" t="s">
        <v>121</v>
      </c>
      <c r="B7" t="s">
        <v>122</v>
      </c>
      <c r="C7" t="s">
        <v>123</v>
      </c>
    </row>
    <row r="8" spans="1:4" x14ac:dyDescent="0.25">
      <c r="A8" t="s">
        <v>134</v>
      </c>
      <c r="B8" t="s">
        <v>124</v>
      </c>
    </row>
    <row r="9" spans="1:4" x14ac:dyDescent="0.25">
      <c r="B9" t="s">
        <v>84</v>
      </c>
    </row>
    <row r="10" spans="1:4" x14ac:dyDescent="0.25">
      <c r="B10" t="s">
        <v>85</v>
      </c>
    </row>
    <row r="11" spans="1:4" x14ac:dyDescent="0.25">
      <c r="B11" t="s">
        <v>106</v>
      </c>
    </row>
    <row r="12" spans="1:4" x14ac:dyDescent="0.25">
      <c r="B12" t="s">
        <v>109</v>
      </c>
    </row>
    <row r="13" spans="1:4" x14ac:dyDescent="0.25">
      <c r="B13" t="s">
        <v>9</v>
      </c>
    </row>
    <row r="14" spans="1:4" x14ac:dyDescent="0.25">
      <c r="B14" t="s">
        <v>111</v>
      </c>
    </row>
    <row r="16" spans="1:4" x14ac:dyDescent="0.25">
      <c r="A16" s="7" t="s">
        <v>125</v>
      </c>
    </row>
    <row r="18" spans="1:1" x14ac:dyDescent="0.25">
      <c r="A18" t="s">
        <v>118</v>
      </c>
    </row>
    <row r="19" spans="1:1" x14ac:dyDescent="0.25">
      <c r="A19" t="s">
        <v>129</v>
      </c>
    </row>
    <row r="21" spans="1:1" x14ac:dyDescent="0.25">
      <c r="A21" t="s">
        <v>130</v>
      </c>
    </row>
    <row r="22" spans="1:1" x14ac:dyDescent="0.25">
      <c r="A22" t="s">
        <v>131</v>
      </c>
    </row>
    <row r="23" spans="1:1" x14ac:dyDescent="0.25">
      <c r="A23" t="s">
        <v>132</v>
      </c>
    </row>
  </sheetData>
  <hyperlinks>
    <hyperlink ref="D5" r:id="rId1" xr:uid="{44AAE16B-8E43-4B41-82BB-038A469080B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BA35-2F5E-4241-92E3-D2A8356148A5}">
  <dimension ref="A1:AE55"/>
  <sheetViews>
    <sheetView topLeftCell="R1" workbookViewId="0">
      <selection activeCell="E3" sqref="E3"/>
    </sheetView>
  </sheetViews>
  <sheetFormatPr defaultRowHeight="15" x14ac:dyDescent="0.25"/>
  <cols>
    <col min="1" max="1" width="11.5703125" customWidth="1"/>
  </cols>
  <sheetData>
    <row r="1" spans="1:3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</row>
    <row r="2" spans="1:31" x14ac:dyDescent="0.25">
      <c r="B2" s="2" t="s">
        <v>112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3" t="s">
        <v>113</v>
      </c>
      <c r="I2" s="3"/>
      <c r="J2" s="3"/>
      <c r="K2" s="3"/>
      <c r="L2" s="3"/>
      <c r="M2" s="3"/>
      <c r="N2" s="4" t="s">
        <v>114</v>
      </c>
      <c r="O2" s="4"/>
      <c r="P2" s="4"/>
      <c r="Q2" s="4"/>
      <c r="R2" s="4"/>
      <c r="S2" s="4"/>
      <c r="T2" s="5" t="s">
        <v>115</v>
      </c>
      <c r="U2" s="5"/>
      <c r="V2" s="5"/>
      <c r="W2" s="5"/>
      <c r="X2" s="5"/>
      <c r="Y2" s="5"/>
      <c r="Z2" s="6" t="s">
        <v>116</v>
      </c>
      <c r="AA2" s="6"/>
      <c r="AB2" s="6"/>
      <c r="AC2" s="6"/>
      <c r="AD2" s="6"/>
      <c r="AE2" s="6"/>
    </row>
    <row r="3" spans="1:31" x14ac:dyDescent="0.25">
      <c r="A3" t="s">
        <v>8</v>
      </c>
      <c r="B3" t="s">
        <v>9</v>
      </c>
      <c r="C3" t="s">
        <v>107</v>
      </c>
      <c r="D3" t="s">
        <v>108</v>
      </c>
      <c r="E3" t="s">
        <v>109</v>
      </c>
      <c r="F3" t="s">
        <v>110</v>
      </c>
      <c r="G3" t="s">
        <v>111</v>
      </c>
      <c r="H3" t="s">
        <v>9</v>
      </c>
      <c r="I3" t="s">
        <v>107</v>
      </c>
      <c r="J3" t="s">
        <v>108</v>
      </c>
      <c r="K3" t="s">
        <v>109</v>
      </c>
      <c r="L3" t="s">
        <v>110</v>
      </c>
      <c r="M3" t="s">
        <v>111</v>
      </c>
      <c r="N3" t="s">
        <v>9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9</v>
      </c>
      <c r="U3" t="s">
        <v>107</v>
      </c>
      <c r="V3" t="s">
        <v>108</v>
      </c>
      <c r="W3" t="s">
        <v>109</v>
      </c>
      <c r="X3" t="s">
        <v>110</v>
      </c>
      <c r="Y3" t="s">
        <v>111</v>
      </c>
      <c r="Z3" t="s">
        <v>9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</row>
    <row r="4" spans="1:31" x14ac:dyDescent="0.25">
      <c r="A4">
        <v>1969</v>
      </c>
      <c r="B4" t="e">
        <f>VLOOKUP($A4,'Site 06'!$A:$H,3,FALSE)</f>
        <v>#N/A</v>
      </c>
      <c r="C4" t="e">
        <f>VLOOKUP($A4,'Site 06'!$A:$H,4,FALSE)</f>
        <v>#N/A</v>
      </c>
      <c r="D4" t="e">
        <f>VLOOKUP($A4,'Site 06'!$A:$H,5,FALSE)</f>
        <v>#N/A</v>
      </c>
      <c r="E4" t="e">
        <f>VLOOKUP($A4,'Site 06'!$A:$H,6,FALSE)</f>
        <v>#N/A</v>
      </c>
      <c r="F4" t="e">
        <f>VLOOKUP($A4,'Site 06'!$A:$H,7,FALSE)</f>
        <v>#N/A</v>
      </c>
      <c r="G4" t="e">
        <f>VLOOKUP($A4,'Site 06'!$A:$H,8,FALSE)</f>
        <v>#N/A</v>
      </c>
      <c r="H4" t="e">
        <f>VLOOKUP($A4,'Site 07'!$A:$H,3,FALSE)</f>
        <v>#N/A</v>
      </c>
      <c r="I4" t="e">
        <f>VLOOKUP($A4,'Site 07'!$A:$H,4,FALSE)</f>
        <v>#N/A</v>
      </c>
      <c r="J4" t="e">
        <f>VLOOKUP($A4,'Site 07'!$A:$H,5,FALSE)</f>
        <v>#N/A</v>
      </c>
      <c r="K4" t="e">
        <f>VLOOKUP($A4,'Site 07'!$A:$H,6,FALSE)</f>
        <v>#N/A</v>
      </c>
      <c r="L4" t="e">
        <f>VLOOKUP($A4,'Site 07'!$A:$H,7,FALSE)</f>
        <v>#N/A</v>
      </c>
      <c r="M4" t="e">
        <f>VLOOKUP($A4,'Site 07'!$A:$H,8,FALSE)</f>
        <v>#N/A</v>
      </c>
      <c r="N4" t="e">
        <f>VLOOKUP($A4,'Site 08'!$A:$H,3,FALSE)</f>
        <v>#N/A</v>
      </c>
      <c r="O4" t="e">
        <f>VLOOKUP($A4,'Site 08'!$A:$H,4,FALSE)</f>
        <v>#N/A</v>
      </c>
      <c r="P4" t="e">
        <f>VLOOKUP($A4,'Site 08'!$A:$H,5,FALSE)</f>
        <v>#N/A</v>
      </c>
      <c r="Q4" t="e">
        <f>VLOOKUP($A4,'Site 08'!$A:$H,6,FALSE)</f>
        <v>#N/A</v>
      </c>
      <c r="R4" t="e">
        <f>VLOOKUP($A4,'Site 08'!$A:$H,7,FALSE)</f>
        <v>#N/A</v>
      </c>
      <c r="S4" t="e">
        <f>VLOOKUP($A4,'Site 08'!$A:$H,8,FALSE)</f>
        <v>#N/A</v>
      </c>
      <c r="T4">
        <f>VLOOKUP($A4,'Site 09'!$A:$H,3,FALSE)</f>
        <v>2.7E-2</v>
      </c>
      <c r="U4">
        <f>VLOOKUP($A4,'Site 09'!$A:$H,4,FALSE)</f>
        <v>0.01</v>
      </c>
      <c r="V4">
        <f>VLOOKUP($A4,'Site 09'!$A:$H,5,FALSE)</f>
        <v>1E-3</v>
      </c>
      <c r="W4">
        <f>VLOOKUP($A4,'Site 09'!$A:$H,6,FALSE)</f>
        <v>3.09</v>
      </c>
      <c r="X4" t="e">
        <f>VLOOKUP($A4,'Site 09'!$A:$H,7,FALSE)</f>
        <v>#N/A</v>
      </c>
      <c r="Y4" t="e">
        <f>VLOOKUP($A4,'Site 09'!$A:$H,8,FALSE)</f>
        <v>#N/A</v>
      </c>
      <c r="Z4">
        <f>VLOOKUP($A4,'Site 10 '!$A:$H,3,FALSE)</f>
        <v>3.7999999999999999E-2</v>
      </c>
      <c r="AA4">
        <f>VLOOKUP($A4,'Site 10 '!$A:$H,4,FALSE)</f>
        <v>3.0000000000000001E-3</v>
      </c>
      <c r="AB4">
        <f>VLOOKUP($A4,'Site 10 '!$A:$H,5,FALSE)</f>
        <v>0</v>
      </c>
      <c r="AC4">
        <f>VLOOKUP($A4,'Site 10 '!$A:$H,6,FALSE)</f>
        <v>3.18</v>
      </c>
      <c r="AD4" t="e">
        <f>VLOOKUP($A4,'Site 10 '!$A:$H,7,FALSE)</f>
        <v>#N/A</v>
      </c>
      <c r="AE4" t="e">
        <f>VLOOKUP($A4,'Site 10 '!$A:$H,8,FALSE)</f>
        <v>#N/A</v>
      </c>
    </row>
    <row r="5" spans="1:31" x14ac:dyDescent="0.25">
      <c r="A5">
        <v>1970</v>
      </c>
      <c r="B5" t="e">
        <f>VLOOKUP($A5,'Site 06'!$A:$H,3,FALSE)</f>
        <v>#N/A</v>
      </c>
      <c r="C5" t="e">
        <f>VLOOKUP($A5,'Site 06'!$A:$H,4,FALSE)</f>
        <v>#N/A</v>
      </c>
      <c r="D5" t="e">
        <f>VLOOKUP($A5,'Site 06'!$A:$H,5,FALSE)</f>
        <v>#N/A</v>
      </c>
      <c r="E5" t="e">
        <f>VLOOKUP($A5,'Site 06'!$A:$H,6,FALSE)</f>
        <v>#N/A</v>
      </c>
      <c r="F5" t="e">
        <f>VLOOKUP($A5,'Site 06'!$A:$H,7,FALSE)</f>
        <v>#N/A</v>
      </c>
      <c r="G5" t="e">
        <f>VLOOKUP($A5,'Site 06'!$A:$H,8,FALSE)</f>
        <v>#N/A</v>
      </c>
      <c r="H5" t="e">
        <f>VLOOKUP($A5,'Site 07'!$A:$H,3,FALSE)</f>
        <v>#N/A</v>
      </c>
      <c r="I5" t="e">
        <f>VLOOKUP($A5,'Site 07'!$A:$H,4,FALSE)</f>
        <v>#N/A</v>
      </c>
      <c r="J5" t="e">
        <f>VLOOKUP($A5,'Site 07'!$A:$H,5,FALSE)</f>
        <v>#N/A</v>
      </c>
      <c r="K5" t="e">
        <f>VLOOKUP($A5,'Site 07'!$A:$H,6,FALSE)</f>
        <v>#N/A</v>
      </c>
      <c r="L5" t="e">
        <f>VLOOKUP($A5,'Site 07'!$A:$H,7,FALSE)</f>
        <v>#N/A</v>
      </c>
      <c r="M5" t="e">
        <f>VLOOKUP($A5,'Site 07'!$A:$H,8,FALSE)</f>
        <v>#N/A</v>
      </c>
      <c r="N5" t="e">
        <f>VLOOKUP($A5,'Site 08'!$A:$H,3,FALSE)</f>
        <v>#N/A</v>
      </c>
      <c r="O5" t="e">
        <f>VLOOKUP($A5,'Site 08'!$A:$H,4,FALSE)</f>
        <v>#N/A</v>
      </c>
      <c r="P5" t="e">
        <f>VLOOKUP($A5,'Site 08'!$A:$H,5,FALSE)</f>
        <v>#N/A</v>
      </c>
      <c r="Q5" t="e">
        <f>VLOOKUP($A5,'Site 08'!$A:$H,6,FALSE)</f>
        <v>#N/A</v>
      </c>
      <c r="R5" t="e">
        <f>VLOOKUP($A5,'Site 08'!$A:$H,7,FALSE)</f>
        <v>#N/A</v>
      </c>
      <c r="S5" t="e">
        <f>VLOOKUP($A5,'Site 08'!$A:$H,8,FALSE)</f>
        <v>#N/A</v>
      </c>
      <c r="T5">
        <f>VLOOKUP($A5,'Site 09'!$A:$H,3,FALSE)</f>
        <v>2.9000000000000001E-2</v>
      </c>
      <c r="U5">
        <f>VLOOKUP($A5,'Site 09'!$A:$H,4,FALSE)</f>
        <v>5.0000000000000001E-3</v>
      </c>
      <c r="V5">
        <f>VLOOKUP($A5,'Site 09'!$A:$H,5,FALSE)</f>
        <v>0</v>
      </c>
      <c r="W5">
        <f>VLOOKUP($A5,'Site 09'!$A:$H,6,FALSE)</f>
        <v>3.86</v>
      </c>
      <c r="X5">
        <f>VLOOKUP($A5,'Site 09'!$A:$H,7,FALSE)</f>
        <v>0.73</v>
      </c>
      <c r="Y5" t="e">
        <f>VLOOKUP($A5,'Site 09'!$A:$H,8,FALSE)</f>
        <v>#N/A</v>
      </c>
      <c r="Z5">
        <f>VLOOKUP($A5,'Site 10 '!$A:$H,3,FALSE)</f>
        <v>3.9E-2</v>
      </c>
      <c r="AA5">
        <f>VLOOKUP($A5,'Site 10 '!$A:$H,4,FALSE)</f>
        <v>3.0000000000000001E-3</v>
      </c>
      <c r="AB5">
        <f>VLOOKUP($A5,'Site 10 '!$A:$H,5,FALSE)</f>
        <v>0</v>
      </c>
      <c r="AC5">
        <f>VLOOKUP($A5,'Site 10 '!$A:$H,6,FALSE)</f>
        <v>3.76</v>
      </c>
      <c r="AD5">
        <f>VLOOKUP($A5,'Site 10 '!$A:$H,7,FALSE)</f>
        <v>0.73</v>
      </c>
      <c r="AE5" t="e">
        <f>VLOOKUP($A5,'Site 10 '!$A:$H,8,FALSE)</f>
        <v>#N/A</v>
      </c>
    </row>
    <row r="6" spans="1:31" x14ac:dyDescent="0.25">
      <c r="A6">
        <v>1971</v>
      </c>
      <c r="B6" t="e">
        <f>VLOOKUP($A6,'Site 06'!$A:$H,3,FALSE)</f>
        <v>#N/A</v>
      </c>
      <c r="C6" t="e">
        <f>VLOOKUP($A6,'Site 06'!$A:$H,4,FALSE)</f>
        <v>#N/A</v>
      </c>
      <c r="D6" t="e">
        <f>VLOOKUP($A6,'Site 06'!$A:$H,5,FALSE)</f>
        <v>#N/A</v>
      </c>
      <c r="E6" t="e">
        <f>VLOOKUP($A6,'Site 06'!$A:$H,6,FALSE)</f>
        <v>#N/A</v>
      </c>
      <c r="F6" t="e">
        <f>VLOOKUP($A6,'Site 06'!$A:$H,7,FALSE)</f>
        <v>#N/A</v>
      </c>
      <c r="G6" t="e">
        <f>VLOOKUP($A6,'Site 06'!$A:$H,8,FALSE)</f>
        <v>#N/A</v>
      </c>
      <c r="H6" t="e">
        <f>VLOOKUP($A6,'Site 07'!$A:$H,3,FALSE)</f>
        <v>#N/A</v>
      </c>
      <c r="I6" t="e">
        <f>VLOOKUP($A6,'Site 07'!$A:$H,4,FALSE)</f>
        <v>#N/A</v>
      </c>
      <c r="J6" t="e">
        <f>VLOOKUP($A6,'Site 07'!$A:$H,5,FALSE)</f>
        <v>#N/A</v>
      </c>
      <c r="K6" t="e">
        <f>VLOOKUP($A6,'Site 07'!$A:$H,6,FALSE)</f>
        <v>#N/A</v>
      </c>
      <c r="L6" t="e">
        <f>VLOOKUP($A6,'Site 07'!$A:$H,7,FALSE)</f>
        <v>#N/A</v>
      </c>
      <c r="M6" t="e">
        <f>VLOOKUP($A6,'Site 07'!$A:$H,8,FALSE)</f>
        <v>#N/A</v>
      </c>
      <c r="N6" t="e">
        <f>VLOOKUP($A6,'Site 08'!$A:$H,3,FALSE)</f>
        <v>#N/A</v>
      </c>
      <c r="O6" t="e">
        <f>VLOOKUP($A6,'Site 08'!$A:$H,4,FALSE)</f>
        <v>#N/A</v>
      </c>
      <c r="P6" t="e">
        <f>VLOOKUP($A6,'Site 08'!$A:$H,5,FALSE)</f>
        <v>#N/A</v>
      </c>
      <c r="Q6" t="e">
        <f>VLOOKUP($A6,'Site 08'!$A:$H,6,FALSE)</f>
        <v>#N/A</v>
      </c>
      <c r="R6" t="e">
        <f>VLOOKUP($A6,'Site 08'!$A:$H,7,FALSE)</f>
        <v>#N/A</v>
      </c>
      <c r="S6" t="e">
        <f>VLOOKUP($A6,'Site 08'!$A:$H,8,FALSE)</f>
        <v>#N/A</v>
      </c>
      <c r="T6">
        <f>VLOOKUP($A6,'Site 09'!$A:$H,3,FALSE)</f>
        <v>7.0999999999999994E-2</v>
      </c>
      <c r="U6">
        <f>VLOOKUP($A6,'Site 09'!$A:$H,4,FALSE)</f>
        <v>0</v>
      </c>
      <c r="V6">
        <f>VLOOKUP($A6,'Site 09'!$A:$H,5,FALSE)</f>
        <v>0</v>
      </c>
      <c r="W6">
        <f>VLOOKUP($A6,'Site 09'!$A:$H,6,FALSE)</f>
        <v>3.59</v>
      </c>
      <c r="X6">
        <f>VLOOKUP($A6,'Site 09'!$A:$H,7,FALSE)</f>
        <v>0.42</v>
      </c>
      <c r="Y6" t="e">
        <f>VLOOKUP($A6,'Site 09'!$A:$H,8,FALSE)</f>
        <v>#N/A</v>
      </c>
      <c r="Z6">
        <f>VLOOKUP($A6,'Site 10 '!$A:$H,3,FALSE)</f>
        <v>0.08</v>
      </c>
      <c r="AA6">
        <f>VLOOKUP($A6,'Site 10 '!$A:$H,4,FALSE)</f>
        <v>0</v>
      </c>
      <c r="AB6">
        <f>VLOOKUP($A6,'Site 10 '!$A:$H,5,FALSE)</f>
        <v>0</v>
      </c>
      <c r="AC6">
        <f>VLOOKUP($A6,'Site 10 '!$A:$H,6,FALSE)</f>
        <v>3.53</v>
      </c>
      <c r="AD6">
        <f>VLOOKUP($A6,'Site 10 '!$A:$H,7,FALSE)</f>
        <v>0.44</v>
      </c>
      <c r="AE6" t="e">
        <f>VLOOKUP($A6,'Site 10 '!$A:$H,8,FALSE)</f>
        <v>#N/A</v>
      </c>
    </row>
    <row r="7" spans="1:31" x14ac:dyDescent="0.25">
      <c r="A7">
        <v>1972</v>
      </c>
      <c r="B7">
        <f>VLOOKUP($A7,'Site 06'!$A:$H,3,FALSE)</f>
        <v>3.4000000000000002E-2</v>
      </c>
      <c r="C7">
        <f>VLOOKUP($A7,'Site 06'!$A:$H,4,FALSE)</f>
        <v>6.0000000000000001E-3</v>
      </c>
      <c r="D7">
        <f>VLOOKUP($A7,'Site 06'!$A:$H,5,FALSE)</f>
        <v>0</v>
      </c>
      <c r="E7">
        <f>VLOOKUP($A7,'Site 06'!$A:$H,6,FALSE)</f>
        <v>3.12</v>
      </c>
      <c r="F7" t="e">
        <f>VLOOKUP($A7,'Site 06'!$A:$H,7,FALSE)</f>
        <v>#N/A</v>
      </c>
      <c r="G7" t="e">
        <f>VLOOKUP($A7,'Site 06'!$A:$H,8,FALSE)</f>
        <v>#N/A</v>
      </c>
      <c r="H7">
        <f>VLOOKUP($A7,'Site 07'!$A:$H,3,FALSE)</f>
        <v>3.5999999999999997E-2</v>
      </c>
      <c r="I7">
        <f>VLOOKUP($A7,'Site 07'!$A:$H,4,FALSE)</f>
        <v>5.0000000000000001E-3</v>
      </c>
      <c r="J7">
        <f>VLOOKUP($A7,'Site 07'!$A:$H,5,FALSE)</f>
        <v>1E-3</v>
      </c>
      <c r="K7">
        <f>VLOOKUP($A7,'Site 07'!$A:$H,6,FALSE)</f>
        <v>2.64</v>
      </c>
      <c r="L7" t="e">
        <f>VLOOKUP($A7,'Site 07'!$A:$H,7,FALSE)</f>
        <v>#N/A</v>
      </c>
      <c r="M7" t="e">
        <f>VLOOKUP($A7,'Site 07'!$A:$H,8,FALSE)</f>
        <v>#N/A</v>
      </c>
      <c r="N7">
        <f>VLOOKUP($A7,'Site 08'!$A:$H,3,FALSE)</f>
        <v>3.4000000000000002E-2</v>
      </c>
      <c r="O7">
        <f>VLOOKUP($A7,'Site 08'!$A:$H,4,FALSE)</f>
        <v>1.7000000000000001E-2</v>
      </c>
      <c r="P7">
        <f>VLOOKUP($A7,'Site 08'!$A:$H,5,FALSE)</f>
        <v>1E-3</v>
      </c>
      <c r="Q7">
        <f>VLOOKUP($A7,'Site 08'!$A:$H,6,FALSE)</f>
        <v>2.4300000000000002</v>
      </c>
      <c r="R7" t="e">
        <f>VLOOKUP($A7,'Site 08'!$A:$H,7,FALSE)</f>
        <v>#N/A</v>
      </c>
      <c r="S7" t="e">
        <f>VLOOKUP($A7,'Site 08'!$A:$H,8,FALSE)</f>
        <v>#N/A</v>
      </c>
      <c r="T7">
        <f>VLOOKUP($A7,'Site 09'!$A:$H,3,FALSE)</f>
        <v>3.7999999999999999E-2</v>
      </c>
      <c r="U7">
        <f>VLOOKUP($A7,'Site 09'!$A:$H,4,FALSE)</f>
        <v>1E-3</v>
      </c>
      <c r="V7">
        <f>VLOOKUP($A7,'Site 09'!$A:$H,5,FALSE)</f>
        <v>1E-3</v>
      </c>
      <c r="W7">
        <f>VLOOKUP($A7,'Site 09'!$A:$H,6,FALSE)</f>
        <v>3.32</v>
      </c>
      <c r="X7">
        <f>VLOOKUP($A7,'Site 09'!$A:$H,7,FALSE)</f>
        <v>0.16</v>
      </c>
      <c r="Y7" t="e">
        <f>VLOOKUP($A7,'Site 09'!$A:$H,8,FALSE)</f>
        <v>#N/A</v>
      </c>
      <c r="Z7">
        <f>VLOOKUP($A7,'Site 10 '!$A:$H,3,FALSE)</f>
        <v>4.8000000000000001E-2</v>
      </c>
      <c r="AA7">
        <f>VLOOKUP($A7,'Site 10 '!$A:$H,4,FALSE)</f>
        <v>0</v>
      </c>
      <c r="AB7">
        <f>VLOOKUP($A7,'Site 10 '!$A:$H,5,FALSE)</f>
        <v>2E-3</v>
      </c>
      <c r="AC7">
        <f>VLOOKUP($A7,'Site 10 '!$A:$H,6,FALSE)</f>
        <v>3.07</v>
      </c>
      <c r="AD7">
        <f>VLOOKUP($A7,'Site 10 '!$A:$H,7,FALSE)</f>
        <v>0.13</v>
      </c>
      <c r="AE7" t="e">
        <f>VLOOKUP($A7,'Site 10 '!$A:$H,8,FALSE)</f>
        <v>#N/A</v>
      </c>
    </row>
    <row r="8" spans="1:31" x14ac:dyDescent="0.25">
      <c r="A8">
        <v>1973</v>
      </c>
      <c r="B8">
        <f>VLOOKUP($A8,'Site 06'!$A:$H,3,FALSE)</f>
        <v>3.4000000000000002E-2</v>
      </c>
      <c r="C8">
        <f>VLOOKUP($A8,'Site 06'!$A:$H,4,FALSE)</f>
        <v>1E-3</v>
      </c>
      <c r="D8">
        <f>VLOOKUP($A8,'Site 06'!$A:$H,5,FALSE)</f>
        <v>3.0000000000000001E-3</v>
      </c>
      <c r="E8">
        <f>VLOOKUP($A8,'Site 06'!$A:$H,6,FALSE)</f>
        <v>2.25</v>
      </c>
      <c r="F8" t="e">
        <f>VLOOKUP($A8,'Site 06'!$A:$H,7,FALSE)</f>
        <v>#N/A</v>
      </c>
      <c r="G8" t="e">
        <f>VLOOKUP($A8,'Site 06'!$A:$H,8,FALSE)</f>
        <v>#N/A</v>
      </c>
      <c r="H8">
        <f>VLOOKUP($A8,'Site 07'!$A:$H,3,FALSE)</f>
        <v>0.06</v>
      </c>
      <c r="I8">
        <f>VLOOKUP($A8,'Site 07'!$A:$H,4,FALSE)</f>
        <v>1E-3</v>
      </c>
      <c r="J8">
        <f>VLOOKUP($A8,'Site 07'!$A:$H,5,FALSE)</f>
        <v>2E-3</v>
      </c>
      <c r="K8">
        <f>VLOOKUP($A8,'Site 07'!$A:$H,6,FALSE)</f>
        <v>2.48</v>
      </c>
      <c r="L8" t="e">
        <f>VLOOKUP($A8,'Site 07'!$A:$H,7,FALSE)</f>
        <v>#N/A</v>
      </c>
      <c r="M8" t="e">
        <f>VLOOKUP($A8,'Site 07'!$A:$H,8,FALSE)</f>
        <v>#N/A</v>
      </c>
      <c r="N8">
        <f>VLOOKUP($A8,'Site 08'!$A:$H,3,FALSE)</f>
        <v>5.1999999999999998E-2</v>
      </c>
      <c r="O8">
        <f>VLOOKUP($A8,'Site 08'!$A:$H,4,FALSE)</f>
        <v>1E-3</v>
      </c>
      <c r="P8">
        <f>VLOOKUP($A8,'Site 08'!$A:$H,5,FALSE)</f>
        <v>1E-3</v>
      </c>
      <c r="Q8">
        <f>VLOOKUP($A8,'Site 08'!$A:$H,6,FALSE)</f>
        <v>2.02</v>
      </c>
      <c r="R8" t="e">
        <f>VLOOKUP($A8,'Site 08'!$A:$H,7,FALSE)</f>
        <v>#N/A</v>
      </c>
      <c r="S8" t="e">
        <f>VLOOKUP($A8,'Site 08'!$A:$H,8,FALSE)</f>
        <v>#N/A</v>
      </c>
      <c r="T8">
        <f>VLOOKUP($A8,'Site 09'!$A:$H,3,FALSE)</f>
        <v>5.0999999999999997E-2</v>
      </c>
      <c r="U8">
        <f>VLOOKUP($A8,'Site 09'!$A:$H,4,FALSE)</f>
        <v>0</v>
      </c>
      <c r="V8">
        <f>VLOOKUP($A8,'Site 09'!$A:$H,5,FALSE)</f>
        <v>1E-3</v>
      </c>
      <c r="W8">
        <f>VLOOKUP($A8,'Site 09'!$A:$H,6,FALSE)</f>
        <v>2.78</v>
      </c>
      <c r="X8" t="e">
        <f>VLOOKUP($A8,'Site 09'!$A:$H,7,FALSE)</f>
        <v>#N/A</v>
      </c>
      <c r="Y8" t="e">
        <f>VLOOKUP($A8,'Site 09'!$A:$H,8,FALSE)</f>
        <v>#N/A</v>
      </c>
      <c r="Z8">
        <f>VLOOKUP($A8,'Site 10 '!$A:$H,3,FALSE)</f>
        <v>5.1999999999999998E-2</v>
      </c>
      <c r="AA8">
        <f>VLOOKUP($A8,'Site 10 '!$A:$H,4,FALSE)</f>
        <v>0</v>
      </c>
      <c r="AB8">
        <f>VLOOKUP($A8,'Site 10 '!$A:$H,5,FALSE)</f>
        <v>2E-3</v>
      </c>
      <c r="AC8">
        <f>VLOOKUP($A8,'Site 10 '!$A:$H,6,FALSE)</f>
        <v>2.98</v>
      </c>
      <c r="AD8" t="e">
        <f>VLOOKUP($A8,'Site 10 '!$A:$H,7,FALSE)</f>
        <v>#N/A</v>
      </c>
      <c r="AE8" t="e">
        <f>VLOOKUP($A8,'Site 10 '!$A:$H,8,FALSE)</f>
        <v>#N/A</v>
      </c>
    </row>
    <row r="9" spans="1:31" x14ac:dyDescent="0.25">
      <c r="A9">
        <v>1974</v>
      </c>
      <c r="B9">
        <f>VLOOKUP($A9,'Site 06'!$A:$H,3,FALSE)</f>
        <v>3.4000000000000002E-2</v>
      </c>
      <c r="C9" t="e">
        <f>VLOOKUP($A9,'Site 06'!$A:$H,4,FALSE)</f>
        <v>#N/A</v>
      </c>
      <c r="D9">
        <f>VLOOKUP($A9,'Site 06'!$A:$H,5,FALSE)</f>
        <v>0</v>
      </c>
      <c r="E9">
        <f>VLOOKUP($A9,'Site 06'!$A:$H,6,FALSE)</f>
        <v>3.78</v>
      </c>
      <c r="F9" t="e">
        <f>VLOOKUP($A9,'Site 06'!$A:$H,7,FALSE)</f>
        <v>#N/A</v>
      </c>
      <c r="G9" t="e">
        <f>VLOOKUP($A9,'Site 06'!$A:$H,8,FALSE)</f>
        <v>#N/A</v>
      </c>
      <c r="H9">
        <f>VLOOKUP($A9,'Site 07'!$A:$H,3,FALSE)</f>
        <v>4.3999999999999997E-2</v>
      </c>
      <c r="I9" t="e">
        <f>VLOOKUP($A9,'Site 07'!$A:$H,4,FALSE)</f>
        <v>#N/A</v>
      </c>
      <c r="J9">
        <f>VLOOKUP($A9,'Site 07'!$A:$H,5,FALSE)</f>
        <v>0</v>
      </c>
      <c r="K9">
        <f>VLOOKUP($A9,'Site 07'!$A:$H,6,FALSE)</f>
        <v>2.93</v>
      </c>
      <c r="L9" t="e">
        <f>VLOOKUP($A9,'Site 07'!$A:$H,7,FALSE)</f>
        <v>#N/A</v>
      </c>
      <c r="M9" t="e">
        <f>VLOOKUP($A9,'Site 07'!$A:$H,8,FALSE)</f>
        <v>#N/A</v>
      </c>
      <c r="N9">
        <f>VLOOKUP($A9,'Site 08'!$A:$H,3,FALSE)</f>
        <v>4.2999999999999997E-2</v>
      </c>
      <c r="O9" t="e">
        <f>VLOOKUP($A9,'Site 08'!$A:$H,4,FALSE)</f>
        <v>#N/A</v>
      </c>
      <c r="P9">
        <f>VLOOKUP($A9,'Site 08'!$A:$H,5,FALSE)</f>
        <v>0</v>
      </c>
      <c r="Q9">
        <f>VLOOKUP($A9,'Site 08'!$A:$H,6,FALSE)</f>
        <v>2.76</v>
      </c>
      <c r="R9" t="e">
        <f>VLOOKUP($A9,'Site 08'!$A:$H,7,FALSE)</f>
        <v>#N/A</v>
      </c>
      <c r="S9" t="e">
        <f>VLOOKUP($A9,'Site 08'!$A:$H,8,FALSE)</f>
        <v>#N/A</v>
      </c>
      <c r="T9">
        <f>VLOOKUP($A9,'Site 09'!$A:$H,3,FALSE)</f>
        <v>4.2999999999999997E-2</v>
      </c>
      <c r="U9" t="e">
        <f>VLOOKUP($A9,'Site 09'!$A:$H,4,FALSE)</f>
        <v>#N/A</v>
      </c>
      <c r="V9">
        <f>VLOOKUP($A9,'Site 09'!$A:$H,5,FALSE)</f>
        <v>5.0000000000000001E-3</v>
      </c>
      <c r="W9">
        <f>VLOOKUP($A9,'Site 09'!$A:$H,6,FALSE)</f>
        <v>3.46</v>
      </c>
      <c r="X9" t="e">
        <f>VLOOKUP($A9,'Site 09'!$A:$H,7,FALSE)</f>
        <v>#N/A</v>
      </c>
      <c r="Y9" t="e">
        <f>VLOOKUP($A9,'Site 09'!$A:$H,8,FALSE)</f>
        <v>#N/A</v>
      </c>
      <c r="Z9">
        <f>VLOOKUP($A9,'Site 10 '!$A:$H,3,FALSE)</f>
        <v>5.6000000000000001E-2</v>
      </c>
      <c r="AA9" t="e">
        <f>VLOOKUP($A9,'Site 10 '!$A:$H,4,FALSE)</f>
        <v>#N/A</v>
      </c>
      <c r="AB9">
        <f>VLOOKUP($A9,'Site 10 '!$A:$H,5,FALSE)</f>
        <v>3.1E-2</v>
      </c>
      <c r="AC9">
        <f>VLOOKUP($A9,'Site 10 '!$A:$H,6,FALSE)</f>
        <v>3.45</v>
      </c>
      <c r="AD9" t="e">
        <f>VLOOKUP($A9,'Site 10 '!$A:$H,7,FALSE)</f>
        <v>#N/A</v>
      </c>
      <c r="AE9" t="e">
        <f>VLOOKUP($A9,'Site 10 '!$A:$H,8,FALSE)</f>
        <v>#N/A</v>
      </c>
    </row>
    <row r="10" spans="1:31" x14ac:dyDescent="0.25">
      <c r="A10">
        <v>1975</v>
      </c>
      <c r="B10">
        <f>VLOOKUP($A10,'Site 06'!$A:$H,3,FALSE)</f>
        <v>0.03</v>
      </c>
      <c r="C10" t="e">
        <f>VLOOKUP($A10,'Site 06'!$A:$H,4,FALSE)</f>
        <v>#N/A</v>
      </c>
      <c r="D10">
        <f>VLOOKUP($A10,'Site 06'!$A:$H,5,FALSE)</f>
        <v>2.4E-2</v>
      </c>
      <c r="E10">
        <f>VLOOKUP($A10,'Site 06'!$A:$H,6,FALSE)</f>
        <v>3.13</v>
      </c>
      <c r="F10" t="e">
        <f>VLOOKUP($A10,'Site 06'!$A:$H,7,FALSE)</f>
        <v>#N/A</v>
      </c>
      <c r="G10" t="e">
        <f>VLOOKUP($A10,'Site 06'!$A:$H,8,FALSE)</f>
        <v>#N/A</v>
      </c>
      <c r="H10">
        <f>VLOOKUP($A10,'Site 07'!$A:$H,3,FALSE)</f>
        <v>4.2000000000000003E-2</v>
      </c>
      <c r="I10" t="e">
        <f>VLOOKUP($A10,'Site 07'!$A:$H,4,FALSE)</f>
        <v>#N/A</v>
      </c>
      <c r="J10">
        <f>VLOOKUP($A10,'Site 07'!$A:$H,5,FALSE)</f>
        <v>5.0999999999999997E-2</v>
      </c>
      <c r="K10">
        <f>VLOOKUP($A10,'Site 07'!$A:$H,6,FALSE)</f>
        <v>2.92</v>
      </c>
      <c r="L10" t="e">
        <f>VLOOKUP($A10,'Site 07'!$A:$H,7,FALSE)</f>
        <v>#N/A</v>
      </c>
      <c r="M10" t="e">
        <f>VLOOKUP($A10,'Site 07'!$A:$H,8,FALSE)</f>
        <v>#N/A</v>
      </c>
      <c r="N10">
        <f>VLOOKUP($A10,'Site 08'!$A:$H,3,FALSE)</f>
        <v>3.7999999999999999E-2</v>
      </c>
      <c r="O10" t="e">
        <f>VLOOKUP($A10,'Site 08'!$A:$H,4,FALSE)</f>
        <v>#N/A</v>
      </c>
      <c r="P10">
        <f>VLOOKUP($A10,'Site 08'!$A:$H,5,FALSE)</f>
        <v>0</v>
      </c>
      <c r="Q10">
        <f>VLOOKUP($A10,'Site 08'!$A:$H,6,FALSE)</f>
        <v>2.37</v>
      </c>
      <c r="R10" t="e">
        <f>VLOOKUP($A10,'Site 08'!$A:$H,7,FALSE)</f>
        <v>#N/A</v>
      </c>
      <c r="S10" t="e">
        <f>VLOOKUP($A10,'Site 08'!$A:$H,8,FALSE)</f>
        <v>#N/A</v>
      </c>
      <c r="T10">
        <f>VLOOKUP($A10,'Site 09'!$A:$H,3,FALSE)</f>
        <v>3.6999999999999998E-2</v>
      </c>
      <c r="U10" t="e">
        <f>VLOOKUP($A10,'Site 09'!$A:$H,4,FALSE)</f>
        <v>#N/A</v>
      </c>
      <c r="V10">
        <f>VLOOKUP($A10,'Site 09'!$A:$H,5,FALSE)</f>
        <v>2E-3</v>
      </c>
      <c r="W10">
        <f>VLOOKUP($A10,'Site 09'!$A:$H,6,FALSE)</f>
        <v>2.92</v>
      </c>
      <c r="X10" t="e">
        <f>VLOOKUP($A10,'Site 09'!$A:$H,7,FALSE)</f>
        <v>#N/A</v>
      </c>
      <c r="Y10" t="e">
        <f>VLOOKUP($A10,'Site 09'!$A:$H,8,FALSE)</f>
        <v>#N/A</v>
      </c>
      <c r="Z10">
        <f>VLOOKUP($A10,'Site 10 '!$A:$H,3,FALSE)</f>
        <v>4.9000000000000002E-2</v>
      </c>
      <c r="AA10" t="e">
        <f>VLOOKUP($A10,'Site 10 '!$A:$H,4,FALSE)</f>
        <v>#N/A</v>
      </c>
      <c r="AB10">
        <f>VLOOKUP($A10,'Site 10 '!$A:$H,5,FALSE)</f>
        <v>5.0000000000000001E-3</v>
      </c>
      <c r="AC10">
        <f>VLOOKUP($A10,'Site 10 '!$A:$H,6,FALSE)</f>
        <v>2.9</v>
      </c>
      <c r="AD10" t="e">
        <f>VLOOKUP($A10,'Site 10 '!$A:$H,7,FALSE)</f>
        <v>#N/A</v>
      </c>
      <c r="AE10" t="e">
        <f>VLOOKUP($A10,'Site 10 '!$A:$H,8,FALSE)</f>
        <v>#N/A</v>
      </c>
    </row>
    <row r="11" spans="1:31" x14ac:dyDescent="0.25">
      <c r="A11">
        <v>1976</v>
      </c>
      <c r="B11">
        <f>VLOOKUP($A11,'Site 06'!$A:$H,3,FALSE)</f>
        <v>3.1E-2</v>
      </c>
      <c r="C11" t="e">
        <f>VLOOKUP($A11,'Site 06'!$A:$H,4,FALSE)</f>
        <v>#N/A</v>
      </c>
      <c r="D11">
        <f>VLOOKUP($A11,'Site 06'!$A:$H,5,FALSE)</f>
        <v>3.6999999999999998E-2</v>
      </c>
      <c r="E11">
        <f>VLOOKUP($A11,'Site 06'!$A:$H,6,FALSE)</f>
        <v>4</v>
      </c>
      <c r="F11" t="e">
        <f>VLOOKUP($A11,'Site 06'!$A:$H,7,FALSE)</f>
        <v>#N/A</v>
      </c>
      <c r="G11" t="e">
        <f>VLOOKUP($A11,'Site 06'!$A:$H,8,FALSE)</f>
        <v>#N/A</v>
      </c>
      <c r="H11">
        <f>VLOOKUP($A11,'Site 07'!$A:$H,3,FALSE)</f>
        <v>0.04</v>
      </c>
      <c r="I11" t="e">
        <f>VLOOKUP($A11,'Site 07'!$A:$H,4,FALSE)</f>
        <v>#N/A</v>
      </c>
      <c r="J11">
        <f>VLOOKUP($A11,'Site 07'!$A:$H,5,FALSE)</f>
        <v>8.9999999999999993E-3</v>
      </c>
      <c r="K11">
        <f>VLOOKUP($A11,'Site 07'!$A:$H,6,FALSE)</f>
        <v>3.72</v>
      </c>
      <c r="L11" t="e">
        <f>VLOOKUP($A11,'Site 07'!$A:$H,7,FALSE)</f>
        <v>#N/A</v>
      </c>
      <c r="M11" t="e">
        <f>VLOOKUP($A11,'Site 07'!$A:$H,8,FALSE)</f>
        <v>#N/A</v>
      </c>
      <c r="N11">
        <f>VLOOKUP($A11,'Site 08'!$A:$H,3,FALSE)</f>
        <v>3.6999999999999998E-2</v>
      </c>
      <c r="O11" t="e">
        <f>VLOOKUP($A11,'Site 08'!$A:$H,4,FALSE)</f>
        <v>#N/A</v>
      </c>
      <c r="P11">
        <f>VLOOKUP($A11,'Site 08'!$A:$H,5,FALSE)</f>
        <v>7.0000000000000001E-3</v>
      </c>
      <c r="Q11">
        <f>VLOOKUP($A11,'Site 08'!$A:$H,6,FALSE)</f>
        <v>3.32</v>
      </c>
      <c r="R11" t="e">
        <f>VLOOKUP($A11,'Site 08'!$A:$H,7,FALSE)</f>
        <v>#N/A</v>
      </c>
      <c r="S11" t="e">
        <f>VLOOKUP($A11,'Site 08'!$A:$H,8,FALSE)</f>
        <v>#N/A</v>
      </c>
      <c r="T11">
        <f>VLOOKUP($A11,'Site 09'!$A:$H,3,FALSE)</f>
        <v>4.2000000000000003E-2</v>
      </c>
      <c r="U11" t="e">
        <f>VLOOKUP($A11,'Site 09'!$A:$H,4,FALSE)</f>
        <v>#N/A</v>
      </c>
      <c r="V11">
        <f>VLOOKUP($A11,'Site 09'!$A:$H,5,FALSE)</f>
        <v>4.0000000000000001E-3</v>
      </c>
      <c r="W11">
        <f>VLOOKUP($A11,'Site 09'!$A:$H,6,FALSE)</f>
        <v>4.01</v>
      </c>
      <c r="X11" t="e">
        <f>VLOOKUP($A11,'Site 09'!$A:$H,7,FALSE)</f>
        <v>#N/A</v>
      </c>
      <c r="Y11" t="e">
        <f>VLOOKUP($A11,'Site 09'!$A:$H,8,FALSE)</f>
        <v>#N/A</v>
      </c>
      <c r="Z11">
        <f>VLOOKUP($A11,'Site 10 '!$A:$H,3,FALSE)</f>
        <v>6.2E-2</v>
      </c>
      <c r="AA11" t="e">
        <f>VLOOKUP($A11,'Site 10 '!$A:$H,4,FALSE)</f>
        <v>#N/A</v>
      </c>
      <c r="AB11">
        <f>VLOOKUP($A11,'Site 10 '!$A:$H,5,FALSE)</f>
        <v>0.02</v>
      </c>
      <c r="AC11">
        <f>VLOOKUP($A11,'Site 10 '!$A:$H,6,FALSE)</f>
        <v>3.69</v>
      </c>
      <c r="AD11" t="e">
        <f>VLOOKUP($A11,'Site 10 '!$A:$H,7,FALSE)</f>
        <v>#N/A</v>
      </c>
      <c r="AE11" t="e">
        <f>VLOOKUP($A11,'Site 10 '!$A:$H,8,FALSE)</f>
        <v>#N/A</v>
      </c>
    </row>
    <row r="12" spans="1:31" x14ac:dyDescent="0.25">
      <c r="A12">
        <v>1977</v>
      </c>
      <c r="B12">
        <f>VLOOKUP($A12,'Site 06'!$A:$H,3,FALSE)</f>
        <v>2.5999999999999999E-2</v>
      </c>
      <c r="C12" t="e">
        <f>VLOOKUP($A12,'Site 06'!$A:$H,4,FALSE)</f>
        <v>#N/A</v>
      </c>
      <c r="D12">
        <f>VLOOKUP($A12,'Site 06'!$A:$H,5,FALSE)</f>
        <v>4.5999999999999999E-2</v>
      </c>
      <c r="E12">
        <f>VLOOKUP($A12,'Site 06'!$A:$H,6,FALSE)</f>
        <v>4.0599999999999996</v>
      </c>
      <c r="F12" t="e">
        <f>VLOOKUP($A12,'Site 06'!$A:$H,7,FALSE)</f>
        <v>#N/A</v>
      </c>
      <c r="G12" t="e">
        <f>VLOOKUP($A12,'Site 06'!$A:$H,8,FALSE)</f>
        <v>#N/A</v>
      </c>
      <c r="H12">
        <f>VLOOKUP($A12,'Site 07'!$A:$H,3,FALSE)</f>
        <v>0.04</v>
      </c>
      <c r="I12" t="e">
        <f>VLOOKUP($A12,'Site 07'!$A:$H,4,FALSE)</f>
        <v>#N/A</v>
      </c>
      <c r="J12">
        <f>VLOOKUP($A12,'Site 07'!$A:$H,5,FALSE)</f>
        <v>7.0000000000000001E-3</v>
      </c>
      <c r="K12">
        <f>VLOOKUP($A12,'Site 07'!$A:$H,6,FALSE)</f>
        <v>4.58</v>
      </c>
      <c r="L12" t="e">
        <f>VLOOKUP($A12,'Site 07'!$A:$H,7,FALSE)</f>
        <v>#N/A</v>
      </c>
      <c r="M12" t="e">
        <f>VLOOKUP($A12,'Site 07'!$A:$H,8,FALSE)</f>
        <v>#N/A</v>
      </c>
      <c r="N12">
        <f>VLOOKUP($A12,'Site 08'!$A:$H,3,FALSE)</f>
        <v>3.7999999999999999E-2</v>
      </c>
      <c r="O12" t="e">
        <f>VLOOKUP($A12,'Site 08'!$A:$H,4,FALSE)</f>
        <v>#N/A</v>
      </c>
      <c r="P12">
        <f>VLOOKUP($A12,'Site 08'!$A:$H,5,FALSE)</f>
        <v>5.0000000000000001E-3</v>
      </c>
      <c r="Q12">
        <f>VLOOKUP($A12,'Site 08'!$A:$H,6,FALSE)</f>
        <v>3.52</v>
      </c>
      <c r="R12" t="e">
        <f>VLOOKUP($A12,'Site 08'!$A:$H,7,FALSE)</f>
        <v>#N/A</v>
      </c>
      <c r="S12" t="e">
        <f>VLOOKUP($A12,'Site 08'!$A:$H,8,FALSE)</f>
        <v>#N/A</v>
      </c>
      <c r="T12">
        <f>VLOOKUP($A12,'Site 09'!$A:$H,3,FALSE)</f>
        <v>3.5999999999999997E-2</v>
      </c>
      <c r="U12" t="e">
        <f>VLOOKUP($A12,'Site 09'!$A:$H,4,FALSE)</f>
        <v>#N/A</v>
      </c>
      <c r="V12">
        <f>VLOOKUP($A12,'Site 09'!$A:$H,5,FALSE)</f>
        <v>1E-3</v>
      </c>
      <c r="W12">
        <f>VLOOKUP($A12,'Site 09'!$A:$H,6,FALSE)</f>
        <v>4.8499999999999996</v>
      </c>
      <c r="X12" t="e">
        <f>VLOOKUP($A12,'Site 09'!$A:$H,7,FALSE)</f>
        <v>#N/A</v>
      </c>
      <c r="Y12" t="e">
        <f>VLOOKUP($A12,'Site 09'!$A:$H,8,FALSE)</f>
        <v>#N/A</v>
      </c>
      <c r="Z12">
        <f>VLOOKUP($A12,'Site 10 '!$A:$H,3,FALSE)</f>
        <v>4.4999999999999998E-2</v>
      </c>
      <c r="AA12" t="e">
        <f>VLOOKUP($A12,'Site 10 '!$A:$H,4,FALSE)</f>
        <v>#N/A</v>
      </c>
      <c r="AB12">
        <f>VLOOKUP($A12,'Site 10 '!$A:$H,5,FALSE)</f>
        <v>0.05</v>
      </c>
      <c r="AC12">
        <f>VLOOKUP($A12,'Site 10 '!$A:$H,6,FALSE)</f>
        <v>4.58</v>
      </c>
      <c r="AD12" t="e">
        <f>VLOOKUP($A12,'Site 10 '!$A:$H,7,FALSE)</f>
        <v>#N/A</v>
      </c>
      <c r="AE12" t="e">
        <f>VLOOKUP($A12,'Site 10 '!$A:$H,8,FALSE)</f>
        <v>#N/A</v>
      </c>
    </row>
    <row r="13" spans="1:31" x14ac:dyDescent="0.25">
      <c r="A13">
        <v>1978</v>
      </c>
      <c r="B13">
        <f>VLOOKUP($A13,'Site 06'!$A:$H,3,FALSE)</f>
        <v>3.2000000000000001E-2</v>
      </c>
      <c r="C13">
        <f>VLOOKUP($A13,'Site 06'!$A:$H,4,FALSE)</f>
        <v>3.0000000000000001E-3</v>
      </c>
      <c r="D13">
        <f>VLOOKUP($A13,'Site 06'!$A:$H,5,FALSE)</f>
        <v>2.8000000000000001E-2</v>
      </c>
      <c r="E13">
        <f>VLOOKUP($A13,'Site 06'!$A:$H,6,FALSE)</f>
        <v>3.3</v>
      </c>
      <c r="F13">
        <f>VLOOKUP($A13,'Site 06'!$A:$H,7,FALSE)</f>
        <v>0.21</v>
      </c>
      <c r="G13" t="e">
        <f>VLOOKUP($A13,'Site 06'!$A:$H,8,FALSE)</f>
        <v>#N/A</v>
      </c>
      <c r="H13">
        <f>VLOOKUP($A13,'Site 07'!$A:$H,3,FALSE)</f>
        <v>3.5000000000000003E-2</v>
      </c>
      <c r="I13">
        <f>VLOOKUP($A13,'Site 07'!$A:$H,4,FALSE)</f>
        <v>1.7999999999999999E-2</v>
      </c>
      <c r="J13">
        <f>VLOOKUP($A13,'Site 07'!$A:$H,5,FALSE)</f>
        <v>1.9E-2</v>
      </c>
      <c r="K13">
        <f>VLOOKUP($A13,'Site 07'!$A:$H,6,FALSE)</f>
        <v>3.08</v>
      </c>
      <c r="L13">
        <f>VLOOKUP($A13,'Site 07'!$A:$H,7,FALSE)</f>
        <v>7.0000000000000007E-2</v>
      </c>
      <c r="M13" t="e">
        <f>VLOOKUP($A13,'Site 07'!$A:$H,8,FALSE)</f>
        <v>#N/A</v>
      </c>
      <c r="N13">
        <f>VLOOKUP($A13,'Site 08'!$A:$H,3,FALSE)</f>
        <v>3.7999999999999999E-2</v>
      </c>
      <c r="O13">
        <f>VLOOKUP($A13,'Site 08'!$A:$H,4,FALSE)</f>
        <v>0.01</v>
      </c>
      <c r="P13">
        <f>VLOOKUP($A13,'Site 08'!$A:$H,5,FALSE)</f>
        <v>3.0000000000000001E-3</v>
      </c>
      <c r="Q13">
        <f>VLOOKUP($A13,'Site 08'!$A:$H,6,FALSE)</f>
        <v>2.68</v>
      </c>
      <c r="R13">
        <f>VLOOKUP($A13,'Site 08'!$A:$H,7,FALSE)</f>
        <v>0.12</v>
      </c>
      <c r="S13" t="e">
        <f>VLOOKUP($A13,'Site 08'!$A:$H,8,FALSE)</f>
        <v>#N/A</v>
      </c>
      <c r="T13">
        <f>VLOOKUP($A13,'Site 09'!$A:$H,3,FALSE)</f>
        <v>4.1000000000000002E-2</v>
      </c>
      <c r="U13">
        <f>VLOOKUP($A13,'Site 09'!$A:$H,4,FALSE)</f>
        <v>1.4999999999999999E-2</v>
      </c>
      <c r="V13">
        <f>VLOOKUP($A13,'Site 09'!$A:$H,5,FALSE)</f>
        <v>2E-3</v>
      </c>
      <c r="W13">
        <f>VLOOKUP($A13,'Site 09'!$A:$H,6,FALSE)</f>
        <v>3.75</v>
      </c>
      <c r="X13">
        <f>VLOOKUP($A13,'Site 09'!$A:$H,7,FALSE)</f>
        <v>0.23</v>
      </c>
      <c r="Y13" t="e">
        <f>VLOOKUP($A13,'Site 09'!$A:$H,8,FALSE)</f>
        <v>#N/A</v>
      </c>
      <c r="Z13">
        <f>VLOOKUP($A13,'Site 10 '!$A:$H,3,FALSE)</f>
        <v>5.8999999999999997E-2</v>
      </c>
      <c r="AA13">
        <f>VLOOKUP($A13,'Site 10 '!$A:$H,4,FALSE)</f>
        <v>8.0000000000000002E-3</v>
      </c>
      <c r="AB13">
        <f>VLOOKUP($A13,'Site 10 '!$A:$H,5,FALSE)</f>
        <v>0.04</v>
      </c>
      <c r="AC13">
        <f>VLOOKUP($A13,'Site 10 '!$A:$H,6,FALSE)</f>
        <v>3.23</v>
      </c>
      <c r="AD13">
        <f>VLOOKUP($A13,'Site 10 '!$A:$H,7,FALSE)</f>
        <v>0.2</v>
      </c>
      <c r="AE13" t="e">
        <f>VLOOKUP($A13,'Site 10 '!$A:$H,8,FALSE)</f>
        <v>#N/A</v>
      </c>
    </row>
    <row r="14" spans="1:31" x14ac:dyDescent="0.25">
      <c r="A14">
        <v>1979</v>
      </c>
      <c r="B14">
        <f>VLOOKUP($A14,'Site 06'!$A:$H,3,FALSE)</f>
        <v>2.5000000000000001E-2</v>
      </c>
      <c r="C14">
        <f>VLOOKUP($A14,'Site 06'!$A:$H,4,FALSE)</f>
        <v>6.0000000000000001E-3</v>
      </c>
      <c r="D14">
        <f>VLOOKUP($A14,'Site 06'!$A:$H,5,FALSE)</f>
        <v>2.5999999999999999E-2</v>
      </c>
      <c r="E14">
        <f>VLOOKUP($A14,'Site 06'!$A:$H,6,FALSE)</f>
        <v>3.93</v>
      </c>
      <c r="F14">
        <f>VLOOKUP($A14,'Site 06'!$A:$H,7,FALSE)</f>
        <v>0.14000000000000001</v>
      </c>
      <c r="G14" t="e">
        <f>VLOOKUP($A14,'Site 06'!$A:$H,8,FALSE)</f>
        <v>#N/A</v>
      </c>
      <c r="H14">
        <f>VLOOKUP($A14,'Site 07'!$A:$H,3,FALSE)</f>
        <v>3.3000000000000002E-2</v>
      </c>
      <c r="I14">
        <f>VLOOKUP($A14,'Site 07'!$A:$H,4,FALSE)</f>
        <v>6.0000000000000001E-3</v>
      </c>
      <c r="J14">
        <f>VLOOKUP($A14,'Site 07'!$A:$H,5,FALSE)</f>
        <v>3.0000000000000001E-3</v>
      </c>
      <c r="K14">
        <f>VLOOKUP($A14,'Site 07'!$A:$H,6,FALSE)</f>
        <v>4.0199999999999996</v>
      </c>
      <c r="L14">
        <f>VLOOKUP($A14,'Site 07'!$A:$H,7,FALSE)</f>
        <v>0.13</v>
      </c>
      <c r="M14" t="e">
        <f>VLOOKUP($A14,'Site 07'!$A:$H,8,FALSE)</f>
        <v>#N/A</v>
      </c>
      <c r="N14">
        <f>VLOOKUP($A14,'Site 08'!$A:$H,3,FALSE)</f>
        <v>3.4000000000000002E-2</v>
      </c>
      <c r="O14">
        <f>VLOOKUP($A14,'Site 08'!$A:$H,4,FALSE)</f>
        <v>1.0999999999999999E-2</v>
      </c>
      <c r="P14">
        <f>VLOOKUP($A14,'Site 08'!$A:$H,5,FALSE)</f>
        <v>2E-3</v>
      </c>
      <c r="Q14">
        <f>VLOOKUP($A14,'Site 08'!$A:$H,6,FALSE)</f>
        <v>3.5</v>
      </c>
      <c r="R14">
        <f>VLOOKUP($A14,'Site 08'!$A:$H,7,FALSE)</f>
        <v>0.16</v>
      </c>
      <c r="S14" t="e">
        <f>VLOOKUP($A14,'Site 08'!$A:$H,8,FALSE)</f>
        <v>#N/A</v>
      </c>
      <c r="T14">
        <f>VLOOKUP($A14,'Site 09'!$A:$H,3,FALSE)</f>
        <v>3.2000000000000001E-2</v>
      </c>
      <c r="U14">
        <f>VLOOKUP($A14,'Site 09'!$A:$H,4,FALSE)</f>
        <v>1.9E-2</v>
      </c>
      <c r="V14">
        <f>VLOOKUP($A14,'Site 09'!$A:$H,5,FALSE)</f>
        <v>3.0000000000000001E-3</v>
      </c>
      <c r="W14">
        <f>VLOOKUP($A14,'Site 09'!$A:$H,6,FALSE)</f>
        <v>4.3600000000000003</v>
      </c>
      <c r="X14">
        <f>VLOOKUP($A14,'Site 09'!$A:$H,7,FALSE)</f>
        <v>0.23</v>
      </c>
      <c r="Y14" t="e">
        <f>VLOOKUP($A14,'Site 09'!$A:$H,8,FALSE)</f>
        <v>#N/A</v>
      </c>
      <c r="Z14">
        <f>VLOOKUP($A14,'Site 10 '!$A:$H,3,FALSE)</f>
        <v>5.1999999999999998E-2</v>
      </c>
      <c r="AA14">
        <f>VLOOKUP($A14,'Site 10 '!$A:$H,4,FALSE)</f>
        <v>1.9E-2</v>
      </c>
      <c r="AB14">
        <f>VLOOKUP($A14,'Site 10 '!$A:$H,5,FALSE)</f>
        <v>3.6999999999999998E-2</v>
      </c>
      <c r="AC14">
        <f>VLOOKUP($A14,'Site 10 '!$A:$H,6,FALSE)</f>
        <v>3.82</v>
      </c>
      <c r="AD14">
        <f>VLOOKUP($A14,'Site 10 '!$A:$H,7,FALSE)</f>
        <v>0.23</v>
      </c>
      <c r="AE14" t="e">
        <f>VLOOKUP($A14,'Site 10 '!$A:$H,8,FALSE)</f>
        <v>#N/A</v>
      </c>
    </row>
    <row r="15" spans="1:31" x14ac:dyDescent="0.25">
      <c r="A15">
        <v>1980</v>
      </c>
      <c r="B15">
        <f>VLOOKUP($A15,'Site 06'!$A:$H,3,FALSE)</f>
        <v>3.1E-2</v>
      </c>
      <c r="C15">
        <f>VLOOKUP($A15,'Site 06'!$A:$H,4,FALSE)</f>
        <v>8.0000000000000002E-3</v>
      </c>
      <c r="D15">
        <f>VLOOKUP($A15,'Site 06'!$A:$H,5,FALSE)</f>
        <v>0.01</v>
      </c>
      <c r="E15">
        <f>VLOOKUP($A15,'Site 06'!$A:$H,6,FALSE)</f>
        <v>3.31</v>
      </c>
      <c r="F15">
        <f>VLOOKUP($A15,'Site 06'!$A:$H,7,FALSE)</f>
        <v>0.28999999999999998</v>
      </c>
      <c r="G15" t="e">
        <f>VLOOKUP($A15,'Site 06'!$A:$H,8,FALSE)</f>
        <v>#N/A</v>
      </c>
      <c r="H15">
        <f>VLOOKUP($A15,'Site 07'!$A:$H,3,FALSE)</f>
        <v>4.1000000000000002E-2</v>
      </c>
      <c r="I15">
        <f>VLOOKUP($A15,'Site 07'!$A:$H,4,FALSE)</f>
        <v>7.0000000000000001E-3</v>
      </c>
      <c r="J15">
        <f>VLOOKUP($A15,'Site 07'!$A:$H,5,FALSE)</f>
        <v>2E-3</v>
      </c>
      <c r="K15">
        <f>VLOOKUP($A15,'Site 07'!$A:$H,6,FALSE)</f>
        <v>3.67</v>
      </c>
      <c r="L15">
        <f>VLOOKUP($A15,'Site 07'!$A:$H,7,FALSE)</f>
        <v>0.28999999999999998</v>
      </c>
      <c r="M15" t="e">
        <f>VLOOKUP($A15,'Site 07'!$A:$H,8,FALSE)</f>
        <v>#N/A</v>
      </c>
      <c r="N15">
        <f>VLOOKUP($A15,'Site 08'!$A:$H,3,FALSE)</f>
        <v>3.9E-2</v>
      </c>
      <c r="O15">
        <f>VLOOKUP($A15,'Site 08'!$A:$H,4,FALSE)</f>
        <v>8.9999999999999993E-3</v>
      </c>
      <c r="P15">
        <f>VLOOKUP($A15,'Site 08'!$A:$H,5,FALSE)</f>
        <v>2E-3</v>
      </c>
      <c r="Q15">
        <f>VLOOKUP($A15,'Site 08'!$A:$H,6,FALSE)</f>
        <v>3.14</v>
      </c>
      <c r="R15">
        <f>VLOOKUP($A15,'Site 08'!$A:$H,7,FALSE)</f>
        <v>0.17</v>
      </c>
      <c r="S15" t="e">
        <f>VLOOKUP($A15,'Site 08'!$A:$H,8,FALSE)</f>
        <v>#N/A</v>
      </c>
      <c r="T15">
        <f>VLOOKUP($A15,'Site 09'!$A:$H,3,FALSE)</f>
        <v>3.7999999999999999E-2</v>
      </c>
      <c r="U15">
        <f>VLOOKUP($A15,'Site 09'!$A:$H,4,FALSE)</f>
        <v>8.0000000000000002E-3</v>
      </c>
      <c r="V15">
        <f>VLOOKUP($A15,'Site 09'!$A:$H,5,FALSE)</f>
        <v>2E-3</v>
      </c>
      <c r="W15">
        <f>VLOOKUP($A15,'Site 09'!$A:$H,6,FALSE)</f>
        <v>3.93</v>
      </c>
      <c r="X15">
        <f>VLOOKUP($A15,'Site 09'!$A:$H,7,FALSE)</f>
        <v>0.35</v>
      </c>
      <c r="Y15" t="e">
        <f>VLOOKUP($A15,'Site 09'!$A:$H,8,FALSE)</f>
        <v>#N/A</v>
      </c>
      <c r="Z15">
        <f>VLOOKUP($A15,'Site 10 '!$A:$H,3,FALSE)</f>
        <v>5.5E-2</v>
      </c>
      <c r="AA15">
        <f>VLOOKUP($A15,'Site 10 '!$A:$H,4,FALSE)</f>
        <v>1.0999999999999999E-2</v>
      </c>
      <c r="AB15">
        <f>VLOOKUP($A15,'Site 10 '!$A:$H,5,FALSE)</f>
        <v>1.4E-2</v>
      </c>
      <c r="AC15">
        <f>VLOOKUP($A15,'Site 10 '!$A:$H,6,FALSE)</f>
        <v>3.48</v>
      </c>
      <c r="AD15">
        <f>VLOOKUP($A15,'Site 10 '!$A:$H,7,FALSE)</f>
        <v>0.24</v>
      </c>
      <c r="AE15" t="e">
        <f>VLOOKUP($A15,'Site 10 '!$A:$H,8,FALSE)</f>
        <v>#N/A</v>
      </c>
    </row>
    <row r="16" spans="1:31" x14ac:dyDescent="0.25">
      <c r="A16">
        <v>1981</v>
      </c>
      <c r="B16">
        <f>VLOOKUP($A16,'Site 06'!$A:$H,3,FALSE)</f>
        <v>3.3000000000000002E-2</v>
      </c>
      <c r="C16">
        <f>VLOOKUP($A16,'Site 06'!$A:$H,4,FALSE)</f>
        <v>4.0000000000000001E-3</v>
      </c>
      <c r="D16">
        <f>VLOOKUP($A16,'Site 06'!$A:$H,5,FALSE)</f>
        <v>4.0000000000000001E-3</v>
      </c>
      <c r="E16">
        <f>VLOOKUP($A16,'Site 06'!$A:$H,6,FALSE)</f>
        <v>3.31</v>
      </c>
      <c r="F16" t="e">
        <f>VLOOKUP($A16,'Site 06'!$A:$H,7,FALSE)</f>
        <v>#N/A</v>
      </c>
      <c r="G16" t="e">
        <f>VLOOKUP($A16,'Site 06'!$A:$H,8,FALSE)</f>
        <v>#N/A</v>
      </c>
      <c r="H16">
        <f>VLOOKUP($A16,'Site 07'!$A:$H,3,FALSE)</f>
        <v>4.2999999999999997E-2</v>
      </c>
      <c r="I16">
        <f>VLOOKUP($A16,'Site 07'!$A:$H,4,FALSE)</f>
        <v>6.0000000000000001E-3</v>
      </c>
      <c r="J16">
        <f>VLOOKUP($A16,'Site 07'!$A:$H,5,FALSE)</f>
        <v>2E-3</v>
      </c>
      <c r="K16">
        <f>VLOOKUP($A16,'Site 07'!$A:$H,6,FALSE)</f>
        <v>3.46</v>
      </c>
      <c r="L16" t="e">
        <f>VLOOKUP($A16,'Site 07'!$A:$H,7,FALSE)</f>
        <v>#N/A</v>
      </c>
      <c r="M16" t="e">
        <f>VLOOKUP($A16,'Site 07'!$A:$H,8,FALSE)</f>
        <v>#N/A</v>
      </c>
      <c r="N16">
        <f>VLOOKUP($A16,'Site 08'!$A:$H,3,FALSE)</f>
        <v>4.3999999999999997E-2</v>
      </c>
      <c r="O16">
        <f>VLOOKUP($A16,'Site 08'!$A:$H,4,FALSE)</f>
        <v>7.0000000000000001E-3</v>
      </c>
      <c r="P16">
        <f>VLOOKUP($A16,'Site 08'!$A:$H,5,FALSE)</f>
        <v>1E-3</v>
      </c>
      <c r="Q16">
        <f>VLOOKUP($A16,'Site 08'!$A:$H,6,FALSE)</f>
        <v>2.97</v>
      </c>
      <c r="R16" t="e">
        <f>VLOOKUP($A16,'Site 08'!$A:$H,7,FALSE)</f>
        <v>#N/A</v>
      </c>
      <c r="S16" t="e">
        <f>VLOOKUP($A16,'Site 08'!$A:$H,8,FALSE)</f>
        <v>#N/A</v>
      </c>
      <c r="T16">
        <f>VLOOKUP($A16,'Site 09'!$A:$H,3,FALSE)</f>
        <v>4.3999999999999997E-2</v>
      </c>
      <c r="U16">
        <f>VLOOKUP($A16,'Site 09'!$A:$H,4,FALSE)</f>
        <v>8.0000000000000002E-3</v>
      </c>
      <c r="V16">
        <f>VLOOKUP($A16,'Site 09'!$A:$H,5,FALSE)</f>
        <v>5.0000000000000001E-3</v>
      </c>
      <c r="W16">
        <f>VLOOKUP($A16,'Site 09'!$A:$H,6,FALSE)</f>
        <v>4.1399999999999997</v>
      </c>
      <c r="X16" t="e">
        <f>VLOOKUP($A16,'Site 09'!$A:$H,7,FALSE)</f>
        <v>#N/A</v>
      </c>
      <c r="Y16" t="e">
        <f>VLOOKUP($A16,'Site 09'!$A:$H,8,FALSE)</f>
        <v>#N/A</v>
      </c>
      <c r="Z16">
        <f>VLOOKUP($A16,'Site 10 '!$A:$H,3,FALSE)</f>
        <v>5.8000000000000003E-2</v>
      </c>
      <c r="AA16">
        <f>VLOOKUP($A16,'Site 10 '!$A:$H,4,FALSE)</f>
        <v>1.2E-2</v>
      </c>
      <c r="AB16">
        <f>VLOOKUP($A16,'Site 10 '!$A:$H,5,FALSE)</f>
        <v>8.0000000000000002E-3</v>
      </c>
      <c r="AC16">
        <f>VLOOKUP($A16,'Site 10 '!$A:$H,6,FALSE)</f>
        <v>3.54</v>
      </c>
      <c r="AD16" t="e">
        <f>VLOOKUP($A16,'Site 10 '!$A:$H,7,FALSE)</f>
        <v>#N/A</v>
      </c>
      <c r="AE16" t="e">
        <f>VLOOKUP($A16,'Site 10 '!$A:$H,8,FALSE)</f>
        <v>#N/A</v>
      </c>
    </row>
    <row r="17" spans="1:31" x14ac:dyDescent="0.25">
      <c r="A17">
        <v>1982</v>
      </c>
      <c r="B17">
        <f>VLOOKUP($A17,'Site 06'!$A:$H,3,FALSE)</f>
        <v>4.2999999999999997E-2</v>
      </c>
      <c r="C17">
        <f>VLOOKUP($A17,'Site 06'!$A:$H,4,FALSE)</f>
        <v>8.9999999999999993E-3</v>
      </c>
      <c r="D17">
        <f>VLOOKUP($A17,'Site 06'!$A:$H,5,FALSE)</f>
        <v>5.0000000000000001E-3</v>
      </c>
      <c r="E17">
        <f>VLOOKUP($A17,'Site 06'!$A:$H,6,FALSE)</f>
        <v>3.29</v>
      </c>
      <c r="F17" t="e">
        <f>VLOOKUP($A17,'Site 06'!$A:$H,7,FALSE)</f>
        <v>#N/A</v>
      </c>
      <c r="G17" t="e">
        <f>VLOOKUP($A17,'Site 06'!$A:$H,8,FALSE)</f>
        <v>#N/A</v>
      </c>
      <c r="H17">
        <f>VLOOKUP($A17,'Site 07'!$A:$H,3,FALSE)</f>
        <v>4.4999999999999998E-2</v>
      </c>
      <c r="I17">
        <f>VLOOKUP($A17,'Site 07'!$A:$H,4,FALSE)</f>
        <v>2E-3</v>
      </c>
      <c r="J17">
        <f>VLOOKUP($A17,'Site 07'!$A:$H,5,FALSE)</f>
        <v>6.0000000000000001E-3</v>
      </c>
      <c r="K17">
        <f>VLOOKUP($A17,'Site 07'!$A:$H,6,FALSE)</f>
        <v>3.17</v>
      </c>
      <c r="L17" t="e">
        <f>VLOOKUP($A17,'Site 07'!$A:$H,7,FALSE)</f>
        <v>#N/A</v>
      </c>
      <c r="M17" t="e">
        <f>VLOOKUP($A17,'Site 07'!$A:$H,8,FALSE)</f>
        <v>#N/A</v>
      </c>
      <c r="N17">
        <f>VLOOKUP($A17,'Site 08'!$A:$H,3,FALSE)</f>
        <v>4.4999999999999998E-2</v>
      </c>
      <c r="O17">
        <f>VLOOKUP($A17,'Site 08'!$A:$H,4,FALSE)</f>
        <v>4.0000000000000001E-3</v>
      </c>
      <c r="P17">
        <f>VLOOKUP($A17,'Site 08'!$A:$H,5,FALSE)</f>
        <v>3.0000000000000001E-3</v>
      </c>
      <c r="Q17">
        <f>VLOOKUP($A17,'Site 08'!$A:$H,6,FALSE)</f>
        <v>2.85</v>
      </c>
      <c r="R17" t="e">
        <f>VLOOKUP($A17,'Site 08'!$A:$H,7,FALSE)</f>
        <v>#N/A</v>
      </c>
      <c r="S17" t="e">
        <f>VLOOKUP($A17,'Site 08'!$A:$H,8,FALSE)</f>
        <v>#N/A</v>
      </c>
      <c r="T17">
        <f>VLOOKUP($A17,'Site 09'!$A:$H,3,FALSE)</f>
        <v>4.9000000000000002E-2</v>
      </c>
      <c r="U17">
        <f>VLOOKUP($A17,'Site 09'!$A:$H,4,FALSE)</f>
        <v>3.0000000000000001E-3</v>
      </c>
      <c r="V17">
        <f>VLOOKUP($A17,'Site 09'!$A:$H,5,FALSE)</f>
        <v>1E-3</v>
      </c>
      <c r="W17">
        <f>VLOOKUP($A17,'Site 09'!$A:$H,6,FALSE)</f>
        <v>3.9</v>
      </c>
      <c r="X17" t="e">
        <f>VLOOKUP($A17,'Site 09'!$A:$H,7,FALSE)</f>
        <v>#N/A</v>
      </c>
      <c r="Y17" t="e">
        <f>VLOOKUP($A17,'Site 09'!$A:$H,8,FALSE)</f>
        <v>#N/A</v>
      </c>
      <c r="Z17">
        <f>VLOOKUP($A17,'Site 10 '!$A:$H,3,FALSE)</f>
        <v>6.4000000000000001E-2</v>
      </c>
      <c r="AA17">
        <f>VLOOKUP($A17,'Site 10 '!$A:$H,4,FALSE)</f>
        <v>6.0000000000000001E-3</v>
      </c>
      <c r="AB17">
        <f>VLOOKUP($A17,'Site 10 '!$A:$H,5,FALSE)</f>
        <v>5.0000000000000001E-3</v>
      </c>
      <c r="AC17">
        <f>VLOOKUP($A17,'Site 10 '!$A:$H,6,FALSE)</f>
        <v>3.16</v>
      </c>
      <c r="AD17" t="e">
        <f>VLOOKUP($A17,'Site 10 '!$A:$H,7,FALSE)</f>
        <v>#N/A</v>
      </c>
      <c r="AE17" t="e">
        <f>VLOOKUP($A17,'Site 10 '!$A:$H,8,FALSE)</f>
        <v>#N/A</v>
      </c>
    </row>
    <row r="18" spans="1:31" x14ac:dyDescent="0.25">
      <c r="A18">
        <v>1983</v>
      </c>
      <c r="B18">
        <f>VLOOKUP($A18,'Site 06'!$A:$H,3,FALSE)</f>
        <v>3.2000000000000001E-2</v>
      </c>
      <c r="C18">
        <f>VLOOKUP($A18,'Site 06'!$A:$H,4,FALSE)</f>
        <v>2.1000000000000001E-2</v>
      </c>
      <c r="D18">
        <f>VLOOKUP($A18,'Site 06'!$A:$H,5,FALSE)</f>
        <v>4.0000000000000001E-3</v>
      </c>
      <c r="E18">
        <f>VLOOKUP($A18,'Site 06'!$A:$H,6,FALSE)</f>
        <v>3.21</v>
      </c>
      <c r="F18" t="e">
        <f>VLOOKUP($A18,'Site 06'!$A:$H,7,FALSE)</f>
        <v>#N/A</v>
      </c>
      <c r="G18" t="e">
        <f>VLOOKUP($A18,'Site 06'!$A:$H,8,FALSE)</f>
        <v>#N/A</v>
      </c>
      <c r="H18">
        <f>VLOOKUP($A18,'Site 07'!$A:$H,3,FALSE)</f>
        <v>0.04</v>
      </c>
      <c r="I18">
        <f>VLOOKUP($A18,'Site 07'!$A:$H,4,FALSE)</f>
        <v>7.0000000000000001E-3</v>
      </c>
      <c r="J18">
        <f>VLOOKUP($A18,'Site 07'!$A:$H,5,FALSE)</f>
        <v>5.0000000000000001E-3</v>
      </c>
      <c r="K18">
        <f>VLOOKUP($A18,'Site 07'!$A:$H,6,FALSE)</f>
        <v>3.21</v>
      </c>
      <c r="L18" t="e">
        <f>VLOOKUP($A18,'Site 07'!$A:$H,7,FALSE)</f>
        <v>#N/A</v>
      </c>
      <c r="M18" t="e">
        <f>VLOOKUP($A18,'Site 07'!$A:$H,8,FALSE)</f>
        <v>#N/A</v>
      </c>
      <c r="N18">
        <f>VLOOKUP($A18,'Site 08'!$A:$H,3,FALSE)</f>
        <v>4.2000000000000003E-2</v>
      </c>
      <c r="O18">
        <f>VLOOKUP($A18,'Site 08'!$A:$H,4,FALSE)</f>
        <v>1.7999999999999999E-2</v>
      </c>
      <c r="P18">
        <f>VLOOKUP($A18,'Site 08'!$A:$H,5,FALSE)</f>
        <v>3.0000000000000001E-3</v>
      </c>
      <c r="Q18">
        <f>VLOOKUP($A18,'Site 08'!$A:$H,6,FALSE)</f>
        <v>2.89</v>
      </c>
      <c r="R18" t="e">
        <f>VLOOKUP($A18,'Site 08'!$A:$H,7,FALSE)</f>
        <v>#N/A</v>
      </c>
      <c r="S18" t="e">
        <f>VLOOKUP($A18,'Site 08'!$A:$H,8,FALSE)</f>
        <v>#N/A</v>
      </c>
      <c r="T18">
        <f>VLOOKUP($A18,'Site 09'!$A:$H,3,FALSE)</f>
        <v>4.2000000000000003E-2</v>
      </c>
      <c r="U18">
        <f>VLOOKUP($A18,'Site 09'!$A:$H,4,FALSE)</f>
        <v>8.9999999999999993E-3</v>
      </c>
      <c r="V18">
        <f>VLOOKUP($A18,'Site 09'!$A:$H,5,FALSE)</f>
        <v>2E-3</v>
      </c>
      <c r="W18">
        <f>VLOOKUP($A18,'Site 09'!$A:$H,6,FALSE)</f>
        <v>3.99</v>
      </c>
      <c r="X18" t="e">
        <f>VLOOKUP($A18,'Site 09'!$A:$H,7,FALSE)</f>
        <v>#N/A</v>
      </c>
      <c r="Y18" t="e">
        <f>VLOOKUP($A18,'Site 09'!$A:$H,8,FALSE)</f>
        <v>#N/A</v>
      </c>
      <c r="Z18">
        <f>VLOOKUP($A18,'Site 10 '!$A:$H,3,FALSE)</f>
        <v>5.8000000000000003E-2</v>
      </c>
      <c r="AA18">
        <f>VLOOKUP($A18,'Site 10 '!$A:$H,4,FALSE)</f>
        <v>1.2999999999999999E-2</v>
      </c>
      <c r="AB18">
        <f>VLOOKUP($A18,'Site 10 '!$A:$H,5,FALSE)</f>
        <v>5.0000000000000001E-3</v>
      </c>
      <c r="AC18">
        <f>VLOOKUP($A18,'Site 10 '!$A:$H,6,FALSE)</f>
        <v>3.15</v>
      </c>
      <c r="AD18" t="e">
        <f>VLOOKUP($A18,'Site 10 '!$A:$H,7,FALSE)</f>
        <v>#N/A</v>
      </c>
      <c r="AE18" t="e">
        <f>VLOOKUP($A18,'Site 10 '!$A:$H,8,FALSE)</f>
        <v>#N/A</v>
      </c>
    </row>
    <row r="19" spans="1:31" x14ac:dyDescent="0.25">
      <c r="A19">
        <v>1984</v>
      </c>
      <c r="B19">
        <f>VLOOKUP($A19,'Site 06'!$A:$H,3,FALSE)</f>
        <v>2.1000000000000001E-2</v>
      </c>
      <c r="C19">
        <f>VLOOKUP($A19,'Site 06'!$A:$H,4,FALSE)</f>
        <v>3.0000000000000001E-3</v>
      </c>
      <c r="D19">
        <f>VLOOKUP($A19,'Site 06'!$A:$H,5,FALSE)</f>
        <v>1.7000000000000001E-2</v>
      </c>
      <c r="E19">
        <f>VLOOKUP($A19,'Site 06'!$A:$H,6,FALSE)</f>
        <v>3.13</v>
      </c>
      <c r="F19">
        <f>VLOOKUP($A19,'Site 06'!$A:$H,7,FALSE)</f>
        <v>0.28000000000000003</v>
      </c>
      <c r="G19" t="e">
        <f>VLOOKUP($A19,'Site 06'!$A:$H,8,FALSE)</f>
        <v>#N/A</v>
      </c>
      <c r="H19">
        <f>VLOOKUP($A19,'Site 07'!$A:$H,3,FALSE)</f>
        <v>2.9000000000000001E-2</v>
      </c>
      <c r="I19">
        <f>VLOOKUP($A19,'Site 07'!$A:$H,4,FALSE)</f>
        <v>1E-3</v>
      </c>
      <c r="J19">
        <f>VLOOKUP($A19,'Site 07'!$A:$H,5,FALSE)</f>
        <v>4.0000000000000001E-3</v>
      </c>
      <c r="K19">
        <f>VLOOKUP($A19,'Site 07'!$A:$H,6,FALSE)</f>
        <v>3.1</v>
      </c>
      <c r="L19">
        <f>VLOOKUP($A19,'Site 07'!$A:$H,7,FALSE)</f>
        <v>0.28999999999999998</v>
      </c>
      <c r="M19" t="e">
        <f>VLOOKUP($A19,'Site 07'!$A:$H,8,FALSE)</f>
        <v>#N/A</v>
      </c>
      <c r="N19">
        <f>VLOOKUP($A19,'Site 08'!$A:$H,3,FALSE)</f>
        <v>0.03</v>
      </c>
      <c r="O19">
        <f>VLOOKUP($A19,'Site 08'!$A:$H,4,FALSE)</f>
        <v>2E-3</v>
      </c>
      <c r="P19">
        <f>VLOOKUP($A19,'Site 08'!$A:$H,5,FALSE)</f>
        <v>5.0000000000000001E-3</v>
      </c>
      <c r="Q19">
        <f>VLOOKUP($A19,'Site 08'!$A:$H,6,FALSE)</f>
        <v>3.03</v>
      </c>
      <c r="R19">
        <f>VLOOKUP($A19,'Site 08'!$A:$H,7,FALSE)</f>
        <v>0.33</v>
      </c>
      <c r="S19" t="e">
        <f>VLOOKUP($A19,'Site 08'!$A:$H,8,FALSE)</f>
        <v>#N/A</v>
      </c>
      <c r="T19">
        <f>VLOOKUP($A19,'Site 09'!$A:$H,3,FALSE)</f>
        <v>3.5000000000000003E-2</v>
      </c>
      <c r="U19">
        <f>VLOOKUP($A19,'Site 09'!$A:$H,4,FALSE)</f>
        <v>6.0000000000000001E-3</v>
      </c>
      <c r="V19">
        <f>VLOOKUP($A19,'Site 09'!$A:$H,5,FALSE)</f>
        <v>4.0000000000000001E-3</v>
      </c>
      <c r="W19">
        <f>VLOOKUP($A19,'Site 09'!$A:$H,6,FALSE)</f>
        <v>3.49</v>
      </c>
      <c r="X19">
        <f>VLOOKUP($A19,'Site 09'!$A:$H,7,FALSE)</f>
        <v>0.41</v>
      </c>
      <c r="Y19" t="e">
        <f>VLOOKUP($A19,'Site 09'!$A:$H,8,FALSE)</f>
        <v>#N/A</v>
      </c>
      <c r="Z19">
        <f>VLOOKUP($A19,'Site 10 '!$A:$H,3,FALSE)</f>
        <v>5.1999999999999998E-2</v>
      </c>
      <c r="AA19">
        <f>VLOOKUP($A19,'Site 10 '!$A:$H,4,FALSE)</f>
        <v>6.0000000000000001E-3</v>
      </c>
      <c r="AB19">
        <f>VLOOKUP($A19,'Site 10 '!$A:$H,5,FALSE)</f>
        <v>4.0000000000000001E-3</v>
      </c>
      <c r="AC19">
        <f>VLOOKUP($A19,'Site 10 '!$A:$H,6,FALSE)</f>
        <v>3.09</v>
      </c>
      <c r="AD19">
        <f>VLOOKUP($A19,'Site 10 '!$A:$H,7,FALSE)</f>
        <v>0.31</v>
      </c>
      <c r="AE19" t="e">
        <f>VLOOKUP($A19,'Site 10 '!$A:$H,8,FALSE)</f>
        <v>#N/A</v>
      </c>
    </row>
    <row r="20" spans="1:31" x14ac:dyDescent="0.25">
      <c r="A20">
        <v>1985</v>
      </c>
      <c r="B20">
        <f>VLOOKUP($A20,'Site 06'!$A:$H,3,FALSE)</f>
        <v>3.3000000000000002E-2</v>
      </c>
      <c r="C20">
        <f>VLOOKUP($A20,'Site 06'!$A:$H,4,FALSE)</f>
        <v>8.0000000000000002E-3</v>
      </c>
      <c r="D20">
        <f>VLOOKUP($A20,'Site 06'!$A:$H,5,FALSE)</f>
        <v>4.0000000000000001E-3</v>
      </c>
      <c r="E20">
        <f>VLOOKUP($A20,'Site 06'!$A:$H,6,FALSE)</f>
        <v>3.06</v>
      </c>
      <c r="F20" t="e">
        <f>VLOOKUP($A20,'Site 06'!$A:$H,7,FALSE)</f>
        <v>#N/A</v>
      </c>
      <c r="G20" t="e">
        <f>VLOOKUP($A20,'Site 06'!$A:$H,8,FALSE)</f>
        <v>#N/A</v>
      </c>
      <c r="H20">
        <f>VLOOKUP($A20,'Site 07'!$A:$H,3,FALSE)</f>
        <v>3.6999999999999998E-2</v>
      </c>
      <c r="I20">
        <f>VLOOKUP($A20,'Site 07'!$A:$H,4,FALSE)</f>
        <v>1.2999999999999999E-2</v>
      </c>
      <c r="J20">
        <f>VLOOKUP($A20,'Site 07'!$A:$H,5,FALSE)</f>
        <v>4.0000000000000001E-3</v>
      </c>
      <c r="K20">
        <f>VLOOKUP($A20,'Site 07'!$A:$H,6,FALSE)</f>
        <v>3</v>
      </c>
      <c r="L20" t="e">
        <f>VLOOKUP($A20,'Site 07'!$A:$H,7,FALSE)</f>
        <v>#N/A</v>
      </c>
      <c r="M20" t="e">
        <f>VLOOKUP($A20,'Site 07'!$A:$H,8,FALSE)</f>
        <v>#N/A</v>
      </c>
      <c r="N20">
        <f>VLOOKUP($A20,'Site 08'!$A:$H,3,FALSE)</f>
        <v>3.9E-2</v>
      </c>
      <c r="O20">
        <f>VLOOKUP($A20,'Site 08'!$A:$H,4,FALSE)</f>
        <v>1.2E-2</v>
      </c>
      <c r="P20">
        <f>VLOOKUP($A20,'Site 08'!$A:$H,5,FALSE)</f>
        <v>2E-3</v>
      </c>
      <c r="Q20">
        <f>VLOOKUP($A20,'Site 08'!$A:$H,6,FALSE)</f>
        <v>2.96</v>
      </c>
      <c r="R20" t="e">
        <f>VLOOKUP($A20,'Site 08'!$A:$H,7,FALSE)</f>
        <v>#N/A</v>
      </c>
      <c r="S20" t="e">
        <f>VLOOKUP($A20,'Site 08'!$A:$H,8,FALSE)</f>
        <v>#N/A</v>
      </c>
      <c r="T20">
        <f>VLOOKUP($A20,'Site 09'!$A:$H,3,FALSE)</f>
        <v>4.2000000000000003E-2</v>
      </c>
      <c r="U20">
        <f>VLOOKUP($A20,'Site 09'!$A:$H,4,FALSE)</f>
        <v>8.9999999999999993E-3</v>
      </c>
      <c r="V20">
        <f>VLOOKUP($A20,'Site 09'!$A:$H,5,FALSE)</f>
        <v>2E-3</v>
      </c>
      <c r="W20">
        <f>VLOOKUP($A20,'Site 09'!$A:$H,6,FALSE)</f>
        <v>3.47</v>
      </c>
      <c r="X20" t="e">
        <f>VLOOKUP($A20,'Site 09'!$A:$H,7,FALSE)</f>
        <v>#N/A</v>
      </c>
      <c r="Y20" t="e">
        <f>VLOOKUP($A20,'Site 09'!$A:$H,8,FALSE)</f>
        <v>#N/A</v>
      </c>
      <c r="Z20">
        <f>VLOOKUP($A20,'Site 10 '!$A:$H,3,FALSE)</f>
        <v>6.0999999999999999E-2</v>
      </c>
      <c r="AA20">
        <f>VLOOKUP($A20,'Site 10 '!$A:$H,4,FALSE)</f>
        <v>2.1000000000000001E-2</v>
      </c>
      <c r="AB20">
        <f>VLOOKUP($A20,'Site 10 '!$A:$H,5,FALSE)</f>
        <v>3.0000000000000001E-3</v>
      </c>
      <c r="AC20">
        <f>VLOOKUP($A20,'Site 10 '!$A:$H,6,FALSE)</f>
        <v>3.01</v>
      </c>
      <c r="AD20" t="e">
        <f>VLOOKUP($A20,'Site 10 '!$A:$H,7,FALSE)</f>
        <v>#N/A</v>
      </c>
      <c r="AE20" t="e">
        <f>VLOOKUP($A20,'Site 10 '!$A:$H,8,FALSE)</f>
        <v>#N/A</v>
      </c>
    </row>
    <row r="21" spans="1:31" x14ac:dyDescent="0.25">
      <c r="A21">
        <v>1986</v>
      </c>
      <c r="B21">
        <f>VLOOKUP($A21,'Site 06'!$A:$H,3,FALSE)</f>
        <v>2.7E-2</v>
      </c>
      <c r="C21">
        <f>VLOOKUP($A21,'Site 06'!$A:$H,4,FALSE)</f>
        <v>4.0000000000000001E-3</v>
      </c>
      <c r="D21">
        <f>VLOOKUP($A21,'Site 06'!$A:$H,5,FALSE)</f>
        <v>3.0000000000000001E-3</v>
      </c>
      <c r="E21">
        <f>VLOOKUP($A21,'Site 06'!$A:$H,6,FALSE)</f>
        <v>3.58</v>
      </c>
      <c r="F21" t="e">
        <f>VLOOKUP($A21,'Site 06'!$A:$H,7,FALSE)</f>
        <v>#N/A</v>
      </c>
      <c r="G21" t="e">
        <f>VLOOKUP($A21,'Site 06'!$A:$H,8,FALSE)</f>
        <v>#N/A</v>
      </c>
      <c r="H21">
        <f>VLOOKUP($A21,'Site 07'!$A:$H,3,FALSE)</f>
        <v>3.4000000000000002E-2</v>
      </c>
      <c r="I21">
        <f>VLOOKUP($A21,'Site 07'!$A:$H,4,FALSE)</f>
        <v>5.0000000000000001E-3</v>
      </c>
      <c r="J21">
        <f>VLOOKUP($A21,'Site 07'!$A:$H,5,FALSE)</f>
        <v>4.0000000000000001E-3</v>
      </c>
      <c r="K21">
        <f>VLOOKUP($A21,'Site 07'!$A:$H,6,FALSE)</f>
        <v>3.48</v>
      </c>
      <c r="L21" t="e">
        <f>VLOOKUP($A21,'Site 07'!$A:$H,7,FALSE)</f>
        <v>#N/A</v>
      </c>
      <c r="M21" t="e">
        <f>VLOOKUP($A21,'Site 07'!$A:$H,8,FALSE)</f>
        <v>#N/A</v>
      </c>
      <c r="N21">
        <f>VLOOKUP($A21,'Site 08'!$A:$H,3,FALSE)</f>
        <v>3.5999999999999997E-2</v>
      </c>
      <c r="O21">
        <f>VLOOKUP($A21,'Site 08'!$A:$H,4,FALSE)</f>
        <v>8.0000000000000002E-3</v>
      </c>
      <c r="P21">
        <f>VLOOKUP($A21,'Site 08'!$A:$H,5,FALSE)</f>
        <v>1.7999999999999999E-2</v>
      </c>
      <c r="Q21">
        <f>VLOOKUP($A21,'Site 08'!$A:$H,6,FALSE)</f>
        <v>3.38</v>
      </c>
      <c r="R21" t="e">
        <f>VLOOKUP($A21,'Site 08'!$A:$H,7,FALSE)</f>
        <v>#N/A</v>
      </c>
      <c r="S21" t="e">
        <f>VLOOKUP($A21,'Site 08'!$A:$H,8,FALSE)</f>
        <v>#N/A</v>
      </c>
      <c r="T21">
        <f>VLOOKUP($A21,'Site 09'!$A:$H,3,FALSE)</f>
        <v>3.5999999999999997E-2</v>
      </c>
      <c r="U21">
        <f>VLOOKUP($A21,'Site 09'!$A:$H,4,FALSE)</f>
        <v>4.0000000000000001E-3</v>
      </c>
      <c r="V21">
        <f>VLOOKUP($A21,'Site 09'!$A:$H,5,FALSE)</f>
        <v>0.01</v>
      </c>
      <c r="W21">
        <f>VLOOKUP($A21,'Site 09'!$A:$H,6,FALSE)</f>
        <v>4.09</v>
      </c>
      <c r="X21" t="e">
        <f>VLOOKUP($A21,'Site 09'!$A:$H,7,FALSE)</f>
        <v>#N/A</v>
      </c>
      <c r="Y21" t="e">
        <f>VLOOKUP($A21,'Site 09'!$A:$H,8,FALSE)</f>
        <v>#N/A</v>
      </c>
      <c r="Z21">
        <f>VLOOKUP($A21,'Site 10 '!$A:$H,3,FALSE)</f>
        <v>5.8000000000000003E-2</v>
      </c>
      <c r="AA21">
        <f>VLOOKUP($A21,'Site 10 '!$A:$H,4,FALSE)</f>
        <v>8.0000000000000002E-3</v>
      </c>
      <c r="AB21">
        <f>VLOOKUP($A21,'Site 10 '!$A:$H,5,FALSE)</f>
        <v>3.0000000000000001E-3</v>
      </c>
      <c r="AC21">
        <f>VLOOKUP($A21,'Site 10 '!$A:$H,6,FALSE)</f>
        <v>3.51</v>
      </c>
      <c r="AD21" t="e">
        <f>VLOOKUP($A21,'Site 10 '!$A:$H,7,FALSE)</f>
        <v>#N/A</v>
      </c>
      <c r="AE21" t="e">
        <f>VLOOKUP($A21,'Site 10 '!$A:$H,8,FALSE)</f>
        <v>#N/A</v>
      </c>
    </row>
    <row r="22" spans="1:31" x14ac:dyDescent="0.25">
      <c r="A22">
        <v>1987</v>
      </c>
      <c r="B22">
        <f>VLOOKUP($A22,'Site 06'!$A:$H,3,FALSE)</f>
        <v>0.03</v>
      </c>
      <c r="C22">
        <f>VLOOKUP($A22,'Site 06'!$A:$H,4,FALSE)</f>
        <v>5.0000000000000001E-3</v>
      </c>
      <c r="D22">
        <f>VLOOKUP($A22,'Site 06'!$A:$H,5,FALSE)</f>
        <v>1E-3</v>
      </c>
      <c r="E22">
        <f>VLOOKUP($A22,'Site 06'!$A:$H,6,FALSE)</f>
        <v>3.55</v>
      </c>
      <c r="F22" t="e">
        <f>VLOOKUP($A22,'Site 06'!$A:$H,7,FALSE)</f>
        <v>#N/A</v>
      </c>
      <c r="G22" t="e">
        <f>VLOOKUP($A22,'Site 06'!$A:$H,8,FALSE)</f>
        <v>#N/A</v>
      </c>
      <c r="H22">
        <f>VLOOKUP($A22,'Site 07'!$A:$H,3,FALSE)</f>
        <v>3.9E-2</v>
      </c>
      <c r="I22">
        <f>VLOOKUP($A22,'Site 07'!$A:$H,4,FALSE)</f>
        <v>5.0000000000000001E-3</v>
      </c>
      <c r="J22">
        <f>VLOOKUP($A22,'Site 07'!$A:$H,5,FALSE)</f>
        <v>2E-3</v>
      </c>
      <c r="K22">
        <f>VLOOKUP($A22,'Site 07'!$A:$H,6,FALSE)</f>
        <v>3.53</v>
      </c>
      <c r="L22" t="e">
        <f>VLOOKUP($A22,'Site 07'!$A:$H,7,FALSE)</f>
        <v>#N/A</v>
      </c>
      <c r="M22" t="e">
        <f>VLOOKUP($A22,'Site 07'!$A:$H,8,FALSE)</f>
        <v>#N/A</v>
      </c>
      <c r="N22">
        <f>VLOOKUP($A22,'Site 08'!$A:$H,3,FALSE)</f>
        <v>4.1000000000000002E-2</v>
      </c>
      <c r="O22">
        <f>VLOOKUP($A22,'Site 08'!$A:$H,4,FALSE)</f>
        <v>6.0000000000000001E-3</v>
      </c>
      <c r="P22">
        <f>VLOOKUP($A22,'Site 08'!$A:$H,5,FALSE)</f>
        <v>4.0000000000000001E-3</v>
      </c>
      <c r="Q22">
        <f>VLOOKUP($A22,'Site 08'!$A:$H,6,FALSE)</f>
        <v>3.44</v>
      </c>
      <c r="R22" t="e">
        <f>VLOOKUP($A22,'Site 08'!$A:$H,7,FALSE)</f>
        <v>#N/A</v>
      </c>
      <c r="S22" t="e">
        <f>VLOOKUP($A22,'Site 08'!$A:$H,8,FALSE)</f>
        <v>#N/A</v>
      </c>
      <c r="T22">
        <f>VLOOKUP($A22,'Site 09'!$A:$H,3,FALSE)</f>
        <v>4.8000000000000001E-2</v>
      </c>
      <c r="U22">
        <f>VLOOKUP($A22,'Site 09'!$A:$H,4,FALSE)</f>
        <v>4.0000000000000001E-3</v>
      </c>
      <c r="V22">
        <f>VLOOKUP($A22,'Site 09'!$A:$H,5,FALSE)</f>
        <v>8.9999999999999993E-3</v>
      </c>
      <c r="W22">
        <f>VLOOKUP($A22,'Site 09'!$A:$H,6,FALSE)</f>
        <v>4.4000000000000004</v>
      </c>
      <c r="X22" t="e">
        <f>VLOOKUP($A22,'Site 09'!$A:$H,7,FALSE)</f>
        <v>#N/A</v>
      </c>
      <c r="Y22" t="e">
        <f>VLOOKUP($A22,'Site 09'!$A:$H,8,FALSE)</f>
        <v>#N/A</v>
      </c>
      <c r="Z22">
        <f>VLOOKUP($A22,'Site 10 '!$A:$H,3,FALSE)</f>
        <v>0.06</v>
      </c>
      <c r="AA22">
        <f>VLOOKUP($A22,'Site 10 '!$A:$H,4,FALSE)</f>
        <v>5.0000000000000001E-3</v>
      </c>
      <c r="AB22">
        <f>VLOOKUP($A22,'Site 10 '!$A:$H,5,FALSE)</f>
        <v>4.0000000000000001E-3</v>
      </c>
      <c r="AC22">
        <f>VLOOKUP($A22,'Site 10 '!$A:$H,6,FALSE)</f>
        <v>3.58</v>
      </c>
      <c r="AD22" t="e">
        <f>VLOOKUP($A22,'Site 10 '!$A:$H,7,FALSE)</f>
        <v>#N/A</v>
      </c>
      <c r="AE22" t="e">
        <f>VLOOKUP($A22,'Site 10 '!$A:$H,8,FALSE)</f>
        <v>#N/A</v>
      </c>
    </row>
    <row r="23" spans="1:31" x14ac:dyDescent="0.25">
      <c r="A23">
        <v>1988</v>
      </c>
      <c r="B23" t="e">
        <f>VLOOKUP($A23,'Site 06'!$A:$H,3,FALSE)</f>
        <v>#N/A</v>
      </c>
      <c r="C23" t="e">
        <f>VLOOKUP($A23,'Site 06'!$A:$H,4,FALSE)</f>
        <v>#N/A</v>
      </c>
      <c r="D23" t="e">
        <f>VLOOKUP($A23,'Site 06'!$A:$H,5,FALSE)</f>
        <v>#N/A</v>
      </c>
      <c r="E23" t="e">
        <f>VLOOKUP($A23,'Site 06'!$A:$H,6,FALSE)</f>
        <v>#N/A</v>
      </c>
      <c r="F23" t="e">
        <f>VLOOKUP($A23,'Site 06'!$A:$H,7,FALSE)</f>
        <v>#N/A</v>
      </c>
      <c r="G23" t="e">
        <f>VLOOKUP($A23,'Site 06'!$A:$H,8,FALSE)</f>
        <v>#N/A</v>
      </c>
      <c r="H23" t="e">
        <f>VLOOKUP($A23,'Site 07'!$A:$H,3,FALSE)</f>
        <v>#N/A</v>
      </c>
      <c r="I23" t="e">
        <f>VLOOKUP($A23,'Site 07'!$A:$H,4,FALSE)</f>
        <v>#N/A</v>
      </c>
      <c r="J23" t="e">
        <f>VLOOKUP($A23,'Site 07'!$A:$H,5,FALSE)</f>
        <v>#N/A</v>
      </c>
      <c r="K23" t="e">
        <f>VLOOKUP($A23,'Site 07'!$A:$H,6,FALSE)</f>
        <v>#N/A</v>
      </c>
      <c r="L23" t="e">
        <f>VLOOKUP($A23,'Site 07'!$A:$H,7,FALSE)</f>
        <v>#N/A</v>
      </c>
      <c r="M23" t="e">
        <f>VLOOKUP($A23,'Site 07'!$A:$H,8,FALSE)</f>
        <v>#N/A</v>
      </c>
      <c r="N23">
        <f>VLOOKUP($A23,'Site 08'!$A:$H,3,FALSE)</f>
        <v>3.6999999999999998E-2</v>
      </c>
      <c r="O23">
        <f>VLOOKUP($A23,'Site 08'!$A:$H,4,FALSE)</f>
        <v>8.0000000000000002E-3</v>
      </c>
      <c r="P23">
        <f>VLOOKUP($A23,'Site 08'!$A:$H,5,FALSE)</f>
        <v>4.0000000000000001E-3</v>
      </c>
      <c r="Q23">
        <f>VLOOKUP($A23,'Site 08'!$A:$H,6,FALSE)</f>
        <v>3.27</v>
      </c>
      <c r="R23" t="e">
        <f>VLOOKUP($A23,'Site 08'!$A:$H,7,FALSE)</f>
        <v>#N/A</v>
      </c>
      <c r="S23" t="e">
        <f>VLOOKUP($A23,'Site 08'!$A:$H,8,FALSE)</f>
        <v>#N/A</v>
      </c>
      <c r="T23">
        <f>VLOOKUP($A23,'Site 09'!$A:$H,3,FALSE)</f>
        <v>3.5000000000000003E-2</v>
      </c>
      <c r="U23">
        <f>VLOOKUP($A23,'Site 09'!$A:$H,4,FALSE)</f>
        <v>1.2E-2</v>
      </c>
      <c r="V23">
        <f>VLOOKUP($A23,'Site 09'!$A:$H,5,FALSE)</f>
        <v>6.0000000000000001E-3</v>
      </c>
      <c r="W23">
        <f>VLOOKUP($A23,'Site 09'!$A:$H,6,FALSE)</f>
        <v>4.28</v>
      </c>
      <c r="X23">
        <f>VLOOKUP($A23,'Site 09'!$A:$H,7,FALSE)</f>
        <v>0.42</v>
      </c>
      <c r="Y23" t="e">
        <f>VLOOKUP($A23,'Site 09'!$A:$H,8,FALSE)</f>
        <v>#N/A</v>
      </c>
      <c r="Z23">
        <f>VLOOKUP($A23,'Site 10 '!$A:$H,3,FALSE)</f>
        <v>5.1999999999999998E-2</v>
      </c>
      <c r="AA23">
        <f>VLOOKUP($A23,'Site 10 '!$A:$H,4,FALSE)</f>
        <v>1.2999999999999999E-2</v>
      </c>
      <c r="AB23">
        <f>VLOOKUP($A23,'Site 10 '!$A:$H,5,FALSE)</f>
        <v>4.0000000000000001E-3</v>
      </c>
      <c r="AC23">
        <f>VLOOKUP($A23,'Site 10 '!$A:$H,6,FALSE)</f>
        <v>3.55</v>
      </c>
      <c r="AD23" t="e">
        <f>VLOOKUP($A23,'Site 10 '!$A:$H,7,FALSE)</f>
        <v>#N/A</v>
      </c>
      <c r="AE23" t="e">
        <f>VLOOKUP($A23,'Site 10 '!$A:$H,8,FALSE)</f>
        <v>#N/A</v>
      </c>
    </row>
    <row r="24" spans="1:31" x14ac:dyDescent="0.25">
      <c r="A24">
        <v>1989</v>
      </c>
      <c r="B24" t="e">
        <f>VLOOKUP($A24,'Site 06'!$A:$H,3,FALSE)</f>
        <v>#N/A</v>
      </c>
      <c r="C24" t="e">
        <f>VLOOKUP($A24,'Site 06'!$A:$H,4,FALSE)</f>
        <v>#N/A</v>
      </c>
      <c r="D24" t="e">
        <f>VLOOKUP($A24,'Site 06'!$A:$H,5,FALSE)</f>
        <v>#N/A</v>
      </c>
      <c r="E24" t="e">
        <f>VLOOKUP($A24,'Site 06'!$A:$H,6,FALSE)</f>
        <v>#N/A</v>
      </c>
      <c r="F24" t="e">
        <f>VLOOKUP($A24,'Site 06'!$A:$H,7,FALSE)</f>
        <v>#N/A</v>
      </c>
      <c r="G24" t="e">
        <f>VLOOKUP($A24,'Site 06'!$A:$H,8,FALSE)</f>
        <v>#N/A</v>
      </c>
      <c r="H24" t="e">
        <f>VLOOKUP($A24,'Site 07'!$A:$H,3,FALSE)</f>
        <v>#N/A</v>
      </c>
      <c r="I24" t="e">
        <f>VLOOKUP($A24,'Site 07'!$A:$H,4,FALSE)</f>
        <v>#N/A</v>
      </c>
      <c r="J24" t="e">
        <f>VLOOKUP($A24,'Site 07'!$A:$H,5,FALSE)</f>
        <v>#N/A</v>
      </c>
      <c r="K24" t="e">
        <f>VLOOKUP($A24,'Site 07'!$A:$H,6,FALSE)</f>
        <v>#N/A</v>
      </c>
      <c r="L24" t="e">
        <f>VLOOKUP($A24,'Site 07'!$A:$H,7,FALSE)</f>
        <v>#N/A</v>
      </c>
      <c r="M24" t="e">
        <f>VLOOKUP($A24,'Site 07'!$A:$H,8,FALSE)</f>
        <v>#N/A</v>
      </c>
      <c r="N24">
        <f>VLOOKUP($A24,'Site 08'!$A:$H,3,FALSE)</f>
        <v>3.3000000000000002E-2</v>
      </c>
      <c r="O24">
        <f>VLOOKUP($A24,'Site 08'!$A:$H,4,FALSE)</f>
        <v>8.0000000000000002E-3</v>
      </c>
      <c r="P24">
        <f>VLOOKUP($A24,'Site 08'!$A:$H,5,FALSE)</f>
        <v>2E-3</v>
      </c>
      <c r="Q24">
        <f>VLOOKUP($A24,'Site 08'!$A:$H,6,FALSE)</f>
        <v>3.1</v>
      </c>
      <c r="R24">
        <f>VLOOKUP($A24,'Site 08'!$A:$H,7,FALSE)</f>
        <v>0.18</v>
      </c>
      <c r="S24" t="e">
        <f>VLOOKUP($A24,'Site 08'!$A:$H,8,FALSE)</f>
        <v>#N/A</v>
      </c>
      <c r="T24">
        <f>VLOOKUP($A24,'Site 09'!$A:$H,3,FALSE)</f>
        <v>3.4000000000000002E-2</v>
      </c>
      <c r="U24">
        <f>VLOOKUP($A24,'Site 09'!$A:$H,4,FALSE)</f>
        <v>1.0999999999999999E-2</v>
      </c>
      <c r="V24">
        <f>VLOOKUP($A24,'Site 09'!$A:$H,5,FALSE)</f>
        <v>1E-3</v>
      </c>
      <c r="W24">
        <f>VLOOKUP($A24,'Site 09'!$A:$H,6,FALSE)</f>
        <v>4.05</v>
      </c>
      <c r="X24">
        <f>VLOOKUP($A24,'Site 09'!$A:$H,7,FALSE)</f>
        <v>0.38</v>
      </c>
      <c r="Y24" t="e">
        <f>VLOOKUP($A24,'Site 09'!$A:$H,8,FALSE)</f>
        <v>#N/A</v>
      </c>
      <c r="Z24">
        <f>VLOOKUP($A24,'Site 10 '!$A:$H,3,FALSE)</f>
        <v>5.2999999999999999E-2</v>
      </c>
      <c r="AA24">
        <f>VLOOKUP($A24,'Site 10 '!$A:$H,4,FALSE)</f>
        <v>1.2E-2</v>
      </c>
      <c r="AB24">
        <f>VLOOKUP($A24,'Site 10 '!$A:$H,5,FALSE)</f>
        <v>7.0000000000000001E-3</v>
      </c>
      <c r="AC24">
        <f>VLOOKUP($A24,'Site 10 '!$A:$H,6,FALSE)</f>
        <v>3.2</v>
      </c>
      <c r="AD24">
        <f>VLOOKUP($A24,'Site 10 '!$A:$H,7,FALSE)</f>
        <v>0.3</v>
      </c>
      <c r="AE24" t="e">
        <f>VLOOKUP($A24,'Site 10 '!$A:$H,8,FALSE)</f>
        <v>#N/A</v>
      </c>
    </row>
    <row r="25" spans="1:31" x14ac:dyDescent="0.25">
      <c r="A25">
        <v>1990</v>
      </c>
      <c r="B25" t="e">
        <f>VLOOKUP($A25,'Site 06'!$A:$H,3,FALSE)</f>
        <v>#N/A</v>
      </c>
      <c r="C25" t="e">
        <f>VLOOKUP($A25,'Site 06'!$A:$H,4,FALSE)</f>
        <v>#N/A</v>
      </c>
      <c r="D25" t="e">
        <f>VLOOKUP($A25,'Site 06'!$A:$H,5,FALSE)</f>
        <v>#N/A</v>
      </c>
      <c r="E25" t="e">
        <f>VLOOKUP($A25,'Site 06'!$A:$H,6,FALSE)</f>
        <v>#N/A</v>
      </c>
      <c r="F25" t="e">
        <f>VLOOKUP($A25,'Site 06'!$A:$H,7,FALSE)</f>
        <v>#N/A</v>
      </c>
      <c r="G25" t="e">
        <f>VLOOKUP($A25,'Site 06'!$A:$H,8,FALSE)</f>
        <v>#N/A</v>
      </c>
      <c r="H25" t="e">
        <f>VLOOKUP($A25,'Site 07'!$A:$H,3,FALSE)</f>
        <v>#N/A</v>
      </c>
      <c r="I25" t="e">
        <f>VLOOKUP($A25,'Site 07'!$A:$H,4,FALSE)</f>
        <v>#N/A</v>
      </c>
      <c r="J25" t="e">
        <f>VLOOKUP($A25,'Site 07'!$A:$H,5,FALSE)</f>
        <v>#N/A</v>
      </c>
      <c r="K25" t="e">
        <f>VLOOKUP($A25,'Site 07'!$A:$H,6,FALSE)</f>
        <v>#N/A</v>
      </c>
      <c r="L25" t="e">
        <f>VLOOKUP($A25,'Site 07'!$A:$H,7,FALSE)</f>
        <v>#N/A</v>
      </c>
      <c r="M25" t="e">
        <f>VLOOKUP($A25,'Site 07'!$A:$H,8,FALSE)</f>
        <v>#N/A</v>
      </c>
      <c r="N25">
        <f>VLOOKUP($A25,'Site 08'!$A:$H,3,FALSE)</f>
        <v>3.1E-2</v>
      </c>
      <c r="O25">
        <f>VLOOKUP($A25,'Site 08'!$A:$H,4,FALSE)</f>
        <v>6.0000000000000001E-3</v>
      </c>
      <c r="P25">
        <f>VLOOKUP($A25,'Site 08'!$A:$H,5,FALSE)</f>
        <v>1E-3</v>
      </c>
      <c r="Q25">
        <f>VLOOKUP($A25,'Site 08'!$A:$H,6,FALSE)</f>
        <v>3.24</v>
      </c>
      <c r="R25">
        <f>VLOOKUP($A25,'Site 08'!$A:$H,7,FALSE)</f>
        <v>0.16</v>
      </c>
      <c r="S25" t="e">
        <f>VLOOKUP($A25,'Site 08'!$A:$H,8,FALSE)</f>
        <v>#N/A</v>
      </c>
      <c r="T25">
        <f>VLOOKUP($A25,'Site 09'!$A:$H,3,FALSE)</f>
        <v>2.7E-2</v>
      </c>
      <c r="U25">
        <f>VLOOKUP($A25,'Site 09'!$A:$H,4,FALSE)</f>
        <v>1.4E-2</v>
      </c>
      <c r="V25">
        <f>VLOOKUP($A25,'Site 09'!$A:$H,5,FALSE)</f>
        <v>2E-3</v>
      </c>
      <c r="W25">
        <f>VLOOKUP($A25,'Site 09'!$A:$H,6,FALSE)</f>
        <v>4.28</v>
      </c>
      <c r="X25">
        <f>VLOOKUP($A25,'Site 09'!$A:$H,7,FALSE)</f>
        <v>0.25</v>
      </c>
      <c r="Y25" t="e">
        <f>VLOOKUP($A25,'Site 09'!$A:$H,8,FALSE)</f>
        <v>#N/A</v>
      </c>
      <c r="Z25">
        <f>VLOOKUP($A25,'Site 10 '!$A:$H,3,FALSE)</f>
        <v>4.7E-2</v>
      </c>
      <c r="AA25">
        <f>VLOOKUP($A25,'Site 10 '!$A:$H,4,FALSE)</f>
        <v>1.2999999999999999E-2</v>
      </c>
      <c r="AB25">
        <f>VLOOKUP($A25,'Site 10 '!$A:$H,5,FALSE)</f>
        <v>3.0000000000000001E-3</v>
      </c>
      <c r="AC25">
        <f>VLOOKUP($A25,'Site 10 '!$A:$H,6,FALSE)</f>
        <v>3.39</v>
      </c>
      <c r="AD25">
        <f>VLOOKUP($A25,'Site 10 '!$A:$H,7,FALSE)</f>
        <v>0.27</v>
      </c>
      <c r="AE25" t="e">
        <f>VLOOKUP($A25,'Site 10 '!$A:$H,8,FALSE)</f>
        <v>#N/A</v>
      </c>
    </row>
    <row r="26" spans="1:31" x14ac:dyDescent="0.25">
      <c r="A26">
        <v>1991</v>
      </c>
      <c r="B26" t="e">
        <f>VLOOKUP($A26,'Site 06'!$A:$H,3,FALSE)</f>
        <v>#N/A</v>
      </c>
      <c r="C26" t="e">
        <f>VLOOKUP($A26,'Site 06'!$A:$H,4,FALSE)</f>
        <v>#N/A</v>
      </c>
      <c r="D26" t="e">
        <f>VLOOKUP($A26,'Site 06'!$A:$H,5,FALSE)</f>
        <v>#N/A</v>
      </c>
      <c r="E26" t="e">
        <f>VLOOKUP($A26,'Site 06'!$A:$H,6,FALSE)</f>
        <v>#N/A</v>
      </c>
      <c r="F26" t="e">
        <f>VLOOKUP($A26,'Site 06'!$A:$H,7,FALSE)</f>
        <v>#N/A</v>
      </c>
      <c r="G26" t="e">
        <f>VLOOKUP($A26,'Site 06'!$A:$H,8,FALSE)</f>
        <v>#N/A</v>
      </c>
      <c r="H26" t="e">
        <f>VLOOKUP($A26,'Site 07'!$A:$H,3,FALSE)</f>
        <v>#N/A</v>
      </c>
      <c r="I26" t="e">
        <f>VLOOKUP($A26,'Site 07'!$A:$H,4,FALSE)</f>
        <v>#N/A</v>
      </c>
      <c r="J26" t="e">
        <f>VLOOKUP($A26,'Site 07'!$A:$H,5,FALSE)</f>
        <v>#N/A</v>
      </c>
      <c r="K26" t="e">
        <f>VLOOKUP($A26,'Site 07'!$A:$H,6,FALSE)</f>
        <v>#N/A</v>
      </c>
      <c r="L26" t="e">
        <f>VLOOKUP($A26,'Site 07'!$A:$H,7,FALSE)</f>
        <v>#N/A</v>
      </c>
      <c r="M26" t="e">
        <f>VLOOKUP($A26,'Site 07'!$A:$H,8,FALSE)</f>
        <v>#N/A</v>
      </c>
      <c r="N26">
        <f>VLOOKUP($A26,'Site 08'!$A:$H,3,FALSE)</f>
        <v>3.1E-2</v>
      </c>
      <c r="O26">
        <f>VLOOKUP($A26,'Site 08'!$A:$H,4,FALSE)</f>
        <v>7.0000000000000001E-3</v>
      </c>
      <c r="P26">
        <f>VLOOKUP($A26,'Site 08'!$A:$H,5,FALSE)</f>
        <v>1E-3</v>
      </c>
      <c r="Q26">
        <f>VLOOKUP($A26,'Site 08'!$A:$H,6,FALSE)</f>
        <v>3.19</v>
      </c>
      <c r="R26">
        <f>VLOOKUP($A26,'Site 08'!$A:$H,7,FALSE)</f>
        <v>0.11</v>
      </c>
      <c r="S26" t="e">
        <f>VLOOKUP($A26,'Site 08'!$A:$H,8,FALSE)</f>
        <v>#N/A</v>
      </c>
      <c r="T26">
        <f>VLOOKUP($A26,'Site 09'!$A:$H,3,FALSE)</f>
        <v>2.9000000000000001E-2</v>
      </c>
      <c r="U26">
        <f>VLOOKUP($A26,'Site 09'!$A:$H,4,FALSE)</f>
        <v>1.0999999999999999E-2</v>
      </c>
      <c r="V26">
        <f>VLOOKUP($A26,'Site 09'!$A:$H,5,FALSE)</f>
        <v>2E-3</v>
      </c>
      <c r="W26">
        <f>VLOOKUP($A26,'Site 09'!$A:$H,6,FALSE)</f>
        <v>4.3899999999999997</v>
      </c>
      <c r="X26">
        <f>VLOOKUP($A26,'Site 09'!$A:$H,7,FALSE)</f>
        <v>0.18</v>
      </c>
      <c r="Y26" t="e">
        <f>VLOOKUP($A26,'Site 09'!$A:$H,8,FALSE)</f>
        <v>#N/A</v>
      </c>
      <c r="Z26">
        <f>VLOOKUP($A26,'Site 10 '!$A:$H,3,FALSE)</f>
        <v>4.5999999999999999E-2</v>
      </c>
      <c r="AA26">
        <f>VLOOKUP($A26,'Site 10 '!$A:$H,4,FALSE)</f>
        <v>8.9999999999999993E-3</v>
      </c>
      <c r="AB26">
        <f>VLOOKUP($A26,'Site 10 '!$A:$H,5,FALSE)</f>
        <v>2E-3</v>
      </c>
      <c r="AC26">
        <f>VLOOKUP($A26,'Site 10 '!$A:$H,6,FALSE)</f>
        <v>3.48</v>
      </c>
      <c r="AD26">
        <f>VLOOKUP($A26,'Site 10 '!$A:$H,7,FALSE)</f>
        <v>0.13</v>
      </c>
      <c r="AE26" t="e">
        <f>VLOOKUP($A26,'Site 10 '!$A:$H,8,FALSE)</f>
        <v>#N/A</v>
      </c>
    </row>
    <row r="27" spans="1:31" x14ac:dyDescent="0.25">
      <c r="A27">
        <v>1992</v>
      </c>
      <c r="B27" t="e">
        <f>VLOOKUP($A27,'Site 06'!$A:$H,3,FALSE)</f>
        <v>#N/A</v>
      </c>
      <c r="C27" t="e">
        <f>VLOOKUP($A27,'Site 06'!$A:$H,4,FALSE)</f>
        <v>#N/A</v>
      </c>
      <c r="D27" t="e">
        <f>VLOOKUP($A27,'Site 06'!$A:$H,5,FALSE)</f>
        <v>#N/A</v>
      </c>
      <c r="E27" t="e">
        <f>VLOOKUP($A27,'Site 06'!$A:$H,6,FALSE)</f>
        <v>#N/A</v>
      </c>
      <c r="F27" t="e">
        <f>VLOOKUP($A27,'Site 06'!$A:$H,7,FALSE)</f>
        <v>#N/A</v>
      </c>
      <c r="G27" t="e">
        <f>VLOOKUP($A27,'Site 06'!$A:$H,8,FALSE)</f>
        <v>#N/A</v>
      </c>
      <c r="H27" t="e">
        <f>VLOOKUP($A27,'Site 07'!$A:$H,3,FALSE)</f>
        <v>#N/A</v>
      </c>
      <c r="I27" t="e">
        <f>VLOOKUP($A27,'Site 07'!$A:$H,4,FALSE)</f>
        <v>#N/A</v>
      </c>
      <c r="J27" t="e">
        <f>VLOOKUP($A27,'Site 07'!$A:$H,5,FALSE)</f>
        <v>#N/A</v>
      </c>
      <c r="K27" t="e">
        <f>VLOOKUP($A27,'Site 07'!$A:$H,6,FALSE)</f>
        <v>#N/A</v>
      </c>
      <c r="L27" t="e">
        <f>VLOOKUP($A27,'Site 07'!$A:$H,7,FALSE)</f>
        <v>#N/A</v>
      </c>
      <c r="M27" t="e">
        <f>VLOOKUP($A27,'Site 07'!$A:$H,8,FALSE)</f>
        <v>#N/A</v>
      </c>
      <c r="N27">
        <f>VLOOKUP($A27,'Site 08'!$A:$H,3,FALSE)</f>
        <v>3.5999999999999997E-2</v>
      </c>
      <c r="O27">
        <f>VLOOKUP($A27,'Site 08'!$A:$H,4,FALSE)</f>
        <v>1.6E-2</v>
      </c>
      <c r="P27">
        <f>VLOOKUP($A27,'Site 08'!$A:$H,5,FALSE)</f>
        <v>1.2E-2</v>
      </c>
      <c r="Q27">
        <f>VLOOKUP($A27,'Site 08'!$A:$H,6,FALSE)</f>
        <v>3.1</v>
      </c>
      <c r="R27">
        <f>VLOOKUP($A27,'Site 08'!$A:$H,7,FALSE)</f>
        <v>0.12</v>
      </c>
      <c r="S27" t="e">
        <f>VLOOKUP($A27,'Site 08'!$A:$H,8,FALSE)</f>
        <v>#N/A</v>
      </c>
      <c r="T27">
        <f>VLOOKUP($A27,'Site 09'!$A:$H,3,FALSE)</f>
        <v>0.03</v>
      </c>
      <c r="U27">
        <f>VLOOKUP($A27,'Site 09'!$A:$H,4,FALSE)</f>
        <v>7.0000000000000001E-3</v>
      </c>
      <c r="V27">
        <f>VLOOKUP($A27,'Site 09'!$A:$H,5,FALSE)</f>
        <v>1E-3</v>
      </c>
      <c r="W27">
        <f>VLOOKUP($A27,'Site 09'!$A:$H,6,FALSE)</f>
        <v>4.37</v>
      </c>
      <c r="X27">
        <f>VLOOKUP($A27,'Site 09'!$A:$H,7,FALSE)</f>
        <v>0.19</v>
      </c>
      <c r="Y27" t="e">
        <f>VLOOKUP($A27,'Site 09'!$A:$H,8,FALSE)</f>
        <v>#N/A</v>
      </c>
      <c r="Z27">
        <f>VLOOKUP($A27,'Site 10 '!$A:$H,3,FALSE)</f>
        <v>4.2999999999999997E-2</v>
      </c>
      <c r="AA27">
        <f>VLOOKUP($A27,'Site 10 '!$A:$H,4,FALSE)</f>
        <v>8.9999999999999993E-3</v>
      </c>
      <c r="AB27">
        <f>VLOOKUP($A27,'Site 10 '!$A:$H,5,FALSE)</f>
        <v>1E-3</v>
      </c>
      <c r="AC27">
        <f>VLOOKUP($A27,'Site 10 '!$A:$H,6,FALSE)</f>
        <v>3.54</v>
      </c>
      <c r="AD27">
        <f>VLOOKUP($A27,'Site 10 '!$A:$H,7,FALSE)</f>
        <v>0.13</v>
      </c>
      <c r="AE27" t="e">
        <f>VLOOKUP($A27,'Site 10 '!$A:$H,8,FALSE)</f>
        <v>#N/A</v>
      </c>
    </row>
    <row r="28" spans="1:31" x14ac:dyDescent="0.25">
      <c r="A28">
        <v>1993</v>
      </c>
      <c r="B28" t="e">
        <f>VLOOKUP($A28,'Site 06'!$A:$H,3,FALSE)</f>
        <v>#N/A</v>
      </c>
      <c r="C28" t="e">
        <f>VLOOKUP($A28,'Site 06'!$A:$H,4,FALSE)</f>
        <v>#N/A</v>
      </c>
      <c r="D28" t="e">
        <f>VLOOKUP($A28,'Site 06'!$A:$H,5,FALSE)</f>
        <v>#N/A</v>
      </c>
      <c r="E28" t="e">
        <f>VLOOKUP($A28,'Site 06'!$A:$H,6,FALSE)</f>
        <v>#N/A</v>
      </c>
      <c r="F28" t="e">
        <f>VLOOKUP($A28,'Site 06'!$A:$H,7,FALSE)</f>
        <v>#N/A</v>
      </c>
      <c r="G28" t="e">
        <f>VLOOKUP($A28,'Site 06'!$A:$H,8,FALSE)</f>
        <v>#N/A</v>
      </c>
      <c r="H28" t="e">
        <f>VLOOKUP($A28,'Site 07'!$A:$H,3,FALSE)</f>
        <v>#N/A</v>
      </c>
      <c r="I28" t="e">
        <f>VLOOKUP($A28,'Site 07'!$A:$H,4,FALSE)</f>
        <v>#N/A</v>
      </c>
      <c r="J28" t="e">
        <f>VLOOKUP($A28,'Site 07'!$A:$H,5,FALSE)</f>
        <v>#N/A</v>
      </c>
      <c r="K28" t="e">
        <f>VLOOKUP($A28,'Site 07'!$A:$H,6,FALSE)</f>
        <v>#N/A</v>
      </c>
      <c r="L28" t="e">
        <f>VLOOKUP($A28,'Site 07'!$A:$H,7,FALSE)</f>
        <v>#N/A</v>
      </c>
      <c r="M28" t="e">
        <f>VLOOKUP($A28,'Site 07'!$A:$H,8,FALSE)</f>
        <v>#N/A</v>
      </c>
      <c r="N28">
        <f>VLOOKUP($A28,'Site 08'!$A:$H,3,FALSE)</f>
        <v>3.1E-2</v>
      </c>
      <c r="O28">
        <f>VLOOKUP($A28,'Site 08'!$A:$H,4,FALSE)</f>
        <v>7.0000000000000001E-3</v>
      </c>
      <c r="P28">
        <f>VLOOKUP($A28,'Site 08'!$A:$H,5,FALSE)</f>
        <v>3.0000000000000001E-3</v>
      </c>
      <c r="Q28">
        <f>VLOOKUP($A28,'Site 08'!$A:$H,6,FALSE)</f>
        <v>3.24</v>
      </c>
      <c r="R28">
        <f>VLOOKUP($A28,'Site 08'!$A:$H,7,FALSE)</f>
        <v>0.13</v>
      </c>
      <c r="S28" t="e">
        <f>VLOOKUP($A28,'Site 08'!$A:$H,8,FALSE)</f>
        <v>#N/A</v>
      </c>
      <c r="T28">
        <f>VLOOKUP($A28,'Site 09'!$A:$H,3,FALSE)</f>
        <v>3.1E-2</v>
      </c>
      <c r="U28">
        <f>VLOOKUP($A28,'Site 09'!$A:$H,4,FALSE)</f>
        <v>6.0000000000000001E-3</v>
      </c>
      <c r="V28">
        <f>VLOOKUP($A28,'Site 09'!$A:$H,5,FALSE)</f>
        <v>1E-3</v>
      </c>
      <c r="W28">
        <f>VLOOKUP($A28,'Site 09'!$A:$H,6,FALSE)</f>
        <v>4.46</v>
      </c>
      <c r="X28">
        <f>VLOOKUP($A28,'Site 09'!$A:$H,7,FALSE)</f>
        <v>0.18</v>
      </c>
      <c r="Y28" t="e">
        <f>VLOOKUP($A28,'Site 09'!$A:$H,8,FALSE)</f>
        <v>#N/A</v>
      </c>
      <c r="Z28">
        <f>VLOOKUP($A28,'Site 10 '!$A:$H,3,FALSE)</f>
        <v>4.5999999999999999E-2</v>
      </c>
      <c r="AA28">
        <f>VLOOKUP($A28,'Site 10 '!$A:$H,4,FALSE)</f>
        <v>6.0000000000000001E-3</v>
      </c>
      <c r="AB28">
        <f>VLOOKUP($A28,'Site 10 '!$A:$H,5,FALSE)</f>
        <v>1E-3</v>
      </c>
      <c r="AC28">
        <f>VLOOKUP($A28,'Site 10 '!$A:$H,6,FALSE)</f>
        <v>3.52</v>
      </c>
      <c r="AD28">
        <f>VLOOKUP($A28,'Site 10 '!$A:$H,7,FALSE)</f>
        <v>0.13</v>
      </c>
      <c r="AE28" t="e">
        <f>VLOOKUP($A28,'Site 10 '!$A:$H,8,FALSE)</f>
        <v>#N/A</v>
      </c>
    </row>
    <row r="29" spans="1:31" x14ac:dyDescent="0.25">
      <c r="A29">
        <v>1994</v>
      </c>
      <c r="B29" t="e">
        <f>VLOOKUP($A29,'Site 06'!$A:$H,3,FALSE)</f>
        <v>#N/A</v>
      </c>
      <c r="C29" t="e">
        <f>VLOOKUP($A29,'Site 06'!$A:$H,4,FALSE)</f>
        <v>#N/A</v>
      </c>
      <c r="D29" t="e">
        <f>VLOOKUP($A29,'Site 06'!$A:$H,5,FALSE)</f>
        <v>#N/A</v>
      </c>
      <c r="E29" t="e">
        <f>VLOOKUP($A29,'Site 06'!$A:$H,6,FALSE)</f>
        <v>#N/A</v>
      </c>
      <c r="F29" t="e">
        <f>VLOOKUP($A29,'Site 06'!$A:$H,7,FALSE)</f>
        <v>#N/A</v>
      </c>
      <c r="G29" t="e">
        <f>VLOOKUP($A29,'Site 06'!$A:$H,8,FALSE)</f>
        <v>#N/A</v>
      </c>
      <c r="H29" t="e">
        <f>VLOOKUP($A29,'Site 07'!$A:$H,3,FALSE)</f>
        <v>#N/A</v>
      </c>
      <c r="I29" t="e">
        <f>VLOOKUP($A29,'Site 07'!$A:$H,4,FALSE)</f>
        <v>#N/A</v>
      </c>
      <c r="J29" t="e">
        <f>VLOOKUP($A29,'Site 07'!$A:$H,5,FALSE)</f>
        <v>#N/A</v>
      </c>
      <c r="K29" t="e">
        <f>VLOOKUP($A29,'Site 07'!$A:$H,6,FALSE)</f>
        <v>#N/A</v>
      </c>
      <c r="L29" t="e">
        <f>VLOOKUP($A29,'Site 07'!$A:$H,7,FALSE)</f>
        <v>#N/A</v>
      </c>
      <c r="M29" t="e">
        <f>VLOOKUP($A29,'Site 07'!$A:$H,8,FALSE)</f>
        <v>#N/A</v>
      </c>
      <c r="N29">
        <f>VLOOKUP($A29,'Site 08'!$A:$H,3,FALSE)</f>
        <v>3.3000000000000002E-2</v>
      </c>
      <c r="O29">
        <f>VLOOKUP($A29,'Site 08'!$A:$H,4,FALSE)</f>
        <v>7.0000000000000001E-3</v>
      </c>
      <c r="P29">
        <f>VLOOKUP($A29,'Site 08'!$A:$H,5,FALSE)</f>
        <v>7.0000000000000001E-3</v>
      </c>
      <c r="Q29">
        <f>VLOOKUP($A29,'Site 08'!$A:$H,6,FALSE)</f>
        <v>3.45</v>
      </c>
      <c r="R29">
        <f>VLOOKUP($A29,'Site 08'!$A:$H,7,FALSE)</f>
        <v>0.13</v>
      </c>
      <c r="S29" t="e">
        <f>VLOOKUP($A29,'Site 08'!$A:$H,8,FALSE)</f>
        <v>#N/A</v>
      </c>
      <c r="T29">
        <f>VLOOKUP($A29,'Site 09'!$A:$H,3,FALSE)</f>
        <v>2.8000000000000001E-2</v>
      </c>
      <c r="U29">
        <f>VLOOKUP($A29,'Site 09'!$A:$H,4,FALSE)</f>
        <v>4.0000000000000001E-3</v>
      </c>
      <c r="V29">
        <f>VLOOKUP($A29,'Site 09'!$A:$H,5,FALSE)</f>
        <v>1E-3</v>
      </c>
      <c r="W29">
        <f>VLOOKUP($A29,'Site 09'!$A:$H,6,FALSE)</f>
        <v>4.74</v>
      </c>
      <c r="X29">
        <f>VLOOKUP($A29,'Site 09'!$A:$H,7,FALSE)</f>
        <v>0.22</v>
      </c>
      <c r="Y29" t="e">
        <f>VLOOKUP($A29,'Site 09'!$A:$H,8,FALSE)</f>
        <v>#N/A</v>
      </c>
      <c r="Z29">
        <f>VLOOKUP($A29,'Site 10 '!$A:$H,3,FALSE)</f>
        <v>4.1000000000000002E-2</v>
      </c>
      <c r="AA29">
        <f>VLOOKUP($A29,'Site 10 '!$A:$H,4,FALSE)</f>
        <v>5.0000000000000001E-3</v>
      </c>
      <c r="AB29">
        <f>VLOOKUP($A29,'Site 10 '!$A:$H,5,FALSE)</f>
        <v>1E-3</v>
      </c>
      <c r="AC29">
        <f>VLOOKUP($A29,'Site 10 '!$A:$H,6,FALSE)</f>
        <v>3.79</v>
      </c>
      <c r="AD29">
        <f>VLOOKUP($A29,'Site 10 '!$A:$H,7,FALSE)</f>
        <v>0.15</v>
      </c>
      <c r="AE29" t="e">
        <f>VLOOKUP($A29,'Site 10 '!$A:$H,8,FALSE)</f>
        <v>#N/A</v>
      </c>
    </row>
    <row r="30" spans="1:31" x14ac:dyDescent="0.25">
      <c r="A30">
        <v>1995</v>
      </c>
      <c r="B30" t="e">
        <f>VLOOKUP($A30,'Site 06'!$A:$H,3,FALSE)</f>
        <v>#N/A</v>
      </c>
      <c r="C30" t="e">
        <f>VLOOKUP($A30,'Site 06'!$A:$H,4,FALSE)</f>
        <v>#N/A</v>
      </c>
      <c r="D30" t="e">
        <f>VLOOKUP($A30,'Site 06'!$A:$H,5,FALSE)</f>
        <v>#N/A</v>
      </c>
      <c r="E30" t="e">
        <f>VLOOKUP($A30,'Site 06'!$A:$H,6,FALSE)</f>
        <v>#N/A</v>
      </c>
      <c r="F30" t="e">
        <f>VLOOKUP($A30,'Site 06'!$A:$H,7,FALSE)</f>
        <v>#N/A</v>
      </c>
      <c r="G30" t="e">
        <f>VLOOKUP($A30,'Site 06'!$A:$H,8,FALSE)</f>
        <v>#N/A</v>
      </c>
      <c r="H30" t="e">
        <f>VLOOKUP($A30,'Site 07'!$A:$H,3,FALSE)</f>
        <v>#N/A</v>
      </c>
      <c r="I30" t="e">
        <f>VLOOKUP($A30,'Site 07'!$A:$H,4,FALSE)</f>
        <v>#N/A</v>
      </c>
      <c r="J30" t="e">
        <f>VLOOKUP($A30,'Site 07'!$A:$H,5,FALSE)</f>
        <v>#N/A</v>
      </c>
      <c r="K30" t="e">
        <f>VLOOKUP($A30,'Site 07'!$A:$H,6,FALSE)</f>
        <v>#N/A</v>
      </c>
      <c r="L30" t="e">
        <f>VLOOKUP($A30,'Site 07'!$A:$H,7,FALSE)</f>
        <v>#N/A</v>
      </c>
      <c r="M30" t="e">
        <f>VLOOKUP($A30,'Site 07'!$A:$H,8,FALSE)</f>
        <v>#N/A</v>
      </c>
      <c r="N30">
        <f>VLOOKUP($A30,'Site 08'!$A:$H,3,FALSE)</f>
        <v>3.1E-2</v>
      </c>
      <c r="O30">
        <f>VLOOKUP($A30,'Site 08'!$A:$H,4,FALSE)</f>
        <v>7.0000000000000001E-3</v>
      </c>
      <c r="P30">
        <f>VLOOKUP($A30,'Site 08'!$A:$H,5,FALSE)</f>
        <v>2E-3</v>
      </c>
      <c r="Q30">
        <f>VLOOKUP($A30,'Site 08'!$A:$H,6,FALSE)</f>
        <v>3.16</v>
      </c>
      <c r="R30">
        <f>VLOOKUP($A30,'Site 08'!$A:$H,7,FALSE)</f>
        <v>0.11</v>
      </c>
      <c r="S30" t="e">
        <f>VLOOKUP($A30,'Site 08'!$A:$H,8,FALSE)</f>
        <v>#N/A</v>
      </c>
      <c r="T30">
        <f>VLOOKUP($A30,'Site 09'!$A:$H,3,FALSE)</f>
        <v>3.1E-2</v>
      </c>
      <c r="U30">
        <f>VLOOKUP($A30,'Site 09'!$A:$H,4,FALSE)</f>
        <v>6.0000000000000001E-3</v>
      </c>
      <c r="V30">
        <f>VLOOKUP($A30,'Site 09'!$A:$H,5,FALSE)</f>
        <v>1E-3</v>
      </c>
      <c r="W30">
        <f>VLOOKUP($A30,'Site 09'!$A:$H,6,FALSE)</f>
        <v>4.3600000000000003</v>
      </c>
      <c r="X30">
        <f>VLOOKUP($A30,'Site 09'!$A:$H,7,FALSE)</f>
        <v>0.18</v>
      </c>
      <c r="Y30" t="e">
        <f>VLOOKUP($A30,'Site 09'!$A:$H,8,FALSE)</f>
        <v>#N/A</v>
      </c>
      <c r="Z30">
        <f>VLOOKUP($A30,'Site 10 '!$A:$H,3,FALSE)</f>
        <v>4.4999999999999998E-2</v>
      </c>
      <c r="AA30">
        <f>VLOOKUP($A30,'Site 10 '!$A:$H,4,FALSE)</f>
        <v>6.0000000000000001E-3</v>
      </c>
      <c r="AB30">
        <f>VLOOKUP($A30,'Site 10 '!$A:$H,5,FALSE)</f>
        <v>1E-3</v>
      </c>
      <c r="AC30">
        <f>VLOOKUP($A30,'Site 10 '!$A:$H,6,FALSE)</f>
        <v>3.63</v>
      </c>
      <c r="AD30">
        <f>VLOOKUP($A30,'Site 10 '!$A:$H,7,FALSE)</f>
        <v>0.1</v>
      </c>
      <c r="AE30" t="e">
        <f>VLOOKUP($A30,'Site 10 '!$A:$H,8,FALSE)</f>
        <v>#N/A</v>
      </c>
    </row>
    <row r="31" spans="1:31" x14ac:dyDescent="0.25">
      <c r="A31">
        <v>1996</v>
      </c>
      <c r="B31" t="e">
        <f>VLOOKUP($A31,'Site 06'!$A:$H,3,FALSE)</f>
        <v>#N/A</v>
      </c>
      <c r="C31" t="e">
        <f>VLOOKUP($A31,'Site 06'!$A:$H,4,FALSE)</f>
        <v>#N/A</v>
      </c>
      <c r="D31" t="e">
        <f>VLOOKUP($A31,'Site 06'!$A:$H,5,FALSE)</f>
        <v>#N/A</v>
      </c>
      <c r="E31" t="e">
        <f>VLOOKUP($A31,'Site 06'!$A:$H,6,FALSE)</f>
        <v>#N/A</v>
      </c>
      <c r="F31" t="e">
        <f>VLOOKUP($A31,'Site 06'!$A:$H,7,FALSE)</f>
        <v>#N/A</v>
      </c>
      <c r="G31" t="e">
        <f>VLOOKUP($A31,'Site 06'!$A:$H,8,FALSE)</f>
        <v>#N/A</v>
      </c>
      <c r="H31" t="e">
        <f>VLOOKUP($A31,'Site 07'!$A:$H,3,FALSE)</f>
        <v>#N/A</v>
      </c>
      <c r="I31" t="e">
        <f>VLOOKUP($A31,'Site 07'!$A:$H,4,FALSE)</f>
        <v>#N/A</v>
      </c>
      <c r="J31" t="e">
        <f>VLOOKUP($A31,'Site 07'!$A:$H,5,FALSE)</f>
        <v>#N/A</v>
      </c>
      <c r="K31" t="e">
        <f>VLOOKUP($A31,'Site 07'!$A:$H,6,FALSE)</f>
        <v>#N/A</v>
      </c>
      <c r="L31" t="e">
        <f>VLOOKUP($A31,'Site 07'!$A:$H,7,FALSE)</f>
        <v>#N/A</v>
      </c>
      <c r="M31" t="e">
        <f>VLOOKUP($A31,'Site 07'!$A:$H,8,FALSE)</f>
        <v>#N/A</v>
      </c>
      <c r="N31">
        <f>VLOOKUP($A31,'Site 08'!$A:$H,3,FALSE)</f>
        <v>0.03</v>
      </c>
      <c r="O31">
        <f>VLOOKUP($A31,'Site 08'!$A:$H,4,FALSE)</f>
        <v>2.4E-2</v>
      </c>
      <c r="P31">
        <f>VLOOKUP($A31,'Site 08'!$A:$H,5,FALSE)</f>
        <v>4.0000000000000001E-3</v>
      </c>
      <c r="Q31">
        <f>VLOOKUP($A31,'Site 08'!$A:$H,6,FALSE)</f>
        <v>3.1</v>
      </c>
      <c r="R31">
        <f>VLOOKUP($A31,'Site 08'!$A:$H,7,FALSE)</f>
        <v>0.18</v>
      </c>
      <c r="S31" t="e">
        <f>VLOOKUP($A31,'Site 08'!$A:$H,8,FALSE)</f>
        <v>#N/A</v>
      </c>
      <c r="T31">
        <f>VLOOKUP($A31,'Site 09'!$A:$H,3,FALSE)</f>
        <v>2.8000000000000001E-2</v>
      </c>
      <c r="U31">
        <f>VLOOKUP($A31,'Site 09'!$A:$H,4,FALSE)</f>
        <v>1.2999999999999999E-2</v>
      </c>
      <c r="V31">
        <f>VLOOKUP($A31,'Site 09'!$A:$H,5,FALSE)</f>
        <v>4.0000000000000001E-3</v>
      </c>
      <c r="W31">
        <f>VLOOKUP($A31,'Site 09'!$A:$H,6,FALSE)</f>
        <v>4.08</v>
      </c>
      <c r="X31">
        <f>VLOOKUP($A31,'Site 09'!$A:$H,7,FALSE)</f>
        <v>0.2</v>
      </c>
      <c r="Y31" t="e">
        <f>VLOOKUP($A31,'Site 09'!$A:$H,8,FALSE)</f>
        <v>#N/A</v>
      </c>
      <c r="Z31">
        <f>VLOOKUP($A31,'Site 10 '!$A:$H,3,FALSE)</f>
        <v>4.5999999999999999E-2</v>
      </c>
      <c r="AA31">
        <f>VLOOKUP($A31,'Site 10 '!$A:$H,4,FALSE)</f>
        <v>1.6E-2</v>
      </c>
      <c r="AB31">
        <f>VLOOKUP($A31,'Site 10 '!$A:$H,5,FALSE)</f>
        <v>3.0000000000000001E-3</v>
      </c>
      <c r="AC31">
        <f>VLOOKUP($A31,'Site 10 '!$A:$H,6,FALSE)</f>
        <v>3.62</v>
      </c>
      <c r="AD31">
        <f>VLOOKUP($A31,'Site 10 '!$A:$H,7,FALSE)</f>
        <v>0.16</v>
      </c>
      <c r="AE31" t="e">
        <f>VLOOKUP($A31,'Site 10 '!$A:$H,8,FALSE)</f>
        <v>#N/A</v>
      </c>
    </row>
    <row r="32" spans="1:31" x14ac:dyDescent="0.25">
      <c r="A32">
        <v>1997</v>
      </c>
      <c r="B32" t="e">
        <f>VLOOKUP($A32,'Site 06'!$A:$H,3,FALSE)</f>
        <v>#N/A</v>
      </c>
      <c r="C32" t="e">
        <f>VLOOKUP($A32,'Site 06'!$A:$H,4,FALSE)</f>
        <v>#N/A</v>
      </c>
      <c r="D32" t="e">
        <f>VLOOKUP($A32,'Site 06'!$A:$H,5,FALSE)</f>
        <v>#N/A</v>
      </c>
      <c r="E32" t="e">
        <f>VLOOKUP($A32,'Site 06'!$A:$H,6,FALSE)</f>
        <v>#N/A</v>
      </c>
      <c r="F32" t="e">
        <f>VLOOKUP($A32,'Site 06'!$A:$H,7,FALSE)</f>
        <v>#N/A</v>
      </c>
      <c r="G32" t="e">
        <f>VLOOKUP($A32,'Site 06'!$A:$H,8,FALSE)</f>
        <v>#N/A</v>
      </c>
      <c r="H32" t="e">
        <f>VLOOKUP($A32,'Site 07'!$A:$H,3,FALSE)</f>
        <v>#N/A</v>
      </c>
      <c r="I32" t="e">
        <f>VLOOKUP($A32,'Site 07'!$A:$H,4,FALSE)</f>
        <v>#N/A</v>
      </c>
      <c r="J32" t="e">
        <f>VLOOKUP($A32,'Site 07'!$A:$H,5,FALSE)</f>
        <v>#N/A</v>
      </c>
      <c r="K32" t="e">
        <f>VLOOKUP($A32,'Site 07'!$A:$H,6,FALSE)</f>
        <v>#N/A</v>
      </c>
      <c r="L32" t="e">
        <f>VLOOKUP($A32,'Site 07'!$A:$H,7,FALSE)</f>
        <v>#N/A</v>
      </c>
      <c r="M32" t="e">
        <f>VLOOKUP($A32,'Site 07'!$A:$H,8,FALSE)</f>
        <v>#N/A</v>
      </c>
      <c r="N32">
        <f>VLOOKUP($A32,'Site 08'!$A:$H,3,FALSE)</f>
        <v>0.03</v>
      </c>
      <c r="O32">
        <f>VLOOKUP($A32,'Site 08'!$A:$H,4,FALSE)</f>
        <v>7.0000000000000001E-3</v>
      </c>
      <c r="P32">
        <f>VLOOKUP($A32,'Site 08'!$A:$H,5,FALSE)</f>
        <v>5.0000000000000001E-3</v>
      </c>
      <c r="Q32">
        <f>VLOOKUP($A32,'Site 08'!$A:$H,6,FALSE)</f>
        <v>2.69</v>
      </c>
      <c r="R32">
        <f>VLOOKUP($A32,'Site 08'!$A:$H,7,FALSE)</f>
        <v>0.08</v>
      </c>
      <c r="S32" t="e">
        <f>VLOOKUP($A32,'Site 08'!$A:$H,8,FALSE)</f>
        <v>#N/A</v>
      </c>
      <c r="T32">
        <f>VLOOKUP($A32,'Site 09'!$A:$H,3,FALSE)</f>
        <v>2.8000000000000001E-2</v>
      </c>
      <c r="U32">
        <f>VLOOKUP($A32,'Site 09'!$A:$H,4,FALSE)</f>
        <v>7.0000000000000001E-3</v>
      </c>
      <c r="V32">
        <f>VLOOKUP($A32,'Site 09'!$A:$H,5,FALSE)</f>
        <v>1E-3</v>
      </c>
      <c r="W32">
        <f>VLOOKUP($A32,'Site 09'!$A:$H,6,FALSE)</f>
        <v>3.88</v>
      </c>
      <c r="X32">
        <f>VLOOKUP($A32,'Site 09'!$A:$H,7,FALSE)</f>
        <v>0.13</v>
      </c>
      <c r="Y32" t="e">
        <f>VLOOKUP($A32,'Site 09'!$A:$H,8,FALSE)</f>
        <v>#N/A</v>
      </c>
      <c r="Z32">
        <f>VLOOKUP($A32,'Site 10 '!$A:$H,3,FALSE)</f>
        <v>4.5999999999999999E-2</v>
      </c>
      <c r="AA32">
        <f>VLOOKUP($A32,'Site 10 '!$A:$H,4,FALSE)</f>
        <v>8.0000000000000002E-3</v>
      </c>
      <c r="AB32">
        <f>VLOOKUP($A32,'Site 10 '!$A:$H,5,FALSE)</f>
        <v>2E-3</v>
      </c>
      <c r="AC32">
        <f>VLOOKUP($A32,'Site 10 '!$A:$H,6,FALSE)</f>
        <v>3.35</v>
      </c>
      <c r="AD32">
        <f>VLOOKUP($A32,'Site 10 '!$A:$H,7,FALSE)</f>
        <v>0.1</v>
      </c>
      <c r="AE32" t="e">
        <f>VLOOKUP($A32,'Site 10 '!$A:$H,8,FALSE)</f>
        <v>#N/A</v>
      </c>
    </row>
    <row r="33" spans="1:31" x14ac:dyDescent="0.25">
      <c r="A33">
        <v>1998</v>
      </c>
      <c r="B33" t="e">
        <f>VLOOKUP($A33,'Site 06'!$A:$H,3,FALSE)</f>
        <v>#N/A</v>
      </c>
      <c r="C33" t="e">
        <f>VLOOKUP($A33,'Site 06'!$A:$H,4,FALSE)</f>
        <v>#N/A</v>
      </c>
      <c r="D33" t="e">
        <f>VLOOKUP($A33,'Site 06'!$A:$H,5,FALSE)</f>
        <v>#N/A</v>
      </c>
      <c r="E33" t="e">
        <f>VLOOKUP($A33,'Site 06'!$A:$H,6,FALSE)</f>
        <v>#N/A</v>
      </c>
      <c r="F33" t="e">
        <f>VLOOKUP($A33,'Site 06'!$A:$H,7,FALSE)</f>
        <v>#N/A</v>
      </c>
      <c r="G33" t="e">
        <f>VLOOKUP($A33,'Site 06'!$A:$H,8,FALSE)</f>
        <v>#N/A</v>
      </c>
      <c r="H33" t="e">
        <f>VLOOKUP($A33,'Site 07'!$A:$H,3,FALSE)</f>
        <v>#N/A</v>
      </c>
      <c r="I33" t="e">
        <f>VLOOKUP($A33,'Site 07'!$A:$H,4,FALSE)</f>
        <v>#N/A</v>
      </c>
      <c r="J33" t="e">
        <f>VLOOKUP($A33,'Site 07'!$A:$H,5,FALSE)</f>
        <v>#N/A</v>
      </c>
      <c r="K33" t="e">
        <f>VLOOKUP($A33,'Site 07'!$A:$H,6,FALSE)</f>
        <v>#N/A</v>
      </c>
      <c r="L33" t="e">
        <f>VLOOKUP($A33,'Site 07'!$A:$H,7,FALSE)</f>
        <v>#N/A</v>
      </c>
      <c r="M33" t="e">
        <f>VLOOKUP($A33,'Site 07'!$A:$H,8,FALSE)</f>
        <v>#N/A</v>
      </c>
      <c r="N33">
        <f>VLOOKUP($A33,'Site 08'!$A:$H,3,FALSE)</f>
        <v>2.9000000000000001E-2</v>
      </c>
      <c r="O33">
        <f>VLOOKUP($A33,'Site 08'!$A:$H,4,FALSE)</f>
        <v>8.0000000000000002E-3</v>
      </c>
      <c r="P33">
        <f>VLOOKUP($A33,'Site 08'!$A:$H,5,FALSE)</f>
        <v>8.9999999999999993E-3</v>
      </c>
      <c r="Q33">
        <f>VLOOKUP($A33,'Site 08'!$A:$H,6,FALSE)</f>
        <v>3.34</v>
      </c>
      <c r="R33">
        <f>VLOOKUP($A33,'Site 08'!$A:$H,7,FALSE)</f>
        <v>0.1</v>
      </c>
      <c r="S33" t="e">
        <f>VLOOKUP($A33,'Site 08'!$A:$H,8,FALSE)</f>
        <v>#N/A</v>
      </c>
      <c r="T33">
        <f>VLOOKUP($A33,'Site 09'!$A:$H,3,FALSE)</f>
        <v>2.5000000000000001E-2</v>
      </c>
      <c r="U33">
        <f>VLOOKUP($A33,'Site 09'!$A:$H,4,FALSE)</f>
        <v>1.4999999999999999E-2</v>
      </c>
      <c r="V33">
        <f>VLOOKUP($A33,'Site 09'!$A:$H,5,FALSE)</f>
        <v>1E-3</v>
      </c>
      <c r="W33">
        <f>VLOOKUP($A33,'Site 09'!$A:$H,6,FALSE)</f>
        <v>4.3</v>
      </c>
      <c r="X33">
        <f>VLOOKUP($A33,'Site 09'!$A:$H,7,FALSE)</f>
        <v>0.16</v>
      </c>
      <c r="Y33" t="e">
        <f>VLOOKUP($A33,'Site 09'!$A:$H,8,FALSE)</f>
        <v>#N/A</v>
      </c>
      <c r="Z33">
        <f>VLOOKUP($A33,'Site 10 '!$A:$H,3,FALSE)</f>
        <v>4.2999999999999997E-2</v>
      </c>
      <c r="AA33">
        <f>VLOOKUP($A33,'Site 10 '!$A:$H,4,FALSE)</f>
        <v>1.2E-2</v>
      </c>
      <c r="AB33">
        <f>VLOOKUP($A33,'Site 10 '!$A:$H,5,FALSE)</f>
        <v>6.0000000000000001E-3</v>
      </c>
      <c r="AC33">
        <f>VLOOKUP($A33,'Site 10 '!$A:$H,6,FALSE)</f>
        <v>3.84</v>
      </c>
      <c r="AD33">
        <f>VLOOKUP($A33,'Site 10 '!$A:$H,7,FALSE)</f>
        <v>0.11</v>
      </c>
      <c r="AE33" t="e">
        <f>VLOOKUP($A33,'Site 10 '!$A:$H,8,FALSE)</f>
        <v>#N/A</v>
      </c>
    </row>
    <row r="34" spans="1:31" x14ac:dyDescent="0.25">
      <c r="A34">
        <v>1999</v>
      </c>
      <c r="B34" t="e">
        <f>VLOOKUP($A34,'Site 06'!$A:$H,3,FALSE)</f>
        <v>#N/A</v>
      </c>
      <c r="C34" t="e">
        <f>VLOOKUP($A34,'Site 06'!$A:$H,4,FALSE)</f>
        <v>#N/A</v>
      </c>
      <c r="D34" t="e">
        <f>VLOOKUP($A34,'Site 06'!$A:$H,5,FALSE)</f>
        <v>#N/A</v>
      </c>
      <c r="E34" t="e">
        <f>VLOOKUP($A34,'Site 06'!$A:$H,6,FALSE)</f>
        <v>#N/A</v>
      </c>
      <c r="F34" t="e">
        <f>VLOOKUP($A34,'Site 06'!$A:$H,7,FALSE)</f>
        <v>#N/A</v>
      </c>
      <c r="G34" t="e">
        <f>VLOOKUP($A34,'Site 06'!$A:$H,8,FALSE)</f>
        <v>#N/A</v>
      </c>
      <c r="H34" t="e">
        <f>VLOOKUP($A34,'Site 07'!$A:$H,3,FALSE)</f>
        <v>#N/A</v>
      </c>
      <c r="I34" t="e">
        <f>VLOOKUP($A34,'Site 07'!$A:$H,4,FALSE)</f>
        <v>#N/A</v>
      </c>
      <c r="J34" t="e">
        <f>VLOOKUP($A34,'Site 07'!$A:$H,5,FALSE)</f>
        <v>#N/A</v>
      </c>
      <c r="K34" t="e">
        <f>VLOOKUP($A34,'Site 07'!$A:$H,6,FALSE)</f>
        <v>#N/A</v>
      </c>
      <c r="L34" t="e">
        <f>VLOOKUP($A34,'Site 07'!$A:$H,7,FALSE)</f>
        <v>#N/A</v>
      </c>
      <c r="M34" t="e">
        <f>VLOOKUP($A34,'Site 07'!$A:$H,8,FALSE)</f>
        <v>#N/A</v>
      </c>
      <c r="N34">
        <f>VLOOKUP($A34,'Site 08'!$A:$H,3,FALSE)</f>
        <v>2.7E-2</v>
      </c>
      <c r="O34">
        <f>VLOOKUP($A34,'Site 08'!$A:$H,4,FALSE)</f>
        <v>6.0000000000000001E-3</v>
      </c>
      <c r="P34">
        <f>VLOOKUP($A34,'Site 08'!$A:$H,5,FALSE)</f>
        <v>1E-3</v>
      </c>
      <c r="Q34">
        <f>VLOOKUP($A34,'Site 08'!$A:$H,6,FALSE)</f>
        <v>2.86</v>
      </c>
      <c r="R34">
        <f>VLOOKUP($A34,'Site 08'!$A:$H,7,FALSE)</f>
        <v>0.11</v>
      </c>
      <c r="S34" t="e">
        <f>VLOOKUP($A34,'Site 08'!$A:$H,8,FALSE)</f>
        <v>#N/A</v>
      </c>
      <c r="T34">
        <f>VLOOKUP($A34,'Site 09'!$A:$H,3,FALSE)</f>
        <v>2.5000000000000001E-2</v>
      </c>
      <c r="U34">
        <f>VLOOKUP($A34,'Site 09'!$A:$H,4,FALSE)</f>
        <v>6.0000000000000001E-3</v>
      </c>
      <c r="V34">
        <f>VLOOKUP($A34,'Site 09'!$A:$H,5,FALSE)</f>
        <v>1E-3</v>
      </c>
      <c r="W34">
        <f>VLOOKUP($A34,'Site 09'!$A:$H,6,FALSE)</f>
        <v>3.92</v>
      </c>
      <c r="X34">
        <f>VLOOKUP($A34,'Site 09'!$A:$H,7,FALSE)</f>
        <v>0.14000000000000001</v>
      </c>
      <c r="Y34" t="e">
        <f>VLOOKUP($A34,'Site 09'!$A:$H,8,FALSE)</f>
        <v>#N/A</v>
      </c>
      <c r="Z34">
        <f>VLOOKUP($A34,'Site 10 '!$A:$H,3,FALSE)</f>
        <v>4.2999999999999997E-2</v>
      </c>
      <c r="AA34">
        <f>VLOOKUP($A34,'Site 10 '!$A:$H,4,FALSE)</f>
        <v>6.0000000000000001E-3</v>
      </c>
      <c r="AB34">
        <f>VLOOKUP($A34,'Site 10 '!$A:$H,5,FALSE)</f>
        <v>1E-3</v>
      </c>
      <c r="AC34">
        <f>VLOOKUP($A34,'Site 10 '!$A:$H,6,FALSE)</f>
        <v>3.41</v>
      </c>
      <c r="AD34">
        <f>VLOOKUP($A34,'Site 10 '!$A:$H,7,FALSE)</f>
        <v>0.1</v>
      </c>
      <c r="AE34" t="e">
        <f>VLOOKUP($A34,'Site 10 '!$A:$H,8,FALSE)</f>
        <v>#N/A</v>
      </c>
    </row>
    <row r="35" spans="1:31" x14ac:dyDescent="0.25">
      <c r="A35">
        <v>2000</v>
      </c>
      <c r="B35" t="e">
        <f>VLOOKUP($A35,'Site 06'!$A:$H,3,FALSE)</f>
        <v>#N/A</v>
      </c>
      <c r="C35" t="e">
        <f>VLOOKUP($A35,'Site 06'!$A:$H,4,FALSE)</f>
        <v>#N/A</v>
      </c>
      <c r="D35" t="e">
        <f>VLOOKUP($A35,'Site 06'!$A:$H,5,FALSE)</f>
        <v>#N/A</v>
      </c>
      <c r="E35" t="e">
        <f>VLOOKUP($A35,'Site 06'!$A:$H,6,FALSE)</f>
        <v>#N/A</v>
      </c>
      <c r="F35" t="e">
        <f>VLOOKUP($A35,'Site 06'!$A:$H,7,FALSE)</f>
        <v>#N/A</v>
      </c>
      <c r="G35" t="e">
        <f>VLOOKUP($A35,'Site 06'!$A:$H,8,FALSE)</f>
        <v>#N/A</v>
      </c>
      <c r="H35" t="e">
        <f>VLOOKUP($A35,'Site 07'!$A:$H,3,FALSE)</f>
        <v>#N/A</v>
      </c>
      <c r="I35" t="e">
        <f>VLOOKUP($A35,'Site 07'!$A:$H,4,FALSE)</f>
        <v>#N/A</v>
      </c>
      <c r="J35" t="e">
        <f>VLOOKUP($A35,'Site 07'!$A:$H,5,FALSE)</f>
        <v>#N/A</v>
      </c>
      <c r="K35" t="e">
        <f>VLOOKUP($A35,'Site 07'!$A:$H,6,FALSE)</f>
        <v>#N/A</v>
      </c>
      <c r="L35" t="e">
        <f>VLOOKUP($A35,'Site 07'!$A:$H,7,FALSE)</f>
        <v>#N/A</v>
      </c>
      <c r="M35" t="e">
        <f>VLOOKUP($A35,'Site 07'!$A:$H,8,FALSE)</f>
        <v>#N/A</v>
      </c>
      <c r="N35">
        <f>VLOOKUP($A35,'Site 08'!$A:$H,3,FALSE)</f>
        <v>2.8000000000000001E-2</v>
      </c>
      <c r="O35">
        <f>VLOOKUP($A35,'Site 08'!$A:$H,4,FALSE)</f>
        <v>8.0000000000000002E-3</v>
      </c>
      <c r="P35">
        <f>VLOOKUP($A35,'Site 08'!$A:$H,5,FALSE)</f>
        <v>2E-3</v>
      </c>
      <c r="Q35">
        <f>VLOOKUP($A35,'Site 08'!$A:$H,6,FALSE)</f>
        <v>2.98</v>
      </c>
      <c r="R35">
        <f>VLOOKUP($A35,'Site 08'!$A:$H,7,FALSE)</f>
        <v>0.09</v>
      </c>
      <c r="S35" t="e">
        <f>VLOOKUP($A35,'Site 08'!$A:$H,8,FALSE)</f>
        <v>#N/A</v>
      </c>
      <c r="T35">
        <f>VLOOKUP($A35,'Site 09'!$A:$H,3,FALSE)</f>
        <v>2.5999999999999999E-2</v>
      </c>
      <c r="U35">
        <f>VLOOKUP($A35,'Site 09'!$A:$H,4,FALSE)</f>
        <v>5.0000000000000001E-3</v>
      </c>
      <c r="V35">
        <f>VLOOKUP($A35,'Site 09'!$A:$H,5,FALSE)</f>
        <v>0</v>
      </c>
      <c r="W35">
        <f>VLOOKUP($A35,'Site 09'!$A:$H,6,FALSE)</f>
        <v>3.97</v>
      </c>
      <c r="X35">
        <f>VLOOKUP($A35,'Site 09'!$A:$H,7,FALSE)</f>
        <v>0.14000000000000001</v>
      </c>
      <c r="Y35" t="e">
        <f>VLOOKUP($A35,'Site 09'!$A:$H,8,FALSE)</f>
        <v>#N/A</v>
      </c>
      <c r="Z35">
        <f>VLOOKUP($A35,'Site 10 '!$A:$H,3,FALSE)</f>
        <v>4.1000000000000002E-2</v>
      </c>
      <c r="AA35">
        <f>VLOOKUP($A35,'Site 10 '!$A:$H,4,FALSE)</f>
        <v>0.01</v>
      </c>
      <c r="AB35">
        <f>VLOOKUP($A35,'Site 10 '!$A:$H,5,FALSE)</f>
        <v>3.0000000000000001E-3</v>
      </c>
      <c r="AC35">
        <f>VLOOKUP($A35,'Site 10 '!$A:$H,6,FALSE)</f>
        <v>3.49</v>
      </c>
      <c r="AD35">
        <f>VLOOKUP($A35,'Site 10 '!$A:$H,7,FALSE)</f>
        <v>0.11</v>
      </c>
      <c r="AE35" t="e">
        <f>VLOOKUP($A35,'Site 10 '!$A:$H,8,FALSE)</f>
        <v>#N/A</v>
      </c>
    </row>
    <row r="36" spans="1:31" x14ac:dyDescent="0.25">
      <c r="A36">
        <v>2001</v>
      </c>
      <c r="B36" t="e">
        <f>VLOOKUP($A36,'Site 06'!$A:$H,3,FALSE)</f>
        <v>#N/A</v>
      </c>
      <c r="C36" t="e">
        <f>VLOOKUP($A36,'Site 06'!$A:$H,4,FALSE)</f>
        <v>#N/A</v>
      </c>
      <c r="D36" t="e">
        <f>VLOOKUP($A36,'Site 06'!$A:$H,5,FALSE)</f>
        <v>#N/A</v>
      </c>
      <c r="E36" t="e">
        <f>VLOOKUP($A36,'Site 06'!$A:$H,6,FALSE)</f>
        <v>#N/A</v>
      </c>
      <c r="F36" t="e">
        <f>VLOOKUP($A36,'Site 06'!$A:$H,7,FALSE)</f>
        <v>#N/A</v>
      </c>
      <c r="G36" t="e">
        <f>VLOOKUP($A36,'Site 06'!$A:$H,8,FALSE)</f>
        <v>#N/A</v>
      </c>
      <c r="H36" t="e">
        <f>VLOOKUP($A36,'Site 07'!$A:$H,3,FALSE)</f>
        <v>#N/A</v>
      </c>
      <c r="I36" t="e">
        <f>VLOOKUP($A36,'Site 07'!$A:$H,4,FALSE)</f>
        <v>#N/A</v>
      </c>
      <c r="J36" t="e">
        <f>VLOOKUP($A36,'Site 07'!$A:$H,5,FALSE)</f>
        <v>#N/A</v>
      </c>
      <c r="K36" t="e">
        <f>VLOOKUP($A36,'Site 07'!$A:$H,6,FALSE)</f>
        <v>#N/A</v>
      </c>
      <c r="L36" t="e">
        <f>VLOOKUP($A36,'Site 07'!$A:$H,7,FALSE)</f>
        <v>#N/A</v>
      </c>
      <c r="M36" t="e">
        <f>VLOOKUP($A36,'Site 07'!$A:$H,8,FALSE)</f>
        <v>#N/A</v>
      </c>
      <c r="N36">
        <f>VLOOKUP($A36,'Site 08'!$A:$H,3,FALSE)</f>
        <v>3.1E-2</v>
      </c>
      <c r="O36">
        <f>VLOOKUP($A36,'Site 08'!$A:$H,4,FALSE)</f>
        <v>4.0000000000000001E-3</v>
      </c>
      <c r="P36">
        <f>VLOOKUP($A36,'Site 08'!$A:$H,5,FALSE)</f>
        <v>1E-3</v>
      </c>
      <c r="Q36">
        <f>VLOOKUP($A36,'Site 08'!$A:$H,6,FALSE)</f>
        <v>3.51</v>
      </c>
      <c r="R36">
        <f>VLOOKUP($A36,'Site 08'!$A:$H,7,FALSE)</f>
        <v>0.11</v>
      </c>
      <c r="S36">
        <f>VLOOKUP($A36,'Site 08'!$A:$H,8,FALSE)</f>
        <v>1.08</v>
      </c>
      <c r="T36">
        <f>VLOOKUP($A36,'Site 09'!$A:$H,3,FALSE)</f>
        <v>2.1999999999999999E-2</v>
      </c>
      <c r="U36">
        <f>VLOOKUP($A36,'Site 09'!$A:$H,4,FALSE)</f>
        <v>1.0999999999999999E-2</v>
      </c>
      <c r="V36">
        <f>VLOOKUP($A36,'Site 09'!$A:$H,5,FALSE)</f>
        <v>1E-3</v>
      </c>
      <c r="W36">
        <f>VLOOKUP($A36,'Site 09'!$A:$H,6,FALSE)</f>
        <v>4.59</v>
      </c>
      <c r="X36">
        <f>VLOOKUP($A36,'Site 09'!$A:$H,7,FALSE)</f>
        <v>0.22</v>
      </c>
      <c r="Y36">
        <f>VLOOKUP($A36,'Site 09'!$A:$H,8,FALSE)</f>
        <v>1.66</v>
      </c>
      <c r="Z36">
        <f>VLOOKUP($A36,'Site 10 '!$A:$H,3,FALSE)</f>
        <v>3.4000000000000002E-2</v>
      </c>
      <c r="AA36">
        <f>VLOOKUP($A36,'Site 10 '!$A:$H,4,FALSE)</f>
        <v>8.0000000000000002E-3</v>
      </c>
      <c r="AB36">
        <f>VLOOKUP($A36,'Site 10 '!$A:$H,5,FALSE)</f>
        <v>5.0000000000000001E-3</v>
      </c>
      <c r="AC36">
        <f>VLOOKUP($A36,'Site 10 '!$A:$H,6,FALSE)</f>
        <v>4.34</v>
      </c>
      <c r="AD36">
        <f>VLOOKUP($A36,'Site 10 '!$A:$H,7,FALSE)</f>
        <v>0.13</v>
      </c>
      <c r="AE36" t="e">
        <f>VLOOKUP($A36,'Site 10 '!$A:$H,8,FALSE)</f>
        <v>#N/A</v>
      </c>
    </row>
    <row r="37" spans="1:31" x14ac:dyDescent="0.25">
      <c r="A37">
        <v>2002</v>
      </c>
      <c r="B37" t="e">
        <f>VLOOKUP($A37,'Site 06'!$A:$H,3,FALSE)</f>
        <v>#N/A</v>
      </c>
      <c r="C37" t="e">
        <f>VLOOKUP($A37,'Site 06'!$A:$H,4,FALSE)</f>
        <v>#N/A</v>
      </c>
      <c r="D37" t="e">
        <f>VLOOKUP($A37,'Site 06'!$A:$H,5,FALSE)</f>
        <v>#N/A</v>
      </c>
      <c r="E37" t="e">
        <f>VLOOKUP($A37,'Site 06'!$A:$H,6,FALSE)</f>
        <v>#N/A</v>
      </c>
      <c r="F37" t="e">
        <f>VLOOKUP($A37,'Site 06'!$A:$H,7,FALSE)</f>
        <v>#N/A</v>
      </c>
      <c r="G37" t="e">
        <f>VLOOKUP($A37,'Site 06'!$A:$H,8,FALSE)</f>
        <v>#N/A</v>
      </c>
      <c r="H37">
        <f>VLOOKUP($A37,'Site 07'!$A:$H,3,FALSE)</f>
        <v>0.02</v>
      </c>
      <c r="I37">
        <f>VLOOKUP($A37,'Site 07'!$A:$H,4,FALSE)</f>
        <v>4.0000000000000001E-3</v>
      </c>
      <c r="J37">
        <f>VLOOKUP($A37,'Site 07'!$A:$H,5,FALSE)</f>
        <v>1E-3</v>
      </c>
      <c r="K37">
        <f>VLOOKUP($A37,'Site 07'!$A:$H,6,FALSE)</f>
        <v>3.43</v>
      </c>
      <c r="L37">
        <f>VLOOKUP($A37,'Site 07'!$A:$H,7,FALSE)</f>
        <v>0.06</v>
      </c>
      <c r="M37">
        <f>VLOOKUP($A37,'Site 07'!$A:$H,8,FALSE)</f>
        <v>0.63</v>
      </c>
      <c r="N37">
        <f>VLOOKUP($A37,'Site 08'!$A:$H,3,FALSE)</f>
        <v>2.5000000000000001E-2</v>
      </c>
      <c r="O37">
        <f>VLOOKUP($A37,'Site 08'!$A:$H,4,FALSE)</f>
        <v>4.0000000000000001E-3</v>
      </c>
      <c r="P37">
        <f>VLOOKUP($A37,'Site 08'!$A:$H,5,FALSE)</f>
        <v>0</v>
      </c>
      <c r="Q37">
        <f>VLOOKUP($A37,'Site 08'!$A:$H,6,FALSE)</f>
        <v>3.22</v>
      </c>
      <c r="R37">
        <f>VLOOKUP($A37,'Site 08'!$A:$H,7,FALSE)</f>
        <v>0.1</v>
      </c>
      <c r="S37">
        <f>VLOOKUP($A37,'Site 08'!$A:$H,8,FALSE)</f>
        <v>1.23</v>
      </c>
      <c r="T37">
        <f>VLOOKUP($A37,'Site 09'!$A:$H,3,FALSE)</f>
        <v>2.1999999999999999E-2</v>
      </c>
      <c r="U37">
        <f>VLOOKUP($A37,'Site 09'!$A:$H,4,FALSE)</f>
        <v>5.0000000000000001E-3</v>
      </c>
      <c r="V37">
        <f>VLOOKUP($A37,'Site 09'!$A:$H,5,FALSE)</f>
        <v>0</v>
      </c>
      <c r="W37">
        <f>VLOOKUP($A37,'Site 09'!$A:$H,6,FALSE)</f>
        <v>4.09</v>
      </c>
      <c r="X37">
        <f>VLOOKUP($A37,'Site 09'!$A:$H,7,FALSE)</f>
        <v>0.16</v>
      </c>
      <c r="Y37">
        <f>VLOOKUP($A37,'Site 09'!$A:$H,8,FALSE)</f>
        <v>1.93</v>
      </c>
      <c r="Z37">
        <f>VLOOKUP($A37,'Site 10 '!$A:$H,3,FALSE)</f>
        <v>0.04</v>
      </c>
      <c r="AA37">
        <f>VLOOKUP($A37,'Site 10 '!$A:$H,4,FALSE)</f>
        <v>6.0000000000000001E-3</v>
      </c>
      <c r="AB37">
        <f>VLOOKUP($A37,'Site 10 '!$A:$H,5,FALSE)</f>
        <v>1E-3</v>
      </c>
      <c r="AC37">
        <f>VLOOKUP($A37,'Site 10 '!$A:$H,6,FALSE)</f>
        <v>3.68</v>
      </c>
      <c r="AD37">
        <f>VLOOKUP($A37,'Site 10 '!$A:$H,7,FALSE)</f>
        <v>0.11</v>
      </c>
      <c r="AE37">
        <f>VLOOKUP($A37,'Site 10 '!$A:$H,8,FALSE)</f>
        <v>1</v>
      </c>
    </row>
    <row r="38" spans="1:31" x14ac:dyDescent="0.25">
      <c r="A38">
        <v>2003</v>
      </c>
      <c r="B38">
        <f>VLOOKUP($A38,'Site 06'!$A:$H,3,FALSE)</f>
        <v>1.7000000000000001E-2</v>
      </c>
      <c r="C38">
        <f>VLOOKUP($A38,'Site 06'!$A:$H,4,FALSE)</f>
        <v>8.0000000000000002E-3</v>
      </c>
      <c r="D38">
        <f>VLOOKUP($A38,'Site 06'!$A:$H,5,FALSE)</f>
        <v>0</v>
      </c>
      <c r="E38">
        <f>VLOOKUP($A38,'Site 06'!$A:$H,6,FALSE)</f>
        <v>3.86</v>
      </c>
      <c r="F38">
        <f>VLOOKUP($A38,'Site 06'!$A:$H,7,FALSE)</f>
        <v>0.08</v>
      </c>
      <c r="G38">
        <f>VLOOKUP($A38,'Site 06'!$A:$H,8,FALSE)</f>
        <v>0.55000000000000004</v>
      </c>
      <c r="H38">
        <f>VLOOKUP($A38,'Site 07'!$A:$H,3,FALSE)</f>
        <v>2.3E-2</v>
      </c>
      <c r="I38">
        <f>VLOOKUP($A38,'Site 07'!$A:$H,4,FALSE)</f>
        <v>6.0000000000000001E-3</v>
      </c>
      <c r="J38">
        <f>VLOOKUP($A38,'Site 07'!$A:$H,5,FALSE)</f>
        <v>0</v>
      </c>
      <c r="K38">
        <f>VLOOKUP($A38,'Site 07'!$A:$H,6,FALSE)</f>
        <v>3.6</v>
      </c>
      <c r="L38">
        <f>VLOOKUP($A38,'Site 07'!$A:$H,7,FALSE)</f>
        <v>0.06</v>
      </c>
      <c r="M38">
        <f>VLOOKUP($A38,'Site 07'!$A:$H,8,FALSE)</f>
        <v>0.76</v>
      </c>
      <c r="N38">
        <f>VLOOKUP($A38,'Site 08'!$A:$H,3,FALSE)</f>
        <v>2.7E-2</v>
      </c>
      <c r="O38">
        <f>VLOOKUP($A38,'Site 08'!$A:$H,4,FALSE)</f>
        <v>7.0000000000000001E-3</v>
      </c>
      <c r="P38">
        <f>VLOOKUP($A38,'Site 08'!$A:$H,5,FALSE)</f>
        <v>0</v>
      </c>
      <c r="Q38">
        <f>VLOOKUP($A38,'Site 08'!$A:$H,6,FALSE)</f>
        <v>3.15</v>
      </c>
      <c r="R38">
        <f>VLOOKUP($A38,'Site 08'!$A:$H,7,FALSE)</f>
        <v>0.11</v>
      </c>
      <c r="S38">
        <f>VLOOKUP($A38,'Site 08'!$A:$H,8,FALSE)</f>
        <v>1.21</v>
      </c>
      <c r="T38">
        <f>VLOOKUP($A38,'Site 09'!$A:$H,3,FALSE)</f>
        <v>2.1999999999999999E-2</v>
      </c>
      <c r="U38">
        <f>VLOOKUP($A38,'Site 09'!$A:$H,4,FALSE)</f>
        <v>8.0000000000000002E-3</v>
      </c>
      <c r="V38">
        <f>VLOOKUP($A38,'Site 09'!$A:$H,5,FALSE)</f>
        <v>0</v>
      </c>
      <c r="W38">
        <f>VLOOKUP($A38,'Site 09'!$A:$H,6,FALSE)</f>
        <v>4.3099999999999996</v>
      </c>
      <c r="X38">
        <f>VLOOKUP($A38,'Site 09'!$A:$H,7,FALSE)</f>
        <v>0.14000000000000001</v>
      </c>
      <c r="Y38">
        <f>VLOOKUP($A38,'Site 09'!$A:$H,8,FALSE)</f>
        <v>2.6</v>
      </c>
      <c r="Z38">
        <f>VLOOKUP($A38,'Site 10 '!$A:$H,3,FALSE)</f>
        <v>3.7999999999999999E-2</v>
      </c>
      <c r="AA38">
        <f>VLOOKUP($A38,'Site 10 '!$A:$H,4,FALSE)</f>
        <v>0.01</v>
      </c>
      <c r="AB38">
        <f>VLOOKUP($A38,'Site 10 '!$A:$H,5,FALSE)</f>
        <v>1E-3</v>
      </c>
      <c r="AC38">
        <f>VLOOKUP($A38,'Site 10 '!$A:$H,6,FALSE)</f>
        <v>3.81</v>
      </c>
      <c r="AD38">
        <f>VLOOKUP($A38,'Site 10 '!$A:$H,7,FALSE)</f>
        <v>0.11</v>
      </c>
      <c r="AE38">
        <f>VLOOKUP($A38,'Site 10 '!$A:$H,8,FALSE)</f>
        <v>1.39</v>
      </c>
    </row>
    <row r="39" spans="1:31" x14ac:dyDescent="0.25">
      <c r="A39">
        <v>2004</v>
      </c>
      <c r="B39">
        <f>VLOOKUP($A39,'Site 06'!$A:$H,3,FALSE)</f>
        <v>0.02</v>
      </c>
      <c r="C39">
        <f>VLOOKUP($A39,'Site 06'!$A:$H,4,FALSE)</f>
        <v>1.4E-2</v>
      </c>
      <c r="D39">
        <f>VLOOKUP($A39,'Site 06'!$A:$H,5,FALSE)</f>
        <v>1E-3</v>
      </c>
      <c r="E39">
        <f>VLOOKUP($A39,'Site 06'!$A:$H,6,FALSE)</f>
        <v>3.93</v>
      </c>
      <c r="F39">
        <f>VLOOKUP($A39,'Site 06'!$A:$H,7,FALSE)</f>
        <v>0.1</v>
      </c>
      <c r="G39">
        <f>VLOOKUP($A39,'Site 06'!$A:$H,8,FALSE)</f>
        <v>0.38</v>
      </c>
      <c r="H39">
        <f>VLOOKUP($A39,'Site 07'!$A:$H,3,FALSE)</f>
        <v>2.5999999999999999E-2</v>
      </c>
      <c r="I39">
        <f>VLOOKUP($A39,'Site 07'!$A:$H,4,FALSE)</f>
        <v>8.0000000000000002E-3</v>
      </c>
      <c r="J39">
        <f>VLOOKUP($A39,'Site 07'!$A:$H,5,FALSE)</f>
        <v>1E-3</v>
      </c>
      <c r="K39">
        <f>VLOOKUP($A39,'Site 07'!$A:$H,6,FALSE)</f>
        <v>3.55</v>
      </c>
      <c r="L39">
        <f>VLOOKUP($A39,'Site 07'!$A:$H,7,FALSE)</f>
        <v>7.0000000000000007E-2</v>
      </c>
      <c r="M39">
        <f>VLOOKUP($A39,'Site 07'!$A:$H,8,FALSE)</f>
        <v>0.5</v>
      </c>
      <c r="N39">
        <f>VLOOKUP($A39,'Site 08'!$A:$H,3,FALSE)</f>
        <v>3.1E-2</v>
      </c>
      <c r="O39">
        <f>VLOOKUP($A39,'Site 08'!$A:$H,4,FALSE)</f>
        <v>6.0000000000000001E-3</v>
      </c>
      <c r="P39">
        <f>VLOOKUP($A39,'Site 08'!$A:$H,5,FALSE)</f>
        <v>1E-3</v>
      </c>
      <c r="Q39">
        <f>VLOOKUP($A39,'Site 08'!$A:$H,6,FALSE)</f>
        <v>3.17</v>
      </c>
      <c r="R39">
        <f>VLOOKUP($A39,'Site 08'!$A:$H,7,FALSE)</f>
        <v>0.13</v>
      </c>
      <c r="S39">
        <f>VLOOKUP($A39,'Site 08'!$A:$H,8,FALSE)</f>
        <v>1.28</v>
      </c>
      <c r="T39">
        <f>VLOOKUP($A39,'Site 09'!$A:$H,3,FALSE)</f>
        <v>2.5999999999999999E-2</v>
      </c>
      <c r="U39">
        <f>VLOOKUP($A39,'Site 09'!$A:$H,4,FALSE)</f>
        <v>2.1000000000000001E-2</v>
      </c>
      <c r="V39">
        <f>VLOOKUP($A39,'Site 09'!$A:$H,5,FALSE)</f>
        <v>0</v>
      </c>
      <c r="W39">
        <f>VLOOKUP($A39,'Site 09'!$A:$H,6,FALSE)</f>
        <v>4.1100000000000003</v>
      </c>
      <c r="X39">
        <f>VLOOKUP($A39,'Site 09'!$A:$H,7,FALSE)</f>
        <v>0.17</v>
      </c>
      <c r="Y39">
        <f>VLOOKUP($A39,'Site 09'!$A:$H,8,FALSE)</f>
        <v>2.38</v>
      </c>
      <c r="Z39">
        <f>VLOOKUP($A39,'Site 10 '!$A:$H,3,FALSE)</f>
        <v>4.2000000000000003E-2</v>
      </c>
      <c r="AA39">
        <f>VLOOKUP($A39,'Site 10 '!$A:$H,4,FALSE)</f>
        <v>1.2E-2</v>
      </c>
      <c r="AB39">
        <f>VLOOKUP($A39,'Site 10 '!$A:$H,5,FALSE)</f>
        <v>1E-3</v>
      </c>
      <c r="AC39">
        <f>VLOOKUP($A39,'Site 10 '!$A:$H,6,FALSE)</f>
        <v>3.74</v>
      </c>
      <c r="AD39">
        <f>VLOOKUP($A39,'Site 10 '!$A:$H,7,FALSE)</f>
        <v>0.14000000000000001</v>
      </c>
      <c r="AE39">
        <f>VLOOKUP($A39,'Site 10 '!$A:$H,8,FALSE)</f>
        <v>1.1000000000000001</v>
      </c>
    </row>
    <row r="40" spans="1:31" x14ac:dyDescent="0.25">
      <c r="A40">
        <v>2005</v>
      </c>
      <c r="B40">
        <f>VLOOKUP($A40,'Site 06'!$A:$H,3,FALSE)</f>
        <v>2.1999999999999999E-2</v>
      </c>
      <c r="C40">
        <f>VLOOKUP($A40,'Site 06'!$A:$H,4,FALSE)</f>
        <v>8.0000000000000002E-3</v>
      </c>
      <c r="D40">
        <f>VLOOKUP($A40,'Site 06'!$A:$H,5,FALSE)</f>
        <v>0</v>
      </c>
      <c r="E40">
        <f>VLOOKUP($A40,'Site 06'!$A:$H,6,FALSE)</f>
        <v>4.18</v>
      </c>
      <c r="F40">
        <f>VLOOKUP($A40,'Site 06'!$A:$H,7,FALSE)</f>
        <v>0.08</v>
      </c>
      <c r="G40">
        <f>VLOOKUP($A40,'Site 06'!$A:$H,8,FALSE)</f>
        <v>0.53</v>
      </c>
      <c r="H40">
        <f>VLOOKUP($A40,'Site 07'!$A:$H,3,FALSE)</f>
        <v>3.1E-2</v>
      </c>
      <c r="I40">
        <f>VLOOKUP($A40,'Site 07'!$A:$H,4,FALSE)</f>
        <v>8.0000000000000002E-3</v>
      </c>
      <c r="J40">
        <f>VLOOKUP($A40,'Site 07'!$A:$H,5,FALSE)</f>
        <v>1E-3</v>
      </c>
      <c r="K40">
        <f>VLOOKUP($A40,'Site 07'!$A:$H,6,FALSE)</f>
        <v>4.1900000000000004</v>
      </c>
      <c r="L40">
        <f>VLOOKUP($A40,'Site 07'!$A:$H,7,FALSE)</f>
        <v>0.06</v>
      </c>
      <c r="M40">
        <f>VLOOKUP($A40,'Site 07'!$A:$H,8,FALSE)</f>
        <v>0.7</v>
      </c>
      <c r="N40">
        <f>VLOOKUP($A40,'Site 08'!$A:$H,3,FALSE)</f>
        <v>3.2000000000000001E-2</v>
      </c>
      <c r="O40">
        <f>VLOOKUP($A40,'Site 08'!$A:$H,4,FALSE)</f>
        <v>6.0000000000000001E-3</v>
      </c>
      <c r="P40">
        <f>VLOOKUP($A40,'Site 08'!$A:$H,5,FALSE)</f>
        <v>2E-3</v>
      </c>
      <c r="Q40">
        <f>VLOOKUP($A40,'Site 08'!$A:$H,6,FALSE)</f>
        <v>3.7</v>
      </c>
      <c r="R40">
        <f>VLOOKUP($A40,'Site 08'!$A:$H,7,FALSE)</f>
        <v>0.11</v>
      </c>
      <c r="S40">
        <f>VLOOKUP($A40,'Site 08'!$A:$H,8,FALSE)</f>
        <v>1.17</v>
      </c>
      <c r="T40">
        <f>VLOOKUP($A40,'Site 09'!$A:$H,3,FALSE)</f>
        <v>2.5000000000000001E-2</v>
      </c>
      <c r="U40">
        <f>VLOOKUP($A40,'Site 09'!$A:$H,4,FALSE)</f>
        <v>1.0999999999999999E-2</v>
      </c>
      <c r="V40">
        <f>VLOOKUP($A40,'Site 09'!$A:$H,5,FALSE)</f>
        <v>1E-3</v>
      </c>
      <c r="W40">
        <f>VLOOKUP($A40,'Site 09'!$A:$H,6,FALSE)</f>
        <v>4.83</v>
      </c>
      <c r="X40">
        <f>VLOOKUP($A40,'Site 09'!$A:$H,7,FALSE)</f>
        <v>0.18</v>
      </c>
      <c r="Y40">
        <f>VLOOKUP($A40,'Site 09'!$A:$H,8,FALSE)</f>
        <v>2.5299999999999998</v>
      </c>
      <c r="Z40">
        <f>VLOOKUP($A40,'Site 10 '!$A:$H,3,FALSE)</f>
        <v>0.04</v>
      </c>
      <c r="AA40">
        <f>VLOOKUP($A40,'Site 10 '!$A:$H,4,FALSE)</f>
        <v>8.0000000000000002E-3</v>
      </c>
      <c r="AB40">
        <f>VLOOKUP($A40,'Site 10 '!$A:$H,5,FALSE)</f>
        <v>1E-3</v>
      </c>
      <c r="AC40">
        <f>VLOOKUP($A40,'Site 10 '!$A:$H,6,FALSE)</f>
        <v>4.37</v>
      </c>
      <c r="AD40">
        <f>VLOOKUP($A40,'Site 10 '!$A:$H,7,FALSE)</f>
        <v>0.12</v>
      </c>
      <c r="AE40">
        <f>VLOOKUP($A40,'Site 10 '!$A:$H,8,FALSE)</f>
        <v>1.32</v>
      </c>
    </row>
    <row r="41" spans="1:31" x14ac:dyDescent="0.25">
      <c r="A41">
        <v>2006</v>
      </c>
      <c r="B41">
        <f>VLOOKUP($A41,'Site 06'!$A:$H,3,FALSE)</f>
        <v>0.02</v>
      </c>
      <c r="C41">
        <f>VLOOKUP($A41,'Site 06'!$A:$H,4,FALSE)</f>
        <v>1.0999999999999999E-2</v>
      </c>
      <c r="D41">
        <f>VLOOKUP($A41,'Site 06'!$A:$H,5,FALSE)</f>
        <v>0</v>
      </c>
      <c r="E41">
        <f>VLOOKUP($A41,'Site 06'!$A:$H,6,FALSE)</f>
        <v>3.9</v>
      </c>
      <c r="F41">
        <f>VLOOKUP($A41,'Site 06'!$A:$H,7,FALSE)</f>
        <v>7.0000000000000007E-2</v>
      </c>
      <c r="G41">
        <f>VLOOKUP($A41,'Site 06'!$A:$H,8,FALSE)</f>
        <v>0.54</v>
      </c>
      <c r="H41">
        <f>VLOOKUP($A41,'Site 07'!$A:$H,3,FALSE)</f>
        <v>2.5000000000000001E-2</v>
      </c>
      <c r="I41">
        <f>VLOOKUP($A41,'Site 07'!$A:$H,4,FALSE)</f>
        <v>6.0000000000000001E-3</v>
      </c>
      <c r="J41">
        <f>VLOOKUP($A41,'Site 07'!$A:$H,5,FALSE)</f>
        <v>1E-3</v>
      </c>
      <c r="K41">
        <f>VLOOKUP($A41,'Site 07'!$A:$H,6,FALSE)</f>
        <v>3.42</v>
      </c>
      <c r="L41">
        <f>VLOOKUP($A41,'Site 07'!$A:$H,7,FALSE)</f>
        <v>0.05</v>
      </c>
      <c r="M41">
        <f>VLOOKUP($A41,'Site 07'!$A:$H,8,FALSE)</f>
        <v>0.71</v>
      </c>
      <c r="N41">
        <f>VLOOKUP($A41,'Site 08'!$A:$H,3,FALSE)</f>
        <v>2.9000000000000001E-2</v>
      </c>
      <c r="O41">
        <f>VLOOKUP($A41,'Site 08'!$A:$H,4,FALSE)</f>
        <v>8.9999999999999993E-3</v>
      </c>
      <c r="P41">
        <f>VLOOKUP($A41,'Site 08'!$A:$H,5,FALSE)</f>
        <v>1E-3</v>
      </c>
      <c r="Q41">
        <f>VLOOKUP($A41,'Site 08'!$A:$H,6,FALSE)</f>
        <v>3.02</v>
      </c>
      <c r="R41">
        <f>VLOOKUP($A41,'Site 08'!$A:$H,7,FALSE)</f>
        <v>0.1</v>
      </c>
      <c r="S41">
        <f>VLOOKUP($A41,'Site 08'!$A:$H,8,FALSE)</f>
        <v>1.29</v>
      </c>
      <c r="T41">
        <f>VLOOKUP($A41,'Site 09'!$A:$H,3,FALSE)</f>
        <v>2.5999999999999999E-2</v>
      </c>
      <c r="U41">
        <f>VLOOKUP($A41,'Site 09'!$A:$H,4,FALSE)</f>
        <v>1.4999999999999999E-2</v>
      </c>
      <c r="V41">
        <f>VLOOKUP($A41,'Site 09'!$A:$H,5,FALSE)</f>
        <v>1E-3</v>
      </c>
      <c r="W41">
        <f>VLOOKUP($A41,'Site 09'!$A:$H,6,FALSE)</f>
        <v>4.12</v>
      </c>
      <c r="X41">
        <f>VLOOKUP($A41,'Site 09'!$A:$H,7,FALSE)</f>
        <v>0.14000000000000001</v>
      </c>
      <c r="Y41">
        <f>VLOOKUP($A41,'Site 09'!$A:$H,8,FALSE)</f>
        <v>2.02</v>
      </c>
      <c r="Z41">
        <f>VLOOKUP($A41,'Site 10 '!$A:$H,3,FALSE)</f>
        <v>4.3999999999999997E-2</v>
      </c>
      <c r="AA41">
        <f>VLOOKUP($A41,'Site 10 '!$A:$H,4,FALSE)</f>
        <v>1.2E-2</v>
      </c>
      <c r="AB41">
        <f>VLOOKUP($A41,'Site 10 '!$A:$H,5,FALSE)</f>
        <v>1E-3</v>
      </c>
      <c r="AC41">
        <f>VLOOKUP($A41,'Site 10 '!$A:$H,6,FALSE)</f>
        <v>3.68</v>
      </c>
      <c r="AD41">
        <f>VLOOKUP($A41,'Site 10 '!$A:$H,7,FALSE)</f>
        <v>0.1</v>
      </c>
      <c r="AE41">
        <f>VLOOKUP($A41,'Site 10 '!$A:$H,8,FALSE)</f>
        <v>1.1200000000000001</v>
      </c>
    </row>
    <row r="42" spans="1:31" x14ac:dyDescent="0.25">
      <c r="A42">
        <v>2007</v>
      </c>
      <c r="B42">
        <f>VLOOKUP($A42,'Site 06'!$A:$H,3,FALSE)</f>
        <v>2.3E-2</v>
      </c>
      <c r="C42">
        <f>VLOOKUP($A42,'Site 06'!$A:$H,4,FALSE)</f>
        <v>3.0000000000000001E-3</v>
      </c>
      <c r="D42">
        <f>VLOOKUP($A42,'Site 06'!$A:$H,5,FALSE)</f>
        <v>0</v>
      </c>
      <c r="E42">
        <f>VLOOKUP($A42,'Site 06'!$A:$H,6,FALSE)</f>
        <v>3.78</v>
      </c>
      <c r="F42">
        <f>VLOOKUP($A42,'Site 06'!$A:$H,7,FALSE)</f>
        <v>7.0000000000000007E-2</v>
      </c>
      <c r="G42">
        <f>VLOOKUP($A42,'Site 06'!$A:$H,8,FALSE)</f>
        <v>0.42</v>
      </c>
      <c r="H42">
        <f>VLOOKUP($A42,'Site 07'!$A:$H,3,FALSE)</f>
        <v>0.03</v>
      </c>
      <c r="I42">
        <f>VLOOKUP($A42,'Site 07'!$A:$H,4,FALSE)</f>
        <v>3.0000000000000001E-3</v>
      </c>
      <c r="J42">
        <f>VLOOKUP($A42,'Site 07'!$A:$H,5,FALSE)</f>
        <v>0</v>
      </c>
      <c r="K42">
        <f>VLOOKUP($A42,'Site 07'!$A:$H,6,FALSE)</f>
        <v>3.41</v>
      </c>
      <c r="L42">
        <f>VLOOKUP($A42,'Site 07'!$A:$H,7,FALSE)</f>
        <v>0.06</v>
      </c>
      <c r="M42">
        <f>VLOOKUP($A42,'Site 07'!$A:$H,8,FALSE)</f>
        <v>0.61</v>
      </c>
      <c r="N42">
        <f>VLOOKUP($A42,'Site 08'!$A:$H,3,FALSE)</f>
        <v>3.3000000000000002E-2</v>
      </c>
      <c r="O42">
        <f>VLOOKUP($A42,'Site 08'!$A:$H,4,FALSE)</f>
        <v>5.0000000000000001E-3</v>
      </c>
      <c r="P42">
        <f>VLOOKUP($A42,'Site 08'!$A:$H,5,FALSE)</f>
        <v>0</v>
      </c>
      <c r="Q42">
        <f>VLOOKUP($A42,'Site 08'!$A:$H,6,FALSE)</f>
        <v>2.92</v>
      </c>
      <c r="R42">
        <f>VLOOKUP($A42,'Site 08'!$A:$H,7,FALSE)</f>
        <v>0.11</v>
      </c>
      <c r="S42">
        <f>VLOOKUP($A42,'Site 08'!$A:$H,8,FALSE)</f>
        <v>1.2</v>
      </c>
      <c r="T42">
        <f>VLOOKUP($A42,'Site 09'!$A:$H,3,FALSE)</f>
        <v>3.1E-2</v>
      </c>
      <c r="U42">
        <f>VLOOKUP($A42,'Site 09'!$A:$H,4,FALSE)</f>
        <v>6.0000000000000001E-3</v>
      </c>
      <c r="V42">
        <f>VLOOKUP($A42,'Site 09'!$A:$H,5,FALSE)</f>
        <v>0</v>
      </c>
      <c r="W42">
        <f>VLOOKUP($A42,'Site 09'!$A:$H,6,FALSE)</f>
        <v>4.0199999999999996</v>
      </c>
      <c r="X42">
        <f>VLOOKUP($A42,'Site 09'!$A:$H,7,FALSE)</f>
        <v>0.16</v>
      </c>
      <c r="Y42">
        <f>VLOOKUP($A42,'Site 09'!$A:$H,8,FALSE)</f>
        <v>2</v>
      </c>
      <c r="Z42">
        <f>VLOOKUP($A42,'Site 10 '!$A:$H,3,FALSE)</f>
        <v>4.8000000000000001E-2</v>
      </c>
      <c r="AA42">
        <f>VLOOKUP($A42,'Site 10 '!$A:$H,4,FALSE)</f>
        <v>3.0000000000000001E-3</v>
      </c>
      <c r="AB42">
        <f>VLOOKUP($A42,'Site 10 '!$A:$H,5,FALSE)</f>
        <v>1E-3</v>
      </c>
      <c r="AC42">
        <f>VLOOKUP($A42,'Site 10 '!$A:$H,6,FALSE)</f>
        <v>3.61</v>
      </c>
      <c r="AD42">
        <f>VLOOKUP($A42,'Site 10 '!$A:$H,7,FALSE)</f>
        <v>0.11</v>
      </c>
      <c r="AE42">
        <f>VLOOKUP($A42,'Site 10 '!$A:$H,8,FALSE)</f>
        <v>1.03</v>
      </c>
    </row>
    <row r="43" spans="1:31" x14ac:dyDescent="0.25">
      <c r="A43">
        <v>2008</v>
      </c>
      <c r="B43">
        <f>VLOOKUP($A43,'Site 06'!$A:$H,3,FALSE)</f>
        <v>2.4E-2</v>
      </c>
      <c r="C43">
        <f>VLOOKUP($A43,'Site 06'!$A:$H,4,FALSE)</f>
        <v>5.0000000000000001E-3</v>
      </c>
      <c r="D43">
        <f>VLOOKUP($A43,'Site 06'!$A:$H,5,FALSE)</f>
        <v>0</v>
      </c>
      <c r="E43">
        <f>VLOOKUP($A43,'Site 06'!$A:$H,6,FALSE)</f>
        <v>4.21</v>
      </c>
      <c r="F43">
        <f>VLOOKUP($A43,'Site 06'!$A:$H,7,FALSE)</f>
        <v>7.0000000000000007E-2</v>
      </c>
      <c r="G43">
        <f>VLOOKUP($A43,'Site 06'!$A:$H,8,FALSE)</f>
        <v>0.39</v>
      </c>
      <c r="H43">
        <f>VLOOKUP($A43,'Site 07'!$A:$H,3,FALSE)</f>
        <v>2.9000000000000001E-2</v>
      </c>
      <c r="I43">
        <f>VLOOKUP($A43,'Site 07'!$A:$H,4,FALSE)</f>
        <v>3.0000000000000001E-3</v>
      </c>
      <c r="J43">
        <f>VLOOKUP($A43,'Site 07'!$A:$H,5,FALSE)</f>
        <v>0</v>
      </c>
      <c r="K43">
        <f>VLOOKUP($A43,'Site 07'!$A:$H,6,FALSE)</f>
        <v>3.81</v>
      </c>
      <c r="L43">
        <f>VLOOKUP($A43,'Site 07'!$A:$H,7,FALSE)</f>
        <v>0.06</v>
      </c>
      <c r="M43">
        <f>VLOOKUP($A43,'Site 07'!$A:$H,8,FALSE)</f>
        <v>0.52</v>
      </c>
      <c r="N43">
        <f>VLOOKUP($A43,'Site 08'!$A:$H,3,FALSE)</f>
        <v>3.2000000000000001E-2</v>
      </c>
      <c r="O43">
        <f>VLOOKUP($A43,'Site 08'!$A:$H,4,FALSE)</f>
        <v>3.0000000000000001E-3</v>
      </c>
      <c r="P43">
        <f>VLOOKUP($A43,'Site 08'!$A:$H,5,FALSE)</f>
        <v>0</v>
      </c>
      <c r="Q43">
        <f>VLOOKUP($A43,'Site 08'!$A:$H,6,FALSE)</f>
        <v>3.37</v>
      </c>
      <c r="R43">
        <f>VLOOKUP($A43,'Site 08'!$A:$H,7,FALSE)</f>
        <v>0.11</v>
      </c>
      <c r="S43">
        <f>VLOOKUP($A43,'Site 08'!$A:$H,8,FALSE)</f>
        <v>0.93</v>
      </c>
      <c r="T43">
        <f>VLOOKUP($A43,'Site 09'!$A:$H,3,FALSE)</f>
        <v>2.9000000000000001E-2</v>
      </c>
      <c r="U43">
        <f>VLOOKUP($A43,'Site 09'!$A:$H,4,FALSE)</f>
        <v>8.0000000000000002E-3</v>
      </c>
      <c r="V43">
        <f>VLOOKUP($A43,'Site 09'!$A:$H,5,FALSE)</f>
        <v>0</v>
      </c>
      <c r="W43">
        <f>VLOOKUP($A43,'Site 09'!$A:$H,6,FALSE)</f>
        <v>4.18</v>
      </c>
      <c r="X43">
        <f>VLOOKUP($A43,'Site 09'!$A:$H,7,FALSE)</f>
        <v>0.15</v>
      </c>
      <c r="Y43">
        <f>VLOOKUP($A43,'Site 09'!$A:$H,8,FALSE)</f>
        <v>1.9</v>
      </c>
      <c r="Z43">
        <f>VLOOKUP($A43,'Site 10 '!$A:$H,3,FALSE)</f>
        <v>4.8000000000000001E-2</v>
      </c>
      <c r="AA43">
        <f>VLOOKUP($A43,'Site 10 '!$A:$H,4,FALSE)</f>
        <v>5.0000000000000001E-3</v>
      </c>
      <c r="AB43">
        <f>VLOOKUP($A43,'Site 10 '!$A:$H,5,FALSE)</f>
        <v>1E-3</v>
      </c>
      <c r="AC43">
        <f>VLOOKUP($A43,'Site 10 '!$A:$H,6,FALSE)</f>
        <v>3.84</v>
      </c>
      <c r="AD43">
        <f>VLOOKUP($A43,'Site 10 '!$A:$H,7,FALSE)</f>
        <v>0.12</v>
      </c>
      <c r="AE43">
        <f>VLOOKUP($A43,'Site 10 '!$A:$H,8,FALSE)</f>
        <v>0.97</v>
      </c>
    </row>
    <row r="44" spans="1:31" x14ac:dyDescent="0.25">
      <c r="A44">
        <v>2009</v>
      </c>
      <c r="B44">
        <f>VLOOKUP($A44,'Site 06'!$A:$H,3,FALSE)</f>
        <v>2.4E-2</v>
      </c>
      <c r="C44">
        <f>VLOOKUP($A44,'Site 06'!$A:$H,4,FALSE)</f>
        <v>3.0000000000000001E-3</v>
      </c>
      <c r="D44">
        <f>VLOOKUP($A44,'Site 06'!$A:$H,5,FALSE)</f>
        <v>0</v>
      </c>
      <c r="E44">
        <f>VLOOKUP($A44,'Site 06'!$A:$H,6,FALSE)</f>
        <v>3.91</v>
      </c>
      <c r="F44">
        <f>VLOOKUP($A44,'Site 06'!$A:$H,7,FALSE)</f>
        <v>7.0000000000000007E-2</v>
      </c>
      <c r="G44">
        <f>VLOOKUP($A44,'Site 06'!$A:$H,8,FALSE)</f>
        <v>0.46</v>
      </c>
      <c r="H44">
        <f>VLOOKUP($A44,'Site 07'!$A:$H,3,FALSE)</f>
        <v>3.2000000000000001E-2</v>
      </c>
      <c r="I44">
        <f>VLOOKUP($A44,'Site 07'!$A:$H,4,FALSE)</f>
        <v>5.0000000000000001E-3</v>
      </c>
      <c r="J44">
        <f>VLOOKUP($A44,'Site 07'!$A:$H,5,FALSE)</f>
        <v>1E-3</v>
      </c>
      <c r="K44">
        <f>VLOOKUP($A44,'Site 07'!$A:$H,6,FALSE)</f>
        <v>3.87</v>
      </c>
      <c r="L44">
        <f>VLOOKUP($A44,'Site 07'!$A:$H,7,FALSE)</f>
        <v>0.06</v>
      </c>
      <c r="M44">
        <f>VLOOKUP($A44,'Site 07'!$A:$H,8,FALSE)</f>
        <v>0.59</v>
      </c>
      <c r="N44">
        <f>VLOOKUP($A44,'Site 08'!$A:$H,3,FALSE)</f>
        <v>3.1E-2</v>
      </c>
      <c r="O44">
        <f>VLOOKUP($A44,'Site 08'!$A:$H,4,FALSE)</f>
        <v>3.0000000000000001E-3</v>
      </c>
      <c r="P44">
        <f>VLOOKUP($A44,'Site 08'!$A:$H,5,FALSE)</f>
        <v>1E-3</v>
      </c>
      <c r="Q44">
        <f>VLOOKUP($A44,'Site 08'!$A:$H,6,FALSE)</f>
        <v>3.19</v>
      </c>
      <c r="R44">
        <f>VLOOKUP($A44,'Site 08'!$A:$H,7,FALSE)</f>
        <v>0.11</v>
      </c>
      <c r="S44">
        <f>VLOOKUP($A44,'Site 08'!$A:$H,8,FALSE)</f>
        <v>1.06</v>
      </c>
      <c r="T44">
        <f>VLOOKUP($A44,'Site 09'!$A:$H,3,FALSE)</f>
        <v>3.1E-2</v>
      </c>
      <c r="U44">
        <f>VLOOKUP($A44,'Site 09'!$A:$H,4,FALSE)</f>
        <v>4.0000000000000001E-3</v>
      </c>
      <c r="V44">
        <f>VLOOKUP($A44,'Site 09'!$A:$H,5,FALSE)</f>
        <v>1E-3</v>
      </c>
      <c r="W44">
        <f>VLOOKUP($A44,'Site 09'!$A:$H,6,FALSE)</f>
        <v>4.32</v>
      </c>
      <c r="X44">
        <f>VLOOKUP($A44,'Site 09'!$A:$H,7,FALSE)</f>
        <v>0.16</v>
      </c>
      <c r="Y44">
        <f>VLOOKUP($A44,'Site 09'!$A:$H,8,FALSE)</f>
        <v>1.85</v>
      </c>
      <c r="Z44">
        <f>VLOOKUP($A44,'Site 10 '!$A:$H,3,FALSE)</f>
        <v>4.8000000000000001E-2</v>
      </c>
      <c r="AA44">
        <f>VLOOKUP($A44,'Site 10 '!$A:$H,4,FALSE)</f>
        <v>6.0000000000000001E-3</v>
      </c>
      <c r="AB44">
        <f>VLOOKUP($A44,'Site 10 '!$A:$H,5,FALSE)</f>
        <v>1E-3</v>
      </c>
      <c r="AC44">
        <f>VLOOKUP($A44,'Site 10 '!$A:$H,6,FALSE)</f>
        <v>3.81</v>
      </c>
      <c r="AD44">
        <f>VLOOKUP($A44,'Site 10 '!$A:$H,7,FALSE)</f>
        <v>0.11</v>
      </c>
      <c r="AE44">
        <f>VLOOKUP($A44,'Site 10 '!$A:$H,8,FALSE)</f>
        <v>1</v>
      </c>
    </row>
    <row r="45" spans="1:31" x14ac:dyDescent="0.25">
      <c r="A45">
        <v>2010</v>
      </c>
      <c r="B45">
        <f>VLOOKUP($A45,'Site 06'!$A:$H,3,FALSE)</f>
        <v>2.1000000000000001E-2</v>
      </c>
      <c r="C45">
        <f>VLOOKUP($A45,'Site 06'!$A:$H,4,FALSE)</f>
        <v>8.9999999999999993E-3</v>
      </c>
      <c r="D45">
        <f>VLOOKUP($A45,'Site 06'!$A:$H,5,FALSE)</f>
        <v>1E-3</v>
      </c>
      <c r="E45">
        <f>VLOOKUP($A45,'Site 06'!$A:$H,6,FALSE)</f>
        <v>4.08</v>
      </c>
      <c r="F45">
        <f>VLOOKUP($A45,'Site 06'!$A:$H,7,FALSE)</f>
        <v>7.0000000000000007E-2</v>
      </c>
      <c r="G45">
        <f>VLOOKUP($A45,'Site 06'!$A:$H,8,FALSE)</f>
        <v>0.42</v>
      </c>
      <c r="H45">
        <f>VLOOKUP($A45,'Site 07'!$A:$H,3,FALSE)</f>
        <v>2.5999999999999999E-2</v>
      </c>
      <c r="I45">
        <f>VLOOKUP($A45,'Site 07'!$A:$H,4,FALSE)</f>
        <v>8.9999999999999993E-3</v>
      </c>
      <c r="J45">
        <f>VLOOKUP($A45,'Site 07'!$A:$H,5,FALSE)</f>
        <v>0</v>
      </c>
      <c r="K45">
        <f>VLOOKUP($A45,'Site 07'!$A:$H,6,FALSE)</f>
        <v>4.0199999999999996</v>
      </c>
      <c r="L45">
        <f>VLOOKUP($A45,'Site 07'!$A:$H,7,FALSE)</f>
        <v>0.05</v>
      </c>
      <c r="M45">
        <f>VLOOKUP($A45,'Site 07'!$A:$H,8,FALSE)</f>
        <v>0.6</v>
      </c>
      <c r="N45">
        <f>VLOOKUP($A45,'Site 08'!$A:$H,3,FALSE)</f>
        <v>0.03</v>
      </c>
      <c r="O45">
        <f>VLOOKUP($A45,'Site 08'!$A:$H,4,FALSE)</f>
        <v>0.01</v>
      </c>
      <c r="P45">
        <f>VLOOKUP($A45,'Site 08'!$A:$H,5,FALSE)</f>
        <v>1.7999999999999999E-2</v>
      </c>
      <c r="Q45">
        <f>VLOOKUP($A45,'Site 08'!$A:$H,6,FALSE)</f>
        <v>3.28</v>
      </c>
      <c r="R45">
        <f>VLOOKUP($A45,'Site 08'!$A:$H,7,FALSE)</f>
        <v>0.11</v>
      </c>
      <c r="S45">
        <f>VLOOKUP($A45,'Site 08'!$A:$H,8,FALSE)</f>
        <v>1.1399999999999999</v>
      </c>
      <c r="T45">
        <f>VLOOKUP($A45,'Site 09'!$A:$H,3,FALSE)</f>
        <v>2.5000000000000001E-2</v>
      </c>
      <c r="U45">
        <f>VLOOKUP($A45,'Site 09'!$A:$H,4,FALSE)</f>
        <v>8.0000000000000002E-3</v>
      </c>
      <c r="V45">
        <f>VLOOKUP($A45,'Site 09'!$A:$H,5,FALSE)</f>
        <v>1E-3</v>
      </c>
      <c r="W45">
        <f>VLOOKUP($A45,'Site 09'!$A:$H,6,FALSE)</f>
        <v>4.54</v>
      </c>
      <c r="X45">
        <f>VLOOKUP($A45,'Site 09'!$A:$H,7,FALSE)</f>
        <v>0.16</v>
      </c>
      <c r="Y45">
        <f>VLOOKUP($A45,'Site 09'!$A:$H,8,FALSE)</f>
        <v>2.2799999999999998</v>
      </c>
      <c r="Z45">
        <f>VLOOKUP($A45,'Site 10 '!$A:$H,3,FALSE)</f>
        <v>4.2000000000000003E-2</v>
      </c>
      <c r="AA45">
        <f>VLOOKUP($A45,'Site 10 '!$A:$H,4,FALSE)</f>
        <v>6.0000000000000001E-3</v>
      </c>
      <c r="AB45">
        <f>VLOOKUP($A45,'Site 10 '!$A:$H,5,FALSE)</f>
        <v>0</v>
      </c>
      <c r="AC45">
        <f>VLOOKUP($A45,'Site 10 '!$A:$H,6,FALSE)</f>
        <v>4.09</v>
      </c>
      <c r="AD45">
        <f>VLOOKUP($A45,'Site 10 '!$A:$H,7,FALSE)</f>
        <v>0.12</v>
      </c>
      <c r="AE45">
        <f>VLOOKUP($A45,'Site 10 '!$A:$H,8,FALSE)</f>
        <v>1.07</v>
      </c>
    </row>
    <row r="46" spans="1:31" x14ac:dyDescent="0.25">
      <c r="A46">
        <v>2011</v>
      </c>
      <c r="B46">
        <f>VLOOKUP($A46,'Site 06'!$A:$H,3,FALSE)</f>
        <v>1.2E-2</v>
      </c>
      <c r="C46">
        <f>VLOOKUP($A46,'Site 06'!$A:$H,4,FALSE)</f>
        <v>1.0999999999999999E-2</v>
      </c>
      <c r="D46">
        <f>VLOOKUP($A46,'Site 06'!$A:$H,5,FALSE)</f>
        <v>0</v>
      </c>
      <c r="E46">
        <f>VLOOKUP($A46,'Site 06'!$A:$H,6,FALSE)</f>
        <v>4.09</v>
      </c>
      <c r="F46">
        <f>VLOOKUP($A46,'Site 06'!$A:$H,7,FALSE)</f>
        <v>7.0000000000000007E-2</v>
      </c>
      <c r="G46">
        <f>VLOOKUP($A46,'Site 06'!$A:$H,8,FALSE)</f>
        <v>0.47</v>
      </c>
      <c r="H46">
        <f>VLOOKUP($A46,'Site 07'!$A:$H,3,FALSE)</f>
        <v>1.6E-2</v>
      </c>
      <c r="I46">
        <f>VLOOKUP($A46,'Site 07'!$A:$H,4,FALSE)</f>
        <v>7.0000000000000001E-3</v>
      </c>
      <c r="J46">
        <f>VLOOKUP($A46,'Site 07'!$A:$H,5,FALSE)</f>
        <v>0</v>
      </c>
      <c r="K46">
        <f>VLOOKUP($A46,'Site 07'!$A:$H,6,FALSE)</f>
        <v>3.69</v>
      </c>
      <c r="L46">
        <f>VLOOKUP($A46,'Site 07'!$A:$H,7,FALSE)</f>
        <v>0.06</v>
      </c>
      <c r="M46">
        <f>VLOOKUP($A46,'Site 07'!$A:$H,8,FALSE)</f>
        <v>0.56000000000000005</v>
      </c>
      <c r="N46">
        <f>VLOOKUP($A46,'Site 08'!$A:$H,3,FALSE)</f>
        <v>1.9E-2</v>
      </c>
      <c r="O46">
        <f>VLOOKUP($A46,'Site 08'!$A:$H,4,FALSE)</f>
        <v>1.0999999999999999E-2</v>
      </c>
      <c r="P46">
        <f>VLOOKUP($A46,'Site 08'!$A:$H,5,FALSE)</f>
        <v>0</v>
      </c>
      <c r="Q46">
        <f>VLOOKUP($A46,'Site 08'!$A:$H,6,FALSE)</f>
        <v>3.19</v>
      </c>
      <c r="R46">
        <f>VLOOKUP($A46,'Site 08'!$A:$H,7,FALSE)</f>
        <v>0.1</v>
      </c>
      <c r="S46">
        <f>VLOOKUP($A46,'Site 08'!$A:$H,8,FALSE)</f>
        <v>1.21</v>
      </c>
      <c r="T46">
        <f>VLOOKUP($A46,'Site 09'!$A:$H,3,FALSE)</f>
        <v>1.9E-2</v>
      </c>
      <c r="U46">
        <f>VLOOKUP($A46,'Site 09'!$A:$H,4,FALSE)</f>
        <v>0.01</v>
      </c>
      <c r="V46">
        <f>VLOOKUP($A46,'Site 09'!$A:$H,5,FALSE)</f>
        <v>1E-3</v>
      </c>
      <c r="W46">
        <f>VLOOKUP($A46,'Site 09'!$A:$H,6,FALSE)</f>
        <v>4.2699999999999996</v>
      </c>
      <c r="X46">
        <f>VLOOKUP($A46,'Site 09'!$A:$H,7,FALSE)</f>
        <v>0.14000000000000001</v>
      </c>
      <c r="Y46">
        <f>VLOOKUP($A46,'Site 09'!$A:$H,8,FALSE)</f>
        <v>1.96</v>
      </c>
      <c r="Z46">
        <f>VLOOKUP($A46,'Site 10 '!$A:$H,3,FALSE)</f>
        <v>3.5999999999999997E-2</v>
      </c>
      <c r="AA46">
        <f>VLOOKUP($A46,'Site 10 '!$A:$H,4,FALSE)</f>
        <v>1.2999999999999999E-2</v>
      </c>
      <c r="AB46">
        <f>VLOOKUP($A46,'Site 10 '!$A:$H,5,FALSE)</f>
        <v>1E-3</v>
      </c>
      <c r="AC46">
        <f>VLOOKUP($A46,'Site 10 '!$A:$H,6,FALSE)</f>
        <v>3.84</v>
      </c>
      <c r="AD46">
        <f>VLOOKUP($A46,'Site 10 '!$A:$H,7,FALSE)</f>
        <v>0.11</v>
      </c>
      <c r="AE46">
        <f>VLOOKUP($A46,'Site 10 '!$A:$H,8,FALSE)</f>
        <v>0.96</v>
      </c>
    </row>
    <row r="47" spans="1:31" x14ac:dyDescent="0.25">
      <c r="A47">
        <v>2012</v>
      </c>
      <c r="B47">
        <f>VLOOKUP($A47,'Site 06'!$A:$H,3,FALSE)</f>
        <v>1.0999999999999999E-2</v>
      </c>
      <c r="C47">
        <f>VLOOKUP($A47,'Site 06'!$A:$H,4,FALSE)</f>
        <v>4.0000000000000001E-3</v>
      </c>
      <c r="D47">
        <f>VLOOKUP($A47,'Site 06'!$A:$H,5,FALSE)</f>
        <v>1E-3</v>
      </c>
      <c r="E47">
        <f>VLOOKUP($A47,'Site 06'!$A:$H,6,FALSE)</f>
        <v>3.96</v>
      </c>
      <c r="F47">
        <f>VLOOKUP($A47,'Site 06'!$A:$H,7,FALSE)</f>
        <v>7.0000000000000007E-2</v>
      </c>
      <c r="G47">
        <f>VLOOKUP($A47,'Site 06'!$A:$H,8,FALSE)</f>
        <v>0.56000000000000005</v>
      </c>
      <c r="H47">
        <f>VLOOKUP($A47,'Site 07'!$A:$H,3,FALSE)</f>
        <v>1.4999999999999999E-2</v>
      </c>
      <c r="I47">
        <f>VLOOKUP($A47,'Site 07'!$A:$H,4,FALSE)</f>
        <v>4.0000000000000001E-3</v>
      </c>
      <c r="J47">
        <f>VLOOKUP($A47,'Site 07'!$A:$H,5,FALSE)</f>
        <v>1E-3</v>
      </c>
      <c r="K47">
        <f>VLOOKUP($A47,'Site 07'!$A:$H,6,FALSE)</f>
        <v>3.69</v>
      </c>
      <c r="L47">
        <f>VLOOKUP($A47,'Site 07'!$A:$H,7,FALSE)</f>
        <v>0.06</v>
      </c>
      <c r="M47">
        <f>VLOOKUP($A47,'Site 07'!$A:$H,8,FALSE)</f>
        <v>0.56999999999999995</v>
      </c>
      <c r="N47">
        <f>VLOOKUP($A47,'Site 08'!$A:$H,3,FALSE)</f>
        <v>1.9E-2</v>
      </c>
      <c r="O47">
        <f>VLOOKUP($A47,'Site 08'!$A:$H,4,FALSE)</f>
        <v>6.0000000000000001E-3</v>
      </c>
      <c r="P47">
        <f>VLOOKUP($A47,'Site 08'!$A:$H,5,FALSE)</f>
        <v>1E-3</v>
      </c>
      <c r="Q47">
        <f>VLOOKUP($A47,'Site 08'!$A:$H,6,FALSE)</f>
        <v>3.07</v>
      </c>
      <c r="R47">
        <f>VLOOKUP($A47,'Site 08'!$A:$H,7,FALSE)</f>
        <v>0.1</v>
      </c>
      <c r="S47">
        <f>VLOOKUP($A47,'Site 08'!$A:$H,8,FALSE)</f>
        <v>1.35</v>
      </c>
      <c r="T47">
        <f>VLOOKUP($A47,'Site 09'!$A:$H,3,FALSE)</f>
        <v>1.7999999999999999E-2</v>
      </c>
      <c r="U47">
        <f>VLOOKUP($A47,'Site 09'!$A:$H,4,FALSE)</f>
        <v>1.2999999999999999E-2</v>
      </c>
      <c r="V47">
        <f>VLOOKUP($A47,'Site 09'!$A:$H,5,FALSE)</f>
        <v>2E-3</v>
      </c>
      <c r="W47">
        <f>VLOOKUP($A47,'Site 09'!$A:$H,6,FALSE)</f>
        <v>4.24</v>
      </c>
      <c r="X47">
        <f>VLOOKUP($A47,'Site 09'!$A:$H,7,FALSE)</f>
        <v>0.15</v>
      </c>
      <c r="Y47">
        <f>VLOOKUP($A47,'Site 09'!$A:$H,8,FALSE)</f>
        <v>1.95</v>
      </c>
      <c r="Z47">
        <f>VLOOKUP($A47,'Site 10 '!$A:$H,3,FALSE)</f>
        <v>3.3000000000000002E-2</v>
      </c>
      <c r="AA47">
        <f>VLOOKUP($A47,'Site 10 '!$A:$H,4,FALSE)</f>
        <v>7.0000000000000001E-3</v>
      </c>
      <c r="AB47">
        <f>VLOOKUP($A47,'Site 10 '!$A:$H,5,FALSE)</f>
        <v>2E-3</v>
      </c>
      <c r="AC47">
        <f>VLOOKUP($A47,'Site 10 '!$A:$H,6,FALSE)</f>
        <v>3.72</v>
      </c>
      <c r="AD47">
        <f>VLOOKUP($A47,'Site 10 '!$A:$H,7,FALSE)</f>
        <v>0.11</v>
      </c>
      <c r="AE47">
        <f>VLOOKUP($A47,'Site 10 '!$A:$H,8,FALSE)</f>
        <v>0.97</v>
      </c>
    </row>
    <row r="48" spans="1:31" x14ac:dyDescent="0.25">
      <c r="A48">
        <v>2013</v>
      </c>
      <c r="B48">
        <f>VLOOKUP($A48,'Site 06'!$A:$H,3,FALSE)</f>
        <v>1.2E-2</v>
      </c>
      <c r="C48">
        <f>VLOOKUP($A48,'Site 06'!$A:$H,4,FALSE)</f>
        <v>3.0000000000000001E-3</v>
      </c>
      <c r="D48">
        <f>VLOOKUP($A48,'Site 06'!$A:$H,5,FALSE)</f>
        <v>0</v>
      </c>
      <c r="E48">
        <f>VLOOKUP($A48,'Site 06'!$A:$H,6,FALSE)</f>
        <v>3.99</v>
      </c>
      <c r="F48">
        <f>VLOOKUP($A48,'Site 06'!$A:$H,7,FALSE)</f>
        <v>7.0000000000000007E-2</v>
      </c>
      <c r="G48">
        <f>VLOOKUP($A48,'Site 06'!$A:$H,8,FALSE)</f>
        <v>0.56999999999999995</v>
      </c>
      <c r="H48">
        <f>VLOOKUP($A48,'Site 07'!$A:$H,3,FALSE)</f>
        <v>1.6E-2</v>
      </c>
      <c r="I48">
        <f>VLOOKUP($A48,'Site 07'!$A:$H,4,FALSE)</f>
        <v>4.0000000000000001E-3</v>
      </c>
      <c r="J48">
        <f>VLOOKUP($A48,'Site 07'!$A:$H,5,FALSE)</f>
        <v>0</v>
      </c>
      <c r="K48">
        <f>VLOOKUP($A48,'Site 07'!$A:$H,6,FALSE)</f>
        <v>3.84</v>
      </c>
      <c r="L48">
        <f>VLOOKUP($A48,'Site 07'!$A:$H,7,FALSE)</f>
        <v>0.06</v>
      </c>
      <c r="M48">
        <f>VLOOKUP($A48,'Site 07'!$A:$H,8,FALSE)</f>
        <v>0.56000000000000005</v>
      </c>
      <c r="N48">
        <f>VLOOKUP($A48,'Site 08'!$A:$H,3,FALSE)</f>
        <v>1.9E-2</v>
      </c>
      <c r="O48">
        <f>VLOOKUP($A48,'Site 08'!$A:$H,4,FALSE)</f>
        <v>3.0000000000000001E-3</v>
      </c>
      <c r="P48">
        <f>VLOOKUP($A48,'Site 08'!$A:$H,5,FALSE)</f>
        <v>0</v>
      </c>
      <c r="Q48">
        <f>VLOOKUP($A48,'Site 08'!$A:$H,6,FALSE)</f>
        <v>3.33</v>
      </c>
      <c r="R48">
        <f>VLOOKUP($A48,'Site 08'!$A:$H,7,FALSE)</f>
        <v>0.1</v>
      </c>
      <c r="S48">
        <f>VLOOKUP($A48,'Site 08'!$A:$H,8,FALSE)</f>
        <v>1.32</v>
      </c>
      <c r="T48">
        <f>VLOOKUP($A48,'Site 09'!$A:$H,3,FALSE)</f>
        <v>1.7000000000000001E-2</v>
      </c>
      <c r="U48">
        <f>VLOOKUP($A48,'Site 09'!$A:$H,4,FALSE)</f>
        <v>5.0000000000000001E-3</v>
      </c>
      <c r="V48">
        <f>VLOOKUP($A48,'Site 09'!$A:$H,5,FALSE)</f>
        <v>1E-3</v>
      </c>
      <c r="W48">
        <f>VLOOKUP($A48,'Site 09'!$A:$H,6,FALSE)</f>
        <v>4.4400000000000004</v>
      </c>
      <c r="X48">
        <f>VLOOKUP($A48,'Site 09'!$A:$H,7,FALSE)</f>
        <v>0.15</v>
      </c>
      <c r="Y48">
        <f>VLOOKUP($A48,'Site 09'!$A:$H,8,FALSE)</f>
        <v>2.09</v>
      </c>
      <c r="Z48">
        <f>VLOOKUP($A48,'Site 10 '!$A:$H,3,FALSE)</f>
        <v>3.4000000000000002E-2</v>
      </c>
      <c r="AA48">
        <f>VLOOKUP($A48,'Site 10 '!$A:$H,4,FALSE)</f>
        <v>6.0000000000000001E-3</v>
      </c>
      <c r="AB48">
        <f>VLOOKUP($A48,'Site 10 '!$A:$H,5,FALSE)</f>
        <v>1E-3</v>
      </c>
      <c r="AC48">
        <f>VLOOKUP($A48,'Site 10 '!$A:$H,6,FALSE)</f>
        <v>4.05</v>
      </c>
      <c r="AD48">
        <f>VLOOKUP($A48,'Site 10 '!$A:$H,7,FALSE)</f>
        <v>0.12</v>
      </c>
      <c r="AE48">
        <f>VLOOKUP($A48,'Site 10 '!$A:$H,8,FALSE)</f>
        <v>0.98</v>
      </c>
    </row>
    <row r="49" spans="1:31" x14ac:dyDescent="0.25">
      <c r="A49">
        <v>2014</v>
      </c>
      <c r="B49">
        <f>VLOOKUP($A49,'Site 06'!$A:$H,3,FALSE)</f>
        <v>1.2E-2</v>
      </c>
      <c r="C49">
        <f>VLOOKUP($A49,'Site 06'!$A:$H,4,FALSE)</f>
        <v>4.0000000000000001E-3</v>
      </c>
      <c r="D49">
        <f>VLOOKUP($A49,'Site 06'!$A:$H,5,FALSE)</f>
        <v>0</v>
      </c>
      <c r="E49">
        <f>VLOOKUP($A49,'Site 06'!$A:$H,6,FALSE)</f>
        <v>4.1399999999999997</v>
      </c>
      <c r="F49">
        <f>VLOOKUP($A49,'Site 06'!$A:$H,7,FALSE)</f>
        <v>7.0000000000000007E-2</v>
      </c>
      <c r="G49">
        <f>VLOOKUP($A49,'Site 06'!$A:$H,8,FALSE)</f>
        <v>0.56000000000000005</v>
      </c>
      <c r="H49">
        <f>VLOOKUP($A49,'Site 07'!$A:$H,3,FALSE)</f>
        <v>1.7000000000000001E-2</v>
      </c>
      <c r="I49">
        <f>VLOOKUP($A49,'Site 07'!$A:$H,4,FALSE)</f>
        <v>4.0000000000000001E-3</v>
      </c>
      <c r="J49">
        <f>VLOOKUP($A49,'Site 07'!$A:$H,5,FALSE)</f>
        <v>0</v>
      </c>
      <c r="K49">
        <f>VLOOKUP($A49,'Site 07'!$A:$H,6,FALSE)</f>
        <v>3.98</v>
      </c>
      <c r="L49">
        <f>VLOOKUP($A49,'Site 07'!$A:$H,7,FALSE)</f>
        <v>0.06</v>
      </c>
      <c r="M49">
        <f>VLOOKUP($A49,'Site 07'!$A:$H,8,FALSE)</f>
        <v>0.56000000000000005</v>
      </c>
      <c r="N49">
        <f>VLOOKUP($A49,'Site 08'!$A:$H,3,FALSE)</f>
        <v>1.9E-2</v>
      </c>
      <c r="O49">
        <f>VLOOKUP($A49,'Site 08'!$A:$H,4,FALSE)</f>
        <v>4.0000000000000001E-3</v>
      </c>
      <c r="P49">
        <f>VLOOKUP($A49,'Site 08'!$A:$H,5,FALSE)</f>
        <v>0</v>
      </c>
      <c r="Q49">
        <f>VLOOKUP($A49,'Site 08'!$A:$H,6,FALSE)</f>
        <v>3.36</v>
      </c>
      <c r="R49">
        <f>VLOOKUP($A49,'Site 08'!$A:$H,7,FALSE)</f>
        <v>0.1</v>
      </c>
      <c r="S49">
        <f>VLOOKUP($A49,'Site 08'!$A:$H,8,FALSE)</f>
        <v>1.25</v>
      </c>
      <c r="T49">
        <f>VLOOKUP($A49,'Site 09'!$A:$H,3,FALSE)</f>
        <v>1.9E-2</v>
      </c>
      <c r="U49">
        <f>VLOOKUP($A49,'Site 09'!$A:$H,4,FALSE)</f>
        <v>6.0000000000000001E-3</v>
      </c>
      <c r="V49">
        <f>VLOOKUP($A49,'Site 09'!$A:$H,5,FALSE)</f>
        <v>0</v>
      </c>
      <c r="W49">
        <f>VLOOKUP($A49,'Site 09'!$A:$H,6,FALSE)</f>
        <v>4.5199999999999996</v>
      </c>
      <c r="X49">
        <f>VLOOKUP($A49,'Site 09'!$A:$H,7,FALSE)</f>
        <v>0.14000000000000001</v>
      </c>
      <c r="Y49">
        <f>VLOOKUP($A49,'Site 09'!$A:$H,8,FALSE)</f>
        <v>2.0499999999999998</v>
      </c>
      <c r="Z49">
        <f>VLOOKUP($A49,'Site 10 '!$A:$H,3,FALSE)</f>
        <v>3.5999999999999997E-2</v>
      </c>
      <c r="AA49">
        <f>VLOOKUP($A49,'Site 10 '!$A:$H,4,FALSE)</f>
        <v>5.0000000000000001E-3</v>
      </c>
      <c r="AB49">
        <f>VLOOKUP($A49,'Site 10 '!$A:$H,5,FALSE)</f>
        <v>1E-3</v>
      </c>
      <c r="AC49">
        <f>VLOOKUP($A49,'Site 10 '!$A:$H,6,FALSE)</f>
        <v>3.94</v>
      </c>
      <c r="AD49">
        <f>VLOOKUP($A49,'Site 10 '!$A:$H,7,FALSE)</f>
        <v>0.11</v>
      </c>
      <c r="AE49">
        <f>VLOOKUP($A49,'Site 10 '!$A:$H,8,FALSE)</f>
        <v>0.91</v>
      </c>
    </row>
    <row r="50" spans="1:31" x14ac:dyDescent="0.25">
      <c r="A50">
        <v>2015</v>
      </c>
      <c r="B50">
        <f>VLOOKUP($A50,'Site 06'!$A:$H,3,FALSE)</f>
        <v>1.2999999999999999E-2</v>
      </c>
      <c r="C50">
        <f>VLOOKUP($A50,'Site 06'!$A:$H,4,FALSE)</f>
        <v>3.0000000000000001E-3</v>
      </c>
      <c r="D50">
        <f>VLOOKUP($A50,'Site 06'!$A:$H,5,FALSE)</f>
        <v>0</v>
      </c>
      <c r="E50">
        <f>VLOOKUP($A50,'Site 06'!$A:$H,6,FALSE)</f>
        <v>4.04</v>
      </c>
      <c r="F50">
        <f>VLOOKUP($A50,'Site 06'!$A:$H,7,FALSE)</f>
        <v>7.0000000000000007E-2</v>
      </c>
      <c r="G50">
        <f>VLOOKUP($A50,'Site 06'!$A:$H,8,FALSE)</f>
        <v>0.51</v>
      </c>
      <c r="H50">
        <f>VLOOKUP($A50,'Site 07'!$A:$H,3,FALSE)</f>
        <v>0.02</v>
      </c>
      <c r="I50">
        <f>VLOOKUP($A50,'Site 07'!$A:$H,4,FALSE)</f>
        <v>2E-3</v>
      </c>
      <c r="J50">
        <f>VLOOKUP($A50,'Site 07'!$A:$H,5,FALSE)</f>
        <v>0</v>
      </c>
      <c r="K50">
        <f>VLOOKUP($A50,'Site 07'!$A:$H,6,FALSE)</f>
        <v>4.08</v>
      </c>
      <c r="L50">
        <f>VLOOKUP($A50,'Site 07'!$A:$H,7,FALSE)</f>
        <v>0.06</v>
      </c>
      <c r="M50">
        <f>VLOOKUP($A50,'Site 07'!$A:$H,8,FALSE)</f>
        <v>0.72</v>
      </c>
      <c r="N50">
        <f>VLOOKUP($A50,'Site 08'!$A:$H,3,FALSE)</f>
        <v>2.3E-2</v>
      </c>
      <c r="O50">
        <f>VLOOKUP($A50,'Site 08'!$A:$H,4,FALSE)</f>
        <v>4.0000000000000001E-3</v>
      </c>
      <c r="P50">
        <f>VLOOKUP($A50,'Site 08'!$A:$H,5,FALSE)</f>
        <v>1E-3</v>
      </c>
      <c r="Q50">
        <f>VLOOKUP($A50,'Site 08'!$A:$H,6,FALSE)</f>
        <v>3.5</v>
      </c>
      <c r="R50">
        <f>VLOOKUP($A50,'Site 08'!$A:$H,7,FALSE)</f>
        <v>0.1</v>
      </c>
      <c r="S50">
        <f>VLOOKUP($A50,'Site 08'!$A:$H,8,FALSE)</f>
        <v>1.37</v>
      </c>
      <c r="T50">
        <f>VLOOKUP($A50,'Site 09'!$A:$H,3,FALSE)</f>
        <v>1.7999999999999999E-2</v>
      </c>
      <c r="U50">
        <f>VLOOKUP($A50,'Site 09'!$A:$H,4,FALSE)</f>
        <v>5.0000000000000001E-3</v>
      </c>
      <c r="V50">
        <f>VLOOKUP($A50,'Site 09'!$A:$H,5,FALSE)</f>
        <v>1E-3</v>
      </c>
      <c r="W50">
        <f>VLOOKUP($A50,'Site 09'!$A:$H,6,FALSE)</f>
        <v>4.55</v>
      </c>
      <c r="X50">
        <f>VLOOKUP($A50,'Site 09'!$A:$H,7,FALSE)</f>
        <v>0.16</v>
      </c>
      <c r="Y50">
        <f>VLOOKUP($A50,'Site 09'!$A:$H,8,FALSE)</f>
        <v>1.99</v>
      </c>
      <c r="Z50">
        <f>VLOOKUP($A50,'Site 10 '!$A:$H,3,FALSE)</f>
        <v>3.6999999999999998E-2</v>
      </c>
      <c r="AA50">
        <f>VLOOKUP($A50,'Site 10 '!$A:$H,4,FALSE)</f>
        <v>0.01</v>
      </c>
      <c r="AB50">
        <f>VLOOKUP($A50,'Site 10 '!$A:$H,5,FALSE)</f>
        <v>1E-3</v>
      </c>
      <c r="AC50">
        <f>VLOOKUP($A50,'Site 10 '!$A:$H,6,FALSE)</f>
        <v>4.16</v>
      </c>
      <c r="AD50">
        <f>VLOOKUP($A50,'Site 10 '!$A:$H,7,FALSE)</f>
        <v>0.12</v>
      </c>
      <c r="AE50">
        <f>VLOOKUP($A50,'Site 10 '!$A:$H,8,FALSE)</f>
        <v>1.1299999999999999</v>
      </c>
    </row>
    <row r="51" spans="1:31" x14ac:dyDescent="0.25">
      <c r="A51">
        <v>2016</v>
      </c>
      <c r="B51">
        <f>VLOOKUP($A51,'Site 06'!$A:$H,3,FALSE)</f>
        <v>1.2E-2</v>
      </c>
      <c r="C51">
        <f>VLOOKUP($A51,'Site 06'!$A:$H,4,FALSE)</f>
        <v>5.0000000000000001E-3</v>
      </c>
      <c r="D51">
        <f>VLOOKUP($A51,'Site 06'!$A:$H,5,FALSE)</f>
        <v>1E-3</v>
      </c>
      <c r="E51">
        <f>VLOOKUP($A51,'Site 06'!$A:$H,6,FALSE)</f>
        <v>4.13</v>
      </c>
      <c r="F51">
        <f>VLOOKUP($A51,'Site 06'!$A:$H,7,FALSE)</f>
        <v>7.0000000000000007E-2</v>
      </c>
      <c r="G51">
        <f>VLOOKUP($A51,'Site 06'!$A:$H,8,FALSE)</f>
        <v>0.57999999999999996</v>
      </c>
      <c r="H51">
        <f>VLOOKUP($A51,'Site 07'!$A:$H,3,FALSE)</f>
        <v>1.7000000000000001E-2</v>
      </c>
      <c r="I51">
        <f>VLOOKUP($A51,'Site 07'!$A:$H,4,FALSE)</f>
        <v>3.0000000000000001E-3</v>
      </c>
      <c r="J51">
        <f>VLOOKUP($A51,'Site 07'!$A:$H,5,FALSE)</f>
        <v>0</v>
      </c>
      <c r="K51">
        <f>VLOOKUP($A51,'Site 07'!$A:$H,6,FALSE)</f>
        <v>3.88</v>
      </c>
      <c r="L51">
        <f>VLOOKUP($A51,'Site 07'!$A:$H,7,FALSE)</f>
        <v>0.06</v>
      </c>
      <c r="M51">
        <f>VLOOKUP($A51,'Site 07'!$A:$H,8,FALSE)</f>
        <v>0.57999999999999996</v>
      </c>
      <c r="N51">
        <f>VLOOKUP($A51,'Site 08'!$A:$H,3,FALSE)</f>
        <v>1.9E-2</v>
      </c>
      <c r="O51">
        <f>VLOOKUP($A51,'Site 08'!$A:$H,4,FALSE)</f>
        <v>4.0000000000000001E-3</v>
      </c>
      <c r="P51">
        <f>VLOOKUP($A51,'Site 08'!$A:$H,5,FALSE)</f>
        <v>0</v>
      </c>
      <c r="Q51">
        <f>VLOOKUP($A51,'Site 08'!$A:$H,6,FALSE)</f>
        <v>3.25</v>
      </c>
      <c r="R51">
        <f>VLOOKUP($A51,'Site 08'!$A:$H,7,FALSE)</f>
        <v>0.1</v>
      </c>
      <c r="S51">
        <f>VLOOKUP($A51,'Site 08'!$A:$H,8,FALSE)</f>
        <v>1.35</v>
      </c>
      <c r="T51">
        <f>VLOOKUP($A51,'Site 09'!$A:$H,3,FALSE)</f>
        <v>1.7999999999999999E-2</v>
      </c>
      <c r="U51">
        <f>VLOOKUP($A51,'Site 09'!$A:$H,4,FALSE)</f>
        <v>4.0000000000000001E-3</v>
      </c>
      <c r="V51">
        <f>VLOOKUP($A51,'Site 09'!$A:$H,5,FALSE)</f>
        <v>0</v>
      </c>
      <c r="W51">
        <f>VLOOKUP($A51,'Site 09'!$A:$H,6,FALSE)</f>
        <v>4.0999999999999996</v>
      </c>
      <c r="X51">
        <f>VLOOKUP($A51,'Site 09'!$A:$H,7,FALSE)</f>
        <v>0.15</v>
      </c>
      <c r="Y51">
        <f>VLOOKUP($A51,'Site 09'!$A:$H,8,FALSE)</f>
        <v>2.09</v>
      </c>
      <c r="Z51">
        <f>VLOOKUP($A51,'Site 10 '!$A:$H,3,FALSE)</f>
        <v>3.5999999999999997E-2</v>
      </c>
      <c r="AA51">
        <f>VLOOKUP($A51,'Site 10 '!$A:$H,4,FALSE)</f>
        <v>4.0000000000000001E-3</v>
      </c>
      <c r="AB51">
        <f>VLOOKUP($A51,'Site 10 '!$A:$H,5,FALSE)</f>
        <v>1E-3</v>
      </c>
      <c r="AC51">
        <f>VLOOKUP($A51,'Site 10 '!$A:$H,6,FALSE)</f>
        <v>3.77</v>
      </c>
      <c r="AD51">
        <f>VLOOKUP($A51,'Site 10 '!$A:$H,7,FALSE)</f>
        <v>0.11</v>
      </c>
      <c r="AE51">
        <f>VLOOKUP($A51,'Site 10 '!$A:$H,8,FALSE)</f>
        <v>1.03</v>
      </c>
    </row>
    <row r="52" spans="1:31" x14ac:dyDescent="0.25">
      <c r="A52">
        <v>2017</v>
      </c>
      <c r="B52">
        <f>VLOOKUP($A52,'Site 06'!$A:$H,3,FALSE)</f>
        <v>1.2E-2</v>
      </c>
      <c r="C52">
        <f>VLOOKUP($A52,'Site 06'!$A:$H,4,FALSE)</f>
        <v>5.0000000000000001E-3</v>
      </c>
      <c r="D52">
        <f>VLOOKUP($A52,'Site 06'!$A:$H,5,FALSE)</f>
        <v>1E-3</v>
      </c>
      <c r="E52">
        <f>VLOOKUP($A52,'Site 06'!$A:$H,6,FALSE)</f>
        <v>4.24</v>
      </c>
      <c r="F52">
        <f>VLOOKUP($A52,'Site 06'!$A:$H,7,FALSE)</f>
        <v>7.0000000000000007E-2</v>
      </c>
      <c r="G52">
        <f>VLOOKUP($A52,'Site 06'!$A:$H,8,FALSE)</f>
        <v>0.5</v>
      </c>
      <c r="H52">
        <f>VLOOKUP($A52,'Site 07'!$A:$H,3,FALSE)</f>
        <v>1.6E-2</v>
      </c>
      <c r="I52">
        <f>VLOOKUP($A52,'Site 07'!$A:$H,4,FALSE)</f>
        <v>4.0000000000000001E-3</v>
      </c>
      <c r="J52">
        <f>VLOOKUP($A52,'Site 07'!$A:$H,5,FALSE)</f>
        <v>0</v>
      </c>
      <c r="K52">
        <f>VLOOKUP($A52,'Site 07'!$A:$H,6,FALSE)</f>
        <v>3.94</v>
      </c>
      <c r="L52">
        <f>VLOOKUP($A52,'Site 07'!$A:$H,7,FALSE)</f>
        <v>0.06</v>
      </c>
      <c r="M52">
        <f>VLOOKUP($A52,'Site 07'!$A:$H,8,FALSE)</f>
        <v>0.51</v>
      </c>
      <c r="N52">
        <f>VLOOKUP($A52,'Site 08'!$A:$H,3,FALSE)</f>
        <v>0.02</v>
      </c>
      <c r="O52">
        <f>VLOOKUP($A52,'Site 08'!$A:$H,4,FALSE)</f>
        <v>5.0000000000000001E-3</v>
      </c>
      <c r="P52">
        <f>VLOOKUP($A52,'Site 08'!$A:$H,5,FALSE)</f>
        <v>0</v>
      </c>
      <c r="Q52">
        <f>VLOOKUP($A52,'Site 08'!$A:$H,6,FALSE)</f>
        <v>3.37</v>
      </c>
      <c r="R52">
        <f>VLOOKUP($A52,'Site 08'!$A:$H,7,FALSE)</f>
        <v>0.1</v>
      </c>
      <c r="S52">
        <f>VLOOKUP($A52,'Site 08'!$A:$H,8,FALSE)</f>
        <v>1.17</v>
      </c>
      <c r="T52">
        <f>VLOOKUP($A52,'Site 09'!$A:$H,3,FALSE)</f>
        <v>1.9E-2</v>
      </c>
      <c r="U52">
        <f>VLOOKUP($A52,'Site 09'!$A:$H,4,FALSE)</f>
        <v>4.0000000000000001E-3</v>
      </c>
      <c r="V52">
        <f>VLOOKUP($A52,'Site 09'!$A:$H,5,FALSE)</f>
        <v>4.0000000000000001E-3</v>
      </c>
      <c r="W52">
        <f>VLOOKUP($A52,'Site 09'!$A:$H,6,FALSE)</f>
        <v>4.42</v>
      </c>
      <c r="X52">
        <f>VLOOKUP($A52,'Site 09'!$A:$H,7,FALSE)</f>
        <v>0.14000000000000001</v>
      </c>
      <c r="Y52">
        <f>VLOOKUP($A52,'Site 09'!$A:$H,8,FALSE)</f>
        <v>1.91</v>
      </c>
      <c r="Z52">
        <f>VLOOKUP($A52,'Site 10 '!$A:$H,3,FALSE)</f>
        <v>3.6999999999999998E-2</v>
      </c>
      <c r="AA52">
        <f>VLOOKUP($A52,'Site 10 '!$A:$H,4,FALSE)</f>
        <v>3.0000000000000001E-3</v>
      </c>
      <c r="AB52">
        <f>VLOOKUP($A52,'Site 10 '!$A:$H,5,FALSE)</f>
        <v>1E-3</v>
      </c>
      <c r="AC52">
        <f>VLOOKUP($A52,'Site 10 '!$A:$H,6,FALSE)</f>
        <v>3.93</v>
      </c>
      <c r="AD52">
        <f>VLOOKUP($A52,'Site 10 '!$A:$H,7,FALSE)</f>
        <v>0.11</v>
      </c>
      <c r="AE52">
        <f>VLOOKUP($A52,'Site 10 '!$A:$H,8,FALSE)</f>
        <v>0.93</v>
      </c>
    </row>
    <row r="53" spans="1:31" x14ac:dyDescent="0.25">
      <c r="A53">
        <v>2018</v>
      </c>
      <c r="B53">
        <f>VLOOKUP($A53,'Site 06'!$A:$H,3,FALSE)</f>
        <v>1.2999999999999999E-2</v>
      </c>
      <c r="C53">
        <f>VLOOKUP($A53,'Site 06'!$A:$H,4,FALSE)</f>
        <v>0.01</v>
      </c>
      <c r="D53">
        <f>VLOOKUP($A53,'Site 06'!$A:$H,5,FALSE)</f>
        <v>0</v>
      </c>
      <c r="E53">
        <f>VLOOKUP($A53,'Site 06'!$A:$H,6,FALSE)</f>
        <v>4.22</v>
      </c>
      <c r="F53">
        <f>VLOOKUP($A53,'Site 06'!$A:$H,7,FALSE)</f>
        <v>7.0000000000000007E-2</v>
      </c>
      <c r="G53">
        <f>VLOOKUP($A53,'Site 06'!$A:$H,8,FALSE)</f>
        <v>0.44</v>
      </c>
      <c r="H53">
        <f>VLOOKUP($A53,'Site 07'!$A:$H,3,FALSE)</f>
        <v>1.9E-2</v>
      </c>
      <c r="I53">
        <f>VLOOKUP($A53,'Site 07'!$A:$H,4,FALSE)</f>
        <v>6.0000000000000001E-3</v>
      </c>
      <c r="J53">
        <f>VLOOKUP($A53,'Site 07'!$A:$H,5,FALSE)</f>
        <v>0</v>
      </c>
      <c r="K53">
        <f>VLOOKUP($A53,'Site 07'!$A:$H,6,FALSE)</f>
        <v>4.1100000000000003</v>
      </c>
      <c r="L53">
        <f>VLOOKUP($A53,'Site 07'!$A:$H,7,FALSE)</f>
        <v>0.06</v>
      </c>
      <c r="M53">
        <f>VLOOKUP($A53,'Site 07'!$A:$H,8,FALSE)</f>
        <v>0.49</v>
      </c>
      <c r="N53">
        <f>VLOOKUP($A53,'Site 08'!$A:$H,3,FALSE)</f>
        <v>2.1999999999999999E-2</v>
      </c>
      <c r="O53">
        <f>VLOOKUP($A53,'Site 08'!$A:$H,4,FALSE)</f>
        <v>6.0000000000000001E-3</v>
      </c>
      <c r="P53">
        <f>VLOOKUP($A53,'Site 08'!$A:$H,5,FALSE)</f>
        <v>0</v>
      </c>
      <c r="Q53">
        <f>VLOOKUP($A53,'Site 08'!$A:$H,6,FALSE)</f>
        <v>3.46</v>
      </c>
      <c r="R53">
        <f>VLOOKUP($A53,'Site 08'!$A:$H,7,FALSE)</f>
        <v>0.11</v>
      </c>
      <c r="S53">
        <f>VLOOKUP($A53,'Site 08'!$A:$H,8,FALSE)</f>
        <v>1.08</v>
      </c>
      <c r="T53">
        <f>VLOOKUP($A53,'Site 09'!$A:$H,3,FALSE)</f>
        <v>0.02</v>
      </c>
      <c r="U53">
        <f>VLOOKUP($A53,'Site 09'!$A:$H,4,FALSE)</f>
        <v>8.0000000000000002E-3</v>
      </c>
      <c r="V53">
        <f>VLOOKUP($A53,'Site 09'!$A:$H,5,FALSE)</f>
        <v>0</v>
      </c>
      <c r="W53">
        <f>VLOOKUP($A53,'Site 09'!$A:$H,6,FALSE)</f>
        <v>4.5199999999999996</v>
      </c>
      <c r="X53">
        <f>VLOOKUP($A53,'Site 09'!$A:$H,7,FALSE)</f>
        <v>0.15</v>
      </c>
      <c r="Y53">
        <f>VLOOKUP($A53,'Site 09'!$A:$H,8,FALSE)</f>
        <v>1.97</v>
      </c>
      <c r="Z53">
        <f>VLOOKUP($A53,'Site 10 '!$A:$H,3,FALSE)</f>
        <v>3.7999999999999999E-2</v>
      </c>
      <c r="AA53">
        <f>VLOOKUP($A53,'Site 10 '!$A:$H,4,FALSE)</f>
        <v>8.0000000000000002E-3</v>
      </c>
      <c r="AB53">
        <f>VLOOKUP($A53,'Site 10 '!$A:$H,5,FALSE)</f>
        <v>0</v>
      </c>
      <c r="AC53">
        <f>VLOOKUP($A53,'Site 10 '!$A:$H,6,FALSE)</f>
        <v>4.1100000000000003</v>
      </c>
      <c r="AD53">
        <f>VLOOKUP($A53,'Site 10 '!$A:$H,7,FALSE)</f>
        <v>0.11</v>
      </c>
      <c r="AE53">
        <f>VLOOKUP($A53,'Site 10 '!$A:$H,8,FALSE)</f>
        <v>0.98</v>
      </c>
    </row>
    <row r="54" spans="1:31" x14ac:dyDescent="0.25">
      <c r="A54">
        <v>2019</v>
      </c>
      <c r="B54" t="e">
        <f>VLOOKUP($A54,'Site 06'!$A:$H,3,FALSE)</f>
        <v>#N/A</v>
      </c>
      <c r="C54" t="e">
        <f>VLOOKUP($A54,'Site 06'!$A:$H,4,FALSE)</f>
        <v>#N/A</v>
      </c>
      <c r="D54" t="e">
        <f>VLOOKUP($A54,'Site 06'!$A:$H,5,FALSE)</f>
        <v>#N/A</v>
      </c>
      <c r="E54" t="e">
        <f>VLOOKUP($A54,'Site 06'!$A:$H,6,FALSE)</f>
        <v>#N/A</v>
      </c>
      <c r="F54" t="e">
        <f>VLOOKUP($A54,'Site 06'!$A:$H,7,FALSE)</f>
        <v>#N/A</v>
      </c>
      <c r="G54" t="e">
        <f>VLOOKUP($A54,'Site 06'!$A:$H,8,FALSE)</f>
        <v>#N/A</v>
      </c>
      <c r="H54" t="e">
        <f>VLOOKUP($A54,'Site 07'!$A:$H,3,FALSE)</f>
        <v>#N/A</v>
      </c>
      <c r="I54" t="e">
        <f>VLOOKUP($A54,'Site 07'!$A:$H,4,FALSE)</f>
        <v>#N/A</v>
      </c>
      <c r="J54" t="e">
        <f>VLOOKUP($A54,'Site 07'!$A:$H,5,FALSE)</f>
        <v>#N/A</v>
      </c>
      <c r="K54" t="e">
        <f>VLOOKUP($A54,'Site 07'!$A:$H,6,FALSE)</f>
        <v>#N/A</v>
      </c>
      <c r="L54" t="e">
        <f>VLOOKUP($A54,'Site 07'!$A:$H,7,FALSE)</f>
        <v>#N/A</v>
      </c>
      <c r="M54" t="e">
        <f>VLOOKUP($A54,'Site 07'!$A:$H,8,FALSE)</f>
        <v>#N/A</v>
      </c>
      <c r="N54" t="e">
        <f>VLOOKUP($A54,'Site 08'!$A:$H,3,FALSE)</f>
        <v>#N/A</v>
      </c>
      <c r="O54" t="e">
        <f>VLOOKUP($A54,'Site 08'!$A:$H,4,FALSE)</f>
        <v>#N/A</v>
      </c>
      <c r="P54" t="e">
        <f>VLOOKUP($A54,'Site 08'!$A:$H,5,FALSE)</f>
        <v>#N/A</v>
      </c>
      <c r="Q54" t="e">
        <f>VLOOKUP($A54,'Site 08'!$A:$H,6,FALSE)</f>
        <v>#N/A</v>
      </c>
      <c r="R54" t="e">
        <f>VLOOKUP($A54,'Site 08'!$A:$H,7,FALSE)</f>
        <v>#N/A</v>
      </c>
      <c r="S54" t="e">
        <f>VLOOKUP($A54,'Site 08'!$A:$H,8,FALSE)</f>
        <v>#N/A</v>
      </c>
      <c r="T54" t="e">
        <f>VLOOKUP($A54,'Site 09'!$A:$H,3,FALSE)</f>
        <v>#N/A</v>
      </c>
      <c r="U54" t="e">
        <f>VLOOKUP($A54,'Site 09'!$A:$H,4,FALSE)</f>
        <v>#N/A</v>
      </c>
      <c r="V54" t="e">
        <f>VLOOKUP($A54,'Site 09'!$A:$H,5,FALSE)</f>
        <v>#N/A</v>
      </c>
      <c r="W54" t="e">
        <f>VLOOKUP($A54,'Site 09'!$A:$H,6,FALSE)</f>
        <v>#N/A</v>
      </c>
      <c r="X54" t="e">
        <f>VLOOKUP($A54,'Site 09'!$A:$H,7,FALSE)</f>
        <v>#N/A</v>
      </c>
      <c r="Y54" t="e">
        <f>VLOOKUP($A54,'Site 09'!$A:$H,8,FALSE)</f>
        <v>#N/A</v>
      </c>
      <c r="Z54" t="e">
        <f>VLOOKUP($A54,'Site 10 '!$A:$H,3,FALSE)</f>
        <v>#N/A</v>
      </c>
      <c r="AA54" t="e">
        <f>VLOOKUP($A54,'Site 10 '!$A:$H,4,FALSE)</f>
        <v>#N/A</v>
      </c>
      <c r="AB54" t="e">
        <f>VLOOKUP($A54,'Site 10 '!$A:$H,5,FALSE)</f>
        <v>#N/A</v>
      </c>
      <c r="AC54" t="e">
        <f>VLOOKUP($A54,'Site 10 '!$A:$H,6,FALSE)</f>
        <v>#N/A</v>
      </c>
      <c r="AD54" t="e">
        <f>VLOOKUP($A54,'Site 10 '!$A:$H,7,FALSE)</f>
        <v>#N/A</v>
      </c>
      <c r="AE54" t="e">
        <f>VLOOKUP($A54,'Site 10 '!$A:$H,8,FALSE)</f>
        <v>#N/A</v>
      </c>
    </row>
    <row r="55" spans="1:31" x14ac:dyDescent="0.25">
      <c r="A55">
        <v>2020</v>
      </c>
      <c r="B55" t="e">
        <f>VLOOKUP($A55,'Site 06'!$A:$H,3,FALSE)</f>
        <v>#N/A</v>
      </c>
      <c r="C55" t="e">
        <f>VLOOKUP($A55,'Site 06'!$A:$H,4,FALSE)</f>
        <v>#N/A</v>
      </c>
      <c r="D55" t="e">
        <f>VLOOKUP($A55,'Site 06'!$A:$H,5,FALSE)</f>
        <v>#N/A</v>
      </c>
      <c r="E55" t="e">
        <f>VLOOKUP($A55,'Site 06'!$A:$H,6,FALSE)</f>
        <v>#N/A</v>
      </c>
      <c r="F55" t="e">
        <f>VLOOKUP($A55,'Site 06'!$A:$H,7,FALSE)</f>
        <v>#N/A</v>
      </c>
      <c r="G55" t="e">
        <f>VLOOKUP($A55,'Site 06'!$A:$H,8,FALSE)</f>
        <v>#N/A</v>
      </c>
      <c r="H55" t="e">
        <f>VLOOKUP($A55,'Site 07'!$A:$H,3,FALSE)</f>
        <v>#N/A</v>
      </c>
      <c r="I55" t="e">
        <f>VLOOKUP($A55,'Site 07'!$A:$H,4,FALSE)</f>
        <v>#N/A</v>
      </c>
      <c r="J55" t="e">
        <f>VLOOKUP($A55,'Site 07'!$A:$H,5,FALSE)</f>
        <v>#N/A</v>
      </c>
      <c r="K55" t="e">
        <f>VLOOKUP($A55,'Site 07'!$A:$H,6,FALSE)</f>
        <v>#N/A</v>
      </c>
      <c r="L55" t="e">
        <f>VLOOKUP($A55,'Site 07'!$A:$H,7,FALSE)</f>
        <v>#N/A</v>
      </c>
      <c r="M55" t="e">
        <f>VLOOKUP($A55,'Site 07'!$A:$H,8,FALSE)</f>
        <v>#N/A</v>
      </c>
      <c r="N55" t="e">
        <f>VLOOKUP($A55,'Site 08'!$A:$H,3,FALSE)</f>
        <v>#N/A</v>
      </c>
      <c r="O55" t="e">
        <f>VLOOKUP($A55,'Site 08'!$A:$H,4,FALSE)</f>
        <v>#N/A</v>
      </c>
      <c r="P55" t="e">
        <f>VLOOKUP($A55,'Site 08'!$A:$H,5,FALSE)</f>
        <v>#N/A</v>
      </c>
      <c r="Q55" t="e">
        <f>VLOOKUP($A55,'Site 08'!$A:$H,6,FALSE)</f>
        <v>#N/A</v>
      </c>
      <c r="R55" t="e">
        <f>VLOOKUP($A55,'Site 08'!$A:$H,7,FALSE)</f>
        <v>#N/A</v>
      </c>
      <c r="S55" t="e">
        <f>VLOOKUP($A55,'Site 08'!$A:$H,8,FALSE)</f>
        <v>#N/A</v>
      </c>
      <c r="T55" t="e">
        <f>VLOOKUP($A55,'Site 09'!$A:$H,3,FALSE)</f>
        <v>#N/A</v>
      </c>
      <c r="U55" t="e">
        <f>VLOOKUP($A55,'Site 09'!$A:$H,4,FALSE)</f>
        <v>#N/A</v>
      </c>
      <c r="V55" t="e">
        <f>VLOOKUP($A55,'Site 09'!$A:$H,5,FALSE)</f>
        <v>#N/A</v>
      </c>
      <c r="W55" t="e">
        <f>VLOOKUP($A55,'Site 09'!$A:$H,6,FALSE)</f>
        <v>#N/A</v>
      </c>
      <c r="X55" t="e">
        <f>VLOOKUP($A55,'Site 09'!$A:$H,7,FALSE)</f>
        <v>#N/A</v>
      </c>
      <c r="Y55" t="e">
        <f>VLOOKUP($A55,'Site 09'!$A:$H,8,FALSE)</f>
        <v>#N/A</v>
      </c>
      <c r="Z55" t="e">
        <f>VLOOKUP($A55,'Site 10 '!$A:$H,3,FALSE)</f>
        <v>#N/A</v>
      </c>
      <c r="AA55" t="e">
        <f>VLOOKUP($A55,'Site 10 '!$A:$H,4,FALSE)</f>
        <v>#N/A</v>
      </c>
      <c r="AB55" t="e">
        <f>VLOOKUP($A55,'Site 10 '!$A:$H,5,FALSE)</f>
        <v>#N/A</v>
      </c>
      <c r="AC55" t="e">
        <f>VLOOKUP($A55,'Site 10 '!$A:$H,6,FALSE)</f>
        <v>#N/A</v>
      </c>
      <c r="AD55" t="e">
        <f>VLOOKUP($A55,'Site 10 '!$A:$H,7,FALSE)</f>
        <v>#N/A</v>
      </c>
      <c r="AE55" t="e">
        <f>VLOOKUP($A55,'Site 10 '!$A:$H,8,FALSE)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A518-8322-41B1-9D29-D9BFCA8F99A0}">
  <dimension ref="A1:X105"/>
  <sheetViews>
    <sheetView topLeftCell="C1" workbookViewId="0">
      <selection sqref="A1:X1"/>
    </sheetView>
  </sheetViews>
  <sheetFormatPr defaultRowHeight="15" x14ac:dyDescent="0.25"/>
  <cols>
    <col min="1" max="1" width="19.5703125" customWidth="1"/>
    <col min="2" max="2" width="12.85546875" customWidth="1"/>
    <col min="12" max="12" width="13.85546875" customWidth="1"/>
    <col min="15" max="15" width="14.42578125" customWidth="1"/>
    <col min="17" max="17" width="12" customWidth="1"/>
  </cols>
  <sheetData>
    <row r="1" spans="1:24" ht="27.75" customHeight="1" x14ac:dyDescent="0.25">
      <c r="A1" s="8" t="s">
        <v>127</v>
      </c>
      <c r="B1" s="9" t="s">
        <v>128</v>
      </c>
      <c r="C1" s="9"/>
      <c r="D1" s="9"/>
      <c r="E1" s="9"/>
      <c r="F1" s="9"/>
      <c r="G1" s="9"/>
      <c r="H1" s="9"/>
      <c r="J1" s="8" t="s">
        <v>126</v>
      </c>
      <c r="K1" s="8"/>
      <c r="L1" s="8"/>
      <c r="M1" s="8"/>
      <c r="N1" s="8"/>
      <c r="O1" s="8">
        <v>5</v>
      </c>
      <c r="P1" s="8">
        <v>6</v>
      </c>
      <c r="Q1" s="8">
        <v>7</v>
      </c>
      <c r="R1" s="8">
        <v>8</v>
      </c>
      <c r="S1" s="8">
        <v>9</v>
      </c>
      <c r="T1" s="8">
        <v>10</v>
      </c>
      <c r="U1" s="8">
        <v>11</v>
      </c>
      <c r="V1" s="8">
        <v>12</v>
      </c>
      <c r="W1" s="8">
        <v>13</v>
      </c>
      <c r="X1" s="8">
        <v>14</v>
      </c>
    </row>
    <row r="2" spans="1:24" x14ac:dyDescent="0.25">
      <c r="A2" t="s">
        <v>8</v>
      </c>
      <c r="B2" t="s">
        <v>83</v>
      </c>
      <c r="C2" t="s">
        <v>9</v>
      </c>
      <c r="D2" t="s">
        <v>85</v>
      </c>
      <c r="E2" t="s">
        <v>84</v>
      </c>
      <c r="F2" t="s">
        <v>86</v>
      </c>
      <c r="G2" t="s">
        <v>106</v>
      </c>
      <c r="H2" t="s">
        <v>87</v>
      </c>
      <c r="J2" t="s">
        <v>0</v>
      </c>
      <c r="K2" t="s">
        <v>1</v>
      </c>
      <c r="L2" t="s">
        <v>13</v>
      </c>
      <c r="M2" t="s">
        <v>2</v>
      </c>
      <c r="N2" t="s">
        <v>32</v>
      </c>
      <c r="O2" t="s">
        <v>34</v>
      </c>
      <c r="P2" t="s">
        <v>36</v>
      </c>
      <c r="Q2" t="s">
        <v>38</v>
      </c>
      <c r="R2" t="s">
        <v>40</v>
      </c>
      <c r="S2" t="s">
        <v>42</v>
      </c>
      <c r="T2" t="s">
        <v>3</v>
      </c>
      <c r="U2" t="s">
        <v>4</v>
      </c>
      <c r="V2" t="s">
        <v>5</v>
      </c>
      <c r="W2" t="s">
        <v>6</v>
      </c>
      <c r="X2" t="s">
        <v>7</v>
      </c>
    </row>
    <row r="3" spans="1:24" x14ac:dyDescent="0.25">
      <c r="A3">
        <v>1972</v>
      </c>
      <c r="B3">
        <f t="shared" ref="B3:B50" si="0">VLOOKUP($A3,$K:$X,2,FALSE)</f>
        <v>230.64</v>
      </c>
      <c r="C3">
        <f>VLOOKUP($A3,$K:$X,3,FALSE)</f>
        <v>3.4000000000000002E-2</v>
      </c>
      <c r="D3">
        <f t="shared" ref="D3:D50" si="1">VLOOKUP($A3,$K:$X,10,FALSE)</f>
        <v>6.0000000000000001E-3</v>
      </c>
      <c r="E3">
        <f t="shared" ref="E3:E50" si="2">VLOOKUP($A3,$K:$X,11,FALSE)</f>
        <v>0</v>
      </c>
      <c r="F3">
        <f t="shared" ref="F3:F50" si="3">VLOOKUP($A3,$K:$X,12,FALSE)</f>
        <v>3.12</v>
      </c>
      <c r="G3" t="e">
        <f t="shared" ref="G3:G50" si="4">VLOOKUP($A3,$K:$X,13,FALSE)</f>
        <v>#N/A</v>
      </c>
      <c r="H3" t="e">
        <f t="shared" ref="H3:H50" si="5">VLOOKUP($A3,$K:$X,14,FALSE)</f>
        <v>#N/A</v>
      </c>
      <c r="J3" t="s">
        <v>77</v>
      </c>
      <c r="K3">
        <v>1972</v>
      </c>
      <c r="L3">
        <v>230.64</v>
      </c>
      <c r="M3">
        <v>3.4000000000000002E-2</v>
      </c>
      <c r="N3" t="e">
        <v>#N/A</v>
      </c>
      <c r="O3">
        <v>0.03</v>
      </c>
      <c r="P3">
        <v>0.03</v>
      </c>
      <c r="Q3" t="e">
        <v>#N/A</v>
      </c>
      <c r="R3" t="e">
        <v>#N/A</v>
      </c>
      <c r="S3">
        <v>0.03</v>
      </c>
      <c r="T3">
        <v>6.0000000000000001E-3</v>
      </c>
      <c r="U3">
        <v>0</v>
      </c>
      <c r="V3">
        <v>3.12</v>
      </c>
      <c r="W3" t="e">
        <v>#N/A</v>
      </c>
      <c r="X3" t="e">
        <v>#N/A</v>
      </c>
    </row>
    <row r="4" spans="1:24" x14ac:dyDescent="0.25">
      <c r="A4">
        <v>1973</v>
      </c>
      <c r="B4">
        <f t="shared" si="0"/>
        <v>71.67</v>
      </c>
      <c r="C4">
        <f t="shared" ref="C4:C50" si="6">VLOOKUP($A4,$K:$X,3,FALSE)</f>
        <v>3.4000000000000002E-2</v>
      </c>
      <c r="D4">
        <f t="shared" si="1"/>
        <v>1E-3</v>
      </c>
      <c r="E4">
        <f t="shared" si="2"/>
        <v>3.0000000000000001E-3</v>
      </c>
      <c r="F4">
        <f t="shared" si="3"/>
        <v>2.25</v>
      </c>
      <c r="G4" t="e">
        <f t="shared" si="4"/>
        <v>#N/A</v>
      </c>
      <c r="H4" t="e">
        <f t="shared" si="5"/>
        <v>#N/A</v>
      </c>
      <c r="J4" t="s">
        <v>77</v>
      </c>
      <c r="K4">
        <v>1973</v>
      </c>
      <c r="L4">
        <v>71.67</v>
      </c>
      <c r="M4">
        <v>3.4000000000000002E-2</v>
      </c>
      <c r="N4" t="e">
        <v>#N/A</v>
      </c>
      <c r="O4">
        <v>0.03</v>
      </c>
      <c r="P4">
        <v>0.02</v>
      </c>
      <c r="Q4" t="e">
        <v>#N/A</v>
      </c>
      <c r="R4" t="e">
        <v>#N/A</v>
      </c>
      <c r="S4">
        <v>0.02</v>
      </c>
      <c r="T4">
        <v>1E-3</v>
      </c>
      <c r="U4">
        <v>3.0000000000000001E-3</v>
      </c>
      <c r="V4">
        <v>2.25</v>
      </c>
      <c r="W4" t="e">
        <v>#N/A</v>
      </c>
      <c r="X4" t="e">
        <v>#N/A</v>
      </c>
    </row>
    <row r="5" spans="1:24" x14ac:dyDescent="0.25">
      <c r="A5">
        <v>1974</v>
      </c>
      <c r="B5">
        <f t="shared" si="0"/>
        <v>260.67</v>
      </c>
      <c r="C5">
        <f t="shared" si="6"/>
        <v>3.4000000000000002E-2</v>
      </c>
      <c r="D5" t="e">
        <f t="shared" si="1"/>
        <v>#N/A</v>
      </c>
      <c r="E5">
        <f t="shared" si="2"/>
        <v>0</v>
      </c>
      <c r="F5">
        <f t="shared" si="3"/>
        <v>3.78</v>
      </c>
      <c r="G5" t="e">
        <f t="shared" si="4"/>
        <v>#N/A</v>
      </c>
      <c r="H5" t="e">
        <f t="shared" si="5"/>
        <v>#N/A</v>
      </c>
      <c r="J5" t="s">
        <v>77</v>
      </c>
      <c r="K5">
        <v>1974</v>
      </c>
      <c r="L5">
        <v>260.67</v>
      </c>
      <c r="M5">
        <v>3.4000000000000002E-2</v>
      </c>
      <c r="N5" t="e">
        <v>#N/A</v>
      </c>
      <c r="O5">
        <v>0.02</v>
      </c>
      <c r="P5" t="e">
        <v>#N/A</v>
      </c>
      <c r="Q5" t="e">
        <v>#N/A</v>
      </c>
      <c r="R5" t="e">
        <v>#N/A</v>
      </c>
      <c r="S5">
        <v>0.02</v>
      </c>
      <c r="T5" t="e">
        <v>#N/A</v>
      </c>
      <c r="U5">
        <v>0</v>
      </c>
      <c r="V5">
        <v>3.78</v>
      </c>
      <c r="W5" t="e">
        <v>#N/A</v>
      </c>
      <c r="X5" t="e">
        <v>#N/A</v>
      </c>
    </row>
    <row r="6" spans="1:24" x14ac:dyDescent="0.25">
      <c r="A6">
        <v>1975</v>
      </c>
      <c r="B6">
        <f t="shared" si="0"/>
        <v>195.75</v>
      </c>
      <c r="C6">
        <f t="shared" si="6"/>
        <v>0.03</v>
      </c>
      <c r="D6" t="e">
        <f t="shared" si="1"/>
        <v>#N/A</v>
      </c>
      <c r="E6">
        <f t="shared" si="2"/>
        <v>2.4E-2</v>
      </c>
      <c r="F6">
        <f t="shared" si="3"/>
        <v>3.13</v>
      </c>
      <c r="G6" t="e">
        <f t="shared" si="4"/>
        <v>#N/A</v>
      </c>
      <c r="H6" t="e">
        <f t="shared" si="5"/>
        <v>#N/A</v>
      </c>
      <c r="J6" t="s">
        <v>77</v>
      </c>
      <c r="K6">
        <v>1975</v>
      </c>
      <c r="L6">
        <v>195.75</v>
      </c>
      <c r="M6">
        <v>0.03</v>
      </c>
      <c r="N6" t="e">
        <v>#N/A</v>
      </c>
      <c r="O6">
        <v>7.0000000000000007E-2</v>
      </c>
      <c r="P6" t="e">
        <v>#N/A</v>
      </c>
      <c r="Q6" t="e">
        <v>#N/A</v>
      </c>
      <c r="R6" t="e">
        <v>#N/A</v>
      </c>
      <c r="S6">
        <v>0.04</v>
      </c>
      <c r="T6" t="e">
        <v>#N/A</v>
      </c>
      <c r="U6">
        <v>2.4E-2</v>
      </c>
      <c r="V6">
        <v>3.13</v>
      </c>
      <c r="W6" t="e">
        <v>#N/A</v>
      </c>
      <c r="X6" t="e">
        <v>#N/A</v>
      </c>
    </row>
    <row r="7" spans="1:24" x14ac:dyDescent="0.25">
      <c r="A7">
        <v>1976</v>
      </c>
      <c r="B7">
        <f t="shared" si="0"/>
        <v>208.52</v>
      </c>
      <c r="C7">
        <f t="shared" si="6"/>
        <v>3.1E-2</v>
      </c>
      <c r="D7" t="e">
        <f t="shared" si="1"/>
        <v>#N/A</v>
      </c>
      <c r="E7">
        <f t="shared" si="2"/>
        <v>3.6999999999999998E-2</v>
      </c>
      <c r="F7">
        <f t="shared" si="3"/>
        <v>4</v>
      </c>
      <c r="G7" t="e">
        <f t="shared" si="4"/>
        <v>#N/A</v>
      </c>
      <c r="H7" t="e">
        <f t="shared" si="5"/>
        <v>#N/A</v>
      </c>
      <c r="J7" t="s">
        <v>77</v>
      </c>
      <c r="K7">
        <v>1976</v>
      </c>
      <c r="L7">
        <v>208.52</v>
      </c>
      <c r="M7">
        <v>3.1E-2</v>
      </c>
      <c r="N7" t="e">
        <v>#N/A</v>
      </c>
      <c r="O7">
        <v>0.08</v>
      </c>
      <c r="P7" t="e">
        <v>#N/A</v>
      </c>
      <c r="Q7" t="e">
        <v>#N/A</v>
      </c>
      <c r="R7" t="e">
        <v>#N/A</v>
      </c>
      <c r="S7">
        <v>0.04</v>
      </c>
      <c r="T7" t="e">
        <v>#N/A</v>
      </c>
      <c r="U7">
        <v>3.6999999999999998E-2</v>
      </c>
      <c r="V7">
        <v>4</v>
      </c>
      <c r="W7" t="e">
        <v>#N/A</v>
      </c>
      <c r="X7" t="e">
        <v>#N/A</v>
      </c>
    </row>
    <row r="8" spans="1:24" x14ac:dyDescent="0.25">
      <c r="A8">
        <v>1977</v>
      </c>
      <c r="B8">
        <f t="shared" si="0"/>
        <v>72.72</v>
      </c>
      <c r="C8">
        <f t="shared" si="6"/>
        <v>2.5999999999999999E-2</v>
      </c>
      <c r="D8" t="e">
        <f t="shared" si="1"/>
        <v>#N/A</v>
      </c>
      <c r="E8">
        <f t="shared" si="2"/>
        <v>4.5999999999999999E-2</v>
      </c>
      <c r="F8">
        <f t="shared" si="3"/>
        <v>4.0599999999999996</v>
      </c>
      <c r="G8" t="e">
        <f t="shared" si="4"/>
        <v>#N/A</v>
      </c>
      <c r="H8" t="e">
        <f t="shared" si="5"/>
        <v>#N/A</v>
      </c>
      <c r="J8" t="s">
        <v>77</v>
      </c>
      <c r="K8">
        <v>1977</v>
      </c>
      <c r="L8">
        <v>72.72</v>
      </c>
      <c r="M8">
        <v>2.5999999999999999E-2</v>
      </c>
      <c r="N8" t="e">
        <v>#N/A</v>
      </c>
      <c r="O8">
        <v>0.09</v>
      </c>
      <c r="P8" t="e">
        <v>#N/A</v>
      </c>
      <c r="Q8" t="e">
        <v>#N/A</v>
      </c>
      <c r="R8" t="e">
        <v>#N/A</v>
      </c>
      <c r="S8">
        <v>0.05</v>
      </c>
      <c r="T8" t="e">
        <v>#N/A</v>
      </c>
      <c r="U8">
        <v>4.5999999999999999E-2</v>
      </c>
      <c r="V8">
        <v>4.0599999999999996</v>
      </c>
      <c r="W8" t="e">
        <v>#N/A</v>
      </c>
      <c r="X8" t="e">
        <v>#N/A</v>
      </c>
    </row>
    <row r="9" spans="1:24" x14ac:dyDescent="0.25">
      <c r="A9">
        <v>1978</v>
      </c>
      <c r="B9">
        <f t="shared" si="0"/>
        <v>191.85</v>
      </c>
      <c r="C9">
        <f t="shared" si="6"/>
        <v>3.2000000000000001E-2</v>
      </c>
      <c r="D9">
        <f t="shared" si="1"/>
        <v>3.0000000000000001E-3</v>
      </c>
      <c r="E9">
        <f t="shared" si="2"/>
        <v>2.8000000000000001E-2</v>
      </c>
      <c r="F9">
        <f t="shared" si="3"/>
        <v>3.3</v>
      </c>
      <c r="G9">
        <f t="shared" si="4"/>
        <v>0.21</v>
      </c>
      <c r="H9" t="e">
        <f t="shared" si="5"/>
        <v>#N/A</v>
      </c>
      <c r="J9" t="s">
        <v>77</v>
      </c>
      <c r="K9">
        <v>1978</v>
      </c>
      <c r="L9">
        <v>191.85</v>
      </c>
      <c r="M9">
        <v>3.2000000000000001E-2</v>
      </c>
      <c r="N9">
        <v>0.04</v>
      </c>
      <c r="O9">
        <v>7.0000000000000007E-2</v>
      </c>
      <c r="P9">
        <v>0</v>
      </c>
      <c r="Q9">
        <v>0.01</v>
      </c>
      <c r="R9">
        <v>0.04</v>
      </c>
      <c r="S9">
        <v>0.04</v>
      </c>
      <c r="T9">
        <v>3.0000000000000001E-3</v>
      </c>
      <c r="U9">
        <v>2.8000000000000001E-2</v>
      </c>
      <c r="V9">
        <v>3.3</v>
      </c>
      <c r="W9">
        <v>0.21</v>
      </c>
      <c r="X9" t="e">
        <v>#N/A</v>
      </c>
    </row>
    <row r="10" spans="1:24" x14ac:dyDescent="0.25">
      <c r="A10">
        <v>1979</v>
      </c>
      <c r="B10">
        <f t="shared" si="0"/>
        <v>146.69999999999999</v>
      </c>
      <c r="C10">
        <f t="shared" si="6"/>
        <v>2.5000000000000001E-2</v>
      </c>
      <c r="D10">
        <f t="shared" si="1"/>
        <v>6.0000000000000001E-3</v>
      </c>
      <c r="E10">
        <f t="shared" si="2"/>
        <v>2.5999999999999999E-2</v>
      </c>
      <c r="F10">
        <f t="shared" si="3"/>
        <v>3.93</v>
      </c>
      <c r="G10">
        <f t="shared" si="4"/>
        <v>0.14000000000000001</v>
      </c>
      <c r="H10" t="e">
        <f t="shared" si="5"/>
        <v>#N/A</v>
      </c>
      <c r="J10" t="s">
        <v>77</v>
      </c>
      <c r="K10">
        <v>1979</v>
      </c>
      <c r="L10">
        <v>146.69999999999999</v>
      </c>
      <c r="M10">
        <v>2.5000000000000001E-2</v>
      </c>
      <c r="N10">
        <v>7.0000000000000007E-2</v>
      </c>
      <c r="O10">
        <v>0.05</v>
      </c>
      <c r="P10">
        <v>0.02</v>
      </c>
      <c r="Q10">
        <v>0.02</v>
      </c>
      <c r="R10">
        <v>0.04</v>
      </c>
      <c r="S10">
        <v>0.02</v>
      </c>
      <c r="T10">
        <v>6.0000000000000001E-3</v>
      </c>
      <c r="U10">
        <v>2.5999999999999999E-2</v>
      </c>
      <c r="V10">
        <v>3.93</v>
      </c>
      <c r="W10">
        <v>0.14000000000000001</v>
      </c>
      <c r="X10" t="e">
        <v>#N/A</v>
      </c>
    </row>
    <row r="11" spans="1:24" x14ac:dyDescent="0.25">
      <c r="A11">
        <v>1980</v>
      </c>
      <c r="B11">
        <f t="shared" si="0"/>
        <v>144.66</v>
      </c>
      <c r="C11">
        <f t="shared" si="6"/>
        <v>3.1E-2</v>
      </c>
      <c r="D11">
        <f t="shared" si="1"/>
        <v>8.0000000000000002E-3</v>
      </c>
      <c r="E11">
        <f t="shared" si="2"/>
        <v>0.01</v>
      </c>
      <c r="F11">
        <f t="shared" si="3"/>
        <v>3.31</v>
      </c>
      <c r="G11">
        <f t="shared" si="4"/>
        <v>0.28999999999999998</v>
      </c>
      <c r="H11" t="e">
        <f t="shared" si="5"/>
        <v>#N/A</v>
      </c>
      <c r="J11" t="s">
        <v>77</v>
      </c>
      <c r="K11">
        <v>1980</v>
      </c>
      <c r="L11">
        <v>144.66</v>
      </c>
      <c r="M11">
        <v>3.1E-2</v>
      </c>
      <c r="N11">
        <v>0.05</v>
      </c>
      <c r="O11">
        <v>0.04</v>
      </c>
      <c r="P11">
        <v>0.02</v>
      </c>
      <c r="Q11">
        <v>0.01</v>
      </c>
      <c r="R11">
        <v>0.04</v>
      </c>
      <c r="S11">
        <v>0.03</v>
      </c>
      <c r="T11">
        <v>8.0000000000000002E-3</v>
      </c>
      <c r="U11">
        <v>0.01</v>
      </c>
      <c r="V11">
        <v>3.31</v>
      </c>
      <c r="W11">
        <v>0.28999999999999998</v>
      </c>
      <c r="X11" t="e">
        <v>#N/A</v>
      </c>
    </row>
    <row r="12" spans="1:24" x14ac:dyDescent="0.25">
      <c r="A12">
        <v>1981</v>
      </c>
      <c r="B12">
        <f t="shared" si="0"/>
        <v>158.47</v>
      </c>
      <c r="C12">
        <f t="shared" si="6"/>
        <v>3.3000000000000002E-2</v>
      </c>
      <c r="D12">
        <f t="shared" si="1"/>
        <v>4.0000000000000001E-3</v>
      </c>
      <c r="E12">
        <f t="shared" si="2"/>
        <v>4.0000000000000001E-3</v>
      </c>
      <c r="F12">
        <f t="shared" si="3"/>
        <v>3.31</v>
      </c>
      <c r="G12" t="e">
        <f t="shared" si="4"/>
        <v>#N/A</v>
      </c>
      <c r="H12" t="e">
        <f t="shared" si="5"/>
        <v>#N/A</v>
      </c>
      <c r="J12" t="s">
        <v>77</v>
      </c>
      <c r="K12">
        <v>1981</v>
      </c>
      <c r="L12">
        <v>158.47</v>
      </c>
      <c r="M12">
        <v>3.3000000000000002E-2</v>
      </c>
      <c r="N12">
        <v>0.04</v>
      </c>
      <c r="O12">
        <v>0.03</v>
      </c>
      <c r="P12">
        <v>0.03</v>
      </c>
      <c r="Q12">
        <v>0</v>
      </c>
      <c r="R12">
        <v>0.04</v>
      </c>
      <c r="S12">
        <v>0.03</v>
      </c>
      <c r="T12">
        <v>4.0000000000000001E-3</v>
      </c>
      <c r="U12">
        <v>4.0000000000000001E-3</v>
      </c>
      <c r="V12">
        <v>3.31</v>
      </c>
      <c r="W12" t="e">
        <v>#N/A</v>
      </c>
      <c r="X12" t="e">
        <v>#N/A</v>
      </c>
    </row>
    <row r="13" spans="1:24" x14ac:dyDescent="0.25">
      <c r="A13">
        <v>1982</v>
      </c>
      <c r="B13">
        <f t="shared" si="0"/>
        <v>222.78</v>
      </c>
      <c r="C13">
        <f t="shared" si="6"/>
        <v>4.2999999999999997E-2</v>
      </c>
      <c r="D13">
        <f t="shared" si="1"/>
        <v>8.9999999999999993E-3</v>
      </c>
      <c r="E13">
        <f t="shared" si="2"/>
        <v>5.0000000000000001E-3</v>
      </c>
      <c r="F13">
        <f t="shared" si="3"/>
        <v>3.29</v>
      </c>
      <c r="G13" t="e">
        <f t="shared" si="4"/>
        <v>#N/A</v>
      </c>
      <c r="H13" t="e">
        <f t="shared" si="5"/>
        <v>#N/A</v>
      </c>
      <c r="J13" t="s">
        <v>77</v>
      </c>
      <c r="K13">
        <v>1982</v>
      </c>
      <c r="L13">
        <v>222.78</v>
      </c>
      <c r="M13">
        <v>4.2999999999999997E-2</v>
      </c>
      <c r="N13">
        <v>0.05</v>
      </c>
      <c r="O13">
        <v>0.04</v>
      </c>
      <c r="P13">
        <v>0.03</v>
      </c>
      <c r="Q13">
        <v>0.01</v>
      </c>
      <c r="R13">
        <v>0.05</v>
      </c>
      <c r="S13">
        <v>0.04</v>
      </c>
      <c r="T13">
        <v>8.9999999999999993E-3</v>
      </c>
      <c r="U13">
        <v>5.0000000000000001E-3</v>
      </c>
      <c r="V13">
        <v>3.29</v>
      </c>
      <c r="W13" t="e">
        <v>#N/A</v>
      </c>
      <c r="X13" t="e">
        <v>#N/A</v>
      </c>
    </row>
    <row r="14" spans="1:24" x14ac:dyDescent="0.25">
      <c r="A14">
        <v>1983</v>
      </c>
      <c r="B14">
        <f t="shared" si="0"/>
        <v>205.44</v>
      </c>
      <c r="C14">
        <f t="shared" si="6"/>
        <v>3.2000000000000001E-2</v>
      </c>
      <c r="D14">
        <f t="shared" si="1"/>
        <v>2.1000000000000001E-2</v>
      </c>
      <c r="E14">
        <f t="shared" si="2"/>
        <v>4.0000000000000001E-3</v>
      </c>
      <c r="F14">
        <f t="shared" si="3"/>
        <v>3.21</v>
      </c>
      <c r="G14" t="e">
        <f t="shared" si="4"/>
        <v>#N/A</v>
      </c>
      <c r="H14" t="e">
        <f t="shared" si="5"/>
        <v>#N/A</v>
      </c>
      <c r="J14" t="s">
        <v>77</v>
      </c>
      <c r="K14">
        <v>1983</v>
      </c>
      <c r="L14">
        <v>205.44</v>
      </c>
      <c r="M14">
        <v>3.2000000000000001E-2</v>
      </c>
      <c r="N14">
        <v>0.04</v>
      </c>
      <c r="O14">
        <v>0.04</v>
      </c>
      <c r="P14">
        <v>0.01</v>
      </c>
      <c r="Q14">
        <v>0.01</v>
      </c>
      <c r="R14">
        <v>0.04</v>
      </c>
      <c r="S14">
        <v>0.04</v>
      </c>
      <c r="T14">
        <v>2.1000000000000001E-2</v>
      </c>
      <c r="U14">
        <v>4.0000000000000001E-3</v>
      </c>
      <c r="V14">
        <v>3.21</v>
      </c>
      <c r="W14" t="e">
        <v>#N/A</v>
      </c>
      <c r="X14" t="e">
        <v>#N/A</v>
      </c>
    </row>
    <row r="15" spans="1:24" x14ac:dyDescent="0.25">
      <c r="A15">
        <v>1984</v>
      </c>
      <c r="B15">
        <f t="shared" si="0"/>
        <v>203.79</v>
      </c>
      <c r="C15">
        <f t="shared" si="6"/>
        <v>2.1000000000000001E-2</v>
      </c>
      <c r="D15">
        <f t="shared" si="1"/>
        <v>3.0000000000000001E-3</v>
      </c>
      <c r="E15">
        <f t="shared" si="2"/>
        <v>1.7000000000000001E-2</v>
      </c>
      <c r="F15">
        <f t="shared" si="3"/>
        <v>3.13</v>
      </c>
      <c r="G15">
        <f t="shared" si="4"/>
        <v>0.28000000000000003</v>
      </c>
      <c r="H15" t="e">
        <f t="shared" si="5"/>
        <v>#N/A</v>
      </c>
      <c r="J15" t="s">
        <v>77</v>
      </c>
      <c r="K15">
        <v>1984</v>
      </c>
      <c r="L15">
        <v>203.79</v>
      </c>
      <c r="M15">
        <v>2.1000000000000001E-2</v>
      </c>
      <c r="N15">
        <v>0.05</v>
      </c>
      <c r="O15">
        <v>0.03</v>
      </c>
      <c r="P15">
        <v>0.01</v>
      </c>
      <c r="Q15">
        <v>0.02</v>
      </c>
      <c r="R15">
        <v>0.03</v>
      </c>
      <c r="S15">
        <v>0.02</v>
      </c>
      <c r="T15">
        <v>3.0000000000000001E-3</v>
      </c>
      <c r="U15">
        <v>1.7000000000000001E-2</v>
      </c>
      <c r="V15">
        <v>3.13</v>
      </c>
      <c r="W15">
        <v>0.28000000000000003</v>
      </c>
      <c r="X15" t="e">
        <v>#N/A</v>
      </c>
    </row>
    <row r="16" spans="1:24" x14ac:dyDescent="0.25">
      <c r="A16">
        <v>1985</v>
      </c>
      <c r="B16">
        <f t="shared" si="0"/>
        <v>154.38</v>
      </c>
      <c r="C16">
        <f t="shared" si="6"/>
        <v>3.3000000000000002E-2</v>
      </c>
      <c r="D16">
        <f t="shared" si="1"/>
        <v>8.0000000000000002E-3</v>
      </c>
      <c r="E16">
        <f t="shared" si="2"/>
        <v>4.0000000000000001E-3</v>
      </c>
      <c r="F16">
        <f t="shared" si="3"/>
        <v>3.06</v>
      </c>
      <c r="G16" t="e">
        <f t="shared" si="4"/>
        <v>#N/A</v>
      </c>
      <c r="H16" t="e">
        <f t="shared" si="5"/>
        <v>#N/A</v>
      </c>
      <c r="J16" t="s">
        <v>77</v>
      </c>
      <c r="K16">
        <v>1985</v>
      </c>
      <c r="L16">
        <v>154.38</v>
      </c>
      <c r="M16">
        <v>3.3000000000000002E-2</v>
      </c>
      <c r="N16">
        <v>0.03</v>
      </c>
      <c r="O16">
        <v>0.02</v>
      </c>
      <c r="P16">
        <v>0.01</v>
      </c>
      <c r="Q16">
        <v>0.01</v>
      </c>
      <c r="R16">
        <v>0.02</v>
      </c>
      <c r="S16">
        <v>0.02</v>
      </c>
      <c r="T16">
        <v>8.0000000000000002E-3</v>
      </c>
      <c r="U16">
        <v>4.0000000000000001E-3</v>
      </c>
      <c r="V16">
        <v>3.06</v>
      </c>
      <c r="W16" t="e">
        <v>#N/A</v>
      </c>
      <c r="X16" t="e">
        <v>#N/A</v>
      </c>
    </row>
    <row r="17" spans="1:24" x14ac:dyDescent="0.25">
      <c r="A17">
        <v>1986</v>
      </c>
      <c r="B17">
        <f t="shared" si="0"/>
        <v>149.66</v>
      </c>
      <c r="C17">
        <f t="shared" si="6"/>
        <v>2.7E-2</v>
      </c>
      <c r="D17">
        <f t="shared" si="1"/>
        <v>4.0000000000000001E-3</v>
      </c>
      <c r="E17">
        <f t="shared" si="2"/>
        <v>3.0000000000000001E-3</v>
      </c>
      <c r="F17">
        <f t="shared" si="3"/>
        <v>3.58</v>
      </c>
      <c r="G17" t="e">
        <f t="shared" si="4"/>
        <v>#N/A</v>
      </c>
      <c r="H17" t="e">
        <f t="shared" si="5"/>
        <v>#N/A</v>
      </c>
      <c r="J17" t="s">
        <v>77</v>
      </c>
      <c r="K17">
        <v>1986</v>
      </c>
      <c r="L17">
        <v>149.66</v>
      </c>
      <c r="M17">
        <v>2.7E-2</v>
      </c>
      <c r="N17">
        <v>0.03</v>
      </c>
      <c r="O17">
        <v>0.01</v>
      </c>
      <c r="P17">
        <v>0.01</v>
      </c>
      <c r="Q17">
        <v>0.02</v>
      </c>
      <c r="R17">
        <v>0.03</v>
      </c>
      <c r="S17">
        <v>0.01</v>
      </c>
      <c r="T17">
        <v>4.0000000000000001E-3</v>
      </c>
      <c r="U17">
        <v>3.0000000000000001E-3</v>
      </c>
      <c r="V17">
        <v>3.58</v>
      </c>
      <c r="W17" t="e">
        <v>#N/A</v>
      </c>
      <c r="X17" t="e">
        <v>#N/A</v>
      </c>
    </row>
    <row r="18" spans="1:24" x14ac:dyDescent="0.25">
      <c r="A18">
        <v>1987</v>
      </c>
      <c r="B18">
        <f t="shared" si="0"/>
        <v>118.93</v>
      </c>
      <c r="C18">
        <f t="shared" si="6"/>
        <v>0.03</v>
      </c>
      <c r="D18">
        <f t="shared" si="1"/>
        <v>5.0000000000000001E-3</v>
      </c>
      <c r="E18">
        <f t="shared" si="2"/>
        <v>1E-3</v>
      </c>
      <c r="F18">
        <f t="shared" si="3"/>
        <v>3.55</v>
      </c>
      <c r="G18" t="e">
        <f t="shared" si="4"/>
        <v>#N/A</v>
      </c>
      <c r="H18" t="e">
        <f t="shared" si="5"/>
        <v>#N/A</v>
      </c>
      <c r="J18" t="s">
        <v>77</v>
      </c>
      <c r="K18">
        <v>1987</v>
      </c>
      <c r="L18">
        <v>118.93</v>
      </c>
      <c r="M18">
        <v>0.03</v>
      </c>
      <c r="N18">
        <v>0.02</v>
      </c>
      <c r="O18">
        <v>0.02</v>
      </c>
      <c r="P18">
        <v>0.02</v>
      </c>
      <c r="Q18">
        <v>0</v>
      </c>
      <c r="R18">
        <v>0.02</v>
      </c>
      <c r="S18">
        <v>0.02</v>
      </c>
      <c r="T18">
        <v>5.0000000000000001E-3</v>
      </c>
      <c r="U18">
        <v>1E-3</v>
      </c>
      <c r="V18">
        <v>3.55</v>
      </c>
      <c r="W18" t="e">
        <v>#N/A</v>
      </c>
      <c r="X18" t="e">
        <v>#N/A</v>
      </c>
    </row>
    <row r="19" spans="1:24" x14ac:dyDescent="0.25">
      <c r="A19">
        <v>1988</v>
      </c>
      <c r="B19" t="e">
        <f t="shared" si="0"/>
        <v>#N/A</v>
      </c>
      <c r="C19" t="e">
        <f t="shared" si="6"/>
        <v>#N/A</v>
      </c>
      <c r="D19" t="e">
        <f t="shared" si="1"/>
        <v>#N/A</v>
      </c>
      <c r="E19" t="e">
        <f t="shared" si="2"/>
        <v>#N/A</v>
      </c>
      <c r="F19" t="e">
        <f t="shared" si="3"/>
        <v>#N/A</v>
      </c>
      <c r="G19" t="e">
        <f t="shared" si="4"/>
        <v>#N/A</v>
      </c>
      <c r="H19" t="e">
        <f t="shared" si="5"/>
        <v>#N/A</v>
      </c>
      <c r="J19" t="s">
        <v>77</v>
      </c>
      <c r="K19">
        <v>2003</v>
      </c>
      <c r="L19">
        <v>124.01</v>
      </c>
      <c r="M19">
        <v>1.7000000000000001E-2</v>
      </c>
      <c r="N19">
        <v>0.03</v>
      </c>
      <c r="O19">
        <v>0.02</v>
      </c>
      <c r="P19">
        <v>0.01</v>
      </c>
      <c r="Q19">
        <v>0.01</v>
      </c>
      <c r="R19">
        <v>0.03</v>
      </c>
      <c r="S19">
        <v>0.02</v>
      </c>
      <c r="T19">
        <v>8.0000000000000002E-3</v>
      </c>
      <c r="U19">
        <v>0</v>
      </c>
      <c r="V19">
        <v>3.86</v>
      </c>
      <c r="W19">
        <v>0.08</v>
      </c>
      <c r="X19">
        <v>0.55000000000000004</v>
      </c>
    </row>
    <row r="20" spans="1:24" x14ac:dyDescent="0.25">
      <c r="A20">
        <v>1989</v>
      </c>
      <c r="B20" t="e">
        <f t="shared" si="0"/>
        <v>#N/A</v>
      </c>
      <c r="C20" t="e">
        <f t="shared" si="6"/>
        <v>#N/A</v>
      </c>
      <c r="D20" t="e">
        <f t="shared" si="1"/>
        <v>#N/A</v>
      </c>
      <c r="E20" t="e">
        <f t="shared" si="2"/>
        <v>#N/A</v>
      </c>
      <c r="F20" t="e">
        <f t="shared" si="3"/>
        <v>#N/A</v>
      </c>
      <c r="G20" t="e">
        <f t="shared" si="4"/>
        <v>#N/A</v>
      </c>
      <c r="H20" t="e">
        <f t="shared" si="5"/>
        <v>#N/A</v>
      </c>
      <c r="J20" t="s">
        <v>77</v>
      </c>
      <c r="K20">
        <v>2004</v>
      </c>
      <c r="L20">
        <v>124.81</v>
      </c>
      <c r="M20">
        <v>0.02</v>
      </c>
      <c r="N20">
        <v>0.03</v>
      </c>
      <c r="O20">
        <v>0.03</v>
      </c>
      <c r="P20">
        <v>0.02</v>
      </c>
      <c r="Q20">
        <v>0.01</v>
      </c>
      <c r="R20">
        <v>0.03</v>
      </c>
      <c r="S20">
        <v>0.03</v>
      </c>
      <c r="T20">
        <v>1.4E-2</v>
      </c>
      <c r="U20">
        <v>1E-3</v>
      </c>
      <c r="V20">
        <v>3.93</v>
      </c>
      <c r="W20">
        <v>0.1</v>
      </c>
      <c r="X20">
        <v>0.38</v>
      </c>
    </row>
    <row r="21" spans="1:24" x14ac:dyDescent="0.25">
      <c r="A21">
        <v>1990</v>
      </c>
      <c r="B21" t="e">
        <f t="shared" si="0"/>
        <v>#N/A</v>
      </c>
      <c r="C21" t="e">
        <f t="shared" si="6"/>
        <v>#N/A</v>
      </c>
      <c r="D21" t="e">
        <f t="shared" si="1"/>
        <v>#N/A</v>
      </c>
      <c r="E21" t="e">
        <f t="shared" si="2"/>
        <v>#N/A</v>
      </c>
      <c r="F21" t="e">
        <f t="shared" si="3"/>
        <v>#N/A</v>
      </c>
      <c r="G21" t="e">
        <f t="shared" si="4"/>
        <v>#N/A</v>
      </c>
      <c r="H21" t="e">
        <f t="shared" si="5"/>
        <v>#N/A</v>
      </c>
      <c r="J21" t="s">
        <v>77</v>
      </c>
      <c r="K21">
        <v>2005</v>
      </c>
      <c r="L21">
        <v>79.66</v>
      </c>
      <c r="M21">
        <v>2.1999999999999999E-2</v>
      </c>
      <c r="N21">
        <v>0.03</v>
      </c>
      <c r="O21">
        <v>0.02</v>
      </c>
      <c r="P21">
        <v>0.02</v>
      </c>
      <c r="Q21">
        <v>0.01</v>
      </c>
      <c r="R21">
        <v>0.03</v>
      </c>
      <c r="S21">
        <v>0.02</v>
      </c>
      <c r="T21">
        <v>8.0000000000000002E-3</v>
      </c>
      <c r="U21">
        <v>0</v>
      </c>
      <c r="V21">
        <v>4.18</v>
      </c>
      <c r="W21">
        <v>0.08</v>
      </c>
      <c r="X21">
        <v>0.53</v>
      </c>
    </row>
    <row r="22" spans="1:24" x14ac:dyDescent="0.25">
      <c r="A22">
        <v>1991</v>
      </c>
      <c r="B22" t="e">
        <f t="shared" si="0"/>
        <v>#N/A</v>
      </c>
      <c r="C22" t="e">
        <f t="shared" si="6"/>
        <v>#N/A</v>
      </c>
      <c r="D22" t="e">
        <f t="shared" si="1"/>
        <v>#N/A</v>
      </c>
      <c r="E22" t="e">
        <f t="shared" si="2"/>
        <v>#N/A</v>
      </c>
      <c r="F22" t="e">
        <f t="shared" si="3"/>
        <v>#N/A</v>
      </c>
      <c r="G22" t="e">
        <f t="shared" si="4"/>
        <v>#N/A</v>
      </c>
      <c r="H22" t="e">
        <f t="shared" si="5"/>
        <v>#N/A</v>
      </c>
      <c r="J22" t="s">
        <v>77</v>
      </c>
      <c r="K22">
        <v>2006</v>
      </c>
      <c r="L22">
        <v>158.58000000000001</v>
      </c>
      <c r="M22">
        <v>0.02</v>
      </c>
      <c r="N22">
        <v>0.04</v>
      </c>
      <c r="O22">
        <v>0.02</v>
      </c>
      <c r="P22">
        <v>0.01</v>
      </c>
      <c r="Q22">
        <v>0.02</v>
      </c>
      <c r="R22" t="e">
        <v>#N/A</v>
      </c>
      <c r="S22" t="e">
        <v>#N/A</v>
      </c>
      <c r="T22">
        <v>1.0999999999999999E-2</v>
      </c>
      <c r="U22">
        <v>0</v>
      </c>
      <c r="V22">
        <v>3.9</v>
      </c>
      <c r="W22">
        <v>7.0000000000000007E-2</v>
      </c>
      <c r="X22">
        <v>0.54</v>
      </c>
    </row>
    <row r="23" spans="1:24" x14ac:dyDescent="0.25">
      <c r="A23">
        <v>1992</v>
      </c>
      <c r="B23" t="e">
        <f t="shared" si="0"/>
        <v>#N/A</v>
      </c>
      <c r="C23" t="e">
        <f t="shared" si="6"/>
        <v>#N/A</v>
      </c>
      <c r="D23" t="e">
        <f t="shared" si="1"/>
        <v>#N/A</v>
      </c>
      <c r="E23" t="e">
        <f t="shared" si="2"/>
        <v>#N/A</v>
      </c>
      <c r="F23" t="e">
        <f t="shared" si="3"/>
        <v>#N/A</v>
      </c>
      <c r="G23" t="e">
        <f t="shared" si="4"/>
        <v>#N/A</v>
      </c>
      <c r="H23" t="e">
        <f t="shared" si="5"/>
        <v>#N/A</v>
      </c>
      <c r="J23" t="s">
        <v>77</v>
      </c>
      <c r="K23">
        <v>2007</v>
      </c>
      <c r="L23">
        <v>136.55000000000001</v>
      </c>
      <c r="M23">
        <v>2.3E-2</v>
      </c>
      <c r="N23">
        <v>0.02</v>
      </c>
      <c r="O23">
        <v>0.02</v>
      </c>
      <c r="P23">
        <v>0.02</v>
      </c>
      <c r="Q23">
        <v>0.01</v>
      </c>
      <c r="R23" t="e">
        <v>#N/A</v>
      </c>
      <c r="S23" t="e">
        <v>#N/A</v>
      </c>
      <c r="T23">
        <v>3.0000000000000001E-3</v>
      </c>
      <c r="U23">
        <v>0</v>
      </c>
      <c r="V23">
        <v>3.78</v>
      </c>
      <c r="W23">
        <v>7.0000000000000007E-2</v>
      </c>
      <c r="X23">
        <v>0.42</v>
      </c>
    </row>
    <row r="24" spans="1:24" x14ac:dyDescent="0.25">
      <c r="A24">
        <v>1993</v>
      </c>
      <c r="B24" t="e">
        <f t="shared" si="0"/>
        <v>#N/A</v>
      </c>
      <c r="C24" t="e">
        <f t="shared" si="6"/>
        <v>#N/A</v>
      </c>
      <c r="D24" t="e">
        <f t="shared" si="1"/>
        <v>#N/A</v>
      </c>
      <c r="E24" t="e">
        <f t="shared" si="2"/>
        <v>#N/A</v>
      </c>
      <c r="F24" t="e">
        <f t="shared" si="3"/>
        <v>#N/A</v>
      </c>
      <c r="G24" t="e">
        <f t="shared" si="4"/>
        <v>#N/A</v>
      </c>
      <c r="H24" t="e">
        <f t="shared" si="5"/>
        <v>#N/A</v>
      </c>
      <c r="J24" t="s">
        <v>77</v>
      </c>
      <c r="K24">
        <v>2008</v>
      </c>
      <c r="L24">
        <v>173.41</v>
      </c>
      <c r="M24">
        <v>2.4E-2</v>
      </c>
      <c r="N24">
        <v>0.02</v>
      </c>
      <c r="O24">
        <v>0.02</v>
      </c>
      <c r="P24">
        <v>0.02</v>
      </c>
      <c r="Q24">
        <v>0</v>
      </c>
      <c r="R24" t="e">
        <v>#N/A</v>
      </c>
      <c r="S24" t="e">
        <v>#N/A</v>
      </c>
      <c r="T24">
        <v>5.0000000000000001E-3</v>
      </c>
      <c r="U24">
        <v>0</v>
      </c>
      <c r="V24">
        <v>4.21</v>
      </c>
      <c r="W24">
        <v>7.0000000000000007E-2</v>
      </c>
      <c r="X24">
        <v>0.39</v>
      </c>
    </row>
    <row r="25" spans="1:24" x14ac:dyDescent="0.25">
      <c r="A25">
        <v>1994</v>
      </c>
      <c r="B25" t="e">
        <f t="shared" si="0"/>
        <v>#N/A</v>
      </c>
      <c r="C25" t="e">
        <f t="shared" si="6"/>
        <v>#N/A</v>
      </c>
      <c r="D25" t="e">
        <f t="shared" si="1"/>
        <v>#N/A</v>
      </c>
      <c r="E25" t="e">
        <f t="shared" si="2"/>
        <v>#N/A</v>
      </c>
      <c r="F25" t="e">
        <f t="shared" si="3"/>
        <v>#N/A</v>
      </c>
      <c r="G25" t="e">
        <f t="shared" si="4"/>
        <v>#N/A</v>
      </c>
      <c r="H25" t="e">
        <f t="shared" si="5"/>
        <v>#N/A</v>
      </c>
      <c r="J25" t="s">
        <v>77</v>
      </c>
      <c r="K25">
        <v>2009</v>
      </c>
      <c r="L25">
        <v>129.47999999999999</v>
      </c>
      <c r="M25">
        <v>2.4E-2</v>
      </c>
      <c r="N25">
        <v>0.03</v>
      </c>
      <c r="O25">
        <v>0.02</v>
      </c>
      <c r="P25">
        <v>0.02</v>
      </c>
      <c r="Q25">
        <v>0.01</v>
      </c>
      <c r="R25" t="e">
        <v>#N/A</v>
      </c>
      <c r="S25" t="e">
        <v>#N/A</v>
      </c>
      <c r="T25">
        <v>3.0000000000000001E-3</v>
      </c>
      <c r="U25">
        <v>0</v>
      </c>
      <c r="V25">
        <v>3.91</v>
      </c>
      <c r="W25">
        <v>7.0000000000000007E-2</v>
      </c>
      <c r="X25">
        <v>0.46</v>
      </c>
    </row>
    <row r="26" spans="1:24" x14ac:dyDescent="0.25">
      <c r="A26">
        <v>1995</v>
      </c>
      <c r="B26" t="e">
        <f t="shared" si="0"/>
        <v>#N/A</v>
      </c>
      <c r="C26" t="e">
        <f t="shared" si="6"/>
        <v>#N/A</v>
      </c>
      <c r="D26" t="e">
        <f t="shared" si="1"/>
        <v>#N/A</v>
      </c>
      <c r="E26" t="e">
        <f t="shared" si="2"/>
        <v>#N/A</v>
      </c>
      <c r="F26" t="e">
        <f t="shared" si="3"/>
        <v>#N/A</v>
      </c>
      <c r="G26" t="e">
        <f t="shared" si="4"/>
        <v>#N/A</v>
      </c>
      <c r="H26" t="e">
        <f t="shared" si="5"/>
        <v>#N/A</v>
      </c>
      <c r="J26" t="s">
        <v>77</v>
      </c>
      <c r="K26">
        <v>2010</v>
      </c>
      <c r="L26">
        <v>123</v>
      </c>
      <c r="M26">
        <v>2.1000000000000001E-2</v>
      </c>
      <c r="N26">
        <v>0.02</v>
      </c>
      <c r="O26">
        <v>0.02</v>
      </c>
      <c r="P26">
        <v>0.01</v>
      </c>
      <c r="Q26">
        <v>0.01</v>
      </c>
      <c r="R26" t="e">
        <v>#N/A</v>
      </c>
      <c r="S26" t="e">
        <v>#N/A</v>
      </c>
      <c r="T26">
        <v>8.9999999999999993E-3</v>
      </c>
      <c r="U26">
        <v>1E-3</v>
      </c>
      <c r="V26">
        <v>4.08</v>
      </c>
      <c r="W26">
        <v>7.0000000000000007E-2</v>
      </c>
      <c r="X26">
        <v>0.42</v>
      </c>
    </row>
    <row r="27" spans="1:24" x14ac:dyDescent="0.25">
      <c r="A27">
        <v>1996</v>
      </c>
      <c r="B27" t="e">
        <f t="shared" si="0"/>
        <v>#N/A</v>
      </c>
      <c r="C27" t="e">
        <f t="shared" si="6"/>
        <v>#N/A</v>
      </c>
      <c r="D27" t="e">
        <f t="shared" si="1"/>
        <v>#N/A</v>
      </c>
      <c r="E27" t="e">
        <f t="shared" si="2"/>
        <v>#N/A</v>
      </c>
      <c r="F27" t="e">
        <f t="shared" si="3"/>
        <v>#N/A</v>
      </c>
      <c r="G27" t="e">
        <f t="shared" si="4"/>
        <v>#N/A</v>
      </c>
      <c r="H27" t="e">
        <f t="shared" si="5"/>
        <v>#N/A</v>
      </c>
      <c r="J27" t="s">
        <v>77</v>
      </c>
      <c r="K27">
        <v>2011</v>
      </c>
      <c r="L27">
        <v>173.75</v>
      </c>
      <c r="M27">
        <v>1.2E-2</v>
      </c>
      <c r="N27">
        <v>0.02</v>
      </c>
      <c r="O27">
        <v>0.02</v>
      </c>
      <c r="P27">
        <v>0.02</v>
      </c>
      <c r="Q27">
        <v>0.01</v>
      </c>
      <c r="R27" t="e">
        <v>#N/A</v>
      </c>
      <c r="S27" t="e">
        <v>#N/A</v>
      </c>
      <c r="T27">
        <v>1.0999999999999999E-2</v>
      </c>
      <c r="U27">
        <v>0</v>
      </c>
      <c r="V27">
        <v>4.09</v>
      </c>
      <c r="W27">
        <v>7.0000000000000007E-2</v>
      </c>
      <c r="X27">
        <v>0.47</v>
      </c>
    </row>
    <row r="28" spans="1:24" x14ac:dyDescent="0.25">
      <c r="A28">
        <v>1997</v>
      </c>
      <c r="B28" t="e">
        <f t="shared" si="0"/>
        <v>#N/A</v>
      </c>
      <c r="C28" t="e">
        <f t="shared" si="6"/>
        <v>#N/A</v>
      </c>
      <c r="D28" t="e">
        <f t="shared" si="1"/>
        <v>#N/A</v>
      </c>
      <c r="E28" t="e">
        <f t="shared" si="2"/>
        <v>#N/A</v>
      </c>
      <c r="F28" t="e">
        <f t="shared" si="3"/>
        <v>#N/A</v>
      </c>
      <c r="G28" t="e">
        <f t="shared" si="4"/>
        <v>#N/A</v>
      </c>
      <c r="H28" t="e">
        <f t="shared" si="5"/>
        <v>#N/A</v>
      </c>
      <c r="J28" t="s">
        <v>77</v>
      </c>
      <c r="K28">
        <v>2012</v>
      </c>
      <c r="L28">
        <v>166.82</v>
      </c>
      <c r="M28">
        <v>1.0999999999999999E-2</v>
      </c>
      <c r="N28">
        <v>0.02</v>
      </c>
      <c r="O28">
        <v>0.01</v>
      </c>
      <c r="P28">
        <v>0</v>
      </c>
      <c r="Q28">
        <v>0.01</v>
      </c>
      <c r="R28" t="e">
        <v>#N/A</v>
      </c>
      <c r="S28" t="e">
        <v>#N/A</v>
      </c>
      <c r="T28">
        <v>4.0000000000000001E-3</v>
      </c>
      <c r="U28">
        <v>1E-3</v>
      </c>
      <c r="V28">
        <v>3.96</v>
      </c>
      <c r="W28">
        <v>7.0000000000000007E-2</v>
      </c>
      <c r="X28">
        <v>0.56000000000000005</v>
      </c>
    </row>
    <row r="29" spans="1:24" x14ac:dyDescent="0.25">
      <c r="A29">
        <v>1998</v>
      </c>
      <c r="B29" t="e">
        <f t="shared" si="0"/>
        <v>#N/A</v>
      </c>
      <c r="C29" t="e">
        <f t="shared" si="6"/>
        <v>#N/A</v>
      </c>
      <c r="D29" t="e">
        <f t="shared" si="1"/>
        <v>#N/A</v>
      </c>
      <c r="E29" t="e">
        <f t="shared" si="2"/>
        <v>#N/A</v>
      </c>
      <c r="F29" t="e">
        <f t="shared" si="3"/>
        <v>#N/A</v>
      </c>
      <c r="G29" t="e">
        <f t="shared" si="4"/>
        <v>#N/A</v>
      </c>
      <c r="H29" t="e">
        <f t="shared" si="5"/>
        <v>#N/A</v>
      </c>
      <c r="J29" t="s">
        <v>77</v>
      </c>
      <c r="K29">
        <v>2013</v>
      </c>
      <c r="L29">
        <v>131.01</v>
      </c>
      <c r="M29">
        <v>1.2E-2</v>
      </c>
      <c r="N29">
        <v>0.02</v>
      </c>
      <c r="O29">
        <v>0.01</v>
      </c>
      <c r="P29">
        <v>0.01</v>
      </c>
      <c r="Q29">
        <v>0.01</v>
      </c>
      <c r="R29" t="e">
        <v>#N/A</v>
      </c>
      <c r="S29" t="e">
        <v>#N/A</v>
      </c>
      <c r="T29">
        <v>3.0000000000000001E-3</v>
      </c>
      <c r="U29">
        <v>0</v>
      </c>
      <c r="V29">
        <v>3.99</v>
      </c>
      <c r="W29">
        <v>7.0000000000000007E-2</v>
      </c>
      <c r="X29">
        <v>0.56999999999999995</v>
      </c>
    </row>
    <row r="30" spans="1:24" x14ac:dyDescent="0.25">
      <c r="A30">
        <v>1999</v>
      </c>
      <c r="B30" t="e">
        <f t="shared" si="0"/>
        <v>#N/A</v>
      </c>
      <c r="C30" t="e">
        <f t="shared" si="6"/>
        <v>#N/A</v>
      </c>
      <c r="D30" t="e">
        <f t="shared" si="1"/>
        <v>#N/A</v>
      </c>
      <c r="E30" t="e">
        <f t="shared" si="2"/>
        <v>#N/A</v>
      </c>
      <c r="F30" t="e">
        <f t="shared" si="3"/>
        <v>#N/A</v>
      </c>
      <c r="G30" t="e">
        <f t="shared" si="4"/>
        <v>#N/A</v>
      </c>
      <c r="H30" t="e">
        <f t="shared" si="5"/>
        <v>#N/A</v>
      </c>
      <c r="J30" t="s">
        <v>77</v>
      </c>
      <c r="K30">
        <v>2014</v>
      </c>
      <c r="L30">
        <v>140.82</v>
      </c>
      <c r="M30">
        <v>1.2E-2</v>
      </c>
      <c r="N30">
        <v>0.03</v>
      </c>
      <c r="O30">
        <v>0.01</v>
      </c>
      <c r="P30">
        <v>0.01</v>
      </c>
      <c r="Q30">
        <v>0.01</v>
      </c>
      <c r="R30" t="e">
        <v>#N/A</v>
      </c>
      <c r="S30" t="e">
        <v>#N/A</v>
      </c>
      <c r="T30">
        <v>4.0000000000000001E-3</v>
      </c>
      <c r="U30">
        <v>0</v>
      </c>
      <c r="V30">
        <v>4.1399999999999997</v>
      </c>
      <c r="W30">
        <v>7.0000000000000007E-2</v>
      </c>
      <c r="X30">
        <v>0.56000000000000005</v>
      </c>
    </row>
    <row r="31" spans="1:24" x14ac:dyDescent="0.25">
      <c r="A31">
        <v>2000</v>
      </c>
      <c r="B31" t="e">
        <f t="shared" si="0"/>
        <v>#N/A</v>
      </c>
      <c r="C31" t="e">
        <f t="shared" si="6"/>
        <v>#N/A</v>
      </c>
      <c r="D31" t="e">
        <f t="shared" si="1"/>
        <v>#N/A</v>
      </c>
      <c r="E31" t="e">
        <f t="shared" si="2"/>
        <v>#N/A</v>
      </c>
      <c r="F31" t="e">
        <f t="shared" si="3"/>
        <v>#N/A</v>
      </c>
      <c r="G31" t="e">
        <f t="shared" si="4"/>
        <v>#N/A</v>
      </c>
      <c r="H31" t="e">
        <f t="shared" si="5"/>
        <v>#N/A</v>
      </c>
      <c r="J31" t="s">
        <v>77</v>
      </c>
      <c r="K31">
        <v>2015</v>
      </c>
      <c r="L31">
        <v>87.44</v>
      </c>
      <c r="M31">
        <v>1.2999999999999999E-2</v>
      </c>
      <c r="N31">
        <v>0.03</v>
      </c>
      <c r="O31">
        <v>0.03</v>
      </c>
      <c r="P31">
        <v>0.03</v>
      </c>
      <c r="Q31">
        <v>0.01</v>
      </c>
      <c r="R31" t="e">
        <v>#N/A</v>
      </c>
      <c r="S31" t="e">
        <v>#N/A</v>
      </c>
      <c r="T31">
        <v>3.0000000000000001E-3</v>
      </c>
      <c r="U31">
        <v>0</v>
      </c>
      <c r="V31">
        <v>4.04</v>
      </c>
      <c r="W31">
        <v>7.0000000000000007E-2</v>
      </c>
      <c r="X31">
        <v>0.51</v>
      </c>
    </row>
    <row r="32" spans="1:24" x14ac:dyDescent="0.25">
      <c r="A32">
        <v>2001</v>
      </c>
      <c r="B32" t="e">
        <f t="shared" si="0"/>
        <v>#N/A</v>
      </c>
      <c r="C32" t="e">
        <f t="shared" si="6"/>
        <v>#N/A</v>
      </c>
      <c r="D32" t="e">
        <f t="shared" si="1"/>
        <v>#N/A</v>
      </c>
      <c r="E32" t="e">
        <f t="shared" si="2"/>
        <v>#N/A</v>
      </c>
      <c r="F32" t="e">
        <f t="shared" si="3"/>
        <v>#N/A</v>
      </c>
      <c r="G32" t="e">
        <f t="shared" si="4"/>
        <v>#N/A</v>
      </c>
      <c r="H32" t="e">
        <f t="shared" si="5"/>
        <v>#N/A</v>
      </c>
      <c r="J32" t="s">
        <v>77</v>
      </c>
      <c r="K32">
        <v>2016</v>
      </c>
      <c r="L32">
        <v>128.58000000000001</v>
      </c>
      <c r="M32">
        <v>1.2E-2</v>
      </c>
      <c r="N32">
        <v>0.02</v>
      </c>
      <c r="O32">
        <v>0.02</v>
      </c>
      <c r="P32">
        <v>0.01</v>
      </c>
      <c r="Q32">
        <v>0</v>
      </c>
      <c r="R32" t="e">
        <v>#N/A</v>
      </c>
      <c r="S32" t="e">
        <v>#N/A</v>
      </c>
      <c r="T32">
        <v>5.0000000000000001E-3</v>
      </c>
      <c r="U32">
        <v>1E-3</v>
      </c>
      <c r="V32">
        <v>4.13</v>
      </c>
      <c r="W32">
        <v>7.0000000000000007E-2</v>
      </c>
      <c r="X32">
        <v>0.57999999999999996</v>
      </c>
    </row>
    <row r="33" spans="1:24" x14ac:dyDescent="0.25">
      <c r="A33">
        <v>2002</v>
      </c>
      <c r="B33" t="e">
        <f t="shared" si="0"/>
        <v>#N/A</v>
      </c>
      <c r="C33" t="e">
        <f t="shared" si="6"/>
        <v>#N/A</v>
      </c>
      <c r="D33" t="e">
        <f t="shared" si="1"/>
        <v>#N/A</v>
      </c>
      <c r="E33" t="e">
        <f t="shared" si="2"/>
        <v>#N/A</v>
      </c>
      <c r="F33" t="e">
        <f t="shared" si="3"/>
        <v>#N/A</v>
      </c>
      <c r="G33" t="e">
        <f t="shared" si="4"/>
        <v>#N/A</v>
      </c>
      <c r="H33" t="e">
        <f t="shared" si="5"/>
        <v>#N/A</v>
      </c>
      <c r="J33" t="s">
        <v>77</v>
      </c>
      <c r="K33">
        <v>2017</v>
      </c>
      <c r="L33">
        <v>176.04</v>
      </c>
      <c r="M33">
        <v>1.2E-2</v>
      </c>
      <c r="N33">
        <v>0.01</v>
      </c>
      <c r="O33">
        <v>0.01</v>
      </c>
      <c r="P33">
        <v>0</v>
      </c>
      <c r="Q33">
        <v>0</v>
      </c>
      <c r="R33" t="e">
        <v>#N/A</v>
      </c>
      <c r="S33" t="e">
        <v>#N/A</v>
      </c>
      <c r="T33">
        <v>5.0000000000000001E-3</v>
      </c>
      <c r="U33">
        <v>1E-3</v>
      </c>
      <c r="V33">
        <v>4.24</v>
      </c>
      <c r="W33">
        <v>7.0000000000000007E-2</v>
      </c>
      <c r="X33">
        <v>0.5</v>
      </c>
    </row>
    <row r="34" spans="1:24" x14ac:dyDescent="0.25">
      <c r="A34">
        <v>2003</v>
      </c>
      <c r="B34">
        <f t="shared" si="0"/>
        <v>124.01</v>
      </c>
      <c r="C34">
        <f t="shared" si="6"/>
        <v>1.7000000000000001E-2</v>
      </c>
      <c r="D34">
        <f t="shared" si="1"/>
        <v>8.0000000000000002E-3</v>
      </c>
      <c r="E34">
        <f t="shared" si="2"/>
        <v>0</v>
      </c>
      <c r="F34">
        <f t="shared" si="3"/>
        <v>3.86</v>
      </c>
      <c r="G34">
        <f t="shared" si="4"/>
        <v>0.08</v>
      </c>
      <c r="H34">
        <f t="shared" si="5"/>
        <v>0.55000000000000004</v>
      </c>
      <c r="J34" t="s">
        <v>77</v>
      </c>
      <c r="K34">
        <v>2018</v>
      </c>
      <c r="L34">
        <v>115.61</v>
      </c>
      <c r="M34">
        <v>1.2999999999999999E-2</v>
      </c>
      <c r="N34">
        <v>0.01</v>
      </c>
      <c r="O34">
        <v>0.01</v>
      </c>
      <c r="P34">
        <v>0.01</v>
      </c>
      <c r="Q34">
        <v>0</v>
      </c>
      <c r="R34" t="e">
        <v>#N/A</v>
      </c>
      <c r="S34" t="e">
        <v>#N/A</v>
      </c>
      <c r="T34">
        <v>0.01</v>
      </c>
      <c r="U34">
        <v>0</v>
      </c>
      <c r="V34">
        <v>4.22</v>
      </c>
      <c r="W34">
        <v>7.0000000000000007E-2</v>
      </c>
      <c r="X34">
        <v>0.44</v>
      </c>
    </row>
    <row r="35" spans="1:24" x14ac:dyDescent="0.25">
      <c r="A35">
        <v>2004</v>
      </c>
      <c r="B35">
        <f t="shared" si="0"/>
        <v>124.81</v>
      </c>
      <c r="C35">
        <f t="shared" si="6"/>
        <v>0.02</v>
      </c>
      <c r="D35">
        <f t="shared" si="1"/>
        <v>1.4E-2</v>
      </c>
      <c r="E35">
        <f t="shared" si="2"/>
        <v>1E-3</v>
      </c>
      <c r="F35">
        <f t="shared" si="3"/>
        <v>3.93</v>
      </c>
      <c r="G35">
        <f t="shared" si="4"/>
        <v>0.1</v>
      </c>
      <c r="H35">
        <f t="shared" si="5"/>
        <v>0.38</v>
      </c>
    </row>
    <row r="36" spans="1:24" x14ac:dyDescent="0.25">
      <c r="A36">
        <v>2005</v>
      </c>
      <c r="B36">
        <f t="shared" si="0"/>
        <v>79.66</v>
      </c>
      <c r="C36">
        <f t="shared" si="6"/>
        <v>2.1999999999999999E-2</v>
      </c>
      <c r="D36">
        <f t="shared" si="1"/>
        <v>8.0000000000000002E-3</v>
      </c>
      <c r="E36">
        <f t="shared" si="2"/>
        <v>0</v>
      </c>
      <c r="F36">
        <f t="shared" si="3"/>
        <v>4.18</v>
      </c>
      <c r="G36">
        <f t="shared" si="4"/>
        <v>0.08</v>
      </c>
      <c r="H36">
        <f t="shared" si="5"/>
        <v>0.53</v>
      </c>
    </row>
    <row r="37" spans="1:24" x14ac:dyDescent="0.25">
      <c r="A37">
        <v>2006</v>
      </c>
      <c r="B37">
        <f t="shared" si="0"/>
        <v>158.58000000000001</v>
      </c>
      <c r="C37">
        <f t="shared" si="6"/>
        <v>0.02</v>
      </c>
      <c r="D37">
        <f t="shared" si="1"/>
        <v>1.0999999999999999E-2</v>
      </c>
      <c r="E37">
        <f t="shared" si="2"/>
        <v>0</v>
      </c>
      <c r="F37">
        <f t="shared" si="3"/>
        <v>3.9</v>
      </c>
      <c r="G37">
        <f t="shared" si="4"/>
        <v>7.0000000000000007E-2</v>
      </c>
      <c r="H37">
        <f t="shared" si="5"/>
        <v>0.54</v>
      </c>
    </row>
    <row r="38" spans="1:24" x14ac:dyDescent="0.25">
      <c r="A38">
        <v>2007</v>
      </c>
      <c r="B38">
        <f t="shared" si="0"/>
        <v>136.55000000000001</v>
      </c>
      <c r="C38">
        <f t="shared" si="6"/>
        <v>2.3E-2</v>
      </c>
      <c r="D38">
        <f t="shared" si="1"/>
        <v>3.0000000000000001E-3</v>
      </c>
      <c r="E38">
        <f t="shared" si="2"/>
        <v>0</v>
      </c>
      <c r="F38">
        <f t="shared" si="3"/>
        <v>3.78</v>
      </c>
      <c r="G38">
        <f t="shared" si="4"/>
        <v>7.0000000000000007E-2</v>
      </c>
      <c r="H38">
        <f t="shared" si="5"/>
        <v>0.42</v>
      </c>
    </row>
    <row r="39" spans="1:24" x14ac:dyDescent="0.25">
      <c r="A39">
        <v>2008</v>
      </c>
      <c r="B39">
        <f t="shared" si="0"/>
        <v>173.41</v>
      </c>
      <c r="C39">
        <f t="shared" si="6"/>
        <v>2.4E-2</v>
      </c>
      <c r="D39">
        <f t="shared" si="1"/>
        <v>5.0000000000000001E-3</v>
      </c>
      <c r="E39">
        <f t="shared" si="2"/>
        <v>0</v>
      </c>
      <c r="F39">
        <f t="shared" si="3"/>
        <v>4.21</v>
      </c>
      <c r="G39">
        <f t="shared" si="4"/>
        <v>7.0000000000000007E-2</v>
      </c>
      <c r="H39">
        <f t="shared" si="5"/>
        <v>0.39</v>
      </c>
    </row>
    <row r="40" spans="1:24" x14ac:dyDescent="0.25">
      <c r="A40">
        <v>2009</v>
      </c>
      <c r="B40">
        <f t="shared" si="0"/>
        <v>129.47999999999999</v>
      </c>
      <c r="C40">
        <f t="shared" si="6"/>
        <v>2.4E-2</v>
      </c>
      <c r="D40">
        <f t="shared" si="1"/>
        <v>3.0000000000000001E-3</v>
      </c>
      <c r="E40">
        <f t="shared" si="2"/>
        <v>0</v>
      </c>
      <c r="F40">
        <f t="shared" si="3"/>
        <v>3.91</v>
      </c>
      <c r="G40">
        <f t="shared" si="4"/>
        <v>7.0000000000000007E-2</v>
      </c>
      <c r="H40">
        <f t="shared" si="5"/>
        <v>0.46</v>
      </c>
    </row>
    <row r="41" spans="1:24" x14ac:dyDescent="0.25">
      <c r="A41">
        <v>2010</v>
      </c>
      <c r="B41">
        <f t="shared" si="0"/>
        <v>123</v>
      </c>
      <c r="C41">
        <f t="shared" si="6"/>
        <v>2.1000000000000001E-2</v>
      </c>
      <c r="D41">
        <f t="shared" si="1"/>
        <v>8.9999999999999993E-3</v>
      </c>
      <c r="E41">
        <f t="shared" si="2"/>
        <v>1E-3</v>
      </c>
      <c r="F41">
        <f t="shared" si="3"/>
        <v>4.08</v>
      </c>
      <c r="G41">
        <f t="shared" si="4"/>
        <v>7.0000000000000007E-2</v>
      </c>
      <c r="H41">
        <f t="shared" si="5"/>
        <v>0.42</v>
      </c>
    </row>
    <row r="42" spans="1:24" x14ac:dyDescent="0.25">
      <c r="A42">
        <v>2011</v>
      </c>
      <c r="B42">
        <f t="shared" si="0"/>
        <v>173.75</v>
      </c>
      <c r="C42">
        <f t="shared" si="6"/>
        <v>1.2E-2</v>
      </c>
      <c r="D42">
        <f t="shared" si="1"/>
        <v>1.0999999999999999E-2</v>
      </c>
      <c r="E42">
        <f t="shared" si="2"/>
        <v>0</v>
      </c>
      <c r="F42">
        <f t="shared" si="3"/>
        <v>4.09</v>
      </c>
      <c r="G42">
        <f t="shared" si="4"/>
        <v>7.0000000000000007E-2</v>
      </c>
      <c r="H42">
        <f t="shared" si="5"/>
        <v>0.47</v>
      </c>
    </row>
    <row r="43" spans="1:24" x14ac:dyDescent="0.25">
      <c r="A43">
        <v>2012</v>
      </c>
      <c r="B43">
        <f t="shared" si="0"/>
        <v>166.82</v>
      </c>
      <c r="C43">
        <f t="shared" si="6"/>
        <v>1.0999999999999999E-2</v>
      </c>
      <c r="D43">
        <f t="shared" si="1"/>
        <v>4.0000000000000001E-3</v>
      </c>
      <c r="E43">
        <f t="shared" si="2"/>
        <v>1E-3</v>
      </c>
      <c r="F43">
        <f t="shared" si="3"/>
        <v>3.96</v>
      </c>
      <c r="G43">
        <f t="shared" si="4"/>
        <v>7.0000000000000007E-2</v>
      </c>
      <c r="H43">
        <f t="shared" si="5"/>
        <v>0.56000000000000005</v>
      </c>
    </row>
    <row r="44" spans="1:24" x14ac:dyDescent="0.25">
      <c r="A44">
        <v>2013</v>
      </c>
      <c r="B44">
        <f t="shared" si="0"/>
        <v>131.01</v>
      </c>
      <c r="C44">
        <f t="shared" si="6"/>
        <v>1.2E-2</v>
      </c>
      <c r="D44">
        <f t="shared" si="1"/>
        <v>3.0000000000000001E-3</v>
      </c>
      <c r="E44">
        <f t="shared" si="2"/>
        <v>0</v>
      </c>
      <c r="F44">
        <f t="shared" si="3"/>
        <v>3.99</v>
      </c>
      <c r="G44">
        <f t="shared" si="4"/>
        <v>7.0000000000000007E-2</v>
      </c>
      <c r="H44">
        <f t="shared" si="5"/>
        <v>0.56999999999999995</v>
      </c>
    </row>
    <row r="45" spans="1:24" x14ac:dyDescent="0.25">
      <c r="A45">
        <v>2014</v>
      </c>
      <c r="B45">
        <f t="shared" si="0"/>
        <v>140.82</v>
      </c>
      <c r="C45">
        <f t="shared" si="6"/>
        <v>1.2E-2</v>
      </c>
      <c r="D45">
        <f t="shared" si="1"/>
        <v>4.0000000000000001E-3</v>
      </c>
      <c r="E45">
        <f t="shared" si="2"/>
        <v>0</v>
      </c>
      <c r="F45">
        <f t="shared" si="3"/>
        <v>4.1399999999999997</v>
      </c>
      <c r="G45">
        <f t="shared" si="4"/>
        <v>7.0000000000000007E-2</v>
      </c>
      <c r="H45">
        <f t="shared" si="5"/>
        <v>0.56000000000000005</v>
      </c>
    </row>
    <row r="46" spans="1:24" x14ac:dyDescent="0.25">
      <c r="A46">
        <v>2015</v>
      </c>
      <c r="B46">
        <f t="shared" si="0"/>
        <v>87.44</v>
      </c>
      <c r="C46">
        <f t="shared" si="6"/>
        <v>1.2999999999999999E-2</v>
      </c>
      <c r="D46">
        <f t="shared" si="1"/>
        <v>3.0000000000000001E-3</v>
      </c>
      <c r="E46">
        <f t="shared" si="2"/>
        <v>0</v>
      </c>
      <c r="F46">
        <f t="shared" si="3"/>
        <v>4.04</v>
      </c>
      <c r="G46">
        <f t="shared" si="4"/>
        <v>7.0000000000000007E-2</v>
      </c>
      <c r="H46">
        <f t="shared" si="5"/>
        <v>0.51</v>
      </c>
    </row>
    <row r="47" spans="1:24" x14ac:dyDescent="0.25">
      <c r="A47">
        <v>2016</v>
      </c>
      <c r="B47">
        <f t="shared" si="0"/>
        <v>128.58000000000001</v>
      </c>
      <c r="C47">
        <f t="shared" si="6"/>
        <v>1.2E-2</v>
      </c>
      <c r="D47">
        <f t="shared" si="1"/>
        <v>5.0000000000000001E-3</v>
      </c>
      <c r="E47">
        <f t="shared" si="2"/>
        <v>1E-3</v>
      </c>
      <c r="F47">
        <f t="shared" si="3"/>
        <v>4.13</v>
      </c>
      <c r="G47">
        <f t="shared" si="4"/>
        <v>7.0000000000000007E-2</v>
      </c>
      <c r="H47">
        <f t="shared" si="5"/>
        <v>0.57999999999999996</v>
      </c>
    </row>
    <row r="48" spans="1:24" x14ac:dyDescent="0.25">
      <c r="A48">
        <v>2017</v>
      </c>
      <c r="B48">
        <f t="shared" si="0"/>
        <v>176.04</v>
      </c>
      <c r="C48">
        <f t="shared" si="6"/>
        <v>1.2E-2</v>
      </c>
      <c r="D48">
        <f t="shared" si="1"/>
        <v>5.0000000000000001E-3</v>
      </c>
      <c r="E48">
        <f t="shared" si="2"/>
        <v>1E-3</v>
      </c>
      <c r="F48">
        <f t="shared" si="3"/>
        <v>4.24</v>
      </c>
      <c r="G48">
        <f t="shared" si="4"/>
        <v>7.0000000000000007E-2</v>
      </c>
      <c r="H48">
        <f t="shared" si="5"/>
        <v>0.5</v>
      </c>
    </row>
    <row r="49" spans="1:19" x14ac:dyDescent="0.25">
      <c r="A49">
        <v>2018</v>
      </c>
      <c r="B49">
        <f t="shared" si="0"/>
        <v>115.61</v>
      </c>
      <c r="C49">
        <f t="shared" si="6"/>
        <v>1.2999999999999999E-2</v>
      </c>
      <c r="D49">
        <f t="shared" si="1"/>
        <v>0.01</v>
      </c>
      <c r="E49">
        <f t="shared" si="2"/>
        <v>0</v>
      </c>
      <c r="F49">
        <f t="shared" si="3"/>
        <v>4.22</v>
      </c>
      <c r="G49">
        <f t="shared" si="4"/>
        <v>7.0000000000000007E-2</v>
      </c>
      <c r="H49">
        <f t="shared" si="5"/>
        <v>0.44</v>
      </c>
    </row>
    <row r="50" spans="1:19" x14ac:dyDescent="0.25">
      <c r="A50">
        <v>2019</v>
      </c>
      <c r="B50" t="e">
        <f t="shared" si="0"/>
        <v>#N/A</v>
      </c>
      <c r="C50" t="e">
        <f t="shared" si="6"/>
        <v>#N/A</v>
      </c>
      <c r="D50" t="e">
        <f t="shared" si="1"/>
        <v>#N/A</v>
      </c>
      <c r="E50" t="e">
        <f t="shared" si="2"/>
        <v>#N/A</v>
      </c>
      <c r="F50" t="e">
        <f t="shared" si="3"/>
        <v>#N/A</v>
      </c>
      <c r="G50" t="e">
        <f t="shared" si="4"/>
        <v>#N/A</v>
      </c>
      <c r="H50" t="e">
        <f t="shared" si="5"/>
        <v>#N/A</v>
      </c>
    </row>
    <row r="52" spans="1:19" x14ac:dyDescent="0.25">
      <c r="O52" s="1"/>
      <c r="Q52" s="1" t="s">
        <v>105</v>
      </c>
      <c r="R52" s="1"/>
      <c r="S52" s="1"/>
    </row>
    <row r="53" spans="1:19" x14ac:dyDescent="0.25">
      <c r="A53" s="1" t="s">
        <v>97</v>
      </c>
      <c r="B53" s="1"/>
      <c r="C53" s="1"/>
      <c r="D53" s="1"/>
      <c r="E53" s="1"/>
      <c r="F53" s="1"/>
      <c r="G53" s="1"/>
      <c r="H53" s="1"/>
      <c r="I53" s="1"/>
      <c r="J53" s="1"/>
      <c r="M53" s="1" t="s">
        <v>101</v>
      </c>
      <c r="N53" s="1"/>
      <c r="Q53" t="s">
        <v>102</v>
      </c>
      <c r="R53" t="s">
        <v>103</v>
      </c>
    </row>
    <row r="54" spans="1:19" x14ac:dyDescent="0.25">
      <c r="M54" t="s">
        <v>98</v>
      </c>
      <c r="N54" t="s">
        <v>99</v>
      </c>
      <c r="O54" t="s">
        <v>100</v>
      </c>
      <c r="Q54" t="s">
        <v>8</v>
      </c>
      <c r="R54" t="s">
        <v>104</v>
      </c>
    </row>
    <row r="55" spans="1:19" x14ac:dyDescent="0.25">
      <c r="A55" t="s">
        <v>0</v>
      </c>
      <c r="B55" t="s">
        <v>88</v>
      </c>
      <c r="C55" t="s">
        <v>89</v>
      </c>
      <c r="D55" t="s">
        <v>90</v>
      </c>
      <c r="E55" t="s">
        <v>91</v>
      </c>
      <c r="F55" t="s">
        <v>92</v>
      </c>
      <c r="G55" t="s">
        <v>93</v>
      </c>
      <c r="H55" t="s">
        <v>94</v>
      </c>
      <c r="I55" t="s">
        <v>95</v>
      </c>
      <c r="J55" t="s">
        <v>96</v>
      </c>
      <c r="L55">
        <v>1972</v>
      </c>
      <c r="M55">
        <v>230.64</v>
      </c>
      <c r="N55">
        <v>230.64</v>
      </c>
      <c r="O55">
        <v>2297.5762314989274</v>
      </c>
      <c r="Q55">
        <v>1964</v>
      </c>
      <c r="R55">
        <v>1311.0886417843803</v>
      </c>
    </row>
    <row r="56" spans="1:19" x14ac:dyDescent="0.25">
      <c r="A56" t="s">
        <v>77</v>
      </c>
      <c r="B56">
        <v>1972</v>
      </c>
      <c r="C56">
        <v>230.64</v>
      </c>
      <c r="D56">
        <v>2306.3999999999996</v>
      </c>
      <c r="E56">
        <v>0</v>
      </c>
      <c r="F56">
        <v>6.0000000000000001E-3</v>
      </c>
      <c r="G56">
        <v>3.4000000000000002E-2</v>
      </c>
      <c r="J56">
        <v>3.12</v>
      </c>
      <c r="L56">
        <v>1973</v>
      </c>
      <c r="M56">
        <v>71.67</v>
      </c>
      <c r="N56">
        <v>71.67</v>
      </c>
      <c r="O56">
        <v>713.92282643025976</v>
      </c>
      <c r="Q56">
        <v>1965</v>
      </c>
      <c r="R56">
        <v>1695.9878020888927</v>
      </c>
    </row>
    <row r="57" spans="1:19" x14ac:dyDescent="0.25">
      <c r="A57" t="s">
        <v>77</v>
      </c>
      <c r="B57">
        <v>1973</v>
      </c>
      <c r="C57">
        <v>71.67</v>
      </c>
      <c r="D57">
        <v>716.7</v>
      </c>
      <c r="E57">
        <v>3.0000000000000001E-3</v>
      </c>
      <c r="F57">
        <v>1E-3</v>
      </c>
      <c r="G57">
        <v>3.4000000000000002E-2</v>
      </c>
      <c r="J57">
        <v>2.25</v>
      </c>
      <c r="L57">
        <v>1974</v>
      </c>
      <c r="M57">
        <v>260.67</v>
      </c>
      <c r="N57">
        <v>260.67</v>
      </c>
      <c r="O57">
        <v>2596.676679118701</v>
      </c>
      <c r="Q57">
        <v>1966</v>
      </c>
      <c r="R57">
        <v>1037.2817826375804</v>
      </c>
    </row>
    <row r="58" spans="1:19" x14ac:dyDescent="0.25">
      <c r="A58" t="s">
        <v>77</v>
      </c>
      <c r="B58">
        <v>1974</v>
      </c>
      <c r="C58">
        <v>260.67</v>
      </c>
      <c r="D58">
        <v>2606.7000000000003</v>
      </c>
      <c r="E58">
        <v>0</v>
      </c>
      <c r="G58">
        <v>3.4000000000000002E-2</v>
      </c>
      <c r="J58">
        <v>3.78</v>
      </c>
      <c r="L58">
        <v>1975</v>
      </c>
      <c r="M58">
        <v>195.75</v>
      </c>
      <c r="N58">
        <v>195.75</v>
      </c>
      <c r="O58">
        <v>1949.7893899955347</v>
      </c>
      <c r="Q58">
        <v>1967</v>
      </c>
      <c r="R58">
        <v>1164.6342478136335</v>
      </c>
    </row>
    <row r="59" spans="1:19" x14ac:dyDescent="0.25">
      <c r="A59" t="s">
        <v>77</v>
      </c>
      <c r="B59">
        <v>1975</v>
      </c>
      <c r="C59">
        <v>195.75</v>
      </c>
      <c r="D59">
        <v>1957.5</v>
      </c>
      <c r="E59">
        <v>2.4E-2</v>
      </c>
      <c r="G59">
        <v>0.03</v>
      </c>
      <c r="J59">
        <v>3.13</v>
      </c>
      <c r="L59">
        <v>1976</v>
      </c>
      <c r="M59">
        <v>208.52</v>
      </c>
      <c r="N59">
        <v>208.52</v>
      </c>
      <c r="O59">
        <v>2077.0101177316246</v>
      </c>
      <c r="Q59">
        <v>1968</v>
      </c>
      <c r="R59">
        <v>1098.2009388035156</v>
      </c>
    </row>
    <row r="60" spans="1:19" x14ac:dyDescent="0.25">
      <c r="A60" t="s">
        <v>77</v>
      </c>
      <c r="B60">
        <v>1976</v>
      </c>
      <c r="C60">
        <v>208.52</v>
      </c>
      <c r="D60">
        <v>2085.2000000000003</v>
      </c>
      <c r="E60">
        <v>3.6999999999999998E-2</v>
      </c>
      <c r="G60">
        <v>3.1E-2</v>
      </c>
      <c r="J60">
        <v>4</v>
      </c>
      <c r="L60">
        <v>1977</v>
      </c>
      <c r="M60">
        <v>72.72</v>
      </c>
      <c r="N60">
        <v>72.72</v>
      </c>
      <c r="O60">
        <v>724.42418235877108</v>
      </c>
      <c r="Q60">
        <v>1969</v>
      </c>
      <c r="R60">
        <v>1729.9948812337318</v>
      </c>
    </row>
    <row r="61" spans="1:19" x14ac:dyDescent="0.25">
      <c r="A61" t="s">
        <v>77</v>
      </c>
      <c r="B61">
        <v>1977</v>
      </c>
      <c r="C61">
        <v>72.72</v>
      </c>
      <c r="D61">
        <v>727.2</v>
      </c>
      <c r="E61">
        <v>4.5999999999999999E-2</v>
      </c>
      <c r="G61">
        <v>2.5999999999999999E-2</v>
      </c>
      <c r="J61">
        <v>4.0599999999999996</v>
      </c>
      <c r="L61">
        <v>1978</v>
      </c>
      <c r="M61">
        <v>191.85</v>
      </c>
      <c r="N61">
        <v>191.85</v>
      </c>
      <c r="O61">
        <v>1911.1338611834153</v>
      </c>
      <c r="Q61">
        <v>1970</v>
      </c>
      <c r="R61">
        <v>1248.81447195025</v>
      </c>
    </row>
    <row r="62" spans="1:19" x14ac:dyDescent="0.25">
      <c r="A62" t="s">
        <v>77</v>
      </c>
      <c r="B62">
        <v>1978</v>
      </c>
      <c r="C62">
        <v>191.85</v>
      </c>
      <c r="D62">
        <v>1918.5</v>
      </c>
      <c r="E62">
        <v>2.8000000000000001E-2</v>
      </c>
      <c r="F62">
        <v>3.0000000000000001E-3</v>
      </c>
      <c r="G62">
        <v>3.2000000000000001E-2</v>
      </c>
      <c r="H62">
        <v>0.21</v>
      </c>
      <c r="J62">
        <v>3.3</v>
      </c>
      <c r="L62">
        <v>1979</v>
      </c>
      <c r="M62">
        <v>146.69999999999999</v>
      </c>
      <c r="N62">
        <v>146.69999999999999</v>
      </c>
      <c r="O62">
        <v>1461.1564055369806</v>
      </c>
      <c r="Q62">
        <v>1971</v>
      </c>
      <c r="R62">
        <v>1935.6746642851701</v>
      </c>
    </row>
    <row r="63" spans="1:19" x14ac:dyDescent="0.25">
      <c r="A63" t="s">
        <v>77</v>
      </c>
      <c r="B63">
        <v>1979</v>
      </c>
      <c r="C63">
        <v>146.69999999999999</v>
      </c>
      <c r="D63">
        <v>1467</v>
      </c>
      <c r="E63">
        <v>2.5999999999999999E-2</v>
      </c>
      <c r="F63">
        <v>6.0000000000000001E-3</v>
      </c>
      <c r="G63">
        <v>2.5000000000000001E-2</v>
      </c>
      <c r="H63">
        <v>0.14000000000000001</v>
      </c>
      <c r="J63">
        <v>3.93</v>
      </c>
      <c r="L63">
        <v>1980</v>
      </c>
      <c r="M63">
        <v>144.66</v>
      </c>
      <c r="N63">
        <v>144.66</v>
      </c>
      <c r="O63">
        <v>1441.0758557597014</v>
      </c>
      <c r="Q63">
        <v>1972</v>
      </c>
      <c r="R63">
        <v>2297.5762314989274</v>
      </c>
    </row>
    <row r="64" spans="1:19" x14ac:dyDescent="0.25">
      <c r="A64" t="s">
        <v>77</v>
      </c>
      <c r="B64">
        <v>1980</v>
      </c>
      <c r="C64">
        <v>144.66</v>
      </c>
      <c r="D64">
        <v>1446.6</v>
      </c>
      <c r="E64">
        <v>0.01</v>
      </c>
      <c r="F64">
        <v>8.0000000000000002E-3</v>
      </c>
      <c r="G64">
        <v>3.1E-2</v>
      </c>
      <c r="H64">
        <v>0.28999999999999998</v>
      </c>
      <c r="J64">
        <v>3.31</v>
      </c>
      <c r="L64">
        <v>1981</v>
      </c>
      <c r="M64">
        <v>158.47</v>
      </c>
      <c r="N64">
        <v>158.47</v>
      </c>
      <c r="O64">
        <v>1578.7038412529</v>
      </c>
      <c r="Q64">
        <v>1973</v>
      </c>
      <c r="R64">
        <v>713.92282643025976</v>
      </c>
    </row>
    <row r="65" spans="1:18" x14ac:dyDescent="0.25">
      <c r="A65" t="s">
        <v>77</v>
      </c>
      <c r="B65">
        <v>1981</v>
      </c>
      <c r="C65">
        <v>158.47</v>
      </c>
      <c r="D65">
        <v>1584.7</v>
      </c>
      <c r="E65">
        <v>4.0000000000000001E-3</v>
      </c>
      <c r="F65">
        <v>4.0000000000000001E-3</v>
      </c>
      <c r="G65">
        <v>3.3000000000000002E-2</v>
      </c>
      <c r="J65">
        <v>3.31</v>
      </c>
      <c r="L65">
        <v>1982</v>
      </c>
      <c r="M65">
        <v>222.78</v>
      </c>
      <c r="N65">
        <v>222.78</v>
      </c>
      <c r="O65">
        <v>2219.3430117949447</v>
      </c>
      <c r="Q65">
        <v>1974</v>
      </c>
      <c r="R65">
        <v>2596.676679118701</v>
      </c>
    </row>
    <row r="66" spans="1:18" x14ac:dyDescent="0.25">
      <c r="A66" t="s">
        <v>77</v>
      </c>
      <c r="B66">
        <v>1982</v>
      </c>
      <c r="C66">
        <v>222.78</v>
      </c>
      <c r="D66">
        <v>2227.8000000000002</v>
      </c>
      <c r="E66">
        <v>5.0000000000000001E-3</v>
      </c>
      <c r="F66">
        <v>8.9999999999999993E-3</v>
      </c>
      <c r="G66">
        <v>4.2999999999999997E-2</v>
      </c>
      <c r="J66">
        <v>3.29</v>
      </c>
      <c r="L66">
        <v>1983</v>
      </c>
      <c r="M66">
        <v>205.44</v>
      </c>
      <c r="N66">
        <v>205.44</v>
      </c>
      <c r="O66">
        <v>2046.4282120258333</v>
      </c>
      <c r="Q66">
        <v>1975</v>
      </c>
      <c r="R66">
        <v>1949.7893899955347</v>
      </c>
    </row>
    <row r="67" spans="1:18" x14ac:dyDescent="0.25">
      <c r="A67" t="s">
        <v>77</v>
      </c>
      <c r="B67">
        <v>1983</v>
      </c>
      <c r="C67">
        <v>205.44</v>
      </c>
      <c r="D67">
        <v>2054.4</v>
      </c>
      <c r="E67">
        <v>4.0000000000000001E-3</v>
      </c>
      <c r="F67">
        <v>2.1000000000000001E-2</v>
      </c>
      <c r="G67">
        <v>3.2000000000000001E-2</v>
      </c>
      <c r="J67">
        <v>3.21</v>
      </c>
      <c r="L67">
        <v>1984</v>
      </c>
      <c r="M67">
        <v>203.79</v>
      </c>
      <c r="N67">
        <v>203.79</v>
      </c>
      <c r="O67">
        <v>2030.1680480074931</v>
      </c>
      <c r="Q67">
        <v>1976</v>
      </c>
      <c r="R67">
        <v>2077.0101177316246</v>
      </c>
    </row>
    <row r="68" spans="1:18" x14ac:dyDescent="0.25">
      <c r="A68" t="s">
        <v>77</v>
      </c>
      <c r="B68">
        <v>1984</v>
      </c>
      <c r="C68">
        <v>203.79</v>
      </c>
      <c r="D68">
        <v>2037.8999999999999</v>
      </c>
      <c r="E68">
        <v>1.7000000000000001E-2</v>
      </c>
      <c r="F68">
        <v>3.0000000000000001E-3</v>
      </c>
      <c r="G68">
        <v>2.1000000000000001E-2</v>
      </c>
      <c r="H68">
        <v>0.28000000000000003</v>
      </c>
      <c r="J68">
        <v>3.13</v>
      </c>
      <c r="L68">
        <v>1985</v>
      </c>
      <c r="M68">
        <v>154.38</v>
      </c>
      <c r="N68">
        <v>154.38</v>
      </c>
      <c r="O68">
        <v>1537.8275955956831</v>
      </c>
      <c r="Q68">
        <v>1977</v>
      </c>
      <c r="R68">
        <v>724.42418235877108</v>
      </c>
    </row>
    <row r="69" spans="1:18" x14ac:dyDescent="0.25">
      <c r="A69" t="s">
        <v>77</v>
      </c>
      <c r="B69">
        <v>1985</v>
      </c>
      <c r="C69">
        <v>154.38</v>
      </c>
      <c r="D69">
        <v>1543.8</v>
      </c>
      <c r="E69">
        <v>4.0000000000000001E-3</v>
      </c>
      <c r="F69">
        <v>8.0000000000000002E-3</v>
      </c>
      <c r="G69">
        <v>3.3000000000000002E-2</v>
      </c>
      <c r="J69">
        <v>3.06</v>
      </c>
      <c r="L69">
        <v>1986</v>
      </c>
      <c r="M69">
        <v>149.66</v>
      </c>
      <c r="N69">
        <v>149.66</v>
      </c>
      <c r="O69">
        <v>1490.7408706259052</v>
      </c>
      <c r="Q69">
        <v>1978</v>
      </c>
      <c r="R69">
        <v>1911.1338611834153</v>
      </c>
    </row>
    <row r="70" spans="1:18" x14ac:dyDescent="0.25">
      <c r="A70" t="s">
        <v>77</v>
      </c>
      <c r="B70">
        <v>1986</v>
      </c>
      <c r="C70">
        <v>149.66</v>
      </c>
      <c r="D70">
        <v>1496.6</v>
      </c>
      <c r="E70">
        <v>3.0000000000000001E-3</v>
      </c>
      <c r="F70">
        <v>4.0000000000000001E-3</v>
      </c>
      <c r="G70">
        <v>2.7E-2</v>
      </c>
      <c r="J70">
        <v>3.58</v>
      </c>
      <c r="L70">
        <v>1987</v>
      </c>
      <c r="M70">
        <v>118.93</v>
      </c>
      <c r="N70">
        <v>118.93</v>
      </c>
      <c r="O70">
        <v>1184.6959779566321</v>
      </c>
      <c r="Q70">
        <v>1979</v>
      </c>
      <c r="R70">
        <v>1461.1564055369806</v>
      </c>
    </row>
    <row r="71" spans="1:18" x14ac:dyDescent="0.25">
      <c r="A71" t="s">
        <v>77</v>
      </c>
      <c r="B71">
        <v>1987</v>
      </c>
      <c r="C71">
        <v>118.93</v>
      </c>
      <c r="D71">
        <v>1189.3000000000002</v>
      </c>
      <c r="E71">
        <v>1E-3</v>
      </c>
      <c r="F71">
        <v>5.0000000000000001E-3</v>
      </c>
      <c r="G71">
        <v>0.03</v>
      </c>
      <c r="J71">
        <v>3.55</v>
      </c>
      <c r="L71" s="1">
        <v>2003</v>
      </c>
      <c r="M71">
        <v>124.01</v>
      </c>
      <c r="N71">
        <v>124.01</v>
      </c>
      <c r="O71">
        <v>1235.4148923425437</v>
      </c>
      <c r="Q71">
        <v>1980</v>
      </c>
      <c r="R71">
        <v>1441.0758557597014</v>
      </c>
    </row>
    <row r="72" spans="1:18" x14ac:dyDescent="0.25">
      <c r="A72" t="s">
        <v>77</v>
      </c>
      <c r="B72">
        <v>2003</v>
      </c>
      <c r="C72">
        <v>124.01</v>
      </c>
      <c r="D72">
        <v>1240.1000000000001</v>
      </c>
      <c r="E72">
        <v>0</v>
      </c>
      <c r="F72">
        <v>8.0000000000000002E-3</v>
      </c>
      <c r="G72">
        <v>1.7000000000000001E-2</v>
      </c>
      <c r="H72">
        <v>0.08</v>
      </c>
      <c r="I72">
        <v>0.55000000000000004</v>
      </c>
      <c r="J72">
        <v>3.86</v>
      </c>
      <c r="L72">
        <v>2004</v>
      </c>
      <c r="M72">
        <v>124.81</v>
      </c>
      <c r="N72">
        <v>124.81</v>
      </c>
      <c r="O72">
        <v>1243.0933031289821</v>
      </c>
      <c r="Q72">
        <v>1981</v>
      </c>
      <c r="R72">
        <v>1578.7038412529</v>
      </c>
    </row>
    <row r="73" spans="1:18" x14ac:dyDescent="0.25">
      <c r="A73" t="s">
        <v>77</v>
      </c>
      <c r="B73">
        <v>2004</v>
      </c>
      <c r="C73">
        <v>124.81</v>
      </c>
      <c r="D73">
        <v>1248.0999999999999</v>
      </c>
      <c r="E73">
        <v>1E-3</v>
      </c>
      <c r="F73">
        <v>1.4E-2</v>
      </c>
      <c r="G73">
        <v>0.02</v>
      </c>
      <c r="H73">
        <v>0.1</v>
      </c>
      <c r="I73">
        <v>0.38</v>
      </c>
      <c r="J73">
        <v>3.93</v>
      </c>
      <c r="L73">
        <v>2005</v>
      </c>
      <c r="M73">
        <v>79.66</v>
      </c>
      <c r="N73">
        <v>79.66</v>
      </c>
      <c r="O73">
        <v>793.58633833955946</v>
      </c>
      <c r="Q73">
        <v>1982</v>
      </c>
      <c r="R73">
        <v>2219.3430117949447</v>
      </c>
    </row>
    <row r="74" spans="1:18" x14ac:dyDescent="0.25">
      <c r="A74" t="s">
        <v>77</v>
      </c>
      <c r="B74">
        <v>2005</v>
      </c>
      <c r="C74">
        <v>79.66</v>
      </c>
      <c r="D74">
        <v>796.59999999999991</v>
      </c>
      <c r="E74">
        <v>0</v>
      </c>
      <c r="F74">
        <v>8.0000000000000002E-3</v>
      </c>
      <c r="G74">
        <v>2.1999999999999999E-2</v>
      </c>
      <c r="H74">
        <v>0.08</v>
      </c>
      <c r="I74">
        <v>0.53</v>
      </c>
      <c r="J74">
        <v>4.18</v>
      </c>
      <c r="L74">
        <v>2006</v>
      </c>
      <c r="M74">
        <v>158.58000000000001</v>
      </c>
      <c r="N74">
        <v>158.58000000000001</v>
      </c>
      <c r="O74">
        <v>1579.6636426012046</v>
      </c>
      <c r="Q74">
        <v>1983</v>
      </c>
      <c r="R74">
        <v>2046.4282120258333</v>
      </c>
    </row>
    <row r="75" spans="1:18" x14ac:dyDescent="0.25">
      <c r="A75" t="s">
        <v>77</v>
      </c>
      <c r="B75">
        <v>2006</v>
      </c>
      <c r="C75">
        <v>158.58000000000001</v>
      </c>
      <c r="D75">
        <v>1585.8000000000002</v>
      </c>
      <c r="E75">
        <v>0</v>
      </c>
      <c r="F75">
        <v>1.0999999999999999E-2</v>
      </c>
      <c r="G75">
        <v>0.02</v>
      </c>
      <c r="H75">
        <v>7.0000000000000007E-2</v>
      </c>
      <c r="I75">
        <v>0.54</v>
      </c>
      <c r="J75">
        <v>3.9</v>
      </c>
      <c r="L75">
        <v>2007</v>
      </c>
      <c r="M75">
        <v>136.55000000000001</v>
      </c>
      <c r="N75">
        <v>136.55000000000001</v>
      </c>
      <c r="O75">
        <v>1360.301985427853</v>
      </c>
      <c r="Q75">
        <v>1984</v>
      </c>
      <c r="R75">
        <v>2030.1680480074931</v>
      </c>
    </row>
    <row r="76" spans="1:18" x14ac:dyDescent="0.25">
      <c r="A76" t="s">
        <v>77</v>
      </c>
      <c r="B76">
        <v>2007</v>
      </c>
      <c r="C76">
        <v>136.55000000000001</v>
      </c>
      <c r="D76">
        <v>1365.5</v>
      </c>
      <c r="E76">
        <v>0</v>
      </c>
      <c r="F76">
        <v>3.0000000000000001E-3</v>
      </c>
      <c r="G76">
        <v>2.3E-2</v>
      </c>
      <c r="H76">
        <v>7.0000000000000007E-2</v>
      </c>
      <c r="I76">
        <v>0.42</v>
      </c>
      <c r="J76">
        <v>3.78</v>
      </c>
      <c r="L76">
        <v>2008</v>
      </c>
      <c r="M76">
        <v>173.41</v>
      </c>
      <c r="N76">
        <v>173.41</v>
      </c>
      <c r="O76">
        <v>1727.4918698744268</v>
      </c>
      <c r="Q76">
        <v>1985</v>
      </c>
      <c r="R76">
        <v>1537.8275955956831</v>
      </c>
    </row>
    <row r="77" spans="1:18" x14ac:dyDescent="0.25">
      <c r="A77" t="s">
        <v>77</v>
      </c>
      <c r="B77">
        <v>2008</v>
      </c>
      <c r="C77">
        <v>173.41</v>
      </c>
      <c r="D77">
        <v>1734.1</v>
      </c>
      <c r="E77">
        <v>0</v>
      </c>
      <c r="F77">
        <v>5.0000000000000001E-3</v>
      </c>
      <c r="G77">
        <v>2.4E-2</v>
      </c>
      <c r="H77">
        <v>7.0000000000000007E-2</v>
      </c>
      <c r="I77">
        <v>0.39</v>
      </c>
      <c r="J77">
        <v>4.21</v>
      </c>
      <c r="L77">
        <v>2009</v>
      </c>
      <c r="M77">
        <v>129.47999999999999</v>
      </c>
      <c r="N77">
        <v>129.47999999999999</v>
      </c>
      <c r="O77">
        <v>1289.7095372417475</v>
      </c>
      <c r="Q77">
        <v>1986</v>
      </c>
      <c r="R77">
        <v>1490.7408706259052</v>
      </c>
    </row>
    <row r="78" spans="1:18" x14ac:dyDescent="0.25">
      <c r="A78" t="s">
        <v>77</v>
      </c>
      <c r="B78">
        <v>2009</v>
      </c>
      <c r="C78">
        <v>129.47999999999999</v>
      </c>
      <c r="D78">
        <v>1294.8</v>
      </c>
      <c r="E78">
        <v>0</v>
      </c>
      <c r="F78">
        <v>3.0000000000000001E-3</v>
      </c>
      <c r="G78">
        <v>2.4E-2</v>
      </c>
      <c r="H78">
        <v>7.0000000000000007E-2</v>
      </c>
      <c r="I78">
        <v>0.46</v>
      </c>
      <c r="J78">
        <v>3.91</v>
      </c>
      <c r="L78">
        <v>2010</v>
      </c>
      <c r="M78">
        <v>123</v>
      </c>
      <c r="N78">
        <v>123</v>
      </c>
      <c r="O78">
        <v>1225.1205523911176</v>
      </c>
      <c r="Q78">
        <v>1987</v>
      </c>
      <c r="R78">
        <v>1184.6959779566321</v>
      </c>
    </row>
    <row r="79" spans="1:18" x14ac:dyDescent="0.25">
      <c r="A79" t="s">
        <v>77</v>
      </c>
      <c r="B79">
        <v>2010</v>
      </c>
      <c r="C79">
        <v>123</v>
      </c>
      <c r="D79">
        <v>1230</v>
      </c>
      <c r="E79">
        <v>1E-3</v>
      </c>
      <c r="F79">
        <v>8.9999999999999993E-3</v>
      </c>
      <c r="G79">
        <v>2.1000000000000001E-2</v>
      </c>
      <c r="H79">
        <v>7.0000000000000007E-2</v>
      </c>
      <c r="I79">
        <v>0.42</v>
      </c>
      <c r="J79">
        <v>4.08</v>
      </c>
      <c r="L79">
        <v>2011</v>
      </c>
      <c r="M79">
        <v>173.75</v>
      </c>
      <c r="N79">
        <v>173.75</v>
      </c>
      <c r="O79">
        <v>1730.8417647763533</v>
      </c>
      <c r="Q79">
        <v>1988</v>
      </c>
      <c r="R79">
        <v>1320.4796392903429</v>
      </c>
    </row>
    <row r="80" spans="1:18" x14ac:dyDescent="0.25">
      <c r="A80" t="s">
        <v>77</v>
      </c>
      <c r="B80">
        <v>2011</v>
      </c>
      <c r="C80">
        <v>173.75</v>
      </c>
      <c r="D80">
        <v>1737.5</v>
      </c>
      <c r="E80">
        <v>0</v>
      </c>
      <c r="F80">
        <v>1.0999999999999999E-2</v>
      </c>
      <c r="G80">
        <v>1.2E-2</v>
      </c>
      <c r="H80">
        <v>7.0000000000000007E-2</v>
      </c>
      <c r="I80">
        <v>0.47</v>
      </c>
      <c r="J80">
        <v>4.09</v>
      </c>
      <c r="L80">
        <v>2012</v>
      </c>
      <c r="M80">
        <v>166.82</v>
      </c>
      <c r="N80">
        <v>166.82</v>
      </c>
      <c r="O80">
        <v>1661.7172480641264</v>
      </c>
      <c r="Q80">
        <v>1989</v>
      </c>
      <c r="R80">
        <v>1681.741338938564</v>
      </c>
    </row>
    <row r="81" spans="1:18" x14ac:dyDescent="0.25">
      <c r="A81" t="s">
        <v>77</v>
      </c>
      <c r="B81">
        <v>2012</v>
      </c>
      <c r="C81">
        <v>166.82</v>
      </c>
      <c r="D81">
        <v>1668.1999999999998</v>
      </c>
      <c r="E81">
        <v>1E-3</v>
      </c>
      <c r="F81">
        <v>4.0000000000000001E-3</v>
      </c>
      <c r="G81">
        <v>1.0999999999999999E-2</v>
      </c>
      <c r="H81">
        <v>7.0000000000000007E-2</v>
      </c>
      <c r="I81">
        <v>0.56000000000000005</v>
      </c>
      <c r="J81">
        <v>3.96</v>
      </c>
      <c r="L81">
        <v>2013</v>
      </c>
      <c r="M81">
        <v>131.01</v>
      </c>
      <c r="N81">
        <v>131.01</v>
      </c>
      <c r="O81">
        <v>1305.1039980831854</v>
      </c>
      <c r="Q81">
        <v>1990</v>
      </c>
      <c r="R81">
        <v>1396.4168636121069</v>
      </c>
    </row>
    <row r="82" spans="1:18" x14ac:dyDescent="0.25">
      <c r="A82" t="s">
        <v>77</v>
      </c>
      <c r="B82">
        <v>2013</v>
      </c>
      <c r="C82">
        <v>131.01</v>
      </c>
      <c r="D82">
        <v>1310.0999999999999</v>
      </c>
      <c r="E82">
        <v>0</v>
      </c>
      <c r="F82">
        <v>3.0000000000000001E-3</v>
      </c>
      <c r="G82">
        <v>1.2E-2</v>
      </c>
      <c r="H82">
        <v>7.0000000000000007E-2</v>
      </c>
      <c r="I82">
        <v>0.56999999999999995</v>
      </c>
      <c r="J82">
        <v>3.99</v>
      </c>
      <c r="L82">
        <v>2014</v>
      </c>
      <c r="M82">
        <v>140.82</v>
      </c>
      <c r="N82">
        <v>140.82</v>
      </c>
      <c r="O82">
        <v>1403.0601945131182</v>
      </c>
      <c r="Q82">
        <v>1991</v>
      </c>
      <c r="R82">
        <v>1367.3781679173155</v>
      </c>
    </row>
    <row r="83" spans="1:18" x14ac:dyDescent="0.25">
      <c r="A83" t="s">
        <v>77</v>
      </c>
      <c r="B83">
        <v>2014</v>
      </c>
      <c r="C83">
        <v>140.82</v>
      </c>
      <c r="D83">
        <v>1408.1999999999998</v>
      </c>
      <c r="E83">
        <v>0</v>
      </c>
      <c r="F83">
        <v>4.0000000000000001E-3</v>
      </c>
      <c r="G83">
        <v>1.2E-2</v>
      </c>
      <c r="H83">
        <v>7.0000000000000007E-2</v>
      </c>
      <c r="I83">
        <v>0.56000000000000005</v>
      </c>
      <c r="J83">
        <v>4.1399999999999997</v>
      </c>
      <c r="L83">
        <v>2015</v>
      </c>
      <c r="M83">
        <v>87.44</v>
      </c>
      <c r="N83">
        <v>87.44</v>
      </c>
      <c r="Q83">
        <v>1992</v>
      </c>
      <c r="R83">
        <v>994.50475391803468</v>
      </c>
    </row>
    <row r="84" spans="1:18" x14ac:dyDescent="0.25">
      <c r="A84" t="s">
        <v>77</v>
      </c>
      <c r="B84">
        <v>2015</v>
      </c>
      <c r="C84">
        <v>87.44</v>
      </c>
      <c r="D84">
        <v>874.4</v>
      </c>
      <c r="E84">
        <v>0</v>
      </c>
      <c r="F84">
        <v>3.0000000000000001E-3</v>
      </c>
      <c r="G84">
        <v>1.2999999999999999E-2</v>
      </c>
      <c r="H84">
        <v>7.0000000000000007E-2</v>
      </c>
      <c r="I84">
        <v>0.51</v>
      </c>
      <c r="J84">
        <v>4.04</v>
      </c>
      <c r="L84">
        <v>2016</v>
      </c>
      <c r="M84">
        <v>128.58000000000001</v>
      </c>
      <c r="O84">
        <f>AVERAGE(O55:O82)</f>
        <v>1564.8492297734829</v>
      </c>
      <c r="Q84">
        <v>1993</v>
      </c>
      <c r="R84">
        <v>1858.7776386151018</v>
      </c>
    </row>
    <row r="85" spans="1:18" x14ac:dyDescent="0.25">
      <c r="L85">
        <v>2017</v>
      </c>
      <c r="M85">
        <v>176.04</v>
      </c>
      <c r="Q85">
        <v>1994</v>
      </c>
      <c r="R85">
        <v>800.24848887485189</v>
      </c>
    </row>
    <row r="86" spans="1:18" x14ac:dyDescent="0.25">
      <c r="L86">
        <v>2018</v>
      </c>
      <c r="M86">
        <v>115.61</v>
      </c>
      <c r="O86" t="e">
        <f>#REF!-O84</f>
        <v>#REF!</v>
      </c>
      <c r="Q86">
        <v>1995</v>
      </c>
      <c r="R86">
        <v>1718.8348381054032</v>
      </c>
    </row>
    <row r="87" spans="1:18" x14ac:dyDescent="0.25">
      <c r="Q87">
        <v>1996</v>
      </c>
      <c r="R87">
        <v>2420.0355917620527</v>
      </c>
    </row>
    <row r="88" spans="1:18" x14ac:dyDescent="0.25">
      <c r="Q88">
        <v>1997</v>
      </c>
      <c r="R88">
        <v>2436.3145754146749</v>
      </c>
    </row>
    <row r="89" spans="1:18" x14ac:dyDescent="0.25">
      <c r="Q89">
        <v>1998</v>
      </c>
      <c r="R89">
        <v>1401.6487219420819</v>
      </c>
    </row>
    <row r="90" spans="1:18" x14ac:dyDescent="0.25">
      <c r="Q90">
        <v>1999</v>
      </c>
      <c r="R90">
        <v>2103.6399002385119</v>
      </c>
    </row>
    <row r="91" spans="1:18" x14ac:dyDescent="0.25">
      <c r="Q91">
        <v>2000</v>
      </c>
      <c r="R91">
        <v>1555.9885426763524</v>
      </c>
    </row>
    <row r="92" spans="1:18" x14ac:dyDescent="0.25">
      <c r="Q92">
        <v>2001</v>
      </c>
      <c r="R92">
        <v>537.52639431925854</v>
      </c>
    </row>
    <row r="93" spans="1:18" x14ac:dyDescent="0.25">
      <c r="Q93">
        <v>2002</v>
      </c>
      <c r="R93">
        <v>1624.9436826800559</v>
      </c>
    </row>
    <row r="94" spans="1:18" x14ac:dyDescent="0.25">
      <c r="Q94">
        <v>2003</v>
      </c>
      <c r="R94">
        <v>1235.4148923425437</v>
      </c>
    </row>
    <row r="95" spans="1:18" x14ac:dyDescent="0.25">
      <c r="Q95">
        <v>2004</v>
      </c>
      <c r="R95">
        <v>1243.0933031289821</v>
      </c>
    </row>
    <row r="96" spans="1:18" x14ac:dyDescent="0.25">
      <c r="Q96">
        <v>2005</v>
      </c>
      <c r="R96">
        <v>793.58633833955946</v>
      </c>
    </row>
    <row r="97" spans="17:18" x14ac:dyDescent="0.25">
      <c r="Q97">
        <v>2006</v>
      </c>
      <c r="R97">
        <v>1579.6636426012046</v>
      </c>
    </row>
    <row r="98" spans="17:18" x14ac:dyDescent="0.25">
      <c r="Q98">
        <v>2007</v>
      </c>
      <c r="R98">
        <v>1360.301985427853</v>
      </c>
    </row>
    <row r="99" spans="17:18" x14ac:dyDescent="0.25">
      <c r="Q99">
        <v>2008</v>
      </c>
      <c r="R99">
        <v>1727.4918698744268</v>
      </c>
    </row>
    <row r="100" spans="17:18" x14ac:dyDescent="0.25">
      <c r="Q100">
        <v>2009</v>
      </c>
      <c r="R100">
        <v>1289.7095372417475</v>
      </c>
    </row>
    <row r="101" spans="17:18" x14ac:dyDescent="0.25">
      <c r="Q101">
        <v>2010</v>
      </c>
      <c r="R101">
        <v>1225.1205523911176</v>
      </c>
    </row>
    <row r="102" spans="17:18" x14ac:dyDescent="0.25">
      <c r="Q102">
        <v>2011</v>
      </c>
      <c r="R102">
        <v>1730.8417647763533</v>
      </c>
    </row>
    <row r="103" spans="17:18" x14ac:dyDescent="0.25">
      <c r="Q103">
        <v>2012</v>
      </c>
      <c r="R103">
        <v>1661.7172480641264</v>
      </c>
    </row>
    <row r="104" spans="17:18" x14ac:dyDescent="0.25">
      <c r="Q104">
        <v>2013</v>
      </c>
      <c r="R104">
        <v>1305.1039980831854</v>
      </c>
    </row>
    <row r="105" spans="17:18" x14ac:dyDescent="0.25">
      <c r="Q105">
        <v>2014</v>
      </c>
      <c r="R105">
        <v>1403.0601945131182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210D-5C34-4828-A32C-B22A42E31AA3}">
  <dimension ref="A1:X50"/>
  <sheetViews>
    <sheetView workbookViewId="0">
      <selection sqref="A1:X1"/>
    </sheetView>
  </sheetViews>
  <sheetFormatPr defaultRowHeight="15" x14ac:dyDescent="0.25"/>
  <cols>
    <col min="1" max="1" width="12.7109375" customWidth="1"/>
    <col min="2" max="2" width="12.85546875" customWidth="1"/>
  </cols>
  <sheetData>
    <row r="1" spans="1:24" ht="31.5" customHeight="1" x14ac:dyDescent="0.25">
      <c r="A1" s="8" t="s">
        <v>127</v>
      </c>
      <c r="B1" s="9" t="s">
        <v>128</v>
      </c>
      <c r="C1" s="9"/>
      <c r="D1" s="9"/>
      <c r="E1" s="9"/>
      <c r="F1" s="9"/>
      <c r="G1" s="9"/>
      <c r="H1" s="9"/>
      <c r="J1" s="8" t="s">
        <v>126</v>
      </c>
      <c r="K1" s="8"/>
      <c r="L1" s="8"/>
      <c r="M1" s="8"/>
      <c r="N1" s="8"/>
      <c r="O1" s="8">
        <v>5</v>
      </c>
      <c r="P1" s="8">
        <v>6</v>
      </c>
      <c r="Q1" s="8">
        <v>7</v>
      </c>
      <c r="R1" s="8">
        <v>8</v>
      </c>
      <c r="S1" s="8">
        <v>9</v>
      </c>
      <c r="T1" s="8">
        <v>10</v>
      </c>
      <c r="U1" s="8">
        <v>11</v>
      </c>
      <c r="V1" s="8">
        <v>12</v>
      </c>
      <c r="W1" s="8">
        <v>13</v>
      </c>
      <c r="X1" s="8">
        <v>14</v>
      </c>
    </row>
    <row r="2" spans="1:24" x14ac:dyDescent="0.25">
      <c r="A2" t="s">
        <v>8</v>
      </c>
      <c r="B2" t="s">
        <v>83</v>
      </c>
      <c r="C2" t="s">
        <v>9</v>
      </c>
      <c r="D2" t="s">
        <v>85</v>
      </c>
      <c r="E2" t="s">
        <v>84</v>
      </c>
      <c r="F2" t="s">
        <v>86</v>
      </c>
      <c r="G2" t="s">
        <v>106</v>
      </c>
      <c r="H2" t="s">
        <v>87</v>
      </c>
      <c r="J2" t="s">
        <v>0</v>
      </c>
      <c r="K2" t="s">
        <v>1</v>
      </c>
      <c r="L2" t="s">
        <v>13</v>
      </c>
      <c r="M2" t="s">
        <v>2</v>
      </c>
      <c r="N2" t="s">
        <v>32</v>
      </c>
      <c r="O2" t="s">
        <v>34</v>
      </c>
      <c r="P2" t="s">
        <v>36</v>
      </c>
      <c r="Q2" t="s">
        <v>38</v>
      </c>
      <c r="R2" t="s">
        <v>40</v>
      </c>
      <c r="S2" t="s">
        <v>42</v>
      </c>
      <c r="T2" t="s">
        <v>3</v>
      </c>
      <c r="U2" t="s">
        <v>4</v>
      </c>
      <c r="V2" t="s">
        <v>5</v>
      </c>
      <c r="W2" t="s">
        <v>6</v>
      </c>
      <c r="X2" t="s">
        <v>7</v>
      </c>
    </row>
    <row r="3" spans="1:24" x14ac:dyDescent="0.25">
      <c r="A3">
        <v>1972</v>
      </c>
      <c r="B3">
        <f>VLOOKUP($A3,$K:$X,2,FALSE)</f>
        <v>162.13</v>
      </c>
      <c r="C3">
        <f>VLOOKUP($A3,$K:$X,3,FALSE)</f>
        <v>3.5999999999999997E-2</v>
      </c>
      <c r="D3">
        <f>VLOOKUP($A3,$K:$X,10,FALSE)</f>
        <v>5.0000000000000001E-3</v>
      </c>
      <c r="E3">
        <f>VLOOKUP($A3,$K:$X,11,FALSE)</f>
        <v>1E-3</v>
      </c>
      <c r="F3">
        <f>VLOOKUP($A3,$K:$X,12,FALSE)</f>
        <v>2.64</v>
      </c>
      <c r="G3" t="e">
        <f>VLOOKUP($A3,$K:$X,13,FALSE)</f>
        <v>#N/A</v>
      </c>
      <c r="H3" t="e">
        <f>VLOOKUP($A3,$K:$X,14,FALSE)</f>
        <v>#N/A</v>
      </c>
      <c r="J3" t="s">
        <v>80</v>
      </c>
      <c r="K3">
        <v>1972</v>
      </c>
      <c r="L3">
        <v>162.13</v>
      </c>
      <c r="M3">
        <v>3.5999999999999997E-2</v>
      </c>
      <c r="N3" t="e">
        <v>#N/A</v>
      </c>
      <c r="O3">
        <v>0.03</v>
      </c>
      <c r="P3">
        <v>0.03</v>
      </c>
      <c r="Q3" t="e">
        <v>#N/A</v>
      </c>
      <c r="R3" t="e">
        <v>#N/A</v>
      </c>
      <c r="S3">
        <v>0.03</v>
      </c>
      <c r="T3">
        <v>5.0000000000000001E-3</v>
      </c>
      <c r="U3">
        <v>1E-3</v>
      </c>
      <c r="V3">
        <v>2.64</v>
      </c>
      <c r="W3" t="e">
        <v>#N/A</v>
      </c>
      <c r="X3" t="e">
        <v>#N/A</v>
      </c>
    </row>
    <row r="4" spans="1:24" x14ac:dyDescent="0.25">
      <c r="A4">
        <v>1973</v>
      </c>
      <c r="B4">
        <f t="shared" ref="B4:B50" si="0">VLOOKUP($A4,$K:$X,2,FALSE)</f>
        <v>55.44</v>
      </c>
      <c r="C4">
        <f t="shared" ref="C4:C50" si="1">VLOOKUP($A4,$K:$X,3,FALSE)</f>
        <v>0.06</v>
      </c>
      <c r="D4">
        <f t="shared" ref="D4:D50" si="2">VLOOKUP($A4,$K:$X,10,FALSE)</f>
        <v>1E-3</v>
      </c>
      <c r="E4">
        <f t="shared" ref="E4:E50" si="3">VLOOKUP($A4,$K:$X,11,FALSE)</f>
        <v>2E-3</v>
      </c>
      <c r="F4">
        <f t="shared" ref="F4:F50" si="4">VLOOKUP($A4,$K:$X,12,FALSE)</f>
        <v>2.48</v>
      </c>
      <c r="G4" t="e">
        <f t="shared" ref="G4:G50" si="5">VLOOKUP($A4,$K:$X,13,FALSE)</f>
        <v>#N/A</v>
      </c>
      <c r="H4" t="e">
        <f t="shared" ref="H4:H50" si="6">VLOOKUP($A4,$K:$X,14,FALSE)</f>
        <v>#N/A</v>
      </c>
      <c r="J4" t="s">
        <v>80</v>
      </c>
      <c r="K4">
        <v>1973</v>
      </c>
      <c r="L4">
        <v>55.44</v>
      </c>
      <c r="M4">
        <v>0.06</v>
      </c>
      <c r="N4" t="e">
        <v>#N/A</v>
      </c>
      <c r="O4">
        <v>0.04</v>
      </c>
      <c r="P4">
        <v>0.03</v>
      </c>
      <c r="Q4" t="e">
        <v>#N/A</v>
      </c>
      <c r="R4" t="e">
        <v>#N/A</v>
      </c>
      <c r="S4">
        <v>0.03</v>
      </c>
      <c r="T4">
        <v>1E-3</v>
      </c>
      <c r="U4">
        <v>2E-3</v>
      </c>
      <c r="V4">
        <v>2.48</v>
      </c>
      <c r="W4" t="e">
        <v>#N/A</v>
      </c>
      <c r="X4" t="e">
        <v>#N/A</v>
      </c>
    </row>
    <row r="5" spans="1:24" x14ac:dyDescent="0.25">
      <c r="A5">
        <v>1974</v>
      </c>
      <c r="B5">
        <f t="shared" si="0"/>
        <v>171.35</v>
      </c>
      <c r="C5">
        <f t="shared" si="1"/>
        <v>4.3999999999999997E-2</v>
      </c>
      <c r="D5" t="e">
        <f t="shared" si="2"/>
        <v>#N/A</v>
      </c>
      <c r="E5">
        <f t="shared" si="3"/>
        <v>0</v>
      </c>
      <c r="F5">
        <f t="shared" si="4"/>
        <v>2.93</v>
      </c>
      <c r="G5" t="e">
        <f t="shared" si="5"/>
        <v>#N/A</v>
      </c>
      <c r="H5" t="e">
        <f t="shared" si="6"/>
        <v>#N/A</v>
      </c>
      <c r="J5" t="s">
        <v>80</v>
      </c>
      <c r="K5">
        <v>1974</v>
      </c>
      <c r="L5">
        <v>171.35</v>
      </c>
      <c r="M5">
        <v>4.3999999999999997E-2</v>
      </c>
      <c r="N5" t="e">
        <v>#N/A</v>
      </c>
      <c r="O5">
        <v>0.02</v>
      </c>
      <c r="P5" t="e">
        <v>#N/A</v>
      </c>
      <c r="Q5" t="e">
        <v>#N/A</v>
      </c>
      <c r="R5" t="e">
        <v>#N/A</v>
      </c>
      <c r="S5">
        <v>0.02</v>
      </c>
      <c r="T5" t="e">
        <v>#N/A</v>
      </c>
      <c r="U5">
        <v>0</v>
      </c>
      <c r="V5">
        <v>2.93</v>
      </c>
      <c r="W5" t="e">
        <v>#N/A</v>
      </c>
      <c r="X5" t="e">
        <v>#N/A</v>
      </c>
    </row>
    <row r="6" spans="1:24" x14ac:dyDescent="0.25">
      <c r="A6">
        <v>1975</v>
      </c>
      <c r="B6">
        <f t="shared" si="0"/>
        <v>126.19</v>
      </c>
      <c r="C6">
        <f t="shared" si="1"/>
        <v>4.2000000000000003E-2</v>
      </c>
      <c r="D6" t="e">
        <f t="shared" si="2"/>
        <v>#N/A</v>
      </c>
      <c r="E6">
        <f t="shared" si="3"/>
        <v>5.0999999999999997E-2</v>
      </c>
      <c r="F6">
        <f t="shared" si="4"/>
        <v>2.92</v>
      </c>
      <c r="G6" t="e">
        <f t="shared" si="5"/>
        <v>#N/A</v>
      </c>
      <c r="H6" t="e">
        <f t="shared" si="6"/>
        <v>#N/A</v>
      </c>
      <c r="J6" t="s">
        <v>80</v>
      </c>
      <c r="K6">
        <v>1975</v>
      </c>
      <c r="L6">
        <v>126.19</v>
      </c>
      <c r="M6">
        <v>4.2000000000000003E-2</v>
      </c>
      <c r="N6" t="e">
        <v>#N/A</v>
      </c>
      <c r="O6">
        <v>0.08</v>
      </c>
      <c r="P6" t="e">
        <v>#N/A</v>
      </c>
      <c r="Q6" t="e">
        <v>#N/A</v>
      </c>
      <c r="R6" t="e">
        <v>#N/A</v>
      </c>
      <c r="S6">
        <v>0.03</v>
      </c>
      <c r="T6" t="e">
        <v>#N/A</v>
      </c>
      <c r="U6">
        <v>5.0999999999999997E-2</v>
      </c>
      <c r="V6">
        <v>2.92</v>
      </c>
      <c r="W6" t="e">
        <v>#N/A</v>
      </c>
      <c r="X6" t="e">
        <v>#N/A</v>
      </c>
    </row>
    <row r="7" spans="1:24" x14ac:dyDescent="0.25">
      <c r="A7">
        <v>1976</v>
      </c>
      <c r="B7">
        <f t="shared" si="0"/>
        <v>141.72999999999999</v>
      </c>
      <c r="C7">
        <f t="shared" si="1"/>
        <v>0.04</v>
      </c>
      <c r="D7" t="e">
        <f t="shared" si="2"/>
        <v>#N/A</v>
      </c>
      <c r="E7">
        <f t="shared" si="3"/>
        <v>8.9999999999999993E-3</v>
      </c>
      <c r="F7">
        <f t="shared" si="4"/>
        <v>3.72</v>
      </c>
      <c r="G7" t="e">
        <f t="shared" si="5"/>
        <v>#N/A</v>
      </c>
      <c r="H7" t="e">
        <f t="shared" si="6"/>
        <v>#N/A</v>
      </c>
      <c r="J7" t="s">
        <v>80</v>
      </c>
      <c r="K7">
        <v>1976</v>
      </c>
      <c r="L7">
        <v>141.72999999999999</v>
      </c>
      <c r="M7">
        <v>0.04</v>
      </c>
      <c r="N7" t="e">
        <v>#N/A</v>
      </c>
      <c r="O7">
        <v>0.06</v>
      </c>
      <c r="P7" t="e">
        <v>#N/A</v>
      </c>
      <c r="Q7" t="e">
        <v>#N/A</v>
      </c>
      <c r="R7" t="e">
        <v>#N/A</v>
      </c>
      <c r="S7">
        <v>0.05</v>
      </c>
      <c r="T7" t="e">
        <v>#N/A</v>
      </c>
      <c r="U7">
        <v>8.9999999999999993E-3</v>
      </c>
      <c r="V7">
        <v>3.72</v>
      </c>
      <c r="W7" t="e">
        <v>#N/A</v>
      </c>
      <c r="X7" t="e">
        <v>#N/A</v>
      </c>
    </row>
    <row r="8" spans="1:24" x14ac:dyDescent="0.25">
      <c r="A8">
        <v>1977</v>
      </c>
      <c r="B8">
        <f t="shared" si="0"/>
        <v>47.89</v>
      </c>
      <c r="C8">
        <f t="shared" si="1"/>
        <v>0.04</v>
      </c>
      <c r="D8" t="e">
        <f t="shared" si="2"/>
        <v>#N/A</v>
      </c>
      <c r="E8">
        <f t="shared" si="3"/>
        <v>7.0000000000000001E-3</v>
      </c>
      <c r="F8">
        <f t="shared" si="4"/>
        <v>4.58</v>
      </c>
      <c r="G8" t="e">
        <f t="shared" si="5"/>
        <v>#N/A</v>
      </c>
      <c r="H8" t="e">
        <f t="shared" si="6"/>
        <v>#N/A</v>
      </c>
      <c r="J8" t="s">
        <v>80</v>
      </c>
      <c r="K8">
        <v>1977</v>
      </c>
      <c r="L8">
        <v>47.89</v>
      </c>
      <c r="M8">
        <v>0.04</v>
      </c>
      <c r="N8" t="e">
        <v>#N/A</v>
      </c>
      <c r="O8">
        <v>0.04</v>
      </c>
      <c r="P8" t="e">
        <v>#N/A</v>
      </c>
      <c r="Q8" t="e">
        <v>#N/A</v>
      </c>
      <c r="R8" t="e">
        <v>#N/A</v>
      </c>
      <c r="S8">
        <v>0.04</v>
      </c>
      <c r="T8" t="e">
        <v>#N/A</v>
      </c>
      <c r="U8">
        <v>7.0000000000000001E-3</v>
      </c>
      <c r="V8">
        <v>4.58</v>
      </c>
      <c r="W8" t="e">
        <v>#N/A</v>
      </c>
      <c r="X8" t="e">
        <v>#N/A</v>
      </c>
    </row>
    <row r="9" spans="1:24" x14ac:dyDescent="0.25">
      <c r="A9">
        <v>1978</v>
      </c>
      <c r="B9">
        <f t="shared" si="0"/>
        <v>127.94</v>
      </c>
      <c r="C9">
        <f t="shared" si="1"/>
        <v>3.5000000000000003E-2</v>
      </c>
      <c r="D9">
        <f t="shared" si="2"/>
        <v>1.7999999999999999E-2</v>
      </c>
      <c r="E9">
        <f t="shared" si="3"/>
        <v>1.9E-2</v>
      </c>
      <c r="F9">
        <f t="shared" si="4"/>
        <v>3.08</v>
      </c>
      <c r="G9">
        <f t="shared" si="5"/>
        <v>7.0000000000000007E-2</v>
      </c>
      <c r="H9" t="e">
        <f t="shared" si="6"/>
        <v>#N/A</v>
      </c>
      <c r="J9" t="s">
        <v>80</v>
      </c>
      <c r="K9">
        <v>1978</v>
      </c>
      <c r="L9">
        <v>127.94</v>
      </c>
      <c r="M9">
        <v>3.5000000000000003E-2</v>
      </c>
      <c r="N9">
        <v>0.03</v>
      </c>
      <c r="O9">
        <v>0.06</v>
      </c>
      <c r="P9">
        <v>0</v>
      </c>
      <c r="Q9">
        <v>0.01</v>
      </c>
      <c r="R9">
        <v>0.03</v>
      </c>
      <c r="S9">
        <v>0.04</v>
      </c>
      <c r="T9">
        <v>1.7999999999999999E-2</v>
      </c>
      <c r="U9">
        <v>1.9E-2</v>
      </c>
      <c r="V9">
        <v>3.08</v>
      </c>
      <c r="W9">
        <v>7.0000000000000007E-2</v>
      </c>
      <c r="X9" t="e">
        <v>#N/A</v>
      </c>
    </row>
    <row r="10" spans="1:24" x14ac:dyDescent="0.25">
      <c r="A10">
        <v>1979</v>
      </c>
      <c r="B10">
        <f t="shared" si="0"/>
        <v>91.9</v>
      </c>
      <c r="C10">
        <f t="shared" si="1"/>
        <v>3.3000000000000002E-2</v>
      </c>
      <c r="D10">
        <f t="shared" si="2"/>
        <v>6.0000000000000001E-3</v>
      </c>
      <c r="E10">
        <f t="shared" si="3"/>
        <v>3.0000000000000001E-3</v>
      </c>
      <c r="F10">
        <f t="shared" si="4"/>
        <v>4.0199999999999996</v>
      </c>
      <c r="G10">
        <f t="shared" si="5"/>
        <v>0.13</v>
      </c>
      <c r="H10" t="e">
        <f t="shared" si="6"/>
        <v>#N/A</v>
      </c>
      <c r="J10" t="s">
        <v>80</v>
      </c>
      <c r="K10">
        <v>1979</v>
      </c>
      <c r="L10">
        <v>91.9</v>
      </c>
      <c r="M10">
        <v>3.3000000000000002E-2</v>
      </c>
      <c r="N10">
        <v>0.04</v>
      </c>
      <c r="O10">
        <v>0.03</v>
      </c>
      <c r="P10">
        <v>0.02</v>
      </c>
      <c r="Q10">
        <v>0.01</v>
      </c>
      <c r="R10">
        <v>0.03</v>
      </c>
      <c r="S10">
        <v>0.02</v>
      </c>
      <c r="T10">
        <v>6.0000000000000001E-3</v>
      </c>
      <c r="U10">
        <v>3.0000000000000001E-3</v>
      </c>
      <c r="V10">
        <v>4.0199999999999996</v>
      </c>
      <c r="W10">
        <v>0.13</v>
      </c>
      <c r="X10" t="e">
        <v>#N/A</v>
      </c>
    </row>
    <row r="11" spans="1:24" x14ac:dyDescent="0.25">
      <c r="A11">
        <v>1980</v>
      </c>
      <c r="B11">
        <f t="shared" si="0"/>
        <v>86.58</v>
      </c>
      <c r="C11">
        <f t="shared" si="1"/>
        <v>4.1000000000000002E-2</v>
      </c>
      <c r="D11">
        <f t="shared" si="2"/>
        <v>7.0000000000000001E-3</v>
      </c>
      <c r="E11">
        <f t="shared" si="3"/>
        <v>2E-3</v>
      </c>
      <c r="F11">
        <f t="shared" si="4"/>
        <v>3.67</v>
      </c>
      <c r="G11">
        <f t="shared" si="5"/>
        <v>0.28999999999999998</v>
      </c>
      <c r="H11" t="e">
        <f t="shared" si="6"/>
        <v>#N/A</v>
      </c>
      <c r="J11" t="s">
        <v>80</v>
      </c>
      <c r="K11">
        <v>1980</v>
      </c>
      <c r="L11">
        <v>86.58</v>
      </c>
      <c r="M11">
        <v>4.1000000000000002E-2</v>
      </c>
      <c r="N11">
        <v>0.03</v>
      </c>
      <c r="O11">
        <v>0.03</v>
      </c>
      <c r="P11">
        <v>0.02</v>
      </c>
      <c r="Q11">
        <v>0.01</v>
      </c>
      <c r="R11">
        <v>0.03</v>
      </c>
      <c r="S11">
        <v>0.03</v>
      </c>
      <c r="T11">
        <v>7.0000000000000001E-3</v>
      </c>
      <c r="U11">
        <v>2E-3</v>
      </c>
      <c r="V11">
        <v>3.67</v>
      </c>
      <c r="W11">
        <v>0.28999999999999998</v>
      </c>
      <c r="X11" t="e">
        <v>#N/A</v>
      </c>
    </row>
    <row r="12" spans="1:24" x14ac:dyDescent="0.25">
      <c r="A12">
        <v>1981</v>
      </c>
      <c r="B12">
        <f t="shared" si="0"/>
        <v>100.07</v>
      </c>
      <c r="C12">
        <f t="shared" si="1"/>
        <v>4.2999999999999997E-2</v>
      </c>
      <c r="D12">
        <f t="shared" si="2"/>
        <v>6.0000000000000001E-3</v>
      </c>
      <c r="E12">
        <f t="shared" si="3"/>
        <v>2E-3</v>
      </c>
      <c r="F12">
        <f t="shared" si="4"/>
        <v>3.46</v>
      </c>
      <c r="G12" t="e">
        <f t="shared" si="5"/>
        <v>#N/A</v>
      </c>
      <c r="H12" t="e">
        <f t="shared" si="6"/>
        <v>#N/A</v>
      </c>
      <c r="J12" t="s">
        <v>80</v>
      </c>
      <c r="K12">
        <v>1981</v>
      </c>
      <c r="L12">
        <v>100.07</v>
      </c>
      <c r="M12">
        <v>4.2999999999999997E-2</v>
      </c>
      <c r="N12">
        <v>0.05</v>
      </c>
      <c r="O12">
        <v>0.03</v>
      </c>
      <c r="P12">
        <v>0.03</v>
      </c>
      <c r="Q12">
        <v>0.01</v>
      </c>
      <c r="R12">
        <v>0.04</v>
      </c>
      <c r="S12">
        <v>0.03</v>
      </c>
      <c r="T12">
        <v>6.0000000000000001E-3</v>
      </c>
      <c r="U12">
        <v>2E-3</v>
      </c>
      <c r="V12">
        <v>3.46</v>
      </c>
      <c r="W12" t="e">
        <v>#N/A</v>
      </c>
      <c r="X12" t="e">
        <v>#N/A</v>
      </c>
    </row>
    <row r="13" spans="1:24" x14ac:dyDescent="0.25">
      <c r="A13">
        <v>1982</v>
      </c>
      <c r="B13">
        <f t="shared" si="0"/>
        <v>139.78</v>
      </c>
      <c r="C13">
        <f t="shared" si="1"/>
        <v>4.4999999999999998E-2</v>
      </c>
      <c r="D13">
        <f t="shared" si="2"/>
        <v>2E-3</v>
      </c>
      <c r="E13">
        <f t="shared" si="3"/>
        <v>6.0000000000000001E-3</v>
      </c>
      <c r="F13">
        <f t="shared" si="4"/>
        <v>3.17</v>
      </c>
      <c r="G13" t="e">
        <f t="shared" si="5"/>
        <v>#N/A</v>
      </c>
      <c r="H13" t="e">
        <f t="shared" si="6"/>
        <v>#N/A</v>
      </c>
      <c r="J13" t="s">
        <v>80</v>
      </c>
      <c r="K13">
        <v>1982</v>
      </c>
      <c r="L13">
        <v>139.78</v>
      </c>
      <c r="M13">
        <v>4.4999999999999998E-2</v>
      </c>
      <c r="N13">
        <v>0.03</v>
      </c>
      <c r="O13">
        <v>0.02</v>
      </c>
      <c r="P13">
        <v>0.02</v>
      </c>
      <c r="Q13">
        <v>0.01</v>
      </c>
      <c r="R13">
        <v>0.02</v>
      </c>
      <c r="S13">
        <v>0.02</v>
      </c>
      <c r="T13">
        <v>2E-3</v>
      </c>
      <c r="U13">
        <v>6.0000000000000001E-3</v>
      </c>
      <c r="V13">
        <v>3.17</v>
      </c>
      <c r="W13" t="e">
        <v>#N/A</v>
      </c>
      <c r="X13" t="e">
        <v>#N/A</v>
      </c>
    </row>
    <row r="14" spans="1:24" x14ac:dyDescent="0.25">
      <c r="A14">
        <v>1983</v>
      </c>
      <c r="B14">
        <f t="shared" si="0"/>
        <v>126.62</v>
      </c>
      <c r="C14">
        <f t="shared" si="1"/>
        <v>0.04</v>
      </c>
      <c r="D14">
        <f t="shared" si="2"/>
        <v>7.0000000000000001E-3</v>
      </c>
      <c r="E14">
        <f t="shared" si="3"/>
        <v>5.0000000000000001E-3</v>
      </c>
      <c r="F14">
        <f t="shared" si="4"/>
        <v>3.21</v>
      </c>
      <c r="G14" t="e">
        <f t="shared" si="5"/>
        <v>#N/A</v>
      </c>
      <c r="H14" t="e">
        <f t="shared" si="6"/>
        <v>#N/A</v>
      </c>
      <c r="J14" t="s">
        <v>80</v>
      </c>
      <c r="K14">
        <v>1983</v>
      </c>
      <c r="L14">
        <v>126.62</v>
      </c>
      <c r="M14">
        <v>0.04</v>
      </c>
      <c r="N14">
        <v>0.04</v>
      </c>
      <c r="O14">
        <v>0.04</v>
      </c>
      <c r="P14">
        <v>0.01</v>
      </c>
      <c r="Q14">
        <v>0</v>
      </c>
      <c r="R14">
        <v>0.04</v>
      </c>
      <c r="S14">
        <v>0.03</v>
      </c>
      <c r="T14">
        <v>7.0000000000000001E-3</v>
      </c>
      <c r="U14">
        <v>5.0000000000000001E-3</v>
      </c>
      <c r="V14">
        <v>3.21</v>
      </c>
      <c r="W14" t="e">
        <v>#N/A</v>
      </c>
      <c r="X14" t="e">
        <v>#N/A</v>
      </c>
    </row>
    <row r="15" spans="1:24" x14ac:dyDescent="0.25">
      <c r="A15">
        <v>1984</v>
      </c>
      <c r="B15">
        <f t="shared" si="0"/>
        <v>129.06</v>
      </c>
      <c r="C15">
        <f t="shared" si="1"/>
        <v>2.9000000000000001E-2</v>
      </c>
      <c r="D15">
        <f t="shared" si="2"/>
        <v>1E-3</v>
      </c>
      <c r="E15">
        <f t="shared" si="3"/>
        <v>4.0000000000000001E-3</v>
      </c>
      <c r="F15">
        <f t="shared" si="4"/>
        <v>3.1</v>
      </c>
      <c r="G15">
        <f t="shared" si="5"/>
        <v>0.28999999999999998</v>
      </c>
      <c r="H15" t="e">
        <f t="shared" si="6"/>
        <v>#N/A</v>
      </c>
      <c r="J15" t="s">
        <v>80</v>
      </c>
      <c r="K15">
        <v>1984</v>
      </c>
      <c r="L15">
        <v>129.06</v>
      </c>
      <c r="M15">
        <v>2.9000000000000001E-2</v>
      </c>
      <c r="N15">
        <v>0.03</v>
      </c>
      <c r="O15">
        <v>0.02</v>
      </c>
      <c r="P15">
        <v>0.02</v>
      </c>
      <c r="Q15">
        <v>0.01</v>
      </c>
      <c r="R15">
        <v>0.03</v>
      </c>
      <c r="S15">
        <v>0.02</v>
      </c>
      <c r="T15">
        <v>1E-3</v>
      </c>
      <c r="U15">
        <v>4.0000000000000001E-3</v>
      </c>
      <c r="V15">
        <v>3.1</v>
      </c>
      <c r="W15">
        <v>0.28999999999999998</v>
      </c>
      <c r="X15" t="e">
        <v>#N/A</v>
      </c>
    </row>
    <row r="16" spans="1:24" x14ac:dyDescent="0.25">
      <c r="A16">
        <v>1985</v>
      </c>
      <c r="B16">
        <f t="shared" si="0"/>
        <v>111.55</v>
      </c>
      <c r="C16">
        <f t="shared" si="1"/>
        <v>3.6999999999999998E-2</v>
      </c>
      <c r="D16">
        <f t="shared" si="2"/>
        <v>1.2999999999999999E-2</v>
      </c>
      <c r="E16">
        <f t="shared" si="3"/>
        <v>4.0000000000000001E-3</v>
      </c>
      <c r="F16">
        <f t="shared" si="4"/>
        <v>3</v>
      </c>
      <c r="G16" t="e">
        <f t="shared" si="5"/>
        <v>#N/A</v>
      </c>
      <c r="H16" t="e">
        <f t="shared" si="6"/>
        <v>#N/A</v>
      </c>
      <c r="J16" t="s">
        <v>80</v>
      </c>
      <c r="K16">
        <v>1985</v>
      </c>
      <c r="L16">
        <v>111.55</v>
      </c>
      <c r="M16">
        <v>3.6999999999999998E-2</v>
      </c>
      <c r="N16">
        <v>0.04</v>
      </c>
      <c r="O16">
        <v>0.03</v>
      </c>
      <c r="P16">
        <v>0.02</v>
      </c>
      <c r="Q16">
        <v>0.01</v>
      </c>
      <c r="R16">
        <v>0.04</v>
      </c>
      <c r="S16">
        <v>0.03</v>
      </c>
      <c r="T16">
        <v>1.2999999999999999E-2</v>
      </c>
      <c r="U16">
        <v>4.0000000000000001E-3</v>
      </c>
      <c r="V16">
        <v>3</v>
      </c>
      <c r="W16" t="e">
        <v>#N/A</v>
      </c>
      <c r="X16" t="e">
        <v>#N/A</v>
      </c>
    </row>
    <row r="17" spans="1:24" x14ac:dyDescent="0.25">
      <c r="A17">
        <v>1986</v>
      </c>
      <c r="B17">
        <f t="shared" si="0"/>
        <v>106.48</v>
      </c>
      <c r="C17">
        <f t="shared" si="1"/>
        <v>3.4000000000000002E-2</v>
      </c>
      <c r="D17">
        <f t="shared" si="2"/>
        <v>5.0000000000000001E-3</v>
      </c>
      <c r="E17">
        <f t="shared" si="3"/>
        <v>4.0000000000000001E-3</v>
      </c>
      <c r="F17">
        <f t="shared" si="4"/>
        <v>3.48</v>
      </c>
      <c r="G17" t="e">
        <f t="shared" si="5"/>
        <v>#N/A</v>
      </c>
      <c r="H17" t="e">
        <f t="shared" si="6"/>
        <v>#N/A</v>
      </c>
      <c r="J17" t="s">
        <v>80</v>
      </c>
      <c r="K17">
        <v>1986</v>
      </c>
      <c r="L17">
        <v>106.48</v>
      </c>
      <c r="M17">
        <v>3.4000000000000002E-2</v>
      </c>
      <c r="N17">
        <v>0.03</v>
      </c>
      <c r="O17">
        <v>0.02</v>
      </c>
      <c r="P17">
        <v>0.01</v>
      </c>
      <c r="Q17">
        <v>0.01</v>
      </c>
      <c r="R17">
        <v>0.03</v>
      </c>
      <c r="S17">
        <v>0.02</v>
      </c>
      <c r="T17">
        <v>5.0000000000000001E-3</v>
      </c>
      <c r="U17">
        <v>4.0000000000000001E-3</v>
      </c>
      <c r="V17">
        <v>3.48</v>
      </c>
      <c r="W17" t="e">
        <v>#N/A</v>
      </c>
      <c r="X17" t="e">
        <v>#N/A</v>
      </c>
    </row>
    <row r="18" spans="1:24" x14ac:dyDescent="0.25">
      <c r="A18">
        <v>1987</v>
      </c>
      <c r="B18">
        <f t="shared" si="0"/>
        <v>83.81</v>
      </c>
      <c r="C18">
        <f t="shared" si="1"/>
        <v>3.9E-2</v>
      </c>
      <c r="D18">
        <f t="shared" si="2"/>
        <v>5.0000000000000001E-3</v>
      </c>
      <c r="E18">
        <f t="shared" si="3"/>
        <v>2E-3</v>
      </c>
      <c r="F18">
        <f t="shared" si="4"/>
        <v>3.53</v>
      </c>
      <c r="G18" t="e">
        <f t="shared" si="5"/>
        <v>#N/A</v>
      </c>
      <c r="H18" t="e">
        <f t="shared" si="6"/>
        <v>#N/A</v>
      </c>
      <c r="J18" t="s">
        <v>80</v>
      </c>
      <c r="K18">
        <v>1987</v>
      </c>
      <c r="L18">
        <v>83.81</v>
      </c>
      <c r="M18">
        <v>3.9E-2</v>
      </c>
      <c r="N18">
        <v>0.03</v>
      </c>
      <c r="O18">
        <v>0.02</v>
      </c>
      <c r="P18">
        <v>0.02</v>
      </c>
      <c r="Q18">
        <v>0.01</v>
      </c>
      <c r="R18">
        <v>0.03</v>
      </c>
      <c r="S18">
        <v>0.02</v>
      </c>
      <c r="T18">
        <v>5.0000000000000001E-3</v>
      </c>
      <c r="U18">
        <v>2E-3</v>
      </c>
      <c r="V18">
        <v>3.53</v>
      </c>
      <c r="W18" t="e">
        <v>#N/A</v>
      </c>
      <c r="X18" t="e">
        <v>#N/A</v>
      </c>
    </row>
    <row r="19" spans="1:24" x14ac:dyDescent="0.25">
      <c r="A19">
        <v>1988</v>
      </c>
      <c r="B19" t="e">
        <f t="shared" si="0"/>
        <v>#N/A</v>
      </c>
      <c r="C19" t="e">
        <f t="shared" si="1"/>
        <v>#N/A</v>
      </c>
      <c r="D19" t="e">
        <f t="shared" si="2"/>
        <v>#N/A</v>
      </c>
      <c r="E19" t="e">
        <f t="shared" si="3"/>
        <v>#N/A</v>
      </c>
      <c r="F19" t="e">
        <f t="shared" si="4"/>
        <v>#N/A</v>
      </c>
      <c r="G19" t="e">
        <f t="shared" si="5"/>
        <v>#N/A</v>
      </c>
      <c r="H19" t="e">
        <f t="shared" si="6"/>
        <v>#N/A</v>
      </c>
      <c r="J19" t="s">
        <v>80</v>
      </c>
      <c r="K19">
        <v>2002</v>
      </c>
      <c r="L19">
        <v>111.02</v>
      </c>
      <c r="M19">
        <v>0.02</v>
      </c>
      <c r="N19">
        <v>0.02</v>
      </c>
      <c r="O19">
        <v>0.02</v>
      </c>
      <c r="P19">
        <v>0.02</v>
      </c>
      <c r="Q19">
        <v>0</v>
      </c>
      <c r="R19">
        <v>0.02</v>
      </c>
      <c r="S19">
        <v>0.02</v>
      </c>
      <c r="T19">
        <v>4.0000000000000001E-3</v>
      </c>
      <c r="U19">
        <v>1E-3</v>
      </c>
      <c r="V19">
        <v>3.43</v>
      </c>
      <c r="W19">
        <v>0.06</v>
      </c>
      <c r="X19">
        <v>0.63</v>
      </c>
    </row>
    <row r="20" spans="1:24" x14ac:dyDescent="0.25">
      <c r="A20">
        <v>1989</v>
      </c>
      <c r="B20" t="e">
        <f t="shared" si="0"/>
        <v>#N/A</v>
      </c>
      <c r="C20" t="e">
        <f t="shared" si="1"/>
        <v>#N/A</v>
      </c>
      <c r="D20" t="e">
        <f t="shared" si="2"/>
        <v>#N/A</v>
      </c>
      <c r="E20" t="e">
        <f t="shared" si="3"/>
        <v>#N/A</v>
      </c>
      <c r="F20" t="e">
        <f t="shared" si="4"/>
        <v>#N/A</v>
      </c>
      <c r="G20" t="e">
        <f t="shared" si="5"/>
        <v>#N/A</v>
      </c>
      <c r="H20" t="e">
        <f t="shared" si="6"/>
        <v>#N/A</v>
      </c>
      <c r="J20" t="s">
        <v>80</v>
      </c>
      <c r="K20">
        <v>2003</v>
      </c>
      <c r="L20">
        <v>85.49</v>
      </c>
      <c r="M20">
        <v>2.3E-2</v>
      </c>
      <c r="N20">
        <v>0.03</v>
      </c>
      <c r="O20">
        <v>0.02</v>
      </c>
      <c r="P20">
        <v>0.02</v>
      </c>
      <c r="Q20">
        <v>0.01</v>
      </c>
      <c r="R20">
        <v>0.03</v>
      </c>
      <c r="S20">
        <v>0.02</v>
      </c>
      <c r="T20">
        <v>6.0000000000000001E-3</v>
      </c>
      <c r="U20">
        <v>0</v>
      </c>
      <c r="V20">
        <v>3.6</v>
      </c>
      <c r="W20">
        <v>0.06</v>
      </c>
      <c r="X20">
        <v>0.76</v>
      </c>
    </row>
    <row r="21" spans="1:24" x14ac:dyDescent="0.25">
      <c r="A21">
        <v>1990</v>
      </c>
      <c r="B21" t="e">
        <f t="shared" si="0"/>
        <v>#N/A</v>
      </c>
      <c r="C21" t="e">
        <f t="shared" si="1"/>
        <v>#N/A</v>
      </c>
      <c r="D21" t="e">
        <f t="shared" si="2"/>
        <v>#N/A</v>
      </c>
      <c r="E21" t="e">
        <f t="shared" si="3"/>
        <v>#N/A</v>
      </c>
      <c r="F21" t="e">
        <f t="shared" si="4"/>
        <v>#N/A</v>
      </c>
      <c r="G21" t="e">
        <f t="shared" si="5"/>
        <v>#N/A</v>
      </c>
      <c r="H21" t="e">
        <f t="shared" si="6"/>
        <v>#N/A</v>
      </c>
      <c r="J21" t="s">
        <v>80</v>
      </c>
      <c r="K21">
        <v>2004</v>
      </c>
      <c r="L21">
        <v>88.57</v>
      </c>
      <c r="M21">
        <v>2.5999999999999999E-2</v>
      </c>
      <c r="N21">
        <v>0.05</v>
      </c>
      <c r="O21">
        <v>0.04</v>
      </c>
      <c r="P21">
        <v>0.03</v>
      </c>
      <c r="Q21">
        <v>0.02</v>
      </c>
      <c r="R21">
        <v>0.05</v>
      </c>
      <c r="S21">
        <v>0.04</v>
      </c>
      <c r="T21">
        <v>8.0000000000000002E-3</v>
      </c>
      <c r="U21">
        <v>1E-3</v>
      </c>
      <c r="V21">
        <v>3.55</v>
      </c>
      <c r="W21">
        <v>7.0000000000000007E-2</v>
      </c>
      <c r="X21">
        <v>0.5</v>
      </c>
    </row>
    <row r="22" spans="1:24" x14ac:dyDescent="0.25">
      <c r="A22">
        <v>1991</v>
      </c>
      <c r="B22" t="e">
        <f t="shared" si="0"/>
        <v>#N/A</v>
      </c>
      <c r="C22" t="e">
        <f t="shared" si="1"/>
        <v>#N/A</v>
      </c>
      <c r="D22" t="e">
        <f t="shared" si="2"/>
        <v>#N/A</v>
      </c>
      <c r="E22" t="e">
        <f t="shared" si="3"/>
        <v>#N/A</v>
      </c>
      <c r="F22" t="e">
        <f t="shared" si="4"/>
        <v>#N/A</v>
      </c>
      <c r="G22" t="e">
        <f t="shared" si="5"/>
        <v>#N/A</v>
      </c>
      <c r="H22" t="e">
        <f t="shared" si="6"/>
        <v>#N/A</v>
      </c>
      <c r="J22" t="s">
        <v>80</v>
      </c>
      <c r="K22">
        <v>2005</v>
      </c>
      <c r="L22">
        <v>56.71</v>
      </c>
      <c r="M22">
        <v>3.1E-2</v>
      </c>
      <c r="N22">
        <v>0.05</v>
      </c>
      <c r="O22">
        <v>0.03</v>
      </c>
      <c r="P22">
        <v>0.02</v>
      </c>
      <c r="Q22">
        <v>0.02</v>
      </c>
      <c r="R22">
        <v>0.06</v>
      </c>
      <c r="S22">
        <v>0.03</v>
      </c>
      <c r="T22">
        <v>8.0000000000000002E-3</v>
      </c>
      <c r="U22">
        <v>1E-3</v>
      </c>
      <c r="V22">
        <v>4.1900000000000004</v>
      </c>
      <c r="W22">
        <v>0.06</v>
      </c>
      <c r="X22">
        <v>0.7</v>
      </c>
    </row>
    <row r="23" spans="1:24" x14ac:dyDescent="0.25">
      <c r="A23">
        <v>1992</v>
      </c>
      <c r="B23" t="e">
        <f t="shared" si="0"/>
        <v>#N/A</v>
      </c>
      <c r="C23" t="e">
        <f t="shared" si="1"/>
        <v>#N/A</v>
      </c>
      <c r="D23" t="e">
        <f t="shared" si="2"/>
        <v>#N/A</v>
      </c>
      <c r="E23" t="e">
        <f t="shared" si="3"/>
        <v>#N/A</v>
      </c>
      <c r="F23" t="e">
        <f t="shared" si="4"/>
        <v>#N/A</v>
      </c>
      <c r="G23" t="e">
        <f t="shared" si="5"/>
        <v>#N/A</v>
      </c>
      <c r="H23" t="e">
        <f t="shared" si="6"/>
        <v>#N/A</v>
      </c>
      <c r="J23" t="s">
        <v>80</v>
      </c>
      <c r="K23">
        <v>2006</v>
      </c>
      <c r="L23">
        <v>110.91</v>
      </c>
      <c r="M23">
        <v>2.5000000000000001E-2</v>
      </c>
      <c r="N23">
        <v>0.04</v>
      </c>
      <c r="O23">
        <v>0.02</v>
      </c>
      <c r="P23">
        <v>0.02</v>
      </c>
      <c r="Q23">
        <v>0.02</v>
      </c>
      <c r="R23" t="e">
        <v>#N/A</v>
      </c>
      <c r="S23" t="e">
        <v>#N/A</v>
      </c>
      <c r="T23">
        <v>6.0000000000000001E-3</v>
      </c>
      <c r="U23">
        <v>1E-3</v>
      </c>
      <c r="V23">
        <v>3.42</v>
      </c>
      <c r="W23">
        <v>0.05</v>
      </c>
      <c r="X23">
        <v>0.71</v>
      </c>
    </row>
    <row r="24" spans="1:24" x14ac:dyDescent="0.25">
      <c r="A24">
        <v>1993</v>
      </c>
      <c r="B24" t="e">
        <f t="shared" si="0"/>
        <v>#N/A</v>
      </c>
      <c r="C24" t="e">
        <f t="shared" si="1"/>
        <v>#N/A</v>
      </c>
      <c r="D24" t="e">
        <f t="shared" si="2"/>
        <v>#N/A</v>
      </c>
      <c r="E24" t="e">
        <f t="shared" si="3"/>
        <v>#N/A</v>
      </c>
      <c r="F24" t="e">
        <f t="shared" si="4"/>
        <v>#N/A</v>
      </c>
      <c r="G24" t="e">
        <f t="shared" si="5"/>
        <v>#N/A</v>
      </c>
      <c r="H24" t="e">
        <f t="shared" si="6"/>
        <v>#N/A</v>
      </c>
      <c r="J24" t="s">
        <v>80</v>
      </c>
      <c r="K24">
        <v>2007</v>
      </c>
      <c r="L24">
        <v>93.41</v>
      </c>
      <c r="M24">
        <v>0.03</v>
      </c>
      <c r="N24">
        <v>0.04</v>
      </c>
      <c r="O24">
        <v>0.02</v>
      </c>
      <c r="P24">
        <v>0.02</v>
      </c>
      <c r="Q24">
        <v>0.02</v>
      </c>
      <c r="R24" t="e">
        <v>#N/A</v>
      </c>
      <c r="S24" t="e">
        <v>#N/A</v>
      </c>
      <c r="T24">
        <v>3.0000000000000001E-3</v>
      </c>
      <c r="U24">
        <v>0</v>
      </c>
      <c r="V24">
        <v>3.41</v>
      </c>
      <c r="W24">
        <v>0.06</v>
      </c>
      <c r="X24">
        <v>0.61</v>
      </c>
    </row>
    <row r="25" spans="1:24" x14ac:dyDescent="0.25">
      <c r="A25">
        <v>1994</v>
      </c>
      <c r="B25" t="e">
        <f t="shared" si="0"/>
        <v>#N/A</v>
      </c>
      <c r="C25" t="e">
        <f t="shared" si="1"/>
        <v>#N/A</v>
      </c>
      <c r="D25" t="e">
        <f t="shared" si="2"/>
        <v>#N/A</v>
      </c>
      <c r="E25" t="e">
        <f t="shared" si="3"/>
        <v>#N/A</v>
      </c>
      <c r="F25" t="e">
        <f t="shared" si="4"/>
        <v>#N/A</v>
      </c>
      <c r="G25" t="e">
        <f t="shared" si="5"/>
        <v>#N/A</v>
      </c>
      <c r="H25" t="e">
        <f t="shared" si="6"/>
        <v>#N/A</v>
      </c>
      <c r="J25" t="s">
        <v>80</v>
      </c>
      <c r="K25">
        <v>2008</v>
      </c>
      <c r="L25">
        <v>118.26</v>
      </c>
      <c r="M25">
        <v>2.9000000000000001E-2</v>
      </c>
      <c r="N25">
        <v>0.03</v>
      </c>
      <c r="O25">
        <v>0.03</v>
      </c>
      <c r="P25">
        <v>0.02</v>
      </c>
      <c r="Q25">
        <v>0</v>
      </c>
      <c r="R25" t="e">
        <v>#N/A</v>
      </c>
      <c r="S25" t="e">
        <v>#N/A</v>
      </c>
      <c r="T25">
        <v>3.0000000000000001E-3</v>
      </c>
      <c r="U25">
        <v>0</v>
      </c>
      <c r="V25">
        <v>3.81</v>
      </c>
      <c r="W25">
        <v>0.06</v>
      </c>
      <c r="X25">
        <v>0.52</v>
      </c>
    </row>
    <row r="26" spans="1:24" x14ac:dyDescent="0.25">
      <c r="A26">
        <v>1995</v>
      </c>
      <c r="B26" t="e">
        <f t="shared" si="0"/>
        <v>#N/A</v>
      </c>
      <c r="C26" t="e">
        <f t="shared" si="1"/>
        <v>#N/A</v>
      </c>
      <c r="D26" t="e">
        <f t="shared" si="2"/>
        <v>#N/A</v>
      </c>
      <c r="E26" t="e">
        <f t="shared" si="3"/>
        <v>#N/A</v>
      </c>
      <c r="F26" t="e">
        <f t="shared" si="4"/>
        <v>#N/A</v>
      </c>
      <c r="G26" t="e">
        <f t="shared" si="5"/>
        <v>#N/A</v>
      </c>
      <c r="H26" t="e">
        <f t="shared" si="6"/>
        <v>#N/A</v>
      </c>
      <c r="J26" t="s">
        <v>80</v>
      </c>
      <c r="K26">
        <v>2009</v>
      </c>
      <c r="L26">
        <v>88.3</v>
      </c>
      <c r="M26">
        <v>3.2000000000000001E-2</v>
      </c>
      <c r="N26">
        <v>0.05</v>
      </c>
      <c r="O26">
        <v>0.04</v>
      </c>
      <c r="P26">
        <v>0.03</v>
      </c>
      <c r="Q26">
        <v>0.01</v>
      </c>
      <c r="R26" t="e">
        <v>#N/A</v>
      </c>
      <c r="S26" t="e">
        <v>#N/A</v>
      </c>
      <c r="T26">
        <v>5.0000000000000001E-3</v>
      </c>
      <c r="U26">
        <v>1E-3</v>
      </c>
      <c r="V26">
        <v>3.87</v>
      </c>
      <c r="W26">
        <v>0.06</v>
      </c>
      <c r="X26">
        <v>0.59</v>
      </c>
    </row>
    <row r="27" spans="1:24" x14ac:dyDescent="0.25">
      <c r="A27">
        <v>1996</v>
      </c>
      <c r="B27" t="e">
        <f t="shared" si="0"/>
        <v>#N/A</v>
      </c>
      <c r="C27" t="e">
        <f t="shared" si="1"/>
        <v>#N/A</v>
      </c>
      <c r="D27" t="e">
        <f t="shared" si="2"/>
        <v>#N/A</v>
      </c>
      <c r="E27" t="e">
        <f t="shared" si="3"/>
        <v>#N/A</v>
      </c>
      <c r="F27" t="e">
        <f t="shared" si="4"/>
        <v>#N/A</v>
      </c>
      <c r="G27" t="e">
        <f t="shared" si="5"/>
        <v>#N/A</v>
      </c>
      <c r="H27" t="e">
        <f t="shared" si="6"/>
        <v>#N/A</v>
      </c>
      <c r="J27" t="s">
        <v>80</v>
      </c>
      <c r="K27">
        <v>2010</v>
      </c>
      <c r="L27">
        <v>83.41</v>
      </c>
      <c r="M27">
        <v>2.5999999999999999E-2</v>
      </c>
      <c r="N27">
        <v>0.03</v>
      </c>
      <c r="O27">
        <v>0.03</v>
      </c>
      <c r="P27">
        <v>0.02</v>
      </c>
      <c r="Q27">
        <v>0.01</v>
      </c>
      <c r="R27" t="e">
        <v>#N/A</v>
      </c>
      <c r="S27" t="e">
        <v>#N/A</v>
      </c>
      <c r="T27">
        <v>8.9999999999999993E-3</v>
      </c>
      <c r="U27">
        <v>0</v>
      </c>
      <c r="V27">
        <v>4.0199999999999996</v>
      </c>
      <c r="W27">
        <v>0.05</v>
      </c>
      <c r="X27">
        <v>0.6</v>
      </c>
    </row>
    <row r="28" spans="1:24" x14ac:dyDescent="0.25">
      <c r="A28">
        <v>1997</v>
      </c>
      <c r="B28" t="e">
        <f t="shared" si="0"/>
        <v>#N/A</v>
      </c>
      <c r="C28" t="e">
        <f t="shared" si="1"/>
        <v>#N/A</v>
      </c>
      <c r="D28" t="e">
        <f t="shared" si="2"/>
        <v>#N/A</v>
      </c>
      <c r="E28" t="e">
        <f t="shared" si="3"/>
        <v>#N/A</v>
      </c>
      <c r="F28" t="e">
        <f t="shared" si="4"/>
        <v>#N/A</v>
      </c>
      <c r="G28" t="e">
        <f t="shared" si="5"/>
        <v>#N/A</v>
      </c>
      <c r="H28" t="e">
        <f t="shared" si="6"/>
        <v>#N/A</v>
      </c>
      <c r="J28" t="s">
        <v>80</v>
      </c>
      <c r="K28">
        <v>2011</v>
      </c>
      <c r="L28">
        <v>115.46</v>
      </c>
      <c r="M28">
        <v>1.6E-2</v>
      </c>
      <c r="N28">
        <v>0.04</v>
      </c>
      <c r="O28">
        <v>0.03</v>
      </c>
      <c r="P28">
        <v>0.03</v>
      </c>
      <c r="Q28">
        <v>0.02</v>
      </c>
      <c r="R28" t="e">
        <v>#N/A</v>
      </c>
      <c r="S28" t="e">
        <v>#N/A</v>
      </c>
      <c r="T28">
        <v>7.0000000000000001E-3</v>
      </c>
      <c r="U28">
        <v>0</v>
      </c>
      <c r="V28">
        <v>3.69</v>
      </c>
      <c r="W28">
        <v>0.06</v>
      </c>
      <c r="X28">
        <v>0.56000000000000005</v>
      </c>
    </row>
    <row r="29" spans="1:24" x14ac:dyDescent="0.25">
      <c r="A29">
        <v>1998</v>
      </c>
      <c r="B29" t="e">
        <f t="shared" si="0"/>
        <v>#N/A</v>
      </c>
      <c r="C29" t="e">
        <f t="shared" si="1"/>
        <v>#N/A</v>
      </c>
      <c r="D29" t="e">
        <f t="shared" si="2"/>
        <v>#N/A</v>
      </c>
      <c r="E29" t="e">
        <f t="shared" si="3"/>
        <v>#N/A</v>
      </c>
      <c r="F29" t="e">
        <f t="shared" si="4"/>
        <v>#N/A</v>
      </c>
      <c r="G29" t="e">
        <f t="shared" si="5"/>
        <v>#N/A</v>
      </c>
      <c r="H29" t="e">
        <f t="shared" si="6"/>
        <v>#N/A</v>
      </c>
      <c r="J29" t="s">
        <v>80</v>
      </c>
      <c r="K29">
        <v>2012</v>
      </c>
      <c r="L29">
        <v>111.79</v>
      </c>
      <c r="M29">
        <v>1.4999999999999999E-2</v>
      </c>
      <c r="N29">
        <v>0.03</v>
      </c>
      <c r="O29">
        <v>0.01</v>
      </c>
      <c r="P29">
        <v>0.01</v>
      </c>
      <c r="Q29">
        <v>0.02</v>
      </c>
      <c r="R29" t="e">
        <v>#N/A</v>
      </c>
      <c r="S29" t="e">
        <v>#N/A</v>
      </c>
      <c r="T29">
        <v>4.0000000000000001E-3</v>
      </c>
      <c r="U29">
        <v>1E-3</v>
      </c>
      <c r="V29">
        <v>3.69</v>
      </c>
      <c r="W29">
        <v>0.06</v>
      </c>
      <c r="X29">
        <v>0.56999999999999995</v>
      </c>
    </row>
    <row r="30" spans="1:24" x14ac:dyDescent="0.25">
      <c r="A30">
        <v>1999</v>
      </c>
      <c r="B30" t="e">
        <f t="shared" si="0"/>
        <v>#N/A</v>
      </c>
      <c r="C30" t="e">
        <f t="shared" si="1"/>
        <v>#N/A</v>
      </c>
      <c r="D30" t="e">
        <f t="shared" si="2"/>
        <v>#N/A</v>
      </c>
      <c r="E30" t="e">
        <f t="shared" si="3"/>
        <v>#N/A</v>
      </c>
      <c r="F30" t="e">
        <f t="shared" si="4"/>
        <v>#N/A</v>
      </c>
      <c r="G30" t="e">
        <f t="shared" si="5"/>
        <v>#N/A</v>
      </c>
      <c r="H30" t="e">
        <f t="shared" si="6"/>
        <v>#N/A</v>
      </c>
      <c r="J30" t="s">
        <v>80</v>
      </c>
      <c r="K30">
        <v>2013</v>
      </c>
      <c r="L30">
        <v>87.2</v>
      </c>
      <c r="M30">
        <v>1.6E-2</v>
      </c>
      <c r="N30">
        <v>0.03</v>
      </c>
      <c r="O30">
        <v>0.02</v>
      </c>
      <c r="P30">
        <v>0.01</v>
      </c>
      <c r="Q30">
        <v>0.01</v>
      </c>
      <c r="R30" t="e">
        <v>#N/A</v>
      </c>
      <c r="S30" t="e">
        <v>#N/A</v>
      </c>
      <c r="T30">
        <v>4.0000000000000001E-3</v>
      </c>
      <c r="U30">
        <v>0</v>
      </c>
      <c r="V30">
        <v>3.84</v>
      </c>
      <c r="W30">
        <v>0.06</v>
      </c>
      <c r="X30">
        <v>0.56000000000000005</v>
      </c>
    </row>
    <row r="31" spans="1:24" x14ac:dyDescent="0.25">
      <c r="A31">
        <v>2000</v>
      </c>
      <c r="B31" t="e">
        <f t="shared" si="0"/>
        <v>#N/A</v>
      </c>
      <c r="C31" t="e">
        <f t="shared" si="1"/>
        <v>#N/A</v>
      </c>
      <c r="D31" t="e">
        <f t="shared" si="2"/>
        <v>#N/A</v>
      </c>
      <c r="E31" t="e">
        <f t="shared" si="3"/>
        <v>#N/A</v>
      </c>
      <c r="F31" t="e">
        <f t="shared" si="4"/>
        <v>#N/A</v>
      </c>
      <c r="G31" t="e">
        <f t="shared" si="5"/>
        <v>#N/A</v>
      </c>
      <c r="H31" t="e">
        <f t="shared" si="6"/>
        <v>#N/A</v>
      </c>
      <c r="J31" t="s">
        <v>80</v>
      </c>
      <c r="K31">
        <v>2014</v>
      </c>
      <c r="L31">
        <v>90.48</v>
      </c>
      <c r="M31">
        <v>1.7000000000000001E-2</v>
      </c>
      <c r="N31">
        <v>0.02</v>
      </c>
      <c r="O31">
        <v>0.01</v>
      </c>
      <c r="P31">
        <v>0.01</v>
      </c>
      <c r="Q31">
        <v>0.01</v>
      </c>
      <c r="R31" t="e">
        <v>#N/A</v>
      </c>
      <c r="S31" t="e">
        <v>#N/A</v>
      </c>
      <c r="T31">
        <v>4.0000000000000001E-3</v>
      </c>
      <c r="U31">
        <v>0</v>
      </c>
      <c r="V31">
        <v>3.98</v>
      </c>
      <c r="W31">
        <v>0.06</v>
      </c>
      <c r="X31">
        <v>0.56000000000000005</v>
      </c>
    </row>
    <row r="32" spans="1:24" x14ac:dyDescent="0.25">
      <c r="A32">
        <v>2001</v>
      </c>
      <c r="B32" t="e">
        <f t="shared" si="0"/>
        <v>#N/A</v>
      </c>
      <c r="C32" t="e">
        <f t="shared" si="1"/>
        <v>#N/A</v>
      </c>
      <c r="D32" t="e">
        <f t="shared" si="2"/>
        <v>#N/A</v>
      </c>
      <c r="E32" t="e">
        <f t="shared" si="3"/>
        <v>#N/A</v>
      </c>
      <c r="F32" t="e">
        <f t="shared" si="4"/>
        <v>#N/A</v>
      </c>
      <c r="G32" t="e">
        <f t="shared" si="5"/>
        <v>#N/A</v>
      </c>
      <c r="H32" t="e">
        <f t="shared" si="6"/>
        <v>#N/A</v>
      </c>
      <c r="J32" t="s">
        <v>80</v>
      </c>
      <c r="K32">
        <v>2015</v>
      </c>
      <c r="L32">
        <v>59.27</v>
      </c>
      <c r="M32">
        <v>0.02</v>
      </c>
      <c r="N32">
        <v>0.04</v>
      </c>
      <c r="O32">
        <v>0.03</v>
      </c>
      <c r="P32">
        <v>0.03</v>
      </c>
      <c r="Q32">
        <v>0.01</v>
      </c>
      <c r="R32" t="e">
        <v>#N/A</v>
      </c>
      <c r="S32" t="e">
        <v>#N/A</v>
      </c>
      <c r="T32">
        <v>2E-3</v>
      </c>
      <c r="U32">
        <v>0</v>
      </c>
      <c r="V32">
        <v>4.08</v>
      </c>
      <c r="W32">
        <v>0.06</v>
      </c>
      <c r="X32">
        <v>0.72</v>
      </c>
    </row>
    <row r="33" spans="1:24" x14ac:dyDescent="0.25">
      <c r="A33">
        <v>2002</v>
      </c>
      <c r="B33">
        <f t="shared" si="0"/>
        <v>111.02</v>
      </c>
      <c r="C33">
        <f t="shared" si="1"/>
        <v>0.02</v>
      </c>
      <c r="D33">
        <f t="shared" si="2"/>
        <v>4.0000000000000001E-3</v>
      </c>
      <c r="E33">
        <f t="shared" si="3"/>
        <v>1E-3</v>
      </c>
      <c r="F33">
        <f t="shared" si="4"/>
        <v>3.43</v>
      </c>
      <c r="G33">
        <f t="shared" si="5"/>
        <v>0.06</v>
      </c>
      <c r="H33">
        <f t="shared" si="6"/>
        <v>0.63</v>
      </c>
      <c r="J33" t="s">
        <v>80</v>
      </c>
      <c r="K33">
        <v>2016</v>
      </c>
      <c r="L33">
        <v>83.59</v>
      </c>
      <c r="M33">
        <v>1.7000000000000001E-2</v>
      </c>
      <c r="N33">
        <v>0.02</v>
      </c>
      <c r="O33">
        <v>0.02</v>
      </c>
      <c r="P33">
        <v>0.02</v>
      </c>
      <c r="Q33">
        <v>0</v>
      </c>
      <c r="R33" t="e">
        <v>#N/A</v>
      </c>
      <c r="S33" t="e">
        <v>#N/A</v>
      </c>
      <c r="T33">
        <v>3.0000000000000001E-3</v>
      </c>
      <c r="U33">
        <v>0</v>
      </c>
      <c r="V33">
        <v>3.88</v>
      </c>
      <c r="W33">
        <v>0.06</v>
      </c>
      <c r="X33">
        <v>0.57999999999999996</v>
      </c>
    </row>
    <row r="34" spans="1:24" x14ac:dyDescent="0.25">
      <c r="A34">
        <v>2003</v>
      </c>
      <c r="B34">
        <f t="shared" si="0"/>
        <v>85.49</v>
      </c>
      <c r="C34">
        <f t="shared" si="1"/>
        <v>2.3E-2</v>
      </c>
      <c r="D34">
        <f t="shared" si="2"/>
        <v>6.0000000000000001E-3</v>
      </c>
      <c r="E34">
        <f t="shared" si="3"/>
        <v>0</v>
      </c>
      <c r="F34">
        <f t="shared" si="4"/>
        <v>3.6</v>
      </c>
      <c r="G34">
        <f t="shared" si="5"/>
        <v>0.06</v>
      </c>
      <c r="H34">
        <f t="shared" si="6"/>
        <v>0.76</v>
      </c>
      <c r="J34" t="s">
        <v>80</v>
      </c>
      <c r="K34">
        <v>2017</v>
      </c>
      <c r="L34">
        <v>114.69</v>
      </c>
      <c r="M34">
        <v>1.6E-2</v>
      </c>
      <c r="N34">
        <v>0.02</v>
      </c>
      <c r="O34">
        <v>0.01</v>
      </c>
      <c r="P34">
        <v>0.01</v>
      </c>
      <c r="Q34">
        <v>0.01</v>
      </c>
      <c r="R34" t="e">
        <v>#N/A</v>
      </c>
      <c r="S34" t="e">
        <v>#N/A</v>
      </c>
      <c r="T34">
        <v>4.0000000000000001E-3</v>
      </c>
      <c r="U34">
        <v>0</v>
      </c>
      <c r="V34">
        <v>3.94</v>
      </c>
      <c r="W34">
        <v>0.06</v>
      </c>
      <c r="X34">
        <v>0.51</v>
      </c>
    </row>
    <row r="35" spans="1:24" x14ac:dyDescent="0.25">
      <c r="A35">
        <v>2004</v>
      </c>
      <c r="B35">
        <f t="shared" si="0"/>
        <v>88.57</v>
      </c>
      <c r="C35">
        <f t="shared" si="1"/>
        <v>2.5999999999999999E-2</v>
      </c>
      <c r="D35">
        <f t="shared" si="2"/>
        <v>8.0000000000000002E-3</v>
      </c>
      <c r="E35">
        <f t="shared" si="3"/>
        <v>1E-3</v>
      </c>
      <c r="F35">
        <f t="shared" si="4"/>
        <v>3.55</v>
      </c>
      <c r="G35">
        <f t="shared" si="5"/>
        <v>7.0000000000000007E-2</v>
      </c>
      <c r="H35">
        <f t="shared" si="6"/>
        <v>0.5</v>
      </c>
      <c r="J35" t="s">
        <v>80</v>
      </c>
      <c r="K35">
        <v>2018</v>
      </c>
      <c r="L35">
        <v>74.08</v>
      </c>
      <c r="M35">
        <v>1.9E-2</v>
      </c>
      <c r="N35">
        <v>0.01</v>
      </c>
      <c r="O35">
        <v>0.02</v>
      </c>
      <c r="P35">
        <v>0.02</v>
      </c>
      <c r="Q35">
        <v>0</v>
      </c>
      <c r="R35" t="e">
        <v>#N/A</v>
      </c>
      <c r="S35" t="e">
        <v>#N/A</v>
      </c>
      <c r="T35">
        <v>6.0000000000000001E-3</v>
      </c>
      <c r="U35">
        <v>0</v>
      </c>
      <c r="V35">
        <v>4.1100000000000003</v>
      </c>
      <c r="W35">
        <v>0.06</v>
      </c>
      <c r="X35">
        <v>0.49</v>
      </c>
    </row>
    <row r="36" spans="1:24" x14ac:dyDescent="0.25">
      <c r="A36">
        <v>2005</v>
      </c>
      <c r="B36">
        <f t="shared" si="0"/>
        <v>56.71</v>
      </c>
      <c r="C36">
        <f t="shared" si="1"/>
        <v>3.1E-2</v>
      </c>
      <c r="D36">
        <f t="shared" si="2"/>
        <v>8.0000000000000002E-3</v>
      </c>
      <c r="E36">
        <f t="shared" si="3"/>
        <v>1E-3</v>
      </c>
      <c r="F36">
        <f t="shared" si="4"/>
        <v>4.1900000000000004</v>
      </c>
      <c r="G36">
        <f t="shared" si="5"/>
        <v>0.06</v>
      </c>
      <c r="H36">
        <f t="shared" si="6"/>
        <v>0.7</v>
      </c>
    </row>
    <row r="37" spans="1:24" x14ac:dyDescent="0.25">
      <c r="A37">
        <v>2006</v>
      </c>
      <c r="B37">
        <f t="shared" si="0"/>
        <v>110.91</v>
      </c>
      <c r="C37">
        <f t="shared" si="1"/>
        <v>2.5000000000000001E-2</v>
      </c>
      <c r="D37">
        <f t="shared" si="2"/>
        <v>6.0000000000000001E-3</v>
      </c>
      <c r="E37">
        <f t="shared" si="3"/>
        <v>1E-3</v>
      </c>
      <c r="F37">
        <f t="shared" si="4"/>
        <v>3.42</v>
      </c>
      <c r="G37">
        <f t="shared" si="5"/>
        <v>0.05</v>
      </c>
      <c r="H37">
        <f t="shared" si="6"/>
        <v>0.71</v>
      </c>
    </row>
    <row r="38" spans="1:24" x14ac:dyDescent="0.25">
      <c r="A38">
        <v>2007</v>
      </c>
      <c r="B38">
        <f t="shared" si="0"/>
        <v>93.41</v>
      </c>
      <c r="C38">
        <f t="shared" si="1"/>
        <v>0.03</v>
      </c>
      <c r="D38">
        <f t="shared" si="2"/>
        <v>3.0000000000000001E-3</v>
      </c>
      <c r="E38">
        <f t="shared" si="3"/>
        <v>0</v>
      </c>
      <c r="F38">
        <f t="shared" si="4"/>
        <v>3.41</v>
      </c>
      <c r="G38">
        <f t="shared" si="5"/>
        <v>0.06</v>
      </c>
      <c r="H38">
        <f t="shared" si="6"/>
        <v>0.61</v>
      </c>
    </row>
    <row r="39" spans="1:24" x14ac:dyDescent="0.25">
      <c r="A39">
        <v>2008</v>
      </c>
      <c r="B39">
        <f t="shared" si="0"/>
        <v>118.26</v>
      </c>
      <c r="C39">
        <f t="shared" si="1"/>
        <v>2.9000000000000001E-2</v>
      </c>
      <c r="D39">
        <f t="shared" si="2"/>
        <v>3.0000000000000001E-3</v>
      </c>
      <c r="E39">
        <f t="shared" si="3"/>
        <v>0</v>
      </c>
      <c r="F39">
        <f t="shared" si="4"/>
        <v>3.81</v>
      </c>
      <c r="G39">
        <f t="shared" si="5"/>
        <v>0.06</v>
      </c>
      <c r="H39">
        <f t="shared" si="6"/>
        <v>0.52</v>
      </c>
    </row>
    <row r="40" spans="1:24" x14ac:dyDescent="0.25">
      <c r="A40">
        <v>2009</v>
      </c>
      <c r="B40">
        <f t="shared" si="0"/>
        <v>88.3</v>
      </c>
      <c r="C40">
        <f t="shared" si="1"/>
        <v>3.2000000000000001E-2</v>
      </c>
      <c r="D40">
        <f t="shared" si="2"/>
        <v>5.0000000000000001E-3</v>
      </c>
      <c r="E40">
        <f t="shared" si="3"/>
        <v>1E-3</v>
      </c>
      <c r="F40">
        <f t="shared" si="4"/>
        <v>3.87</v>
      </c>
      <c r="G40">
        <f t="shared" si="5"/>
        <v>0.06</v>
      </c>
      <c r="H40">
        <f t="shared" si="6"/>
        <v>0.59</v>
      </c>
    </row>
    <row r="41" spans="1:24" x14ac:dyDescent="0.25">
      <c r="A41">
        <v>2010</v>
      </c>
      <c r="B41">
        <f t="shared" si="0"/>
        <v>83.41</v>
      </c>
      <c r="C41">
        <f t="shared" si="1"/>
        <v>2.5999999999999999E-2</v>
      </c>
      <c r="D41">
        <f t="shared" si="2"/>
        <v>8.9999999999999993E-3</v>
      </c>
      <c r="E41">
        <f t="shared" si="3"/>
        <v>0</v>
      </c>
      <c r="F41">
        <f t="shared" si="4"/>
        <v>4.0199999999999996</v>
      </c>
      <c r="G41">
        <f t="shared" si="5"/>
        <v>0.05</v>
      </c>
      <c r="H41">
        <f t="shared" si="6"/>
        <v>0.6</v>
      </c>
    </row>
    <row r="42" spans="1:24" x14ac:dyDescent="0.25">
      <c r="A42">
        <v>2011</v>
      </c>
      <c r="B42">
        <f t="shared" si="0"/>
        <v>115.46</v>
      </c>
      <c r="C42">
        <f t="shared" si="1"/>
        <v>1.6E-2</v>
      </c>
      <c r="D42">
        <f t="shared" si="2"/>
        <v>7.0000000000000001E-3</v>
      </c>
      <c r="E42">
        <f t="shared" si="3"/>
        <v>0</v>
      </c>
      <c r="F42">
        <f t="shared" si="4"/>
        <v>3.69</v>
      </c>
      <c r="G42">
        <f t="shared" si="5"/>
        <v>0.06</v>
      </c>
      <c r="H42">
        <f t="shared" si="6"/>
        <v>0.56000000000000005</v>
      </c>
    </row>
    <row r="43" spans="1:24" x14ac:dyDescent="0.25">
      <c r="A43">
        <v>2012</v>
      </c>
      <c r="B43">
        <f t="shared" si="0"/>
        <v>111.79</v>
      </c>
      <c r="C43">
        <f t="shared" si="1"/>
        <v>1.4999999999999999E-2</v>
      </c>
      <c r="D43">
        <f t="shared" si="2"/>
        <v>4.0000000000000001E-3</v>
      </c>
      <c r="E43">
        <f t="shared" si="3"/>
        <v>1E-3</v>
      </c>
      <c r="F43">
        <f t="shared" si="4"/>
        <v>3.69</v>
      </c>
      <c r="G43">
        <f t="shared" si="5"/>
        <v>0.06</v>
      </c>
      <c r="H43">
        <f t="shared" si="6"/>
        <v>0.56999999999999995</v>
      </c>
    </row>
    <row r="44" spans="1:24" x14ac:dyDescent="0.25">
      <c r="A44">
        <v>2013</v>
      </c>
      <c r="B44">
        <f t="shared" si="0"/>
        <v>87.2</v>
      </c>
      <c r="C44">
        <f t="shared" si="1"/>
        <v>1.6E-2</v>
      </c>
      <c r="D44">
        <f t="shared" si="2"/>
        <v>4.0000000000000001E-3</v>
      </c>
      <c r="E44">
        <f t="shared" si="3"/>
        <v>0</v>
      </c>
      <c r="F44">
        <f t="shared" si="4"/>
        <v>3.84</v>
      </c>
      <c r="G44">
        <f t="shared" si="5"/>
        <v>0.06</v>
      </c>
      <c r="H44">
        <f t="shared" si="6"/>
        <v>0.56000000000000005</v>
      </c>
    </row>
    <row r="45" spans="1:24" x14ac:dyDescent="0.25">
      <c r="A45">
        <v>2014</v>
      </c>
      <c r="B45">
        <f t="shared" si="0"/>
        <v>90.48</v>
      </c>
      <c r="C45">
        <f t="shared" si="1"/>
        <v>1.7000000000000001E-2</v>
      </c>
      <c r="D45">
        <f t="shared" si="2"/>
        <v>4.0000000000000001E-3</v>
      </c>
      <c r="E45">
        <f t="shared" si="3"/>
        <v>0</v>
      </c>
      <c r="F45">
        <f t="shared" si="4"/>
        <v>3.98</v>
      </c>
      <c r="G45">
        <f t="shared" si="5"/>
        <v>0.06</v>
      </c>
      <c r="H45">
        <f t="shared" si="6"/>
        <v>0.56000000000000005</v>
      </c>
    </row>
    <row r="46" spans="1:24" x14ac:dyDescent="0.25">
      <c r="A46">
        <v>2015</v>
      </c>
      <c r="B46">
        <f t="shared" si="0"/>
        <v>59.27</v>
      </c>
      <c r="C46">
        <f t="shared" si="1"/>
        <v>0.02</v>
      </c>
      <c r="D46">
        <f t="shared" si="2"/>
        <v>2E-3</v>
      </c>
      <c r="E46">
        <f t="shared" si="3"/>
        <v>0</v>
      </c>
      <c r="F46">
        <f t="shared" si="4"/>
        <v>4.08</v>
      </c>
      <c r="G46">
        <f t="shared" si="5"/>
        <v>0.06</v>
      </c>
      <c r="H46">
        <f t="shared" si="6"/>
        <v>0.72</v>
      </c>
    </row>
    <row r="47" spans="1:24" x14ac:dyDescent="0.25">
      <c r="A47">
        <v>2016</v>
      </c>
      <c r="B47">
        <f t="shared" si="0"/>
        <v>83.59</v>
      </c>
      <c r="C47">
        <f t="shared" si="1"/>
        <v>1.7000000000000001E-2</v>
      </c>
      <c r="D47">
        <f t="shared" si="2"/>
        <v>3.0000000000000001E-3</v>
      </c>
      <c r="E47">
        <f t="shared" si="3"/>
        <v>0</v>
      </c>
      <c r="F47">
        <f t="shared" si="4"/>
        <v>3.88</v>
      </c>
      <c r="G47">
        <f t="shared" si="5"/>
        <v>0.06</v>
      </c>
      <c r="H47">
        <f t="shared" si="6"/>
        <v>0.57999999999999996</v>
      </c>
    </row>
    <row r="48" spans="1:24" x14ac:dyDescent="0.25">
      <c r="A48">
        <v>2017</v>
      </c>
      <c r="B48">
        <f t="shared" si="0"/>
        <v>114.69</v>
      </c>
      <c r="C48">
        <f t="shared" si="1"/>
        <v>1.6E-2</v>
      </c>
      <c r="D48">
        <f t="shared" si="2"/>
        <v>4.0000000000000001E-3</v>
      </c>
      <c r="E48">
        <f t="shared" si="3"/>
        <v>0</v>
      </c>
      <c r="F48">
        <f t="shared" si="4"/>
        <v>3.94</v>
      </c>
      <c r="G48">
        <f t="shared" si="5"/>
        <v>0.06</v>
      </c>
      <c r="H48">
        <f t="shared" si="6"/>
        <v>0.51</v>
      </c>
    </row>
    <row r="49" spans="1:8" x14ac:dyDescent="0.25">
      <c r="A49">
        <v>2018</v>
      </c>
      <c r="B49">
        <f t="shared" si="0"/>
        <v>74.08</v>
      </c>
      <c r="C49">
        <f t="shared" si="1"/>
        <v>1.9E-2</v>
      </c>
      <c r="D49">
        <f t="shared" si="2"/>
        <v>6.0000000000000001E-3</v>
      </c>
      <c r="E49">
        <f t="shared" si="3"/>
        <v>0</v>
      </c>
      <c r="F49">
        <f t="shared" si="4"/>
        <v>4.1100000000000003</v>
      </c>
      <c r="G49">
        <f t="shared" si="5"/>
        <v>0.06</v>
      </c>
      <c r="H49">
        <f t="shared" si="6"/>
        <v>0.49</v>
      </c>
    </row>
    <row r="50" spans="1:8" x14ac:dyDescent="0.25">
      <c r="A50">
        <v>2019</v>
      </c>
      <c r="B50" t="e">
        <f t="shared" si="0"/>
        <v>#N/A</v>
      </c>
      <c r="C50" t="e">
        <f t="shared" si="1"/>
        <v>#N/A</v>
      </c>
      <c r="D50" t="e">
        <f t="shared" si="2"/>
        <v>#N/A</v>
      </c>
      <c r="E50" t="e">
        <f t="shared" si="3"/>
        <v>#N/A</v>
      </c>
      <c r="F50" t="e">
        <f t="shared" si="4"/>
        <v>#N/A</v>
      </c>
      <c r="G50" t="e">
        <f t="shared" si="5"/>
        <v>#N/A</v>
      </c>
      <c r="H50" t="e">
        <f t="shared" si="6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9189-B087-4000-93FB-907EC82A044F}">
  <dimension ref="A1:X50"/>
  <sheetViews>
    <sheetView workbookViewId="0">
      <selection sqref="A1:X1"/>
    </sheetView>
  </sheetViews>
  <sheetFormatPr defaultRowHeight="15" x14ac:dyDescent="0.25"/>
  <cols>
    <col min="1" max="1" width="12.7109375" customWidth="1"/>
    <col min="2" max="2" width="12.85546875" customWidth="1"/>
  </cols>
  <sheetData>
    <row r="1" spans="1:24" ht="28.5" customHeight="1" x14ac:dyDescent="0.25">
      <c r="A1" s="8" t="s">
        <v>127</v>
      </c>
      <c r="B1" s="9" t="s">
        <v>128</v>
      </c>
      <c r="C1" s="9"/>
      <c r="D1" s="9"/>
      <c r="E1" s="9"/>
      <c r="F1" s="9"/>
      <c r="G1" s="9"/>
      <c r="H1" s="9"/>
      <c r="J1" s="8" t="s">
        <v>126</v>
      </c>
      <c r="K1" s="8"/>
      <c r="L1" s="8"/>
      <c r="M1" s="8"/>
      <c r="N1" s="8"/>
      <c r="O1" s="8">
        <v>5</v>
      </c>
      <c r="P1" s="8">
        <v>6</v>
      </c>
      <c r="Q1" s="8">
        <v>7</v>
      </c>
      <c r="R1" s="8">
        <v>8</v>
      </c>
      <c r="S1" s="8">
        <v>9</v>
      </c>
      <c r="T1" s="8">
        <v>10</v>
      </c>
      <c r="U1" s="8">
        <v>11</v>
      </c>
      <c r="V1" s="8">
        <v>12</v>
      </c>
      <c r="W1" s="8">
        <v>13</v>
      </c>
      <c r="X1" s="8">
        <v>14</v>
      </c>
    </row>
    <row r="2" spans="1:24" x14ac:dyDescent="0.25">
      <c r="A2" t="s">
        <v>8</v>
      </c>
      <c r="B2" t="s">
        <v>83</v>
      </c>
      <c r="C2" t="s">
        <v>9</v>
      </c>
      <c r="D2" t="s">
        <v>85</v>
      </c>
      <c r="E2" t="s">
        <v>84</v>
      </c>
      <c r="F2" t="s">
        <v>86</v>
      </c>
      <c r="G2" t="s">
        <v>106</v>
      </c>
      <c r="H2" t="s">
        <v>87</v>
      </c>
      <c r="J2" t="s">
        <v>0</v>
      </c>
      <c r="K2" t="s">
        <v>1</v>
      </c>
      <c r="L2" t="s">
        <v>13</v>
      </c>
      <c r="M2" t="s">
        <v>2</v>
      </c>
      <c r="N2" t="s">
        <v>32</v>
      </c>
      <c r="O2" t="s">
        <v>34</v>
      </c>
      <c r="P2" t="s">
        <v>36</v>
      </c>
      <c r="Q2" t="s">
        <v>38</v>
      </c>
      <c r="R2" t="s">
        <v>40</v>
      </c>
      <c r="S2" t="s">
        <v>42</v>
      </c>
      <c r="T2" t="s">
        <v>3</v>
      </c>
      <c r="U2" t="s">
        <v>4</v>
      </c>
      <c r="V2" t="s">
        <v>5</v>
      </c>
      <c r="W2" t="s">
        <v>6</v>
      </c>
      <c r="X2" t="s">
        <v>7</v>
      </c>
    </row>
    <row r="3" spans="1:24" x14ac:dyDescent="0.25">
      <c r="A3">
        <v>1972</v>
      </c>
      <c r="B3">
        <f>VLOOKUP($A3,$K:$X,2,FALSE)</f>
        <v>190.41</v>
      </c>
      <c r="C3">
        <f>VLOOKUP($A3,$K:$X,3,FALSE)</f>
        <v>3.4000000000000002E-2</v>
      </c>
      <c r="D3">
        <f>VLOOKUP($A3,$K:$X,10,FALSE)</f>
        <v>1.7000000000000001E-2</v>
      </c>
      <c r="E3">
        <f>VLOOKUP($A3,$K:$X,11,FALSE)</f>
        <v>1E-3</v>
      </c>
      <c r="F3">
        <f>VLOOKUP($A3,$K:$X,12,FALSE)</f>
        <v>2.4300000000000002</v>
      </c>
      <c r="G3" t="e">
        <f>VLOOKUP($A3,$K:$X,13,FALSE)</f>
        <v>#N/A</v>
      </c>
      <c r="H3" t="e">
        <f>VLOOKUP($A3,$K:$X,14,FALSE)</f>
        <v>#N/A</v>
      </c>
      <c r="J3" t="s">
        <v>81</v>
      </c>
      <c r="K3">
        <v>1972</v>
      </c>
      <c r="L3">
        <v>190.41</v>
      </c>
      <c r="M3">
        <v>3.4000000000000002E-2</v>
      </c>
      <c r="N3" t="e">
        <v>#N/A</v>
      </c>
      <c r="O3">
        <v>0.06</v>
      </c>
      <c r="P3">
        <v>0.04</v>
      </c>
      <c r="Q3" t="e">
        <v>#N/A</v>
      </c>
      <c r="R3" t="e">
        <v>#N/A</v>
      </c>
      <c r="S3">
        <v>0.06</v>
      </c>
      <c r="T3">
        <v>1.7000000000000001E-2</v>
      </c>
      <c r="U3">
        <v>1E-3</v>
      </c>
      <c r="V3">
        <v>2.4300000000000002</v>
      </c>
      <c r="W3" t="e">
        <v>#N/A</v>
      </c>
      <c r="X3" t="e">
        <v>#N/A</v>
      </c>
    </row>
    <row r="4" spans="1:24" x14ac:dyDescent="0.25">
      <c r="A4">
        <v>1973</v>
      </c>
      <c r="B4">
        <f t="shared" ref="B4:B50" si="0">VLOOKUP($A4,$K:$X,2,FALSE)</f>
        <v>68.25</v>
      </c>
      <c r="C4">
        <f t="shared" ref="C4:C50" si="1">VLOOKUP($A4,$K:$X,3,FALSE)</f>
        <v>5.1999999999999998E-2</v>
      </c>
      <c r="D4">
        <f t="shared" ref="D4:D50" si="2">VLOOKUP($A4,$K:$X,10,FALSE)</f>
        <v>1E-3</v>
      </c>
      <c r="E4">
        <f t="shared" ref="E4:E50" si="3">VLOOKUP($A4,$K:$X,11,FALSE)</f>
        <v>1E-3</v>
      </c>
      <c r="F4">
        <f t="shared" ref="F4:F50" si="4">VLOOKUP($A4,$K:$X,12,FALSE)</f>
        <v>2.02</v>
      </c>
      <c r="G4" t="e">
        <f t="shared" ref="G4:G50" si="5">VLOOKUP($A4,$K:$X,13,FALSE)</f>
        <v>#N/A</v>
      </c>
      <c r="H4" t="e">
        <f t="shared" ref="H4:H50" si="6">VLOOKUP($A4,$K:$X,14,FALSE)</f>
        <v>#N/A</v>
      </c>
      <c r="J4" t="s">
        <v>81</v>
      </c>
      <c r="K4">
        <v>1973</v>
      </c>
      <c r="L4">
        <v>68.25</v>
      </c>
      <c r="M4">
        <v>5.1999999999999998E-2</v>
      </c>
      <c r="N4" t="e">
        <v>#N/A</v>
      </c>
      <c r="O4">
        <v>0.04</v>
      </c>
      <c r="P4">
        <v>0.04</v>
      </c>
      <c r="Q4" t="e">
        <v>#N/A</v>
      </c>
      <c r="R4" t="e">
        <v>#N/A</v>
      </c>
      <c r="S4">
        <v>0.04</v>
      </c>
      <c r="T4">
        <v>1E-3</v>
      </c>
      <c r="U4">
        <v>1E-3</v>
      </c>
      <c r="V4">
        <v>2.02</v>
      </c>
      <c r="W4" t="e">
        <v>#N/A</v>
      </c>
      <c r="X4" t="e">
        <v>#N/A</v>
      </c>
    </row>
    <row r="5" spans="1:24" x14ac:dyDescent="0.25">
      <c r="A5">
        <v>1974</v>
      </c>
      <c r="B5">
        <f t="shared" si="0"/>
        <v>213.79</v>
      </c>
      <c r="C5">
        <f t="shared" si="1"/>
        <v>4.2999999999999997E-2</v>
      </c>
      <c r="D5" t="e">
        <f t="shared" si="2"/>
        <v>#N/A</v>
      </c>
      <c r="E5">
        <f t="shared" si="3"/>
        <v>0</v>
      </c>
      <c r="F5">
        <f t="shared" si="4"/>
        <v>2.76</v>
      </c>
      <c r="G5" t="e">
        <f t="shared" si="5"/>
        <v>#N/A</v>
      </c>
      <c r="H5" t="e">
        <f t="shared" si="6"/>
        <v>#N/A</v>
      </c>
      <c r="J5" t="s">
        <v>81</v>
      </c>
      <c r="K5">
        <v>1974</v>
      </c>
      <c r="L5">
        <v>213.79</v>
      </c>
      <c r="M5">
        <v>4.2999999999999997E-2</v>
      </c>
      <c r="N5" t="e">
        <v>#N/A</v>
      </c>
      <c r="O5">
        <v>0.03</v>
      </c>
      <c r="P5" t="e">
        <v>#N/A</v>
      </c>
      <c r="Q5" t="e">
        <v>#N/A</v>
      </c>
      <c r="R5" t="e">
        <v>#N/A</v>
      </c>
      <c r="S5">
        <v>0.03</v>
      </c>
      <c r="T5" t="e">
        <v>#N/A</v>
      </c>
      <c r="U5">
        <v>0</v>
      </c>
      <c r="V5">
        <v>2.76</v>
      </c>
      <c r="W5" t="e">
        <v>#N/A</v>
      </c>
      <c r="X5" t="e">
        <v>#N/A</v>
      </c>
    </row>
    <row r="6" spans="1:24" x14ac:dyDescent="0.25">
      <c r="A6">
        <v>1975</v>
      </c>
      <c r="B6">
        <f t="shared" si="0"/>
        <v>135.13</v>
      </c>
      <c r="C6">
        <f t="shared" si="1"/>
        <v>3.7999999999999999E-2</v>
      </c>
      <c r="D6" t="e">
        <f t="shared" si="2"/>
        <v>#N/A</v>
      </c>
      <c r="E6">
        <f t="shared" si="3"/>
        <v>0</v>
      </c>
      <c r="F6">
        <f t="shared" si="4"/>
        <v>2.37</v>
      </c>
      <c r="G6" t="e">
        <f t="shared" si="5"/>
        <v>#N/A</v>
      </c>
      <c r="H6" t="e">
        <f t="shared" si="6"/>
        <v>#N/A</v>
      </c>
      <c r="J6" t="s">
        <v>81</v>
      </c>
      <c r="K6">
        <v>1975</v>
      </c>
      <c r="L6">
        <v>135.13</v>
      </c>
      <c r="M6">
        <v>3.7999999999999999E-2</v>
      </c>
      <c r="N6" t="e">
        <v>#N/A</v>
      </c>
      <c r="O6">
        <v>0.02</v>
      </c>
      <c r="P6" t="e">
        <v>#N/A</v>
      </c>
      <c r="Q6" t="e">
        <v>#N/A</v>
      </c>
      <c r="R6" t="e">
        <v>#N/A</v>
      </c>
      <c r="S6">
        <v>7.0000000000000007E-2</v>
      </c>
      <c r="T6" t="e">
        <v>#N/A</v>
      </c>
      <c r="U6">
        <v>0</v>
      </c>
      <c r="V6">
        <v>2.37</v>
      </c>
      <c r="W6" t="e">
        <v>#N/A</v>
      </c>
      <c r="X6" t="e">
        <v>#N/A</v>
      </c>
    </row>
    <row r="7" spans="1:24" x14ac:dyDescent="0.25">
      <c r="A7">
        <v>1976</v>
      </c>
      <c r="B7">
        <f t="shared" si="0"/>
        <v>147.9</v>
      </c>
      <c r="C7">
        <f t="shared" si="1"/>
        <v>3.6999999999999998E-2</v>
      </c>
      <c r="D7" t="e">
        <f t="shared" si="2"/>
        <v>#N/A</v>
      </c>
      <c r="E7">
        <f t="shared" si="3"/>
        <v>7.0000000000000001E-3</v>
      </c>
      <c r="F7">
        <f t="shared" si="4"/>
        <v>3.32</v>
      </c>
      <c r="G7" t="e">
        <f t="shared" si="5"/>
        <v>#N/A</v>
      </c>
      <c r="H7" t="e">
        <f t="shared" si="6"/>
        <v>#N/A</v>
      </c>
      <c r="J7" t="s">
        <v>81</v>
      </c>
      <c r="K7">
        <v>1976</v>
      </c>
      <c r="L7">
        <v>147.9</v>
      </c>
      <c r="M7">
        <v>3.6999999999999998E-2</v>
      </c>
      <c r="N7" t="e">
        <v>#N/A</v>
      </c>
      <c r="O7">
        <v>0.06</v>
      </c>
      <c r="P7" t="e">
        <v>#N/A</v>
      </c>
      <c r="Q7" t="e">
        <v>#N/A</v>
      </c>
      <c r="R7" t="e">
        <v>#N/A</v>
      </c>
      <c r="S7">
        <v>0.05</v>
      </c>
      <c r="T7" t="e">
        <v>#N/A</v>
      </c>
      <c r="U7">
        <v>7.0000000000000001E-3</v>
      </c>
      <c r="V7">
        <v>3.32</v>
      </c>
      <c r="W7" t="e">
        <v>#N/A</v>
      </c>
      <c r="X7" t="e">
        <v>#N/A</v>
      </c>
    </row>
    <row r="8" spans="1:24" x14ac:dyDescent="0.25">
      <c r="A8">
        <v>1977</v>
      </c>
      <c r="B8">
        <f t="shared" si="0"/>
        <v>42.05</v>
      </c>
      <c r="C8">
        <f t="shared" si="1"/>
        <v>3.7999999999999999E-2</v>
      </c>
      <c r="D8" t="e">
        <f t="shared" si="2"/>
        <v>#N/A</v>
      </c>
      <c r="E8">
        <f t="shared" si="3"/>
        <v>5.0000000000000001E-3</v>
      </c>
      <c r="F8">
        <f t="shared" si="4"/>
        <v>3.52</v>
      </c>
      <c r="G8" t="e">
        <f t="shared" si="5"/>
        <v>#N/A</v>
      </c>
      <c r="H8" t="e">
        <f t="shared" si="6"/>
        <v>#N/A</v>
      </c>
      <c r="J8" t="s">
        <v>81</v>
      </c>
      <c r="K8">
        <v>1977</v>
      </c>
      <c r="L8">
        <v>42.05</v>
      </c>
      <c r="M8">
        <v>3.7999999999999999E-2</v>
      </c>
      <c r="N8" t="e">
        <v>#N/A</v>
      </c>
      <c r="O8">
        <v>0.05</v>
      </c>
      <c r="P8" t="e">
        <v>#N/A</v>
      </c>
      <c r="Q8" t="e">
        <v>#N/A</v>
      </c>
      <c r="R8" t="e">
        <v>#N/A</v>
      </c>
      <c r="S8">
        <v>0.04</v>
      </c>
      <c r="T8" t="e">
        <v>#N/A</v>
      </c>
      <c r="U8">
        <v>5.0000000000000001E-3</v>
      </c>
      <c r="V8">
        <v>3.52</v>
      </c>
      <c r="W8" t="e">
        <v>#N/A</v>
      </c>
      <c r="X8" t="e">
        <v>#N/A</v>
      </c>
    </row>
    <row r="9" spans="1:24" x14ac:dyDescent="0.25">
      <c r="A9">
        <v>1978</v>
      </c>
      <c r="B9">
        <f t="shared" si="0"/>
        <v>135.32</v>
      </c>
      <c r="C9">
        <f t="shared" si="1"/>
        <v>3.7999999999999999E-2</v>
      </c>
      <c r="D9">
        <f t="shared" si="2"/>
        <v>0.01</v>
      </c>
      <c r="E9">
        <f t="shared" si="3"/>
        <v>3.0000000000000001E-3</v>
      </c>
      <c r="F9">
        <f t="shared" si="4"/>
        <v>2.68</v>
      </c>
      <c r="G9">
        <f t="shared" si="5"/>
        <v>0.12</v>
      </c>
      <c r="H9" t="e">
        <f t="shared" si="6"/>
        <v>#N/A</v>
      </c>
      <c r="J9" t="s">
        <v>81</v>
      </c>
      <c r="K9">
        <v>1978</v>
      </c>
      <c r="L9">
        <v>135.32</v>
      </c>
      <c r="M9">
        <v>3.7999999999999999E-2</v>
      </c>
      <c r="N9">
        <v>0.06</v>
      </c>
      <c r="O9">
        <v>0.05</v>
      </c>
      <c r="P9">
        <v>0.01</v>
      </c>
      <c r="Q9">
        <v>0.01</v>
      </c>
      <c r="R9">
        <v>0.04</v>
      </c>
      <c r="S9">
        <v>0.05</v>
      </c>
      <c r="T9">
        <v>0.01</v>
      </c>
      <c r="U9">
        <v>3.0000000000000001E-3</v>
      </c>
      <c r="V9">
        <v>2.68</v>
      </c>
      <c r="W9">
        <v>0.12</v>
      </c>
      <c r="X9" t="e">
        <v>#N/A</v>
      </c>
    </row>
    <row r="10" spans="1:24" x14ac:dyDescent="0.25">
      <c r="A10">
        <v>1979</v>
      </c>
      <c r="B10">
        <f t="shared" si="0"/>
        <v>104.28</v>
      </c>
      <c r="C10">
        <f t="shared" si="1"/>
        <v>3.4000000000000002E-2</v>
      </c>
      <c r="D10">
        <f t="shared" si="2"/>
        <v>1.0999999999999999E-2</v>
      </c>
      <c r="E10">
        <f t="shared" si="3"/>
        <v>2E-3</v>
      </c>
      <c r="F10">
        <f t="shared" si="4"/>
        <v>3.5</v>
      </c>
      <c r="G10">
        <f t="shared" si="5"/>
        <v>0.16</v>
      </c>
      <c r="H10" t="e">
        <f t="shared" si="6"/>
        <v>#N/A</v>
      </c>
      <c r="J10" t="s">
        <v>81</v>
      </c>
      <c r="K10">
        <v>1979</v>
      </c>
      <c r="L10">
        <v>104.28</v>
      </c>
      <c r="M10">
        <v>3.4000000000000002E-2</v>
      </c>
      <c r="N10">
        <v>0.03</v>
      </c>
      <c r="O10">
        <v>0.02</v>
      </c>
      <c r="P10">
        <v>0.01</v>
      </c>
      <c r="Q10">
        <v>0.01</v>
      </c>
      <c r="R10">
        <v>0.03</v>
      </c>
      <c r="S10">
        <v>0.02</v>
      </c>
      <c r="T10">
        <v>1.0999999999999999E-2</v>
      </c>
      <c r="U10">
        <v>2E-3</v>
      </c>
      <c r="V10">
        <v>3.5</v>
      </c>
      <c r="W10">
        <v>0.16</v>
      </c>
      <c r="X10" t="e">
        <v>#N/A</v>
      </c>
    </row>
    <row r="11" spans="1:24" x14ac:dyDescent="0.25">
      <c r="A11">
        <v>1980</v>
      </c>
      <c r="B11">
        <f t="shared" si="0"/>
        <v>96.11</v>
      </c>
      <c r="C11">
        <f t="shared" si="1"/>
        <v>3.9E-2</v>
      </c>
      <c r="D11">
        <f t="shared" si="2"/>
        <v>8.9999999999999993E-3</v>
      </c>
      <c r="E11">
        <f t="shared" si="3"/>
        <v>2E-3</v>
      </c>
      <c r="F11">
        <f t="shared" si="4"/>
        <v>3.14</v>
      </c>
      <c r="G11">
        <f t="shared" si="5"/>
        <v>0.17</v>
      </c>
      <c r="H11" t="e">
        <f t="shared" si="6"/>
        <v>#N/A</v>
      </c>
      <c r="J11" t="s">
        <v>81</v>
      </c>
      <c r="K11">
        <v>1980</v>
      </c>
      <c r="L11">
        <v>96.11</v>
      </c>
      <c r="M11">
        <v>3.9E-2</v>
      </c>
      <c r="N11">
        <v>0.04</v>
      </c>
      <c r="O11">
        <v>0.03</v>
      </c>
      <c r="P11">
        <v>0.02</v>
      </c>
      <c r="Q11">
        <v>0.01</v>
      </c>
      <c r="R11">
        <v>0.04</v>
      </c>
      <c r="S11">
        <v>0.03</v>
      </c>
      <c r="T11">
        <v>8.9999999999999993E-3</v>
      </c>
      <c r="U11">
        <v>2E-3</v>
      </c>
      <c r="V11">
        <v>3.14</v>
      </c>
      <c r="W11">
        <v>0.17</v>
      </c>
      <c r="X11" t="e">
        <v>#N/A</v>
      </c>
    </row>
    <row r="12" spans="1:24" x14ac:dyDescent="0.25">
      <c r="A12">
        <v>1981</v>
      </c>
      <c r="B12">
        <f t="shared" si="0"/>
        <v>109.56</v>
      </c>
      <c r="C12">
        <f t="shared" si="1"/>
        <v>4.3999999999999997E-2</v>
      </c>
      <c r="D12">
        <f t="shared" si="2"/>
        <v>7.0000000000000001E-3</v>
      </c>
      <c r="E12">
        <f t="shared" si="3"/>
        <v>1E-3</v>
      </c>
      <c r="F12">
        <f t="shared" si="4"/>
        <v>2.97</v>
      </c>
      <c r="G12" t="e">
        <f t="shared" si="5"/>
        <v>#N/A</v>
      </c>
      <c r="H12" t="e">
        <f t="shared" si="6"/>
        <v>#N/A</v>
      </c>
      <c r="J12" t="s">
        <v>81</v>
      </c>
      <c r="K12">
        <v>1981</v>
      </c>
      <c r="L12">
        <v>109.56</v>
      </c>
      <c r="M12">
        <v>4.3999999999999997E-2</v>
      </c>
      <c r="N12">
        <v>0.06</v>
      </c>
      <c r="O12">
        <v>0.03</v>
      </c>
      <c r="P12">
        <v>0.03</v>
      </c>
      <c r="Q12">
        <v>0.03</v>
      </c>
      <c r="R12">
        <v>0.06</v>
      </c>
      <c r="S12">
        <v>0.03</v>
      </c>
      <c r="T12">
        <v>7.0000000000000001E-3</v>
      </c>
      <c r="U12">
        <v>1E-3</v>
      </c>
      <c r="V12">
        <v>2.97</v>
      </c>
      <c r="W12" t="e">
        <v>#N/A</v>
      </c>
      <c r="X12" t="e">
        <v>#N/A</v>
      </c>
    </row>
    <row r="13" spans="1:24" x14ac:dyDescent="0.25">
      <c r="A13">
        <v>1982</v>
      </c>
      <c r="B13">
        <f t="shared" si="0"/>
        <v>160.6</v>
      </c>
      <c r="C13">
        <f t="shared" si="1"/>
        <v>4.4999999999999998E-2</v>
      </c>
      <c r="D13">
        <f t="shared" si="2"/>
        <v>4.0000000000000001E-3</v>
      </c>
      <c r="E13">
        <f t="shared" si="3"/>
        <v>3.0000000000000001E-3</v>
      </c>
      <c r="F13">
        <f t="shared" si="4"/>
        <v>2.85</v>
      </c>
      <c r="G13" t="e">
        <f t="shared" si="5"/>
        <v>#N/A</v>
      </c>
      <c r="H13" t="e">
        <f t="shared" si="6"/>
        <v>#N/A</v>
      </c>
      <c r="J13" t="s">
        <v>81</v>
      </c>
      <c r="K13">
        <v>1982</v>
      </c>
      <c r="L13">
        <v>160.6</v>
      </c>
      <c r="M13">
        <v>4.4999999999999998E-2</v>
      </c>
      <c r="N13">
        <v>0.04</v>
      </c>
      <c r="O13">
        <v>0.04</v>
      </c>
      <c r="P13">
        <v>0.03</v>
      </c>
      <c r="Q13">
        <v>0.01</v>
      </c>
      <c r="R13">
        <v>0.04</v>
      </c>
      <c r="S13">
        <v>0.03</v>
      </c>
      <c r="T13">
        <v>4.0000000000000001E-3</v>
      </c>
      <c r="U13">
        <v>3.0000000000000001E-3</v>
      </c>
      <c r="V13">
        <v>2.85</v>
      </c>
      <c r="W13" t="e">
        <v>#N/A</v>
      </c>
      <c r="X13" t="e">
        <v>#N/A</v>
      </c>
    </row>
    <row r="14" spans="1:24" x14ac:dyDescent="0.25">
      <c r="A14">
        <v>1983</v>
      </c>
      <c r="B14">
        <f t="shared" si="0"/>
        <v>147.1</v>
      </c>
      <c r="C14">
        <f t="shared" si="1"/>
        <v>4.2000000000000003E-2</v>
      </c>
      <c r="D14">
        <f t="shared" si="2"/>
        <v>1.7999999999999999E-2</v>
      </c>
      <c r="E14">
        <f t="shared" si="3"/>
        <v>3.0000000000000001E-3</v>
      </c>
      <c r="F14">
        <f t="shared" si="4"/>
        <v>2.89</v>
      </c>
      <c r="G14" t="e">
        <f t="shared" si="5"/>
        <v>#N/A</v>
      </c>
      <c r="H14" t="e">
        <f t="shared" si="6"/>
        <v>#N/A</v>
      </c>
      <c r="J14" t="s">
        <v>81</v>
      </c>
      <c r="K14">
        <v>1983</v>
      </c>
      <c r="L14">
        <v>147.1</v>
      </c>
      <c r="M14">
        <v>4.2000000000000003E-2</v>
      </c>
      <c r="N14">
        <v>0.04</v>
      </c>
      <c r="O14">
        <v>0.04</v>
      </c>
      <c r="P14">
        <v>0.03</v>
      </c>
      <c r="Q14">
        <v>0.01</v>
      </c>
      <c r="R14">
        <v>0.04</v>
      </c>
      <c r="S14">
        <v>0.04</v>
      </c>
      <c r="T14">
        <v>1.7999999999999999E-2</v>
      </c>
      <c r="U14">
        <v>3.0000000000000001E-3</v>
      </c>
      <c r="V14">
        <v>2.89</v>
      </c>
      <c r="W14" t="e">
        <v>#N/A</v>
      </c>
      <c r="X14" t="e">
        <v>#N/A</v>
      </c>
    </row>
    <row r="15" spans="1:24" x14ac:dyDescent="0.25">
      <c r="A15">
        <v>1984</v>
      </c>
      <c r="B15">
        <f t="shared" si="0"/>
        <v>148.02000000000001</v>
      </c>
      <c r="C15">
        <f t="shared" si="1"/>
        <v>0.03</v>
      </c>
      <c r="D15">
        <f t="shared" si="2"/>
        <v>2E-3</v>
      </c>
      <c r="E15">
        <f t="shared" si="3"/>
        <v>5.0000000000000001E-3</v>
      </c>
      <c r="F15">
        <f t="shared" si="4"/>
        <v>3.03</v>
      </c>
      <c r="G15">
        <f t="shared" si="5"/>
        <v>0.33</v>
      </c>
      <c r="H15" t="e">
        <f t="shared" si="6"/>
        <v>#N/A</v>
      </c>
      <c r="J15" t="s">
        <v>81</v>
      </c>
      <c r="K15">
        <v>1984</v>
      </c>
      <c r="L15">
        <v>148.02000000000001</v>
      </c>
      <c r="M15">
        <v>0.03</v>
      </c>
      <c r="N15">
        <v>0.05</v>
      </c>
      <c r="O15">
        <v>0.03</v>
      </c>
      <c r="P15">
        <v>0.03</v>
      </c>
      <c r="Q15">
        <v>0.02</v>
      </c>
      <c r="R15">
        <v>0.05</v>
      </c>
      <c r="S15">
        <v>0.03</v>
      </c>
      <c r="T15">
        <v>2E-3</v>
      </c>
      <c r="U15">
        <v>5.0000000000000001E-3</v>
      </c>
      <c r="V15">
        <v>3.03</v>
      </c>
      <c r="W15">
        <v>0.33</v>
      </c>
      <c r="X15" t="e">
        <v>#N/A</v>
      </c>
    </row>
    <row r="16" spans="1:24" x14ac:dyDescent="0.25">
      <c r="A16">
        <v>1985</v>
      </c>
      <c r="B16">
        <f t="shared" si="0"/>
        <v>110.16</v>
      </c>
      <c r="C16">
        <f t="shared" si="1"/>
        <v>3.9E-2</v>
      </c>
      <c r="D16">
        <f t="shared" si="2"/>
        <v>1.2E-2</v>
      </c>
      <c r="E16">
        <f t="shared" si="3"/>
        <v>2E-3</v>
      </c>
      <c r="F16">
        <f t="shared" si="4"/>
        <v>2.96</v>
      </c>
      <c r="G16" t="e">
        <f t="shared" si="5"/>
        <v>#N/A</v>
      </c>
      <c r="H16" t="e">
        <f t="shared" si="6"/>
        <v>#N/A</v>
      </c>
      <c r="J16" t="s">
        <v>81</v>
      </c>
      <c r="K16">
        <v>1985</v>
      </c>
      <c r="L16">
        <v>110.16</v>
      </c>
      <c r="M16">
        <v>3.9E-2</v>
      </c>
      <c r="N16">
        <v>0.04</v>
      </c>
      <c r="O16">
        <v>0.03</v>
      </c>
      <c r="P16">
        <v>0.02</v>
      </c>
      <c r="Q16">
        <v>0.01</v>
      </c>
      <c r="R16">
        <v>0.04</v>
      </c>
      <c r="S16">
        <v>0.03</v>
      </c>
      <c r="T16">
        <v>1.2E-2</v>
      </c>
      <c r="U16">
        <v>2E-3</v>
      </c>
      <c r="V16">
        <v>2.96</v>
      </c>
      <c r="W16" t="e">
        <v>#N/A</v>
      </c>
      <c r="X16" t="e">
        <v>#N/A</v>
      </c>
    </row>
    <row r="17" spans="1:24" x14ac:dyDescent="0.25">
      <c r="A17">
        <v>1986</v>
      </c>
      <c r="B17">
        <f t="shared" si="0"/>
        <v>112.01</v>
      </c>
      <c r="C17">
        <f t="shared" si="1"/>
        <v>3.5999999999999997E-2</v>
      </c>
      <c r="D17">
        <f t="shared" si="2"/>
        <v>8.0000000000000002E-3</v>
      </c>
      <c r="E17">
        <f t="shared" si="3"/>
        <v>1.7999999999999999E-2</v>
      </c>
      <c r="F17">
        <f t="shared" si="4"/>
        <v>3.38</v>
      </c>
      <c r="G17" t="e">
        <f t="shared" si="5"/>
        <v>#N/A</v>
      </c>
      <c r="H17" t="e">
        <f t="shared" si="6"/>
        <v>#N/A</v>
      </c>
      <c r="J17" t="s">
        <v>81</v>
      </c>
      <c r="K17">
        <v>1986</v>
      </c>
      <c r="L17">
        <v>112.01</v>
      </c>
      <c r="M17">
        <v>3.5999999999999997E-2</v>
      </c>
      <c r="N17">
        <v>0.08</v>
      </c>
      <c r="O17">
        <v>0.05</v>
      </c>
      <c r="P17">
        <v>0.02</v>
      </c>
      <c r="Q17">
        <v>0.03</v>
      </c>
      <c r="R17">
        <v>0.06</v>
      </c>
      <c r="S17">
        <v>0.03</v>
      </c>
      <c r="T17">
        <v>8.0000000000000002E-3</v>
      </c>
      <c r="U17">
        <v>1.7999999999999999E-2</v>
      </c>
      <c r="V17">
        <v>3.38</v>
      </c>
      <c r="W17" t="e">
        <v>#N/A</v>
      </c>
      <c r="X17" t="e">
        <v>#N/A</v>
      </c>
    </row>
    <row r="18" spans="1:24" x14ac:dyDescent="0.25">
      <c r="A18">
        <v>1987</v>
      </c>
      <c r="B18">
        <f t="shared" si="0"/>
        <v>83.27</v>
      </c>
      <c r="C18">
        <f t="shared" si="1"/>
        <v>4.1000000000000002E-2</v>
      </c>
      <c r="D18">
        <f t="shared" si="2"/>
        <v>6.0000000000000001E-3</v>
      </c>
      <c r="E18">
        <f t="shared" si="3"/>
        <v>4.0000000000000001E-3</v>
      </c>
      <c r="F18">
        <f t="shared" si="4"/>
        <v>3.44</v>
      </c>
      <c r="G18" t="e">
        <f t="shared" si="5"/>
        <v>#N/A</v>
      </c>
      <c r="H18" t="e">
        <f t="shared" si="6"/>
        <v>#N/A</v>
      </c>
      <c r="J18" t="s">
        <v>81</v>
      </c>
      <c r="K18">
        <v>1987</v>
      </c>
      <c r="L18">
        <v>83.27</v>
      </c>
      <c r="M18">
        <v>4.1000000000000002E-2</v>
      </c>
      <c r="N18">
        <v>0.05</v>
      </c>
      <c r="O18">
        <v>0.04</v>
      </c>
      <c r="P18">
        <v>0.03</v>
      </c>
      <c r="Q18">
        <v>0.01</v>
      </c>
      <c r="R18">
        <v>0.04</v>
      </c>
      <c r="S18">
        <v>0.03</v>
      </c>
      <c r="T18">
        <v>6.0000000000000001E-3</v>
      </c>
      <c r="U18">
        <v>4.0000000000000001E-3</v>
      </c>
      <c r="V18">
        <v>3.44</v>
      </c>
      <c r="W18" t="e">
        <v>#N/A</v>
      </c>
      <c r="X18" t="e">
        <v>#N/A</v>
      </c>
    </row>
    <row r="19" spans="1:24" x14ac:dyDescent="0.25">
      <c r="A19">
        <v>1988</v>
      </c>
      <c r="B19">
        <f t="shared" si="0"/>
        <v>83.82</v>
      </c>
      <c r="C19">
        <f t="shared" si="1"/>
        <v>3.6999999999999998E-2</v>
      </c>
      <c r="D19">
        <f t="shared" si="2"/>
        <v>8.0000000000000002E-3</v>
      </c>
      <c r="E19">
        <f t="shared" si="3"/>
        <v>4.0000000000000001E-3</v>
      </c>
      <c r="F19">
        <f t="shared" si="4"/>
        <v>3.27</v>
      </c>
      <c r="G19" t="e">
        <f t="shared" si="5"/>
        <v>#N/A</v>
      </c>
      <c r="H19" t="e">
        <f t="shared" si="6"/>
        <v>#N/A</v>
      </c>
      <c r="J19" t="s">
        <v>81</v>
      </c>
      <c r="K19">
        <v>1988</v>
      </c>
      <c r="L19">
        <v>83.82</v>
      </c>
      <c r="M19">
        <v>3.6999999999999998E-2</v>
      </c>
      <c r="N19">
        <v>0.03</v>
      </c>
      <c r="O19">
        <v>0.03</v>
      </c>
      <c r="P19">
        <v>0.02</v>
      </c>
      <c r="Q19">
        <v>0.01</v>
      </c>
      <c r="R19">
        <v>0.03</v>
      </c>
      <c r="S19">
        <v>0.02</v>
      </c>
      <c r="T19">
        <v>8.0000000000000002E-3</v>
      </c>
      <c r="U19">
        <v>4.0000000000000001E-3</v>
      </c>
      <c r="V19">
        <v>3.27</v>
      </c>
      <c r="W19" t="e">
        <v>#N/A</v>
      </c>
      <c r="X19" t="e">
        <v>#N/A</v>
      </c>
    </row>
    <row r="20" spans="1:24" x14ac:dyDescent="0.25">
      <c r="A20">
        <v>1989</v>
      </c>
      <c r="B20">
        <f t="shared" si="0"/>
        <v>114.53</v>
      </c>
      <c r="C20">
        <f t="shared" si="1"/>
        <v>3.3000000000000002E-2</v>
      </c>
      <c r="D20">
        <f t="shared" si="2"/>
        <v>8.0000000000000002E-3</v>
      </c>
      <c r="E20">
        <f t="shared" si="3"/>
        <v>2E-3</v>
      </c>
      <c r="F20">
        <f t="shared" si="4"/>
        <v>3.1</v>
      </c>
      <c r="G20">
        <f t="shared" si="5"/>
        <v>0.18</v>
      </c>
      <c r="H20" t="e">
        <f t="shared" si="6"/>
        <v>#N/A</v>
      </c>
      <c r="J20" t="s">
        <v>81</v>
      </c>
      <c r="K20">
        <v>1989</v>
      </c>
      <c r="L20">
        <v>114.53</v>
      </c>
      <c r="M20">
        <v>3.3000000000000002E-2</v>
      </c>
      <c r="N20">
        <v>0.03</v>
      </c>
      <c r="O20">
        <v>0.02</v>
      </c>
      <c r="P20">
        <v>0.01</v>
      </c>
      <c r="Q20">
        <v>0.01</v>
      </c>
      <c r="R20">
        <v>0.03</v>
      </c>
      <c r="S20">
        <v>0.02</v>
      </c>
      <c r="T20">
        <v>8.0000000000000002E-3</v>
      </c>
      <c r="U20">
        <v>2E-3</v>
      </c>
      <c r="V20">
        <v>3.1</v>
      </c>
      <c r="W20">
        <v>0.18</v>
      </c>
      <c r="X20" t="e">
        <v>#N/A</v>
      </c>
    </row>
    <row r="21" spans="1:24" x14ac:dyDescent="0.25">
      <c r="A21">
        <v>1990</v>
      </c>
      <c r="B21">
        <f t="shared" si="0"/>
        <v>91.8</v>
      </c>
      <c r="C21">
        <f t="shared" si="1"/>
        <v>3.1E-2</v>
      </c>
      <c r="D21">
        <f t="shared" si="2"/>
        <v>6.0000000000000001E-3</v>
      </c>
      <c r="E21">
        <f t="shared" si="3"/>
        <v>1E-3</v>
      </c>
      <c r="F21">
        <f t="shared" si="4"/>
        <v>3.24</v>
      </c>
      <c r="G21">
        <f t="shared" si="5"/>
        <v>0.16</v>
      </c>
      <c r="H21" t="e">
        <f t="shared" si="6"/>
        <v>#N/A</v>
      </c>
      <c r="J21" t="s">
        <v>81</v>
      </c>
      <c r="K21">
        <v>1990</v>
      </c>
      <c r="L21">
        <v>91.8</v>
      </c>
      <c r="M21">
        <v>3.1E-2</v>
      </c>
      <c r="N21">
        <v>0.04</v>
      </c>
      <c r="O21">
        <v>0.02</v>
      </c>
      <c r="P21">
        <v>0.02</v>
      </c>
      <c r="Q21">
        <v>0.02</v>
      </c>
      <c r="R21">
        <v>0.04</v>
      </c>
      <c r="S21">
        <v>0.02</v>
      </c>
      <c r="T21">
        <v>6.0000000000000001E-3</v>
      </c>
      <c r="U21">
        <v>1E-3</v>
      </c>
      <c r="V21">
        <v>3.24</v>
      </c>
      <c r="W21">
        <v>0.16</v>
      </c>
      <c r="X21" t="e">
        <v>#N/A</v>
      </c>
    </row>
    <row r="22" spans="1:24" x14ac:dyDescent="0.25">
      <c r="A22">
        <v>1991</v>
      </c>
      <c r="B22">
        <f t="shared" si="0"/>
        <v>92.18</v>
      </c>
      <c r="C22">
        <f t="shared" si="1"/>
        <v>3.1E-2</v>
      </c>
      <c r="D22">
        <f t="shared" si="2"/>
        <v>7.0000000000000001E-3</v>
      </c>
      <c r="E22">
        <f t="shared" si="3"/>
        <v>1E-3</v>
      </c>
      <c r="F22">
        <f t="shared" si="4"/>
        <v>3.19</v>
      </c>
      <c r="G22">
        <f t="shared" si="5"/>
        <v>0.11</v>
      </c>
      <c r="H22" t="e">
        <f t="shared" si="6"/>
        <v>#N/A</v>
      </c>
      <c r="J22" t="s">
        <v>81</v>
      </c>
      <c r="K22">
        <v>1991</v>
      </c>
      <c r="L22">
        <v>92.18</v>
      </c>
      <c r="M22">
        <v>3.1E-2</v>
      </c>
      <c r="N22">
        <v>0.03</v>
      </c>
      <c r="O22">
        <v>0.02</v>
      </c>
      <c r="P22">
        <v>0.02</v>
      </c>
      <c r="Q22">
        <v>0.01</v>
      </c>
      <c r="R22">
        <v>0.03</v>
      </c>
      <c r="S22">
        <v>0.02</v>
      </c>
      <c r="T22">
        <v>7.0000000000000001E-3</v>
      </c>
      <c r="U22">
        <v>1E-3</v>
      </c>
      <c r="V22">
        <v>3.19</v>
      </c>
      <c r="W22">
        <v>0.11</v>
      </c>
      <c r="X22" t="e">
        <v>#N/A</v>
      </c>
    </row>
    <row r="23" spans="1:24" x14ac:dyDescent="0.25">
      <c r="A23">
        <v>1992</v>
      </c>
      <c r="B23">
        <f t="shared" si="0"/>
        <v>64.510000000000005</v>
      </c>
      <c r="C23">
        <f t="shared" si="1"/>
        <v>3.5999999999999997E-2</v>
      </c>
      <c r="D23">
        <f t="shared" si="2"/>
        <v>1.6E-2</v>
      </c>
      <c r="E23">
        <f t="shared" si="3"/>
        <v>1.2E-2</v>
      </c>
      <c r="F23">
        <f t="shared" si="4"/>
        <v>3.1</v>
      </c>
      <c r="G23">
        <f t="shared" si="5"/>
        <v>0.12</v>
      </c>
      <c r="H23" t="e">
        <f t="shared" si="6"/>
        <v>#N/A</v>
      </c>
      <c r="J23" t="s">
        <v>81</v>
      </c>
      <c r="K23">
        <v>1992</v>
      </c>
      <c r="L23">
        <v>64.510000000000005</v>
      </c>
      <c r="M23">
        <v>3.5999999999999997E-2</v>
      </c>
      <c r="N23">
        <v>7.0000000000000007E-2</v>
      </c>
      <c r="O23">
        <v>0.06</v>
      </c>
      <c r="P23">
        <v>0.03</v>
      </c>
      <c r="Q23">
        <v>0.01</v>
      </c>
      <c r="R23">
        <v>0.06</v>
      </c>
      <c r="S23">
        <v>0.05</v>
      </c>
      <c r="T23">
        <v>1.6E-2</v>
      </c>
      <c r="U23">
        <v>1.2E-2</v>
      </c>
      <c r="V23">
        <v>3.1</v>
      </c>
      <c r="W23">
        <v>0.12</v>
      </c>
      <c r="X23" t="e">
        <v>#N/A</v>
      </c>
    </row>
    <row r="24" spans="1:24" x14ac:dyDescent="0.25">
      <c r="A24">
        <v>1993</v>
      </c>
      <c r="B24">
        <f t="shared" si="0"/>
        <v>125.88</v>
      </c>
      <c r="C24">
        <f t="shared" si="1"/>
        <v>3.1E-2</v>
      </c>
      <c r="D24">
        <f t="shared" si="2"/>
        <v>7.0000000000000001E-3</v>
      </c>
      <c r="E24">
        <f t="shared" si="3"/>
        <v>3.0000000000000001E-3</v>
      </c>
      <c r="F24">
        <f t="shared" si="4"/>
        <v>3.24</v>
      </c>
      <c r="G24">
        <f t="shared" si="5"/>
        <v>0.13</v>
      </c>
      <c r="H24" t="e">
        <f t="shared" si="6"/>
        <v>#N/A</v>
      </c>
      <c r="J24" t="s">
        <v>81</v>
      </c>
      <c r="K24">
        <v>1993</v>
      </c>
      <c r="L24">
        <v>125.88</v>
      </c>
      <c r="M24">
        <v>3.1E-2</v>
      </c>
      <c r="N24">
        <v>0.03</v>
      </c>
      <c r="O24">
        <v>0.02</v>
      </c>
      <c r="P24">
        <v>0.02</v>
      </c>
      <c r="Q24">
        <v>0.01</v>
      </c>
      <c r="R24">
        <v>0.03</v>
      </c>
      <c r="S24">
        <v>0.02</v>
      </c>
      <c r="T24">
        <v>7.0000000000000001E-3</v>
      </c>
      <c r="U24">
        <v>3.0000000000000001E-3</v>
      </c>
      <c r="V24">
        <v>3.24</v>
      </c>
      <c r="W24">
        <v>0.13</v>
      </c>
      <c r="X24" t="e">
        <v>#N/A</v>
      </c>
    </row>
    <row r="25" spans="1:24" x14ac:dyDescent="0.25">
      <c r="A25">
        <v>1994</v>
      </c>
      <c r="B25">
        <f t="shared" si="0"/>
        <v>53.94</v>
      </c>
      <c r="C25">
        <f t="shared" si="1"/>
        <v>3.3000000000000002E-2</v>
      </c>
      <c r="D25">
        <f t="shared" si="2"/>
        <v>7.0000000000000001E-3</v>
      </c>
      <c r="E25">
        <f t="shared" si="3"/>
        <v>7.0000000000000001E-3</v>
      </c>
      <c r="F25">
        <f t="shared" si="4"/>
        <v>3.45</v>
      </c>
      <c r="G25">
        <f t="shared" si="5"/>
        <v>0.13</v>
      </c>
      <c r="H25" t="e">
        <f t="shared" si="6"/>
        <v>#N/A</v>
      </c>
      <c r="J25" t="s">
        <v>81</v>
      </c>
      <c r="K25">
        <v>1994</v>
      </c>
      <c r="L25">
        <v>53.94</v>
      </c>
      <c r="M25">
        <v>3.3000000000000002E-2</v>
      </c>
      <c r="N25">
        <v>0.04</v>
      </c>
      <c r="O25">
        <v>0.03</v>
      </c>
      <c r="P25">
        <v>0.02</v>
      </c>
      <c r="Q25">
        <v>0.01</v>
      </c>
      <c r="R25">
        <v>0.03</v>
      </c>
      <c r="S25">
        <v>0.03</v>
      </c>
      <c r="T25">
        <v>7.0000000000000001E-3</v>
      </c>
      <c r="U25">
        <v>7.0000000000000001E-3</v>
      </c>
      <c r="V25">
        <v>3.45</v>
      </c>
      <c r="W25">
        <v>0.13</v>
      </c>
      <c r="X25" t="e">
        <v>#N/A</v>
      </c>
    </row>
    <row r="26" spans="1:24" x14ac:dyDescent="0.25">
      <c r="A26">
        <v>1995</v>
      </c>
      <c r="B26">
        <f t="shared" si="0"/>
        <v>119.99</v>
      </c>
      <c r="C26">
        <f t="shared" si="1"/>
        <v>3.1E-2</v>
      </c>
      <c r="D26">
        <f t="shared" si="2"/>
        <v>7.0000000000000001E-3</v>
      </c>
      <c r="E26">
        <f t="shared" si="3"/>
        <v>2E-3</v>
      </c>
      <c r="F26">
        <f t="shared" si="4"/>
        <v>3.16</v>
      </c>
      <c r="G26">
        <f t="shared" si="5"/>
        <v>0.11</v>
      </c>
      <c r="H26" t="e">
        <f t="shared" si="6"/>
        <v>#N/A</v>
      </c>
      <c r="J26" t="s">
        <v>81</v>
      </c>
      <c r="K26">
        <v>1995</v>
      </c>
      <c r="L26">
        <v>119.99</v>
      </c>
      <c r="M26">
        <v>3.1E-2</v>
      </c>
      <c r="N26">
        <v>0.04</v>
      </c>
      <c r="O26">
        <v>0.03</v>
      </c>
      <c r="P26">
        <v>0.02</v>
      </c>
      <c r="Q26">
        <v>0.01</v>
      </c>
      <c r="R26">
        <v>0.04</v>
      </c>
      <c r="S26">
        <v>0.03</v>
      </c>
      <c r="T26">
        <v>7.0000000000000001E-3</v>
      </c>
      <c r="U26">
        <v>2E-3</v>
      </c>
      <c r="V26">
        <v>3.16</v>
      </c>
      <c r="W26">
        <v>0.11</v>
      </c>
      <c r="X26" t="e">
        <v>#N/A</v>
      </c>
    </row>
    <row r="27" spans="1:24" x14ac:dyDescent="0.25">
      <c r="A27">
        <v>1996</v>
      </c>
      <c r="B27">
        <f t="shared" si="0"/>
        <v>176.27</v>
      </c>
      <c r="C27">
        <f t="shared" si="1"/>
        <v>0.03</v>
      </c>
      <c r="D27">
        <f t="shared" si="2"/>
        <v>2.4E-2</v>
      </c>
      <c r="E27">
        <f t="shared" si="3"/>
        <v>4.0000000000000001E-3</v>
      </c>
      <c r="F27">
        <f t="shared" si="4"/>
        <v>3.1</v>
      </c>
      <c r="G27">
        <f t="shared" si="5"/>
        <v>0.18</v>
      </c>
      <c r="H27" t="e">
        <f t="shared" si="6"/>
        <v>#N/A</v>
      </c>
      <c r="J27" t="s">
        <v>81</v>
      </c>
      <c r="K27">
        <v>1996</v>
      </c>
      <c r="L27">
        <v>176.27</v>
      </c>
      <c r="M27">
        <v>0.03</v>
      </c>
      <c r="N27">
        <v>0.06</v>
      </c>
      <c r="O27">
        <v>0.04</v>
      </c>
      <c r="P27">
        <v>0.02</v>
      </c>
      <c r="Q27">
        <v>0.02</v>
      </c>
      <c r="R27">
        <v>0.05</v>
      </c>
      <c r="S27">
        <v>0.03</v>
      </c>
      <c r="T27">
        <v>2.4E-2</v>
      </c>
      <c r="U27">
        <v>4.0000000000000001E-3</v>
      </c>
      <c r="V27">
        <v>3.1</v>
      </c>
      <c r="W27">
        <v>0.18</v>
      </c>
      <c r="X27" t="e">
        <v>#N/A</v>
      </c>
    </row>
    <row r="28" spans="1:24" x14ac:dyDescent="0.25">
      <c r="A28">
        <v>1997</v>
      </c>
      <c r="B28">
        <f t="shared" si="0"/>
        <v>184.64</v>
      </c>
      <c r="C28">
        <f t="shared" si="1"/>
        <v>0.03</v>
      </c>
      <c r="D28">
        <f t="shared" si="2"/>
        <v>7.0000000000000001E-3</v>
      </c>
      <c r="E28">
        <f t="shared" si="3"/>
        <v>5.0000000000000001E-3</v>
      </c>
      <c r="F28">
        <f t="shared" si="4"/>
        <v>2.69</v>
      </c>
      <c r="G28">
        <f t="shared" si="5"/>
        <v>0.08</v>
      </c>
      <c r="H28" t="e">
        <f t="shared" si="6"/>
        <v>#N/A</v>
      </c>
      <c r="J28" t="s">
        <v>81</v>
      </c>
      <c r="K28">
        <v>1997</v>
      </c>
      <c r="L28">
        <v>184.64</v>
      </c>
      <c r="M28">
        <v>0.03</v>
      </c>
      <c r="N28">
        <v>0.04</v>
      </c>
      <c r="O28">
        <v>0.03</v>
      </c>
      <c r="P28">
        <v>0.02</v>
      </c>
      <c r="Q28">
        <v>0.01</v>
      </c>
      <c r="R28">
        <v>0.03</v>
      </c>
      <c r="S28">
        <v>0.02</v>
      </c>
      <c r="T28">
        <v>7.0000000000000001E-3</v>
      </c>
      <c r="U28">
        <v>5.0000000000000001E-3</v>
      </c>
      <c r="V28">
        <v>2.69</v>
      </c>
      <c r="W28">
        <v>0.08</v>
      </c>
      <c r="X28" t="e">
        <v>#N/A</v>
      </c>
    </row>
    <row r="29" spans="1:24" x14ac:dyDescent="0.25">
      <c r="A29">
        <v>1998</v>
      </c>
      <c r="B29">
        <f t="shared" si="0"/>
        <v>103.36</v>
      </c>
      <c r="C29">
        <f t="shared" si="1"/>
        <v>2.9000000000000001E-2</v>
      </c>
      <c r="D29">
        <f t="shared" si="2"/>
        <v>8.0000000000000002E-3</v>
      </c>
      <c r="E29">
        <f t="shared" si="3"/>
        <v>8.9999999999999993E-3</v>
      </c>
      <c r="F29">
        <f t="shared" si="4"/>
        <v>3.34</v>
      </c>
      <c r="G29">
        <f t="shared" si="5"/>
        <v>0.1</v>
      </c>
      <c r="H29" t="e">
        <f t="shared" si="6"/>
        <v>#N/A</v>
      </c>
      <c r="J29" t="s">
        <v>81</v>
      </c>
      <c r="K29">
        <v>1998</v>
      </c>
      <c r="L29">
        <v>103.36</v>
      </c>
      <c r="M29">
        <v>2.9000000000000001E-2</v>
      </c>
      <c r="N29">
        <v>0.04</v>
      </c>
      <c r="O29">
        <v>0.03</v>
      </c>
      <c r="P29">
        <v>0.02</v>
      </c>
      <c r="Q29">
        <v>0.01</v>
      </c>
      <c r="R29">
        <v>0.03</v>
      </c>
      <c r="S29">
        <v>0.02</v>
      </c>
      <c r="T29">
        <v>8.0000000000000002E-3</v>
      </c>
      <c r="U29">
        <v>8.9999999999999993E-3</v>
      </c>
      <c r="V29">
        <v>3.34</v>
      </c>
      <c r="W29">
        <v>0.1</v>
      </c>
      <c r="X29" t="e">
        <v>#N/A</v>
      </c>
    </row>
    <row r="30" spans="1:24" x14ac:dyDescent="0.25">
      <c r="A30">
        <v>1999</v>
      </c>
      <c r="B30">
        <f t="shared" si="0"/>
        <v>158.82</v>
      </c>
      <c r="C30">
        <f t="shared" si="1"/>
        <v>2.7E-2</v>
      </c>
      <c r="D30">
        <f t="shared" si="2"/>
        <v>6.0000000000000001E-3</v>
      </c>
      <c r="E30">
        <f t="shared" si="3"/>
        <v>1E-3</v>
      </c>
      <c r="F30">
        <f t="shared" si="4"/>
        <v>2.86</v>
      </c>
      <c r="G30">
        <f t="shared" si="5"/>
        <v>0.11</v>
      </c>
      <c r="H30" t="e">
        <f t="shared" si="6"/>
        <v>#N/A</v>
      </c>
      <c r="J30" t="s">
        <v>81</v>
      </c>
      <c r="K30">
        <v>1999</v>
      </c>
      <c r="L30">
        <v>158.82</v>
      </c>
      <c r="M30">
        <v>2.7E-2</v>
      </c>
      <c r="N30">
        <v>0.03</v>
      </c>
      <c r="O30">
        <v>0.02</v>
      </c>
      <c r="P30">
        <v>0.02</v>
      </c>
      <c r="Q30">
        <v>0.01</v>
      </c>
      <c r="R30">
        <v>0.03</v>
      </c>
      <c r="S30">
        <v>0.02</v>
      </c>
      <c r="T30">
        <v>6.0000000000000001E-3</v>
      </c>
      <c r="U30">
        <v>1E-3</v>
      </c>
      <c r="V30">
        <v>2.86</v>
      </c>
      <c r="W30">
        <v>0.11</v>
      </c>
      <c r="X30" t="e">
        <v>#N/A</v>
      </c>
    </row>
    <row r="31" spans="1:24" x14ac:dyDescent="0.25">
      <c r="A31">
        <v>2000</v>
      </c>
      <c r="B31">
        <f t="shared" si="0"/>
        <v>123.52</v>
      </c>
      <c r="C31">
        <f t="shared" si="1"/>
        <v>2.8000000000000001E-2</v>
      </c>
      <c r="D31">
        <f t="shared" si="2"/>
        <v>8.0000000000000002E-3</v>
      </c>
      <c r="E31">
        <f t="shared" si="3"/>
        <v>2E-3</v>
      </c>
      <c r="F31">
        <f t="shared" si="4"/>
        <v>2.98</v>
      </c>
      <c r="G31">
        <f t="shared" si="5"/>
        <v>0.09</v>
      </c>
      <c r="H31" t="e">
        <f t="shared" si="6"/>
        <v>#N/A</v>
      </c>
      <c r="J31" t="s">
        <v>81</v>
      </c>
      <c r="K31">
        <v>2000</v>
      </c>
      <c r="L31">
        <v>123.52</v>
      </c>
      <c r="M31">
        <v>2.8000000000000001E-2</v>
      </c>
      <c r="N31">
        <v>0.03</v>
      </c>
      <c r="O31">
        <v>0.02</v>
      </c>
      <c r="P31">
        <v>0.02</v>
      </c>
      <c r="Q31">
        <v>0.01</v>
      </c>
      <c r="R31">
        <v>0.03</v>
      </c>
      <c r="S31">
        <v>0.02</v>
      </c>
      <c r="T31">
        <v>8.0000000000000002E-3</v>
      </c>
      <c r="U31">
        <v>2E-3</v>
      </c>
      <c r="V31">
        <v>2.98</v>
      </c>
      <c r="W31">
        <v>0.09</v>
      </c>
      <c r="X31" t="e">
        <v>#N/A</v>
      </c>
    </row>
    <row r="32" spans="1:24" x14ac:dyDescent="0.25">
      <c r="A32">
        <v>2001</v>
      </c>
      <c r="B32">
        <f t="shared" si="0"/>
        <v>45.27</v>
      </c>
      <c r="C32">
        <f t="shared" si="1"/>
        <v>3.1E-2</v>
      </c>
      <c r="D32">
        <f t="shared" si="2"/>
        <v>4.0000000000000001E-3</v>
      </c>
      <c r="E32">
        <f t="shared" si="3"/>
        <v>1E-3</v>
      </c>
      <c r="F32">
        <f t="shared" si="4"/>
        <v>3.51</v>
      </c>
      <c r="G32">
        <f t="shared" si="5"/>
        <v>0.11</v>
      </c>
      <c r="H32">
        <f t="shared" si="6"/>
        <v>1.08</v>
      </c>
      <c r="J32" t="s">
        <v>81</v>
      </c>
      <c r="K32">
        <v>2001</v>
      </c>
      <c r="L32">
        <v>45.27</v>
      </c>
      <c r="M32">
        <v>3.1E-2</v>
      </c>
      <c r="N32">
        <v>0.03</v>
      </c>
      <c r="O32">
        <v>0.02</v>
      </c>
      <c r="P32">
        <v>0.02</v>
      </c>
      <c r="Q32">
        <v>0.01</v>
      </c>
      <c r="R32">
        <v>0.03</v>
      </c>
      <c r="S32">
        <v>0.02</v>
      </c>
      <c r="T32">
        <v>4.0000000000000001E-3</v>
      </c>
      <c r="U32">
        <v>1E-3</v>
      </c>
      <c r="V32">
        <v>3.51</v>
      </c>
      <c r="W32">
        <v>0.11</v>
      </c>
      <c r="X32">
        <v>1.08</v>
      </c>
    </row>
    <row r="33" spans="1:24" x14ac:dyDescent="0.25">
      <c r="A33">
        <v>2002</v>
      </c>
      <c r="B33">
        <f t="shared" si="0"/>
        <v>127.67</v>
      </c>
      <c r="C33">
        <f t="shared" si="1"/>
        <v>2.5000000000000001E-2</v>
      </c>
      <c r="D33">
        <f t="shared" si="2"/>
        <v>4.0000000000000001E-3</v>
      </c>
      <c r="E33">
        <f t="shared" si="3"/>
        <v>0</v>
      </c>
      <c r="F33">
        <f t="shared" si="4"/>
        <v>3.22</v>
      </c>
      <c r="G33">
        <f t="shared" si="5"/>
        <v>0.1</v>
      </c>
      <c r="H33">
        <f t="shared" si="6"/>
        <v>1.23</v>
      </c>
      <c r="J33" t="s">
        <v>81</v>
      </c>
      <c r="K33">
        <v>2002</v>
      </c>
      <c r="L33">
        <v>127.67</v>
      </c>
      <c r="M33">
        <v>2.5000000000000001E-2</v>
      </c>
      <c r="N33">
        <v>0.03</v>
      </c>
      <c r="O33">
        <v>0.03</v>
      </c>
      <c r="P33">
        <v>0.02</v>
      </c>
      <c r="Q33">
        <v>0.01</v>
      </c>
      <c r="R33">
        <v>0.03</v>
      </c>
      <c r="S33">
        <v>0.03</v>
      </c>
      <c r="T33">
        <v>4.0000000000000001E-3</v>
      </c>
      <c r="U33">
        <v>0</v>
      </c>
      <c r="V33">
        <v>3.22</v>
      </c>
      <c r="W33">
        <v>0.1</v>
      </c>
      <c r="X33">
        <v>1.23</v>
      </c>
    </row>
    <row r="34" spans="1:24" x14ac:dyDescent="0.25">
      <c r="A34">
        <v>2003</v>
      </c>
      <c r="B34">
        <f t="shared" si="0"/>
        <v>97.83</v>
      </c>
      <c r="C34">
        <f t="shared" si="1"/>
        <v>2.7E-2</v>
      </c>
      <c r="D34">
        <f t="shared" si="2"/>
        <v>7.0000000000000001E-3</v>
      </c>
      <c r="E34">
        <f t="shared" si="3"/>
        <v>0</v>
      </c>
      <c r="F34">
        <f t="shared" si="4"/>
        <v>3.15</v>
      </c>
      <c r="G34">
        <f t="shared" si="5"/>
        <v>0.11</v>
      </c>
      <c r="H34">
        <f t="shared" si="6"/>
        <v>1.21</v>
      </c>
      <c r="J34" t="s">
        <v>81</v>
      </c>
      <c r="K34">
        <v>2003</v>
      </c>
      <c r="L34">
        <v>97.83</v>
      </c>
      <c r="M34">
        <v>2.7E-2</v>
      </c>
      <c r="N34">
        <v>0.03</v>
      </c>
      <c r="O34">
        <v>0.03</v>
      </c>
      <c r="P34">
        <v>0.03</v>
      </c>
      <c r="Q34">
        <v>0</v>
      </c>
      <c r="R34">
        <v>0.03</v>
      </c>
      <c r="S34">
        <v>0.03</v>
      </c>
      <c r="T34">
        <v>7.0000000000000001E-3</v>
      </c>
      <c r="U34">
        <v>0</v>
      </c>
      <c r="V34">
        <v>3.15</v>
      </c>
      <c r="W34">
        <v>0.11</v>
      </c>
      <c r="X34">
        <v>1.21</v>
      </c>
    </row>
    <row r="35" spans="1:24" x14ac:dyDescent="0.25">
      <c r="A35">
        <v>2004</v>
      </c>
      <c r="B35">
        <f t="shared" si="0"/>
        <v>102.7</v>
      </c>
      <c r="C35">
        <f t="shared" si="1"/>
        <v>3.1E-2</v>
      </c>
      <c r="D35">
        <f t="shared" si="2"/>
        <v>6.0000000000000001E-3</v>
      </c>
      <c r="E35">
        <f t="shared" si="3"/>
        <v>1E-3</v>
      </c>
      <c r="F35">
        <f t="shared" si="4"/>
        <v>3.17</v>
      </c>
      <c r="G35">
        <f t="shared" si="5"/>
        <v>0.13</v>
      </c>
      <c r="H35">
        <f t="shared" si="6"/>
        <v>1.28</v>
      </c>
      <c r="J35" t="s">
        <v>81</v>
      </c>
      <c r="K35">
        <v>2004</v>
      </c>
      <c r="L35">
        <v>102.7</v>
      </c>
      <c r="M35">
        <v>3.1E-2</v>
      </c>
      <c r="N35">
        <v>0.05</v>
      </c>
      <c r="O35">
        <v>0.04</v>
      </c>
      <c r="P35">
        <v>0.04</v>
      </c>
      <c r="Q35">
        <v>0.01</v>
      </c>
      <c r="R35">
        <v>0.05</v>
      </c>
      <c r="S35">
        <v>0.04</v>
      </c>
      <c r="T35">
        <v>6.0000000000000001E-3</v>
      </c>
      <c r="U35">
        <v>1E-3</v>
      </c>
      <c r="V35">
        <v>3.17</v>
      </c>
      <c r="W35">
        <v>0.13</v>
      </c>
      <c r="X35">
        <v>1.28</v>
      </c>
    </row>
    <row r="36" spans="1:24" x14ac:dyDescent="0.25">
      <c r="A36">
        <v>2005</v>
      </c>
      <c r="B36">
        <f t="shared" si="0"/>
        <v>68.66</v>
      </c>
      <c r="C36">
        <f t="shared" si="1"/>
        <v>3.2000000000000001E-2</v>
      </c>
      <c r="D36">
        <f t="shared" si="2"/>
        <v>6.0000000000000001E-3</v>
      </c>
      <c r="E36">
        <f t="shared" si="3"/>
        <v>2E-3</v>
      </c>
      <c r="F36">
        <f t="shared" si="4"/>
        <v>3.7</v>
      </c>
      <c r="G36">
        <f t="shared" si="5"/>
        <v>0.11</v>
      </c>
      <c r="H36">
        <f t="shared" si="6"/>
        <v>1.17</v>
      </c>
      <c r="J36" t="s">
        <v>81</v>
      </c>
      <c r="K36">
        <v>2005</v>
      </c>
      <c r="L36">
        <v>68.66</v>
      </c>
      <c r="M36">
        <v>3.2000000000000001E-2</v>
      </c>
      <c r="N36">
        <v>0.06</v>
      </c>
      <c r="O36">
        <v>0.04</v>
      </c>
      <c r="P36">
        <v>0.03</v>
      </c>
      <c r="Q36">
        <v>0.02</v>
      </c>
      <c r="R36">
        <v>0.05</v>
      </c>
      <c r="S36">
        <v>0.04</v>
      </c>
      <c r="T36">
        <v>6.0000000000000001E-3</v>
      </c>
      <c r="U36">
        <v>2E-3</v>
      </c>
      <c r="V36">
        <v>3.7</v>
      </c>
      <c r="W36">
        <v>0.11</v>
      </c>
      <c r="X36">
        <v>1.17</v>
      </c>
    </row>
    <row r="37" spans="1:24" x14ac:dyDescent="0.25">
      <c r="A37">
        <v>2006</v>
      </c>
      <c r="B37">
        <f t="shared" si="0"/>
        <v>132.63</v>
      </c>
      <c r="C37">
        <f t="shared" si="1"/>
        <v>2.9000000000000001E-2</v>
      </c>
      <c r="D37">
        <f t="shared" si="2"/>
        <v>8.9999999999999993E-3</v>
      </c>
      <c r="E37">
        <f t="shared" si="3"/>
        <v>1E-3</v>
      </c>
      <c r="F37">
        <f t="shared" si="4"/>
        <v>3.02</v>
      </c>
      <c r="G37">
        <f t="shared" si="5"/>
        <v>0.1</v>
      </c>
      <c r="H37">
        <f t="shared" si="6"/>
        <v>1.29</v>
      </c>
      <c r="J37" t="s">
        <v>81</v>
      </c>
      <c r="K37">
        <v>2006</v>
      </c>
      <c r="L37">
        <v>132.63</v>
      </c>
      <c r="M37">
        <v>2.9000000000000001E-2</v>
      </c>
      <c r="N37">
        <v>0.05</v>
      </c>
      <c r="O37">
        <v>0.04</v>
      </c>
      <c r="P37">
        <v>0.03</v>
      </c>
      <c r="Q37">
        <v>0.02</v>
      </c>
      <c r="R37" t="e">
        <v>#N/A</v>
      </c>
      <c r="S37" t="e">
        <v>#N/A</v>
      </c>
      <c r="T37">
        <v>8.9999999999999993E-3</v>
      </c>
      <c r="U37">
        <v>1E-3</v>
      </c>
      <c r="V37">
        <v>3.02</v>
      </c>
      <c r="W37">
        <v>0.1</v>
      </c>
      <c r="X37">
        <v>1.29</v>
      </c>
    </row>
    <row r="38" spans="1:24" x14ac:dyDescent="0.25">
      <c r="A38">
        <v>2007</v>
      </c>
      <c r="B38">
        <f t="shared" si="0"/>
        <v>112.97</v>
      </c>
      <c r="C38">
        <f t="shared" si="1"/>
        <v>3.3000000000000002E-2</v>
      </c>
      <c r="D38">
        <f t="shared" si="2"/>
        <v>5.0000000000000001E-3</v>
      </c>
      <c r="E38">
        <f t="shared" si="3"/>
        <v>0</v>
      </c>
      <c r="F38">
        <f t="shared" si="4"/>
        <v>2.92</v>
      </c>
      <c r="G38">
        <f t="shared" si="5"/>
        <v>0.11</v>
      </c>
      <c r="H38">
        <f t="shared" si="6"/>
        <v>1.2</v>
      </c>
      <c r="J38" t="s">
        <v>81</v>
      </c>
      <c r="K38">
        <v>2007</v>
      </c>
      <c r="L38">
        <v>112.97</v>
      </c>
      <c r="M38">
        <v>3.3000000000000002E-2</v>
      </c>
      <c r="N38">
        <v>0.05</v>
      </c>
      <c r="O38">
        <v>0.03</v>
      </c>
      <c r="P38">
        <v>0.03</v>
      </c>
      <c r="Q38">
        <v>0.02</v>
      </c>
      <c r="R38" t="e">
        <v>#N/A</v>
      </c>
      <c r="S38" t="e">
        <v>#N/A</v>
      </c>
      <c r="T38">
        <v>5.0000000000000001E-3</v>
      </c>
      <c r="U38">
        <v>0</v>
      </c>
      <c r="V38">
        <v>2.92</v>
      </c>
      <c r="W38">
        <v>0.11</v>
      </c>
      <c r="X38">
        <v>1.2</v>
      </c>
    </row>
    <row r="39" spans="1:24" x14ac:dyDescent="0.25">
      <c r="A39">
        <v>2008</v>
      </c>
      <c r="B39">
        <f t="shared" si="0"/>
        <v>145.76</v>
      </c>
      <c r="C39">
        <f t="shared" si="1"/>
        <v>3.2000000000000001E-2</v>
      </c>
      <c r="D39">
        <f t="shared" si="2"/>
        <v>3.0000000000000001E-3</v>
      </c>
      <c r="E39">
        <f t="shared" si="3"/>
        <v>0</v>
      </c>
      <c r="F39">
        <f t="shared" si="4"/>
        <v>3.37</v>
      </c>
      <c r="G39">
        <f t="shared" si="5"/>
        <v>0.11</v>
      </c>
      <c r="H39">
        <f t="shared" si="6"/>
        <v>0.93</v>
      </c>
      <c r="J39" t="s">
        <v>81</v>
      </c>
      <c r="K39">
        <v>2008</v>
      </c>
      <c r="L39">
        <v>145.76</v>
      </c>
      <c r="M39">
        <v>3.2000000000000001E-2</v>
      </c>
      <c r="N39">
        <v>0.03</v>
      </c>
      <c r="O39">
        <v>0.03</v>
      </c>
      <c r="P39">
        <v>0.03</v>
      </c>
      <c r="Q39">
        <v>0</v>
      </c>
      <c r="R39" t="e">
        <v>#N/A</v>
      </c>
      <c r="S39" t="e">
        <v>#N/A</v>
      </c>
      <c r="T39">
        <v>3.0000000000000001E-3</v>
      </c>
      <c r="U39">
        <v>0</v>
      </c>
      <c r="V39">
        <v>3.37</v>
      </c>
      <c r="W39">
        <v>0.11</v>
      </c>
      <c r="X39">
        <v>0.93</v>
      </c>
    </row>
    <row r="40" spans="1:24" x14ac:dyDescent="0.25">
      <c r="A40">
        <v>2009</v>
      </c>
      <c r="B40">
        <f t="shared" si="0"/>
        <v>107.9</v>
      </c>
      <c r="C40">
        <f t="shared" si="1"/>
        <v>3.1E-2</v>
      </c>
      <c r="D40">
        <f t="shared" si="2"/>
        <v>3.0000000000000001E-3</v>
      </c>
      <c r="E40">
        <f t="shared" si="3"/>
        <v>1E-3</v>
      </c>
      <c r="F40">
        <f t="shared" si="4"/>
        <v>3.19</v>
      </c>
      <c r="G40">
        <f t="shared" si="5"/>
        <v>0.11</v>
      </c>
      <c r="H40">
        <f t="shared" si="6"/>
        <v>1.06</v>
      </c>
      <c r="J40" t="s">
        <v>81</v>
      </c>
      <c r="K40">
        <v>2009</v>
      </c>
      <c r="L40">
        <v>107.9</v>
      </c>
      <c r="M40">
        <v>3.1E-2</v>
      </c>
      <c r="N40">
        <v>0.04</v>
      </c>
      <c r="O40">
        <v>0.04</v>
      </c>
      <c r="P40">
        <v>0.04</v>
      </c>
      <c r="Q40">
        <v>0.01</v>
      </c>
      <c r="R40" t="e">
        <v>#N/A</v>
      </c>
      <c r="S40" t="e">
        <v>#N/A</v>
      </c>
      <c r="T40">
        <v>3.0000000000000001E-3</v>
      </c>
      <c r="U40">
        <v>1E-3</v>
      </c>
      <c r="V40">
        <v>3.19</v>
      </c>
      <c r="W40">
        <v>0.11</v>
      </c>
      <c r="X40">
        <v>1.06</v>
      </c>
    </row>
    <row r="41" spans="1:24" x14ac:dyDescent="0.25">
      <c r="A41">
        <v>2010</v>
      </c>
      <c r="B41">
        <f t="shared" si="0"/>
        <v>99.05</v>
      </c>
      <c r="C41">
        <f t="shared" si="1"/>
        <v>0.03</v>
      </c>
      <c r="D41">
        <f t="shared" si="2"/>
        <v>0.01</v>
      </c>
      <c r="E41">
        <f t="shared" si="3"/>
        <v>1.7999999999999999E-2</v>
      </c>
      <c r="F41">
        <f t="shared" si="4"/>
        <v>3.28</v>
      </c>
      <c r="G41">
        <f t="shared" si="5"/>
        <v>0.11</v>
      </c>
      <c r="H41">
        <f t="shared" si="6"/>
        <v>1.1399999999999999</v>
      </c>
      <c r="J41" t="s">
        <v>81</v>
      </c>
      <c r="K41">
        <v>2010</v>
      </c>
      <c r="L41">
        <v>99.05</v>
      </c>
      <c r="M41">
        <v>0.03</v>
      </c>
      <c r="N41">
        <v>7.0000000000000007E-2</v>
      </c>
      <c r="O41">
        <v>0.08</v>
      </c>
      <c r="P41">
        <v>0.05</v>
      </c>
      <c r="Q41">
        <v>0</v>
      </c>
      <c r="R41" t="e">
        <v>#N/A</v>
      </c>
      <c r="S41" t="e">
        <v>#N/A</v>
      </c>
      <c r="T41">
        <v>0.01</v>
      </c>
      <c r="U41">
        <v>1.7999999999999999E-2</v>
      </c>
      <c r="V41">
        <v>3.28</v>
      </c>
      <c r="W41">
        <v>0.11</v>
      </c>
      <c r="X41">
        <v>1.1399999999999999</v>
      </c>
    </row>
    <row r="42" spans="1:24" x14ac:dyDescent="0.25">
      <c r="A42">
        <v>2011</v>
      </c>
      <c r="B42">
        <f t="shared" si="0"/>
        <v>143.65</v>
      </c>
      <c r="C42">
        <f t="shared" si="1"/>
        <v>1.9E-2</v>
      </c>
      <c r="D42">
        <f t="shared" si="2"/>
        <v>1.0999999999999999E-2</v>
      </c>
      <c r="E42">
        <f t="shared" si="3"/>
        <v>0</v>
      </c>
      <c r="F42">
        <f t="shared" si="4"/>
        <v>3.19</v>
      </c>
      <c r="G42">
        <f t="shared" si="5"/>
        <v>0.1</v>
      </c>
      <c r="H42">
        <f t="shared" si="6"/>
        <v>1.21</v>
      </c>
      <c r="J42" t="s">
        <v>81</v>
      </c>
      <c r="K42">
        <v>2011</v>
      </c>
      <c r="L42">
        <v>143.65</v>
      </c>
      <c r="M42">
        <v>1.9E-2</v>
      </c>
      <c r="N42">
        <v>0.04</v>
      </c>
      <c r="O42">
        <v>0.03</v>
      </c>
      <c r="P42">
        <v>0.02</v>
      </c>
      <c r="Q42">
        <v>0.01</v>
      </c>
      <c r="R42" t="e">
        <v>#N/A</v>
      </c>
      <c r="S42" t="e">
        <v>#N/A</v>
      </c>
      <c r="T42">
        <v>1.0999999999999999E-2</v>
      </c>
      <c r="U42">
        <v>0</v>
      </c>
      <c r="V42">
        <v>3.19</v>
      </c>
      <c r="W42">
        <v>0.1</v>
      </c>
      <c r="X42">
        <v>1.21</v>
      </c>
    </row>
    <row r="43" spans="1:24" x14ac:dyDescent="0.25">
      <c r="A43">
        <v>2012</v>
      </c>
      <c r="B43">
        <f t="shared" si="0"/>
        <v>139.78</v>
      </c>
      <c r="C43">
        <f t="shared" si="1"/>
        <v>1.9E-2</v>
      </c>
      <c r="D43">
        <f t="shared" si="2"/>
        <v>6.0000000000000001E-3</v>
      </c>
      <c r="E43">
        <f t="shared" si="3"/>
        <v>1E-3</v>
      </c>
      <c r="F43">
        <f t="shared" si="4"/>
        <v>3.07</v>
      </c>
      <c r="G43">
        <f t="shared" si="5"/>
        <v>0.1</v>
      </c>
      <c r="H43">
        <f t="shared" si="6"/>
        <v>1.35</v>
      </c>
      <c r="J43" t="s">
        <v>81</v>
      </c>
      <c r="K43">
        <v>2012</v>
      </c>
      <c r="L43">
        <v>139.78</v>
      </c>
      <c r="M43">
        <v>1.9E-2</v>
      </c>
      <c r="N43">
        <v>0.04</v>
      </c>
      <c r="O43">
        <v>0.02</v>
      </c>
      <c r="P43">
        <v>0.02</v>
      </c>
      <c r="Q43">
        <v>0.01</v>
      </c>
      <c r="R43" t="e">
        <v>#N/A</v>
      </c>
      <c r="S43" t="e">
        <v>#N/A</v>
      </c>
      <c r="T43">
        <v>6.0000000000000001E-3</v>
      </c>
      <c r="U43">
        <v>1E-3</v>
      </c>
      <c r="V43">
        <v>3.07</v>
      </c>
      <c r="W43">
        <v>0.1</v>
      </c>
      <c r="X43">
        <v>1.35</v>
      </c>
    </row>
    <row r="44" spans="1:24" x14ac:dyDescent="0.25">
      <c r="A44">
        <v>2013</v>
      </c>
      <c r="B44">
        <f t="shared" si="0"/>
        <v>113.68</v>
      </c>
      <c r="C44">
        <f t="shared" si="1"/>
        <v>1.9E-2</v>
      </c>
      <c r="D44">
        <f t="shared" si="2"/>
        <v>3.0000000000000001E-3</v>
      </c>
      <c r="E44">
        <f t="shared" si="3"/>
        <v>0</v>
      </c>
      <c r="F44">
        <f t="shared" si="4"/>
        <v>3.33</v>
      </c>
      <c r="G44">
        <f t="shared" si="5"/>
        <v>0.1</v>
      </c>
      <c r="H44">
        <f t="shared" si="6"/>
        <v>1.32</v>
      </c>
      <c r="J44" t="s">
        <v>81</v>
      </c>
      <c r="K44">
        <v>2013</v>
      </c>
      <c r="L44">
        <v>113.68</v>
      </c>
      <c r="M44">
        <v>1.9E-2</v>
      </c>
      <c r="N44">
        <v>0.03</v>
      </c>
      <c r="O44">
        <v>0.02</v>
      </c>
      <c r="P44">
        <v>0.02</v>
      </c>
      <c r="Q44">
        <v>0.01</v>
      </c>
      <c r="R44" t="e">
        <v>#N/A</v>
      </c>
      <c r="S44" t="e">
        <v>#N/A</v>
      </c>
      <c r="T44">
        <v>3.0000000000000001E-3</v>
      </c>
      <c r="U44">
        <v>0</v>
      </c>
      <c r="V44">
        <v>3.33</v>
      </c>
      <c r="W44">
        <v>0.1</v>
      </c>
      <c r="X44">
        <v>1.32</v>
      </c>
    </row>
    <row r="45" spans="1:24" x14ac:dyDescent="0.25">
      <c r="A45">
        <v>2014</v>
      </c>
      <c r="B45">
        <f t="shared" si="0"/>
        <v>116.13</v>
      </c>
      <c r="C45">
        <f t="shared" si="1"/>
        <v>1.9E-2</v>
      </c>
      <c r="D45">
        <f t="shared" si="2"/>
        <v>4.0000000000000001E-3</v>
      </c>
      <c r="E45">
        <f t="shared" si="3"/>
        <v>0</v>
      </c>
      <c r="F45">
        <f t="shared" si="4"/>
        <v>3.36</v>
      </c>
      <c r="G45">
        <f t="shared" si="5"/>
        <v>0.1</v>
      </c>
      <c r="H45">
        <f t="shared" si="6"/>
        <v>1.25</v>
      </c>
      <c r="J45" t="s">
        <v>81</v>
      </c>
      <c r="K45">
        <v>2014</v>
      </c>
      <c r="L45">
        <v>116.13</v>
      </c>
      <c r="M45">
        <v>1.9E-2</v>
      </c>
      <c r="N45">
        <v>0.04</v>
      </c>
      <c r="O45">
        <v>0.02</v>
      </c>
      <c r="P45">
        <v>0.02</v>
      </c>
      <c r="Q45">
        <v>0.02</v>
      </c>
      <c r="R45" t="e">
        <v>#N/A</v>
      </c>
      <c r="S45" t="e">
        <v>#N/A</v>
      </c>
      <c r="T45">
        <v>4.0000000000000001E-3</v>
      </c>
      <c r="U45">
        <v>0</v>
      </c>
      <c r="V45">
        <v>3.36</v>
      </c>
      <c r="W45">
        <v>0.1</v>
      </c>
      <c r="X45">
        <v>1.25</v>
      </c>
    </row>
    <row r="46" spans="1:24" x14ac:dyDescent="0.25">
      <c r="A46">
        <v>2015</v>
      </c>
      <c r="B46">
        <f t="shared" si="0"/>
        <v>75.760000000000005</v>
      </c>
      <c r="C46">
        <f t="shared" si="1"/>
        <v>2.3E-2</v>
      </c>
      <c r="D46">
        <f t="shared" si="2"/>
        <v>4.0000000000000001E-3</v>
      </c>
      <c r="E46">
        <f t="shared" si="3"/>
        <v>1E-3</v>
      </c>
      <c r="F46">
        <f t="shared" si="4"/>
        <v>3.5</v>
      </c>
      <c r="G46">
        <f t="shared" si="5"/>
        <v>0.1</v>
      </c>
      <c r="H46">
        <f t="shared" si="6"/>
        <v>1.37</v>
      </c>
      <c r="J46" t="s">
        <v>81</v>
      </c>
      <c r="K46">
        <v>2015</v>
      </c>
      <c r="L46">
        <v>75.760000000000005</v>
      </c>
      <c r="M46">
        <v>2.3E-2</v>
      </c>
      <c r="N46">
        <v>0.05</v>
      </c>
      <c r="O46">
        <v>0.04</v>
      </c>
      <c r="P46">
        <v>0.04</v>
      </c>
      <c r="Q46">
        <v>0.01</v>
      </c>
      <c r="R46" t="e">
        <v>#N/A</v>
      </c>
      <c r="S46" t="e">
        <v>#N/A</v>
      </c>
      <c r="T46">
        <v>4.0000000000000001E-3</v>
      </c>
      <c r="U46">
        <v>1E-3</v>
      </c>
      <c r="V46">
        <v>3.5</v>
      </c>
      <c r="W46">
        <v>0.1</v>
      </c>
      <c r="X46">
        <v>1.37</v>
      </c>
    </row>
    <row r="47" spans="1:24" x14ac:dyDescent="0.25">
      <c r="A47">
        <v>2016</v>
      </c>
      <c r="B47">
        <f t="shared" si="0"/>
        <v>107.8</v>
      </c>
      <c r="C47">
        <f t="shared" si="1"/>
        <v>1.9E-2</v>
      </c>
      <c r="D47">
        <f t="shared" si="2"/>
        <v>4.0000000000000001E-3</v>
      </c>
      <c r="E47">
        <f t="shared" si="3"/>
        <v>0</v>
      </c>
      <c r="F47">
        <f t="shared" si="4"/>
        <v>3.25</v>
      </c>
      <c r="G47">
        <f t="shared" si="5"/>
        <v>0.1</v>
      </c>
      <c r="H47">
        <f t="shared" si="6"/>
        <v>1.35</v>
      </c>
      <c r="J47" t="s">
        <v>81</v>
      </c>
      <c r="K47">
        <v>2016</v>
      </c>
      <c r="L47">
        <v>107.8</v>
      </c>
      <c r="M47">
        <v>1.9E-2</v>
      </c>
      <c r="N47">
        <v>0.04</v>
      </c>
      <c r="O47">
        <v>0.03</v>
      </c>
      <c r="P47">
        <v>0.03</v>
      </c>
      <c r="Q47">
        <v>0.01</v>
      </c>
      <c r="R47" t="e">
        <v>#N/A</v>
      </c>
      <c r="S47" t="e">
        <v>#N/A</v>
      </c>
      <c r="T47">
        <v>4.0000000000000001E-3</v>
      </c>
      <c r="U47">
        <v>0</v>
      </c>
      <c r="V47">
        <v>3.25</v>
      </c>
      <c r="W47">
        <v>0.1</v>
      </c>
      <c r="X47">
        <v>1.35</v>
      </c>
    </row>
    <row r="48" spans="1:24" x14ac:dyDescent="0.25">
      <c r="A48">
        <v>2017</v>
      </c>
      <c r="B48">
        <f t="shared" si="0"/>
        <v>144.76</v>
      </c>
      <c r="C48">
        <f t="shared" si="1"/>
        <v>0.02</v>
      </c>
      <c r="D48">
        <f t="shared" si="2"/>
        <v>5.0000000000000001E-3</v>
      </c>
      <c r="E48">
        <f t="shared" si="3"/>
        <v>0</v>
      </c>
      <c r="F48">
        <f t="shared" si="4"/>
        <v>3.37</v>
      </c>
      <c r="G48">
        <f t="shared" si="5"/>
        <v>0.1</v>
      </c>
      <c r="H48">
        <f t="shared" si="6"/>
        <v>1.17</v>
      </c>
      <c r="J48" t="s">
        <v>81</v>
      </c>
      <c r="K48">
        <v>2017</v>
      </c>
      <c r="L48">
        <v>144.76</v>
      </c>
      <c r="M48">
        <v>0.02</v>
      </c>
      <c r="N48">
        <v>0.03</v>
      </c>
      <c r="O48">
        <v>0.02</v>
      </c>
      <c r="P48">
        <v>0.01</v>
      </c>
      <c r="Q48">
        <v>0.01</v>
      </c>
      <c r="R48" t="e">
        <v>#N/A</v>
      </c>
      <c r="S48" t="e">
        <v>#N/A</v>
      </c>
      <c r="T48">
        <v>5.0000000000000001E-3</v>
      </c>
      <c r="U48">
        <v>0</v>
      </c>
      <c r="V48">
        <v>3.37</v>
      </c>
      <c r="W48">
        <v>0.1</v>
      </c>
      <c r="X48">
        <v>1.17</v>
      </c>
    </row>
    <row r="49" spans="1:24" x14ac:dyDescent="0.25">
      <c r="A49">
        <v>2018</v>
      </c>
      <c r="B49">
        <f t="shared" si="0"/>
        <v>98.36</v>
      </c>
      <c r="C49">
        <f t="shared" si="1"/>
        <v>2.1999999999999999E-2</v>
      </c>
      <c r="D49">
        <f t="shared" si="2"/>
        <v>6.0000000000000001E-3</v>
      </c>
      <c r="E49">
        <f t="shared" si="3"/>
        <v>0</v>
      </c>
      <c r="F49">
        <f t="shared" si="4"/>
        <v>3.46</v>
      </c>
      <c r="G49">
        <f t="shared" si="5"/>
        <v>0.11</v>
      </c>
      <c r="H49">
        <f t="shared" si="6"/>
        <v>1.08</v>
      </c>
      <c r="J49" t="s">
        <v>81</v>
      </c>
      <c r="K49">
        <v>2018</v>
      </c>
      <c r="L49">
        <v>98.36</v>
      </c>
      <c r="M49">
        <v>2.1999999999999999E-2</v>
      </c>
      <c r="N49">
        <v>0.03</v>
      </c>
      <c r="O49">
        <v>0.02</v>
      </c>
      <c r="P49">
        <v>0.01</v>
      </c>
      <c r="Q49">
        <v>0.01</v>
      </c>
      <c r="R49" t="e">
        <v>#N/A</v>
      </c>
      <c r="S49" t="e">
        <v>#N/A</v>
      </c>
      <c r="T49">
        <v>6.0000000000000001E-3</v>
      </c>
      <c r="U49">
        <v>0</v>
      </c>
      <c r="V49">
        <v>3.46</v>
      </c>
      <c r="W49">
        <v>0.11</v>
      </c>
      <c r="X49">
        <v>1.08</v>
      </c>
    </row>
    <row r="50" spans="1:24" x14ac:dyDescent="0.25">
      <c r="A50">
        <v>2019</v>
      </c>
      <c r="B50" t="e">
        <f t="shared" si="0"/>
        <v>#N/A</v>
      </c>
      <c r="C50" t="e">
        <f t="shared" si="1"/>
        <v>#N/A</v>
      </c>
      <c r="D50" t="e">
        <f t="shared" si="2"/>
        <v>#N/A</v>
      </c>
      <c r="E50" t="e">
        <f t="shared" si="3"/>
        <v>#N/A</v>
      </c>
      <c r="F50" t="e">
        <f t="shared" si="4"/>
        <v>#N/A</v>
      </c>
      <c r="G50" t="e">
        <f t="shared" si="5"/>
        <v>#N/A</v>
      </c>
      <c r="H50" t="e">
        <f t="shared" si="6"/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D735-F353-45DA-939D-179945D60F2F}">
  <dimension ref="A1:X54"/>
  <sheetViews>
    <sheetView workbookViewId="0">
      <selection sqref="A1:X1"/>
    </sheetView>
  </sheetViews>
  <sheetFormatPr defaultRowHeight="15" x14ac:dyDescent="0.25"/>
  <cols>
    <col min="1" max="1" width="12.7109375" customWidth="1"/>
    <col min="2" max="2" width="12.85546875" customWidth="1"/>
  </cols>
  <sheetData>
    <row r="1" spans="1:24" ht="36.75" customHeight="1" x14ac:dyDescent="0.25">
      <c r="A1" s="8" t="s">
        <v>127</v>
      </c>
      <c r="B1" s="9" t="s">
        <v>128</v>
      </c>
      <c r="C1" s="9"/>
      <c r="D1" s="9"/>
      <c r="E1" s="9"/>
      <c r="F1" s="9"/>
      <c r="G1" s="9"/>
      <c r="H1" s="9"/>
      <c r="J1" s="8" t="s">
        <v>126</v>
      </c>
      <c r="K1" s="8"/>
      <c r="L1" s="8"/>
      <c r="M1" s="8"/>
      <c r="N1" s="8"/>
      <c r="O1" s="8">
        <v>5</v>
      </c>
      <c r="P1" s="8">
        <v>6</v>
      </c>
      <c r="Q1" s="8">
        <v>7</v>
      </c>
      <c r="R1" s="8">
        <v>8</v>
      </c>
      <c r="S1" s="8">
        <v>9</v>
      </c>
      <c r="T1" s="8">
        <v>10</v>
      </c>
      <c r="U1" s="8">
        <v>11</v>
      </c>
      <c r="V1" s="8">
        <v>12</v>
      </c>
      <c r="W1" s="8">
        <v>13</v>
      </c>
      <c r="X1" s="8">
        <v>14</v>
      </c>
    </row>
    <row r="2" spans="1:24" x14ac:dyDescent="0.25">
      <c r="A2" t="s">
        <v>8</v>
      </c>
      <c r="B2" t="s">
        <v>83</v>
      </c>
      <c r="C2" t="s">
        <v>9</v>
      </c>
      <c r="D2" t="s">
        <v>85</v>
      </c>
      <c r="E2" t="s">
        <v>84</v>
      </c>
      <c r="F2" t="s">
        <v>86</v>
      </c>
      <c r="G2" t="s">
        <v>106</v>
      </c>
      <c r="H2" t="s">
        <v>87</v>
      </c>
      <c r="J2" t="s">
        <v>0</v>
      </c>
      <c r="K2" t="s">
        <v>1</v>
      </c>
      <c r="L2" t="s">
        <v>13</v>
      </c>
      <c r="M2" t="s">
        <v>2</v>
      </c>
      <c r="N2" t="s">
        <v>32</v>
      </c>
      <c r="O2" t="s">
        <v>34</v>
      </c>
      <c r="P2" t="s">
        <v>36</v>
      </c>
      <c r="Q2" t="s">
        <v>38</v>
      </c>
      <c r="R2" t="s">
        <v>40</v>
      </c>
      <c r="S2" t="s">
        <v>42</v>
      </c>
      <c r="T2" t="s">
        <v>3</v>
      </c>
      <c r="U2" t="s">
        <v>4</v>
      </c>
      <c r="V2" t="s">
        <v>5</v>
      </c>
      <c r="W2" t="s">
        <v>6</v>
      </c>
      <c r="X2" t="s">
        <v>7</v>
      </c>
    </row>
    <row r="3" spans="1:24" x14ac:dyDescent="0.25">
      <c r="A3">
        <v>1969</v>
      </c>
      <c r="B3">
        <f>VLOOKUP($A3,$K:$X,2,FALSE)</f>
        <v>146.47</v>
      </c>
      <c r="C3">
        <f>VLOOKUP($A3,$K:$X,3,FALSE)</f>
        <v>2.7E-2</v>
      </c>
      <c r="D3">
        <f>VLOOKUP($A3,$K:$X,10,FALSE)</f>
        <v>0.01</v>
      </c>
      <c r="E3">
        <f>VLOOKUP($A3,$K:$X,11,FALSE)</f>
        <v>1E-3</v>
      </c>
      <c r="F3">
        <f>VLOOKUP($A3,$K:$X,12,FALSE)</f>
        <v>3.09</v>
      </c>
      <c r="G3" t="e">
        <f>VLOOKUP($A3,$K:$X,13,FALSE)</f>
        <v>#N/A</v>
      </c>
      <c r="H3" t="e">
        <f>VLOOKUP($A3,$K:$X,14,FALSE)</f>
        <v>#N/A</v>
      </c>
      <c r="J3" t="s">
        <v>82</v>
      </c>
      <c r="K3">
        <v>1969</v>
      </c>
      <c r="L3">
        <v>146.47</v>
      </c>
      <c r="M3">
        <v>2.7E-2</v>
      </c>
      <c r="N3" t="e">
        <v>#N/A</v>
      </c>
      <c r="O3">
        <v>0.06</v>
      </c>
      <c r="P3">
        <v>0.05</v>
      </c>
      <c r="Q3" t="e">
        <v>#N/A</v>
      </c>
      <c r="R3" t="e">
        <v>#N/A</v>
      </c>
      <c r="S3">
        <v>0.06</v>
      </c>
      <c r="T3">
        <v>0.01</v>
      </c>
      <c r="U3">
        <v>1E-3</v>
      </c>
      <c r="V3">
        <v>3.09</v>
      </c>
      <c r="W3" t="e">
        <v>#N/A</v>
      </c>
      <c r="X3" t="e">
        <v>#N/A</v>
      </c>
    </row>
    <row r="4" spans="1:24" x14ac:dyDescent="0.25">
      <c r="A4">
        <v>1970</v>
      </c>
      <c r="B4">
        <f t="shared" ref="B4:B54" si="0">VLOOKUP($A4,$K:$X,2,FALSE)</f>
        <v>105.69</v>
      </c>
      <c r="C4">
        <f t="shared" ref="C4:C54" si="1">VLOOKUP($A4,$K:$X,3,FALSE)</f>
        <v>2.9000000000000001E-2</v>
      </c>
      <c r="D4">
        <f t="shared" ref="D4:D54" si="2">VLOOKUP($A4,$K:$X,10,FALSE)</f>
        <v>5.0000000000000001E-3</v>
      </c>
      <c r="E4">
        <f t="shared" ref="E4:E54" si="3">VLOOKUP($A4,$K:$X,11,FALSE)</f>
        <v>0</v>
      </c>
      <c r="F4">
        <f t="shared" ref="F4:F54" si="4">VLOOKUP($A4,$K:$X,12,FALSE)</f>
        <v>3.86</v>
      </c>
      <c r="G4">
        <f t="shared" ref="G4:G54" si="5">VLOOKUP($A4,$K:$X,13,FALSE)</f>
        <v>0.73</v>
      </c>
      <c r="H4" t="e">
        <f t="shared" ref="H4:H54" si="6">VLOOKUP($A4,$K:$X,14,FALSE)</f>
        <v>#N/A</v>
      </c>
      <c r="J4" t="s">
        <v>82</v>
      </c>
      <c r="K4">
        <v>1970</v>
      </c>
      <c r="L4">
        <v>105.69</v>
      </c>
      <c r="M4">
        <v>2.9000000000000001E-2</v>
      </c>
      <c r="N4" t="e">
        <v>#N/A</v>
      </c>
      <c r="O4">
        <v>0.05</v>
      </c>
      <c r="P4">
        <v>0.05</v>
      </c>
      <c r="Q4" t="e">
        <v>#N/A</v>
      </c>
      <c r="R4" t="e">
        <v>#N/A</v>
      </c>
      <c r="S4">
        <v>0.05</v>
      </c>
      <c r="T4">
        <v>5.0000000000000001E-3</v>
      </c>
      <c r="U4">
        <v>0</v>
      </c>
      <c r="V4">
        <v>3.86</v>
      </c>
      <c r="W4">
        <v>0.73</v>
      </c>
      <c r="X4" t="e">
        <v>#N/A</v>
      </c>
    </row>
    <row r="5" spans="1:24" x14ac:dyDescent="0.25">
      <c r="A5">
        <v>1971</v>
      </c>
      <c r="B5">
        <f t="shared" si="0"/>
        <v>148.19</v>
      </c>
      <c r="C5">
        <f t="shared" si="1"/>
        <v>7.0999999999999994E-2</v>
      </c>
      <c r="D5">
        <f t="shared" si="2"/>
        <v>0</v>
      </c>
      <c r="E5">
        <f t="shared" si="3"/>
        <v>0</v>
      </c>
      <c r="F5">
        <f t="shared" si="4"/>
        <v>3.59</v>
      </c>
      <c r="G5">
        <f t="shared" si="5"/>
        <v>0.42</v>
      </c>
      <c r="H5" t="e">
        <f t="shared" si="6"/>
        <v>#N/A</v>
      </c>
      <c r="J5" t="s">
        <v>82</v>
      </c>
      <c r="K5">
        <v>1971</v>
      </c>
      <c r="L5">
        <v>148.19</v>
      </c>
      <c r="M5">
        <v>7.0999999999999994E-2</v>
      </c>
      <c r="N5" t="e">
        <v>#N/A</v>
      </c>
      <c r="O5">
        <v>0.06</v>
      </c>
      <c r="P5">
        <v>0.06</v>
      </c>
      <c r="Q5" t="e">
        <v>#N/A</v>
      </c>
      <c r="R5" t="e">
        <v>#N/A</v>
      </c>
      <c r="S5">
        <v>0.06</v>
      </c>
      <c r="T5">
        <v>0</v>
      </c>
      <c r="U5">
        <v>0</v>
      </c>
      <c r="V5">
        <v>3.59</v>
      </c>
      <c r="W5">
        <v>0.42</v>
      </c>
      <c r="X5" t="e">
        <v>#N/A</v>
      </c>
    </row>
    <row r="6" spans="1:24" x14ac:dyDescent="0.25">
      <c r="A6">
        <v>1972</v>
      </c>
      <c r="B6">
        <f t="shared" si="0"/>
        <v>198.7</v>
      </c>
      <c r="C6">
        <f t="shared" si="1"/>
        <v>3.7999999999999999E-2</v>
      </c>
      <c r="D6">
        <f t="shared" si="2"/>
        <v>1E-3</v>
      </c>
      <c r="E6">
        <f t="shared" si="3"/>
        <v>1E-3</v>
      </c>
      <c r="F6">
        <f t="shared" si="4"/>
        <v>3.32</v>
      </c>
      <c r="G6">
        <f t="shared" si="5"/>
        <v>0.16</v>
      </c>
      <c r="H6" t="e">
        <f t="shared" si="6"/>
        <v>#N/A</v>
      </c>
      <c r="J6" t="s">
        <v>82</v>
      </c>
      <c r="K6">
        <v>1972</v>
      </c>
      <c r="L6">
        <v>198.7</v>
      </c>
      <c r="M6">
        <v>3.7999999999999999E-2</v>
      </c>
      <c r="N6" t="e">
        <v>#N/A</v>
      </c>
      <c r="O6">
        <v>0.05</v>
      </c>
      <c r="P6">
        <v>0.05</v>
      </c>
      <c r="Q6" t="e">
        <v>#N/A</v>
      </c>
      <c r="R6" t="e">
        <v>#N/A</v>
      </c>
      <c r="S6">
        <v>0.05</v>
      </c>
      <c r="T6">
        <v>1E-3</v>
      </c>
      <c r="U6">
        <v>1E-3</v>
      </c>
      <c r="V6">
        <v>3.32</v>
      </c>
      <c r="W6">
        <v>0.16</v>
      </c>
      <c r="X6" t="e">
        <v>#N/A</v>
      </c>
    </row>
    <row r="7" spans="1:24" x14ac:dyDescent="0.25">
      <c r="A7">
        <v>1973</v>
      </c>
      <c r="B7">
        <f t="shared" si="0"/>
        <v>64.14</v>
      </c>
      <c r="C7">
        <f t="shared" si="1"/>
        <v>5.0999999999999997E-2</v>
      </c>
      <c r="D7">
        <f t="shared" si="2"/>
        <v>0</v>
      </c>
      <c r="E7">
        <f t="shared" si="3"/>
        <v>1E-3</v>
      </c>
      <c r="F7">
        <f t="shared" si="4"/>
        <v>2.78</v>
      </c>
      <c r="G7" t="e">
        <f t="shared" si="5"/>
        <v>#N/A</v>
      </c>
      <c r="H7" t="e">
        <f t="shared" si="6"/>
        <v>#N/A</v>
      </c>
      <c r="J7" t="s">
        <v>82</v>
      </c>
      <c r="K7">
        <v>1973</v>
      </c>
      <c r="L7">
        <v>64.14</v>
      </c>
      <c r="M7">
        <v>5.0999999999999997E-2</v>
      </c>
      <c r="N7" t="e">
        <v>#N/A</v>
      </c>
      <c r="O7">
        <v>0.04</v>
      </c>
      <c r="P7">
        <v>0.04</v>
      </c>
      <c r="Q7" t="e">
        <v>#N/A</v>
      </c>
      <c r="R7" t="e">
        <v>#N/A</v>
      </c>
      <c r="S7">
        <v>0.04</v>
      </c>
      <c r="T7">
        <v>0</v>
      </c>
      <c r="U7">
        <v>1E-3</v>
      </c>
      <c r="V7">
        <v>2.78</v>
      </c>
      <c r="W7" t="e">
        <v>#N/A</v>
      </c>
      <c r="X7" t="e">
        <v>#N/A</v>
      </c>
    </row>
    <row r="8" spans="1:24" x14ac:dyDescent="0.25">
      <c r="A8">
        <v>1974</v>
      </c>
      <c r="B8">
        <f t="shared" si="0"/>
        <v>207.31</v>
      </c>
      <c r="C8">
        <f t="shared" si="1"/>
        <v>4.2999999999999997E-2</v>
      </c>
      <c r="D8" t="e">
        <f t="shared" si="2"/>
        <v>#N/A</v>
      </c>
      <c r="E8">
        <f t="shared" si="3"/>
        <v>5.0000000000000001E-3</v>
      </c>
      <c r="F8">
        <f t="shared" si="4"/>
        <v>3.46</v>
      </c>
      <c r="G8" t="e">
        <f t="shared" si="5"/>
        <v>#N/A</v>
      </c>
      <c r="H8" t="e">
        <f t="shared" si="6"/>
        <v>#N/A</v>
      </c>
      <c r="J8" t="s">
        <v>82</v>
      </c>
      <c r="K8">
        <v>1974</v>
      </c>
      <c r="L8">
        <v>207.31</v>
      </c>
      <c r="M8">
        <v>4.2999999999999997E-2</v>
      </c>
      <c r="N8" t="e">
        <v>#N/A</v>
      </c>
      <c r="O8">
        <v>0.06</v>
      </c>
      <c r="P8" t="e">
        <v>#N/A</v>
      </c>
      <c r="Q8" t="e">
        <v>#N/A</v>
      </c>
      <c r="R8" t="e">
        <v>#N/A</v>
      </c>
      <c r="S8">
        <v>0.05</v>
      </c>
      <c r="T8" t="e">
        <v>#N/A</v>
      </c>
      <c r="U8">
        <v>5.0000000000000001E-3</v>
      </c>
      <c r="V8">
        <v>3.46</v>
      </c>
      <c r="W8" t="e">
        <v>#N/A</v>
      </c>
      <c r="X8" t="e">
        <v>#N/A</v>
      </c>
    </row>
    <row r="9" spans="1:24" x14ac:dyDescent="0.25">
      <c r="A9">
        <v>1975</v>
      </c>
      <c r="B9">
        <f t="shared" si="0"/>
        <v>145.71</v>
      </c>
      <c r="C9">
        <f t="shared" si="1"/>
        <v>3.6999999999999998E-2</v>
      </c>
      <c r="D9" t="e">
        <f t="shared" si="2"/>
        <v>#N/A</v>
      </c>
      <c r="E9">
        <f t="shared" si="3"/>
        <v>2E-3</v>
      </c>
      <c r="F9">
        <f t="shared" si="4"/>
        <v>2.92</v>
      </c>
      <c r="G9" t="e">
        <f t="shared" si="5"/>
        <v>#N/A</v>
      </c>
      <c r="H9" t="e">
        <f t="shared" si="6"/>
        <v>#N/A</v>
      </c>
      <c r="J9" t="s">
        <v>82</v>
      </c>
      <c r="K9">
        <v>1975</v>
      </c>
      <c r="L9">
        <v>145.71</v>
      </c>
      <c r="M9">
        <v>3.6999999999999998E-2</v>
      </c>
      <c r="N9" t="e">
        <v>#N/A</v>
      </c>
      <c r="O9">
        <v>0.04</v>
      </c>
      <c r="P9" t="e">
        <v>#N/A</v>
      </c>
      <c r="Q9" t="e">
        <v>#N/A</v>
      </c>
      <c r="R9" t="e">
        <v>#N/A</v>
      </c>
      <c r="S9">
        <v>0.04</v>
      </c>
      <c r="T9" t="e">
        <v>#N/A</v>
      </c>
      <c r="U9">
        <v>2E-3</v>
      </c>
      <c r="V9">
        <v>2.92</v>
      </c>
      <c r="W9" t="e">
        <v>#N/A</v>
      </c>
      <c r="X9" t="e">
        <v>#N/A</v>
      </c>
    </row>
    <row r="10" spans="1:24" x14ac:dyDescent="0.25">
      <c r="A10">
        <v>1976</v>
      </c>
      <c r="B10">
        <f t="shared" si="0"/>
        <v>166.54</v>
      </c>
      <c r="C10">
        <f t="shared" si="1"/>
        <v>4.2000000000000003E-2</v>
      </c>
      <c r="D10" t="e">
        <f t="shared" si="2"/>
        <v>#N/A</v>
      </c>
      <c r="E10">
        <f t="shared" si="3"/>
        <v>4.0000000000000001E-3</v>
      </c>
      <c r="F10">
        <f t="shared" si="4"/>
        <v>4.01</v>
      </c>
      <c r="G10" t="e">
        <f t="shared" si="5"/>
        <v>#N/A</v>
      </c>
      <c r="H10" t="e">
        <f t="shared" si="6"/>
        <v>#N/A</v>
      </c>
      <c r="J10" t="s">
        <v>82</v>
      </c>
      <c r="K10">
        <v>1976</v>
      </c>
      <c r="L10">
        <v>166.54</v>
      </c>
      <c r="M10">
        <v>4.2000000000000003E-2</v>
      </c>
      <c r="N10" t="e">
        <v>#N/A</v>
      </c>
      <c r="O10">
        <v>0.05</v>
      </c>
      <c r="P10" t="e">
        <v>#N/A</v>
      </c>
      <c r="Q10" t="e">
        <v>#N/A</v>
      </c>
      <c r="R10" t="e">
        <v>#N/A</v>
      </c>
      <c r="S10">
        <v>0.05</v>
      </c>
      <c r="T10" t="e">
        <v>#N/A</v>
      </c>
      <c r="U10">
        <v>4.0000000000000001E-3</v>
      </c>
      <c r="V10">
        <v>4.01</v>
      </c>
      <c r="W10" t="e">
        <v>#N/A</v>
      </c>
      <c r="X10" t="e">
        <v>#N/A</v>
      </c>
    </row>
    <row r="11" spans="1:24" x14ac:dyDescent="0.25">
      <c r="A11">
        <v>1977</v>
      </c>
      <c r="B11">
        <f t="shared" si="0"/>
        <v>37.229999999999997</v>
      </c>
      <c r="C11">
        <f t="shared" si="1"/>
        <v>3.5999999999999997E-2</v>
      </c>
      <c r="D11" t="e">
        <f t="shared" si="2"/>
        <v>#N/A</v>
      </c>
      <c r="E11">
        <f t="shared" si="3"/>
        <v>1E-3</v>
      </c>
      <c r="F11">
        <f t="shared" si="4"/>
        <v>4.8499999999999996</v>
      </c>
      <c r="G11" t="e">
        <f t="shared" si="5"/>
        <v>#N/A</v>
      </c>
      <c r="H11" t="e">
        <f t="shared" si="6"/>
        <v>#N/A</v>
      </c>
      <c r="J11" t="s">
        <v>82</v>
      </c>
      <c r="K11">
        <v>1977</v>
      </c>
      <c r="L11">
        <v>37.229999999999997</v>
      </c>
      <c r="M11">
        <v>3.5999999999999997E-2</v>
      </c>
      <c r="N11" t="e">
        <v>#N/A</v>
      </c>
      <c r="O11">
        <v>7.0000000000000007E-2</v>
      </c>
      <c r="P11" t="e">
        <v>#N/A</v>
      </c>
      <c r="Q11" t="e">
        <v>#N/A</v>
      </c>
      <c r="R11" t="e">
        <v>#N/A</v>
      </c>
      <c r="S11">
        <v>7.0000000000000007E-2</v>
      </c>
      <c r="T11" t="e">
        <v>#N/A</v>
      </c>
      <c r="U11">
        <v>1E-3</v>
      </c>
      <c r="V11">
        <v>4.8499999999999996</v>
      </c>
      <c r="W11" t="e">
        <v>#N/A</v>
      </c>
      <c r="X11" t="e">
        <v>#N/A</v>
      </c>
    </row>
    <row r="12" spans="1:24" x14ac:dyDescent="0.25">
      <c r="A12">
        <v>1978</v>
      </c>
      <c r="B12">
        <f t="shared" si="0"/>
        <v>129.97999999999999</v>
      </c>
      <c r="C12">
        <f t="shared" si="1"/>
        <v>4.1000000000000002E-2</v>
      </c>
      <c r="D12">
        <f t="shared" si="2"/>
        <v>1.4999999999999999E-2</v>
      </c>
      <c r="E12">
        <f t="shared" si="3"/>
        <v>2E-3</v>
      </c>
      <c r="F12">
        <f t="shared" si="4"/>
        <v>3.75</v>
      </c>
      <c r="G12">
        <f t="shared" si="5"/>
        <v>0.23</v>
      </c>
      <c r="H12" t="e">
        <f t="shared" si="6"/>
        <v>#N/A</v>
      </c>
      <c r="J12" t="s">
        <v>82</v>
      </c>
      <c r="K12">
        <v>1978</v>
      </c>
      <c r="L12">
        <v>129.97999999999999</v>
      </c>
      <c r="M12">
        <v>4.1000000000000002E-2</v>
      </c>
      <c r="N12">
        <v>0.09</v>
      </c>
      <c r="O12">
        <v>7.0000000000000007E-2</v>
      </c>
      <c r="P12">
        <v>0.06</v>
      </c>
      <c r="Q12">
        <v>0.02</v>
      </c>
      <c r="R12">
        <v>0.09</v>
      </c>
      <c r="S12">
        <v>7.0000000000000007E-2</v>
      </c>
      <c r="T12">
        <v>1.4999999999999999E-2</v>
      </c>
      <c r="U12">
        <v>2E-3</v>
      </c>
      <c r="V12">
        <v>3.75</v>
      </c>
      <c r="W12">
        <v>0.23</v>
      </c>
      <c r="X12" t="e">
        <v>#N/A</v>
      </c>
    </row>
    <row r="13" spans="1:24" x14ac:dyDescent="0.25">
      <c r="A13">
        <v>1979</v>
      </c>
      <c r="B13">
        <f t="shared" si="0"/>
        <v>115.14</v>
      </c>
      <c r="C13">
        <f t="shared" si="1"/>
        <v>3.2000000000000001E-2</v>
      </c>
      <c r="D13">
        <f t="shared" si="2"/>
        <v>1.9E-2</v>
      </c>
      <c r="E13">
        <f t="shared" si="3"/>
        <v>3.0000000000000001E-3</v>
      </c>
      <c r="F13">
        <f t="shared" si="4"/>
        <v>4.3600000000000003</v>
      </c>
      <c r="G13">
        <f t="shared" si="5"/>
        <v>0.23</v>
      </c>
      <c r="H13" t="e">
        <f t="shared" si="6"/>
        <v>#N/A</v>
      </c>
      <c r="J13" t="s">
        <v>82</v>
      </c>
      <c r="K13">
        <v>1979</v>
      </c>
      <c r="L13">
        <v>115.14</v>
      </c>
      <c r="M13">
        <v>3.2000000000000001E-2</v>
      </c>
      <c r="N13">
        <v>0.06</v>
      </c>
      <c r="O13">
        <v>0.05</v>
      </c>
      <c r="P13">
        <v>0.03</v>
      </c>
      <c r="Q13">
        <v>0.02</v>
      </c>
      <c r="R13">
        <v>0.06</v>
      </c>
      <c r="S13">
        <v>0.04</v>
      </c>
      <c r="T13">
        <v>1.9E-2</v>
      </c>
      <c r="U13">
        <v>3.0000000000000001E-3</v>
      </c>
      <c r="V13">
        <v>4.3600000000000003</v>
      </c>
      <c r="W13">
        <v>0.23</v>
      </c>
      <c r="X13" t="e">
        <v>#N/A</v>
      </c>
    </row>
    <row r="14" spans="1:24" x14ac:dyDescent="0.25">
      <c r="A14">
        <v>1980</v>
      </c>
      <c r="B14">
        <f t="shared" si="0"/>
        <v>113.09</v>
      </c>
      <c r="C14">
        <f t="shared" si="1"/>
        <v>3.7999999999999999E-2</v>
      </c>
      <c r="D14">
        <f t="shared" si="2"/>
        <v>8.0000000000000002E-3</v>
      </c>
      <c r="E14">
        <f t="shared" si="3"/>
        <v>2E-3</v>
      </c>
      <c r="F14">
        <f t="shared" si="4"/>
        <v>3.93</v>
      </c>
      <c r="G14">
        <f t="shared" si="5"/>
        <v>0.35</v>
      </c>
      <c r="H14" t="e">
        <f t="shared" si="6"/>
        <v>#N/A</v>
      </c>
      <c r="J14" t="s">
        <v>82</v>
      </c>
      <c r="K14">
        <v>1980</v>
      </c>
      <c r="L14">
        <v>113.09</v>
      </c>
      <c r="M14">
        <v>3.7999999999999999E-2</v>
      </c>
      <c r="N14">
        <v>0.06</v>
      </c>
      <c r="O14">
        <v>0.05</v>
      </c>
      <c r="P14">
        <v>0.04</v>
      </c>
      <c r="Q14">
        <v>0.01</v>
      </c>
      <c r="R14">
        <v>0.06</v>
      </c>
      <c r="S14">
        <v>0.05</v>
      </c>
      <c r="T14">
        <v>8.0000000000000002E-3</v>
      </c>
      <c r="U14">
        <v>2E-3</v>
      </c>
      <c r="V14">
        <v>3.93</v>
      </c>
      <c r="W14">
        <v>0.35</v>
      </c>
      <c r="X14" t="e">
        <v>#N/A</v>
      </c>
    </row>
    <row r="15" spans="1:24" x14ac:dyDescent="0.25">
      <c r="A15">
        <v>1981</v>
      </c>
      <c r="B15">
        <f t="shared" si="0"/>
        <v>104.55</v>
      </c>
      <c r="C15">
        <f t="shared" si="1"/>
        <v>4.3999999999999997E-2</v>
      </c>
      <c r="D15">
        <f t="shared" si="2"/>
        <v>8.0000000000000002E-3</v>
      </c>
      <c r="E15">
        <f t="shared" si="3"/>
        <v>5.0000000000000001E-3</v>
      </c>
      <c r="F15">
        <f t="shared" si="4"/>
        <v>4.1399999999999997</v>
      </c>
      <c r="G15" t="e">
        <f t="shared" si="5"/>
        <v>#N/A</v>
      </c>
      <c r="H15" t="e">
        <f t="shared" si="6"/>
        <v>#N/A</v>
      </c>
      <c r="J15" t="s">
        <v>82</v>
      </c>
      <c r="K15">
        <v>1981</v>
      </c>
      <c r="L15">
        <v>104.55</v>
      </c>
      <c r="M15">
        <v>4.3999999999999997E-2</v>
      </c>
      <c r="N15">
        <v>0.08</v>
      </c>
      <c r="O15">
        <v>0.06</v>
      </c>
      <c r="P15">
        <v>0.05</v>
      </c>
      <c r="Q15">
        <v>0.02</v>
      </c>
      <c r="R15">
        <v>0.08</v>
      </c>
      <c r="S15">
        <v>0.06</v>
      </c>
      <c r="T15">
        <v>8.0000000000000002E-3</v>
      </c>
      <c r="U15">
        <v>5.0000000000000001E-3</v>
      </c>
      <c r="V15">
        <v>4.1399999999999997</v>
      </c>
      <c r="W15" t="e">
        <v>#N/A</v>
      </c>
      <c r="X15" t="e">
        <v>#N/A</v>
      </c>
    </row>
    <row r="16" spans="1:24" x14ac:dyDescent="0.25">
      <c r="A16">
        <v>1982</v>
      </c>
      <c r="B16">
        <f t="shared" si="0"/>
        <v>189.26</v>
      </c>
      <c r="C16">
        <f t="shared" si="1"/>
        <v>4.9000000000000002E-2</v>
      </c>
      <c r="D16">
        <f t="shared" si="2"/>
        <v>3.0000000000000001E-3</v>
      </c>
      <c r="E16">
        <f t="shared" si="3"/>
        <v>1E-3</v>
      </c>
      <c r="F16">
        <f t="shared" si="4"/>
        <v>3.9</v>
      </c>
      <c r="G16" t="e">
        <f t="shared" si="5"/>
        <v>#N/A</v>
      </c>
      <c r="H16" t="e">
        <f t="shared" si="6"/>
        <v>#N/A</v>
      </c>
      <c r="J16" t="s">
        <v>82</v>
      </c>
      <c r="K16">
        <v>1982</v>
      </c>
      <c r="L16">
        <v>189.26</v>
      </c>
      <c r="M16">
        <v>4.9000000000000002E-2</v>
      </c>
      <c r="N16">
        <v>7.0000000000000007E-2</v>
      </c>
      <c r="O16">
        <v>0.05</v>
      </c>
      <c r="P16">
        <v>0.05</v>
      </c>
      <c r="Q16">
        <v>0.02</v>
      </c>
      <c r="R16">
        <v>7.0000000000000007E-2</v>
      </c>
      <c r="S16">
        <v>0.05</v>
      </c>
      <c r="T16">
        <v>3.0000000000000001E-3</v>
      </c>
      <c r="U16">
        <v>1E-3</v>
      </c>
      <c r="V16">
        <v>3.9</v>
      </c>
      <c r="W16" t="e">
        <v>#N/A</v>
      </c>
      <c r="X16" t="e">
        <v>#N/A</v>
      </c>
    </row>
    <row r="17" spans="1:24" x14ac:dyDescent="0.25">
      <c r="A17">
        <v>1983</v>
      </c>
      <c r="B17">
        <f t="shared" si="0"/>
        <v>158.30000000000001</v>
      </c>
      <c r="C17">
        <f t="shared" si="1"/>
        <v>4.2000000000000003E-2</v>
      </c>
      <c r="D17">
        <f t="shared" si="2"/>
        <v>8.9999999999999993E-3</v>
      </c>
      <c r="E17">
        <f t="shared" si="3"/>
        <v>2E-3</v>
      </c>
      <c r="F17">
        <f t="shared" si="4"/>
        <v>3.99</v>
      </c>
      <c r="G17" t="e">
        <f t="shared" si="5"/>
        <v>#N/A</v>
      </c>
      <c r="H17" t="e">
        <f t="shared" si="6"/>
        <v>#N/A</v>
      </c>
      <c r="J17" t="s">
        <v>82</v>
      </c>
      <c r="K17">
        <v>1983</v>
      </c>
      <c r="L17">
        <v>158.30000000000001</v>
      </c>
      <c r="M17">
        <v>4.2000000000000003E-2</v>
      </c>
      <c r="N17">
        <v>0.06</v>
      </c>
      <c r="O17">
        <v>0.05</v>
      </c>
      <c r="P17">
        <v>0.02</v>
      </c>
      <c r="Q17">
        <v>0.02</v>
      </c>
      <c r="R17">
        <v>0.06</v>
      </c>
      <c r="S17">
        <v>0.04</v>
      </c>
      <c r="T17">
        <v>8.9999999999999993E-3</v>
      </c>
      <c r="U17">
        <v>2E-3</v>
      </c>
      <c r="V17">
        <v>3.99</v>
      </c>
      <c r="W17" t="e">
        <v>#N/A</v>
      </c>
      <c r="X17" t="e">
        <v>#N/A</v>
      </c>
    </row>
    <row r="18" spans="1:24" x14ac:dyDescent="0.25">
      <c r="A18">
        <v>1984</v>
      </c>
      <c r="B18">
        <f t="shared" si="0"/>
        <v>179.75</v>
      </c>
      <c r="C18">
        <f t="shared" si="1"/>
        <v>3.5000000000000003E-2</v>
      </c>
      <c r="D18">
        <f t="shared" si="2"/>
        <v>6.0000000000000001E-3</v>
      </c>
      <c r="E18">
        <f t="shared" si="3"/>
        <v>4.0000000000000001E-3</v>
      </c>
      <c r="F18">
        <f t="shared" si="4"/>
        <v>3.49</v>
      </c>
      <c r="G18">
        <f t="shared" si="5"/>
        <v>0.41</v>
      </c>
      <c r="H18" t="e">
        <f t="shared" si="6"/>
        <v>#N/A</v>
      </c>
      <c r="J18" t="s">
        <v>82</v>
      </c>
      <c r="K18">
        <v>1984</v>
      </c>
      <c r="L18">
        <v>179.75</v>
      </c>
      <c r="M18">
        <v>3.5000000000000003E-2</v>
      </c>
      <c r="N18">
        <v>7.0000000000000007E-2</v>
      </c>
      <c r="O18">
        <v>0.05</v>
      </c>
      <c r="P18">
        <v>0.04</v>
      </c>
      <c r="Q18">
        <v>0.02</v>
      </c>
      <c r="R18">
        <v>0.06</v>
      </c>
      <c r="S18">
        <v>0.04</v>
      </c>
      <c r="T18">
        <v>6.0000000000000001E-3</v>
      </c>
      <c r="U18">
        <v>4.0000000000000001E-3</v>
      </c>
      <c r="V18">
        <v>3.49</v>
      </c>
      <c r="W18">
        <v>0.41</v>
      </c>
      <c r="X18" t="e">
        <v>#N/A</v>
      </c>
    </row>
    <row r="19" spans="1:24" x14ac:dyDescent="0.25">
      <c r="A19">
        <v>1985</v>
      </c>
      <c r="B19">
        <f t="shared" si="0"/>
        <v>128.25</v>
      </c>
      <c r="C19">
        <f t="shared" si="1"/>
        <v>4.2000000000000003E-2</v>
      </c>
      <c r="D19">
        <f t="shared" si="2"/>
        <v>8.9999999999999993E-3</v>
      </c>
      <c r="E19">
        <f t="shared" si="3"/>
        <v>2E-3</v>
      </c>
      <c r="F19">
        <f t="shared" si="4"/>
        <v>3.47</v>
      </c>
      <c r="G19" t="e">
        <f t="shared" si="5"/>
        <v>#N/A</v>
      </c>
      <c r="H19" t="e">
        <f t="shared" si="6"/>
        <v>#N/A</v>
      </c>
      <c r="J19" t="s">
        <v>82</v>
      </c>
      <c r="K19">
        <v>1985</v>
      </c>
      <c r="L19">
        <v>128.25</v>
      </c>
      <c r="M19">
        <v>4.2000000000000003E-2</v>
      </c>
      <c r="N19">
        <v>7.0000000000000007E-2</v>
      </c>
      <c r="O19">
        <v>0.05</v>
      </c>
      <c r="P19">
        <v>0.04</v>
      </c>
      <c r="Q19">
        <v>0.02</v>
      </c>
      <c r="R19">
        <v>7.0000000000000007E-2</v>
      </c>
      <c r="S19">
        <v>0.05</v>
      </c>
      <c r="T19">
        <v>8.9999999999999993E-3</v>
      </c>
      <c r="U19">
        <v>2E-3</v>
      </c>
      <c r="V19">
        <v>3.47</v>
      </c>
      <c r="W19" t="e">
        <v>#N/A</v>
      </c>
      <c r="X19" t="e">
        <v>#N/A</v>
      </c>
    </row>
    <row r="20" spans="1:24" x14ac:dyDescent="0.25">
      <c r="A20">
        <v>1986</v>
      </c>
      <c r="B20">
        <f t="shared" si="0"/>
        <v>130.69999999999999</v>
      </c>
      <c r="C20">
        <f t="shared" si="1"/>
        <v>3.5999999999999997E-2</v>
      </c>
      <c r="D20">
        <f t="shared" si="2"/>
        <v>4.0000000000000001E-3</v>
      </c>
      <c r="E20">
        <f t="shared" si="3"/>
        <v>0.01</v>
      </c>
      <c r="F20">
        <f t="shared" si="4"/>
        <v>4.09</v>
      </c>
      <c r="G20" t="e">
        <f t="shared" si="5"/>
        <v>#N/A</v>
      </c>
      <c r="H20" t="e">
        <f t="shared" si="6"/>
        <v>#N/A</v>
      </c>
      <c r="J20" t="s">
        <v>82</v>
      </c>
      <c r="K20">
        <v>1986</v>
      </c>
      <c r="L20">
        <v>130.69999999999999</v>
      </c>
      <c r="M20">
        <v>3.5999999999999997E-2</v>
      </c>
      <c r="N20">
        <v>0.11</v>
      </c>
      <c r="O20">
        <v>0.04</v>
      </c>
      <c r="P20">
        <v>0.03</v>
      </c>
      <c r="Q20">
        <v>0.06</v>
      </c>
      <c r="R20">
        <v>0.1</v>
      </c>
      <c r="S20">
        <v>0.04</v>
      </c>
      <c r="T20">
        <v>4.0000000000000001E-3</v>
      </c>
      <c r="U20">
        <v>0.01</v>
      </c>
      <c r="V20">
        <v>4.09</v>
      </c>
      <c r="W20" t="e">
        <v>#N/A</v>
      </c>
      <c r="X20" t="e">
        <v>#N/A</v>
      </c>
    </row>
    <row r="21" spans="1:24" x14ac:dyDescent="0.25">
      <c r="A21">
        <v>1987</v>
      </c>
      <c r="B21">
        <f t="shared" si="0"/>
        <v>97.24</v>
      </c>
      <c r="C21">
        <f t="shared" si="1"/>
        <v>4.8000000000000001E-2</v>
      </c>
      <c r="D21">
        <f t="shared" si="2"/>
        <v>4.0000000000000001E-3</v>
      </c>
      <c r="E21">
        <f t="shared" si="3"/>
        <v>8.9999999999999993E-3</v>
      </c>
      <c r="F21">
        <f t="shared" si="4"/>
        <v>4.4000000000000004</v>
      </c>
      <c r="G21" t="e">
        <f t="shared" si="5"/>
        <v>#N/A</v>
      </c>
      <c r="H21" t="e">
        <f t="shared" si="6"/>
        <v>#N/A</v>
      </c>
      <c r="J21" t="s">
        <v>82</v>
      </c>
      <c r="K21">
        <v>1987</v>
      </c>
      <c r="L21">
        <v>97.24</v>
      </c>
      <c r="M21">
        <v>4.8000000000000001E-2</v>
      </c>
      <c r="N21">
        <v>7.0000000000000007E-2</v>
      </c>
      <c r="O21">
        <v>0.05</v>
      </c>
      <c r="P21">
        <v>0.04</v>
      </c>
      <c r="Q21">
        <v>0.02</v>
      </c>
      <c r="R21">
        <v>0.06</v>
      </c>
      <c r="S21">
        <v>0.04</v>
      </c>
      <c r="T21">
        <v>4.0000000000000001E-3</v>
      </c>
      <c r="U21">
        <v>8.9999999999999993E-3</v>
      </c>
      <c r="V21">
        <v>4.4000000000000004</v>
      </c>
      <c r="W21" t="e">
        <v>#N/A</v>
      </c>
      <c r="X21" t="e">
        <v>#N/A</v>
      </c>
    </row>
    <row r="22" spans="1:24" x14ac:dyDescent="0.25">
      <c r="A22">
        <v>1988</v>
      </c>
      <c r="B22">
        <f t="shared" si="0"/>
        <v>96.38</v>
      </c>
      <c r="C22">
        <f t="shared" si="1"/>
        <v>3.5000000000000003E-2</v>
      </c>
      <c r="D22">
        <f t="shared" si="2"/>
        <v>1.2E-2</v>
      </c>
      <c r="E22">
        <f t="shared" si="3"/>
        <v>6.0000000000000001E-3</v>
      </c>
      <c r="F22">
        <f t="shared" si="4"/>
        <v>4.28</v>
      </c>
      <c r="G22">
        <f t="shared" si="5"/>
        <v>0.42</v>
      </c>
      <c r="H22" t="e">
        <f t="shared" si="6"/>
        <v>#N/A</v>
      </c>
      <c r="J22" t="s">
        <v>82</v>
      </c>
      <c r="K22">
        <v>1988</v>
      </c>
      <c r="L22">
        <v>96.38</v>
      </c>
      <c r="M22">
        <v>3.5000000000000003E-2</v>
      </c>
      <c r="N22">
        <v>0.09</v>
      </c>
      <c r="O22">
        <v>0.06</v>
      </c>
      <c r="P22">
        <v>0.04</v>
      </c>
      <c r="Q22">
        <v>0.03</v>
      </c>
      <c r="R22">
        <v>0.08</v>
      </c>
      <c r="S22">
        <v>0.05</v>
      </c>
      <c r="T22">
        <v>1.2E-2</v>
      </c>
      <c r="U22">
        <v>6.0000000000000001E-3</v>
      </c>
      <c r="V22">
        <v>4.28</v>
      </c>
      <c r="W22">
        <v>0.42</v>
      </c>
      <c r="X22" t="e">
        <v>#N/A</v>
      </c>
    </row>
    <row r="23" spans="1:24" x14ac:dyDescent="0.25">
      <c r="A23">
        <v>1989</v>
      </c>
      <c r="B23">
        <f t="shared" si="0"/>
        <v>140.81</v>
      </c>
      <c r="C23">
        <f t="shared" si="1"/>
        <v>3.4000000000000002E-2</v>
      </c>
      <c r="D23">
        <f t="shared" si="2"/>
        <v>1.0999999999999999E-2</v>
      </c>
      <c r="E23">
        <f t="shared" si="3"/>
        <v>1E-3</v>
      </c>
      <c r="F23">
        <f t="shared" si="4"/>
        <v>4.05</v>
      </c>
      <c r="G23">
        <f t="shared" si="5"/>
        <v>0.38</v>
      </c>
      <c r="H23" t="e">
        <f t="shared" si="6"/>
        <v>#N/A</v>
      </c>
      <c r="J23" t="s">
        <v>82</v>
      </c>
      <c r="K23">
        <v>1989</v>
      </c>
      <c r="L23">
        <v>140.81</v>
      </c>
      <c r="M23">
        <v>3.4000000000000002E-2</v>
      </c>
      <c r="N23">
        <v>7.0000000000000007E-2</v>
      </c>
      <c r="O23">
        <v>0.05</v>
      </c>
      <c r="P23">
        <v>0.04</v>
      </c>
      <c r="Q23">
        <v>0.03</v>
      </c>
      <c r="R23">
        <v>7.0000000000000007E-2</v>
      </c>
      <c r="S23">
        <v>0.05</v>
      </c>
      <c r="T23">
        <v>1.0999999999999999E-2</v>
      </c>
      <c r="U23">
        <v>1E-3</v>
      </c>
      <c r="V23">
        <v>4.05</v>
      </c>
      <c r="W23">
        <v>0.38</v>
      </c>
      <c r="X23" t="e">
        <v>#N/A</v>
      </c>
    </row>
    <row r="24" spans="1:24" x14ac:dyDescent="0.25">
      <c r="A24">
        <v>1990</v>
      </c>
      <c r="B24">
        <f t="shared" si="0"/>
        <v>100.67</v>
      </c>
      <c r="C24">
        <f t="shared" si="1"/>
        <v>2.7E-2</v>
      </c>
      <c r="D24">
        <f t="shared" si="2"/>
        <v>1.4E-2</v>
      </c>
      <c r="E24">
        <f t="shared" si="3"/>
        <v>2E-3</v>
      </c>
      <c r="F24">
        <f t="shared" si="4"/>
        <v>4.28</v>
      </c>
      <c r="G24">
        <f t="shared" si="5"/>
        <v>0.25</v>
      </c>
      <c r="H24" t="e">
        <f t="shared" si="6"/>
        <v>#N/A</v>
      </c>
      <c r="J24" t="s">
        <v>82</v>
      </c>
      <c r="K24">
        <v>1990</v>
      </c>
      <c r="L24">
        <v>100.67</v>
      </c>
      <c r="M24">
        <v>2.7E-2</v>
      </c>
      <c r="N24">
        <v>0.12</v>
      </c>
      <c r="O24">
        <v>0.06</v>
      </c>
      <c r="P24">
        <v>0.04</v>
      </c>
      <c r="Q24">
        <v>0.06</v>
      </c>
      <c r="R24">
        <v>0.12</v>
      </c>
      <c r="S24">
        <v>0.06</v>
      </c>
      <c r="T24">
        <v>1.4E-2</v>
      </c>
      <c r="U24">
        <v>2E-3</v>
      </c>
      <c r="V24">
        <v>4.28</v>
      </c>
      <c r="W24">
        <v>0.25</v>
      </c>
      <c r="X24" t="e">
        <v>#N/A</v>
      </c>
    </row>
    <row r="25" spans="1:24" x14ac:dyDescent="0.25">
      <c r="A25">
        <v>1991</v>
      </c>
      <c r="B25">
        <f t="shared" si="0"/>
        <v>106.66</v>
      </c>
      <c r="C25">
        <f t="shared" si="1"/>
        <v>2.9000000000000001E-2</v>
      </c>
      <c r="D25">
        <f t="shared" si="2"/>
        <v>1.0999999999999999E-2</v>
      </c>
      <c r="E25">
        <f t="shared" si="3"/>
        <v>2E-3</v>
      </c>
      <c r="F25">
        <f t="shared" si="4"/>
        <v>4.3899999999999997</v>
      </c>
      <c r="G25">
        <f t="shared" si="5"/>
        <v>0.18</v>
      </c>
      <c r="H25" t="e">
        <f t="shared" si="6"/>
        <v>#N/A</v>
      </c>
      <c r="J25" t="s">
        <v>82</v>
      </c>
      <c r="K25">
        <v>1991</v>
      </c>
      <c r="L25">
        <v>106.66</v>
      </c>
      <c r="M25">
        <v>2.9000000000000001E-2</v>
      </c>
      <c r="N25">
        <v>0.06</v>
      </c>
      <c r="O25">
        <v>0.05</v>
      </c>
      <c r="P25">
        <v>0.04</v>
      </c>
      <c r="Q25">
        <v>0.01</v>
      </c>
      <c r="R25">
        <v>0.06</v>
      </c>
      <c r="S25">
        <v>0.05</v>
      </c>
      <c r="T25">
        <v>1.0999999999999999E-2</v>
      </c>
      <c r="U25">
        <v>2E-3</v>
      </c>
      <c r="V25">
        <v>4.3899999999999997</v>
      </c>
      <c r="W25">
        <v>0.18</v>
      </c>
      <c r="X25" t="e">
        <v>#N/A</v>
      </c>
    </row>
    <row r="26" spans="1:24" x14ac:dyDescent="0.25">
      <c r="A26">
        <v>1992</v>
      </c>
      <c r="B26">
        <f t="shared" si="0"/>
        <v>85.43</v>
      </c>
      <c r="C26">
        <f t="shared" si="1"/>
        <v>0.03</v>
      </c>
      <c r="D26">
        <f t="shared" si="2"/>
        <v>7.0000000000000001E-3</v>
      </c>
      <c r="E26">
        <f t="shared" si="3"/>
        <v>1E-3</v>
      </c>
      <c r="F26">
        <f t="shared" si="4"/>
        <v>4.37</v>
      </c>
      <c r="G26">
        <f t="shared" si="5"/>
        <v>0.19</v>
      </c>
      <c r="H26" t="e">
        <f t="shared" si="6"/>
        <v>#N/A</v>
      </c>
      <c r="J26" t="s">
        <v>82</v>
      </c>
      <c r="K26">
        <v>1992</v>
      </c>
      <c r="L26">
        <v>85.43</v>
      </c>
      <c r="M26">
        <v>0.03</v>
      </c>
      <c r="N26">
        <v>0.05</v>
      </c>
      <c r="O26">
        <v>0.05</v>
      </c>
      <c r="P26">
        <v>0.04</v>
      </c>
      <c r="Q26">
        <v>0.01</v>
      </c>
      <c r="R26">
        <v>0.05</v>
      </c>
      <c r="S26">
        <v>0.05</v>
      </c>
      <c r="T26">
        <v>7.0000000000000001E-3</v>
      </c>
      <c r="U26">
        <v>1E-3</v>
      </c>
      <c r="V26">
        <v>4.37</v>
      </c>
      <c r="W26">
        <v>0.19</v>
      </c>
      <c r="X26" t="e">
        <v>#N/A</v>
      </c>
    </row>
    <row r="27" spans="1:24" x14ac:dyDescent="0.25">
      <c r="A27">
        <v>1993</v>
      </c>
      <c r="B27">
        <f t="shared" si="0"/>
        <v>153.88999999999999</v>
      </c>
      <c r="C27">
        <f t="shared" si="1"/>
        <v>3.1E-2</v>
      </c>
      <c r="D27">
        <f t="shared" si="2"/>
        <v>6.0000000000000001E-3</v>
      </c>
      <c r="E27">
        <f t="shared" si="3"/>
        <v>1E-3</v>
      </c>
      <c r="F27">
        <f t="shared" si="4"/>
        <v>4.46</v>
      </c>
      <c r="G27">
        <f t="shared" si="5"/>
        <v>0.18</v>
      </c>
      <c r="H27" t="e">
        <f t="shared" si="6"/>
        <v>#N/A</v>
      </c>
      <c r="J27" t="s">
        <v>82</v>
      </c>
      <c r="K27">
        <v>1993</v>
      </c>
      <c r="L27">
        <v>153.88999999999999</v>
      </c>
      <c r="M27">
        <v>3.1E-2</v>
      </c>
      <c r="N27">
        <v>0.05</v>
      </c>
      <c r="O27">
        <v>0.04</v>
      </c>
      <c r="P27">
        <v>0.03</v>
      </c>
      <c r="Q27">
        <v>0.01</v>
      </c>
      <c r="R27">
        <v>0.05</v>
      </c>
      <c r="S27">
        <v>0.04</v>
      </c>
      <c r="T27">
        <v>6.0000000000000001E-3</v>
      </c>
      <c r="U27">
        <v>1E-3</v>
      </c>
      <c r="V27">
        <v>4.46</v>
      </c>
      <c r="W27">
        <v>0.18</v>
      </c>
      <c r="X27" t="e">
        <v>#N/A</v>
      </c>
    </row>
    <row r="28" spans="1:24" x14ac:dyDescent="0.25">
      <c r="A28">
        <v>1994</v>
      </c>
      <c r="B28">
        <f t="shared" si="0"/>
        <v>69.58</v>
      </c>
      <c r="C28">
        <f t="shared" si="1"/>
        <v>2.8000000000000001E-2</v>
      </c>
      <c r="D28">
        <f t="shared" si="2"/>
        <v>4.0000000000000001E-3</v>
      </c>
      <c r="E28">
        <f t="shared" si="3"/>
        <v>1E-3</v>
      </c>
      <c r="F28">
        <f t="shared" si="4"/>
        <v>4.74</v>
      </c>
      <c r="G28">
        <f t="shared" si="5"/>
        <v>0.22</v>
      </c>
      <c r="H28" t="e">
        <f t="shared" si="6"/>
        <v>#N/A</v>
      </c>
      <c r="J28" t="s">
        <v>82</v>
      </c>
      <c r="K28">
        <v>1994</v>
      </c>
      <c r="L28">
        <v>69.58</v>
      </c>
      <c r="M28">
        <v>2.8000000000000001E-2</v>
      </c>
      <c r="N28">
        <v>0.06</v>
      </c>
      <c r="O28">
        <v>0.04</v>
      </c>
      <c r="P28">
        <v>0.04</v>
      </c>
      <c r="Q28">
        <v>0.01</v>
      </c>
      <c r="R28">
        <v>0.06</v>
      </c>
      <c r="S28">
        <v>0.04</v>
      </c>
      <c r="T28">
        <v>4.0000000000000001E-3</v>
      </c>
      <c r="U28">
        <v>1E-3</v>
      </c>
      <c r="V28">
        <v>4.74</v>
      </c>
      <c r="W28">
        <v>0.22</v>
      </c>
      <c r="X28" t="e">
        <v>#N/A</v>
      </c>
    </row>
    <row r="29" spans="1:24" x14ac:dyDescent="0.25">
      <c r="A29">
        <v>1995</v>
      </c>
      <c r="B29">
        <f t="shared" si="0"/>
        <v>137.24</v>
      </c>
      <c r="C29">
        <f t="shared" si="1"/>
        <v>3.1E-2</v>
      </c>
      <c r="D29">
        <f t="shared" si="2"/>
        <v>6.0000000000000001E-3</v>
      </c>
      <c r="E29">
        <f t="shared" si="3"/>
        <v>1E-3</v>
      </c>
      <c r="F29">
        <f t="shared" si="4"/>
        <v>4.3600000000000003</v>
      </c>
      <c r="G29">
        <f t="shared" si="5"/>
        <v>0.18</v>
      </c>
      <c r="H29" t="e">
        <f t="shared" si="6"/>
        <v>#N/A</v>
      </c>
      <c r="J29" t="s">
        <v>82</v>
      </c>
      <c r="K29">
        <v>1995</v>
      </c>
      <c r="L29">
        <v>137.24</v>
      </c>
      <c r="M29">
        <v>3.1E-2</v>
      </c>
      <c r="N29">
        <v>0.06</v>
      </c>
      <c r="O29">
        <v>0.04</v>
      </c>
      <c r="P29">
        <v>0.04</v>
      </c>
      <c r="Q29">
        <v>0.02</v>
      </c>
      <c r="R29">
        <v>0.06</v>
      </c>
      <c r="S29">
        <v>0.04</v>
      </c>
      <c r="T29">
        <v>6.0000000000000001E-3</v>
      </c>
      <c r="U29">
        <v>1E-3</v>
      </c>
      <c r="V29">
        <v>4.3600000000000003</v>
      </c>
      <c r="W29">
        <v>0.18</v>
      </c>
      <c r="X29" t="e">
        <v>#N/A</v>
      </c>
    </row>
    <row r="30" spans="1:24" x14ac:dyDescent="0.25">
      <c r="A30">
        <v>1996</v>
      </c>
      <c r="B30">
        <f t="shared" si="0"/>
        <v>187.68</v>
      </c>
      <c r="C30">
        <f t="shared" si="1"/>
        <v>2.8000000000000001E-2</v>
      </c>
      <c r="D30">
        <f t="shared" si="2"/>
        <v>1.2999999999999999E-2</v>
      </c>
      <c r="E30">
        <f t="shared" si="3"/>
        <v>4.0000000000000001E-3</v>
      </c>
      <c r="F30">
        <f t="shared" si="4"/>
        <v>4.08</v>
      </c>
      <c r="G30">
        <f t="shared" si="5"/>
        <v>0.2</v>
      </c>
      <c r="H30" t="e">
        <f t="shared" si="6"/>
        <v>#N/A</v>
      </c>
      <c r="J30" t="s">
        <v>82</v>
      </c>
      <c r="K30">
        <v>1996</v>
      </c>
      <c r="L30">
        <v>187.68</v>
      </c>
      <c r="M30">
        <v>2.8000000000000001E-2</v>
      </c>
      <c r="N30">
        <v>0.19</v>
      </c>
      <c r="O30">
        <v>0.05</v>
      </c>
      <c r="P30">
        <v>0.04</v>
      </c>
      <c r="Q30">
        <v>0.14000000000000001</v>
      </c>
      <c r="R30">
        <v>0.19</v>
      </c>
      <c r="S30">
        <v>0.05</v>
      </c>
      <c r="T30">
        <v>1.2999999999999999E-2</v>
      </c>
      <c r="U30">
        <v>4.0000000000000001E-3</v>
      </c>
      <c r="V30">
        <v>4.08</v>
      </c>
      <c r="W30">
        <v>0.2</v>
      </c>
      <c r="X30" t="e">
        <v>#N/A</v>
      </c>
    </row>
    <row r="31" spans="1:24" x14ac:dyDescent="0.25">
      <c r="A31">
        <v>1997</v>
      </c>
      <c r="B31">
        <f t="shared" si="0"/>
        <v>187.96</v>
      </c>
      <c r="C31">
        <f t="shared" si="1"/>
        <v>2.8000000000000001E-2</v>
      </c>
      <c r="D31">
        <f t="shared" si="2"/>
        <v>7.0000000000000001E-3</v>
      </c>
      <c r="E31">
        <f t="shared" si="3"/>
        <v>1E-3</v>
      </c>
      <c r="F31">
        <f t="shared" si="4"/>
        <v>3.88</v>
      </c>
      <c r="G31">
        <f t="shared" si="5"/>
        <v>0.13</v>
      </c>
      <c r="H31" t="e">
        <f t="shared" si="6"/>
        <v>#N/A</v>
      </c>
      <c r="J31" t="s">
        <v>82</v>
      </c>
      <c r="K31">
        <v>1997</v>
      </c>
      <c r="L31">
        <v>187.96</v>
      </c>
      <c r="M31">
        <v>2.8000000000000001E-2</v>
      </c>
      <c r="N31">
        <v>0.06</v>
      </c>
      <c r="O31">
        <v>0.03</v>
      </c>
      <c r="P31">
        <v>0.03</v>
      </c>
      <c r="Q31">
        <v>0.02</v>
      </c>
      <c r="R31">
        <v>0.06</v>
      </c>
      <c r="S31">
        <v>0.03</v>
      </c>
      <c r="T31">
        <v>7.0000000000000001E-3</v>
      </c>
      <c r="U31">
        <v>1E-3</v>
      </c>
      <c r="V31">
        <v>3.88</v>
      </c>
      <c r="W31">
        <v>0.13</v>
      </c>
      <c r="X31" t="e">
        <v>#N/A</v>
      </c>
    </row>
    <row r="32" spans="1:24" x14ac:dyDescent="0.25">
      <c r="A32">
        <v>1998</v>
      </c>
      <c r="B32">
        <f t="shared" si="0"/>
        <v>94.66</v>
      </c>
      <c r="C32">
        <f t="shared" si="1"/>
        <v>2.5000000000000001E-2</v>
      </c>
      <c r="D32">
        <f t="shared" si="2"/>
        <v>1.4999999999999999E-2</v>
      </c>
      <c r="E32">
        <f t="shared" si="3"/>
        <v>1E-3</v>
      </c>
      <c r="F32">
        <f t="shared" si="4"/>
        <v>4.3</v>
      </c>
      <c r="G32">
        <f t="shared" si="5"/>
        <v>0.16</v>
      </c>
      <c r="H32" t="e">
        <f t="shared" si="6"/>
        <v>#N/A</v>
      </c>
      <c r="J32" t="s">
        <v>82</v>
      </c>
      <c r="K32">
        <v>1998</v>
      </c>
      <c r="L32">
        <v>94.66</v>
      </c>
      <c r="M32">
        <v>2.5000000000000001E-2</v>
      </c>
      <c r="N32">
        <v>0.05</v>
      </c>
      <c r="O32">
        <v>0.04</v>
      </c>
      <c r="P32">
        <v>0.03</v>
      </c>
      <c r="Q32">
        <v>0.01</v>
      </c>
      <c r="R32">
        <v>0.05</v>
      </c>
      <c r="S32">
        <v>0.04</v>
      </c>
      <c r="T32">
        <v>1.4999999999999999E-2</v>
      </c>
      <c r="U32">
        <v>1E-3</v>
      </c>
      <c r="V32">
        <v>4.3</v>
      </c>
      <c r="W32">
        <v>0.16</v>
      </c>
      <c r="X32" t="e">
        <v>#N/A</v>
      </c>
    </row>
    <row r="33" spans="1:24" x14ac:dyDescent="0.25">
      <c r="A33">
        <v>1999</v>
      </c>
      <c r="B33">
        <f t="shared" si="0"/>
        <v>155.22</v>
      </c>
      <c r="C33">
        <f t="shared" si="1"/>
        <v>2.5000000000000001E-2</v>
      </c>
      <c r="D33">
        <f t="shared" si="2"/>
        <v>6.0000000000000001E-3</v>
      </c>
      <c r="E33">
        <f t="shared" si="3"/>
        <v>1E-3</v>
      </c>
      <c r="F33">
        <f t="shared" si="4"/>
        <v>3.92</v>
      </c>
      <c r="G33">
        <f t="shared" si="5"/>
        <v>0.14000000000000001</v>
      </c>
      <c r="H33" t="e">
        <f t="shared" si="6"/>
        <v>#N/A</v>
      </c>
      <c r="J33" t="s">
        <v>82</v>
      </c>
      <c r="K33">
        <v>1999</v>
      </c>
      <c r="L33">
        <v>155.22</v>
      </c>
      <c r="M33">
        <v>2.5000000000000001E-2</v>
      </c>
      <c r="N33">
        <v>0.06</v>
      </c>
      <c r="O33">
        <v>0.04</v>
      </c>
      <c r="P33">
        <v>0.03</v>
      </c>
      <c r="Q33">
        <v>0.02</v>
      </c>
      <c r="R33">
        <v>0.06</v>
      </c>
      <c r="S33">
        <v>0.04</v>
      </c>
      <c r="T33">
        <v>6.0000000000000001E-3</v>
      </c>
      <c r="U33">
        <v>1E-3</v>
      </c>
      <c r="V33">
        <v>3.92</v>
      </c>
      <c r="W33">
        <v>0.14000000000000001</v>
      </c>
      <c r="X33" t="e">
        <v>#N/A</v>
      </c>
    </row>
    <row r="34" spans="1:24" x14ac:dyDescent="0.25">
      <c r="A34">
        <v>2000</v>
      </c>
      <c r="B34">
        <f t="shared" si="0"/>
        <v>125.13</v>
      </c>
      <c r="C34">
        <f t="shared" si="1"/>
        <v>2.5999999999999999E-2</v>
      </c>
      <c r="D34">
        <f t="shared" si="2"/>
        <v>5.0000000000000001E-3</v>
      </c>
      <c r="E34">
        <f t="shared" si="3"/>
        <v>0</v>
      </c>
      <c r="F34">
        <f t="shared" si="4"/>
        <v>3.97</v>
      </c>
      <c r="G34">
        <f t="shared" si="5"/>
        <v>0.14000000000000001</v>
      </c>
      <c r="H34" t="e">
        <f t="shared" si="6"/>
        <v>#N/A</v>
      </c>
      <c r="J34" t="s">
        <v>82</v>
      </c>
      <c r="K34">
        <v>2000</v>
      </c>
      <c r="L34">
        <v>125.13</v>
      </c>
      <c r="M34">
        <v>2.5999999999999999E-2</v>
      </c>
      <c r="N34">
        <v>0.05</v>
      </c>
      <c r="O34">
        <v>0.04</v>
      </c>
      <c r="P34">
        <v>0.03</v>
      </c>
      <c r="Q34">
        <v>0.01</v>
      </c>
      <c r="R34">
        <v>0.05</v>
      </c>
      <c r="S34">
        <v>0.04</v>
      </c>
      <c r="T34">
        <v>5.0000000000000001E-3</v>
      </c>
      <c r="U34">
        <v>0</v>
      </c>
      <c r="V34">
        <v>3.97</v>
      </c>
      <c r="W34">
        <v>0.14000000000000001</v>
      </c>
      <c r="X34" t="e">
        <v>#N/A</v>
      </c>
    </row>
    <row r="35" spans="1:24" x14ac:dyDescent="0.25">
      <c r="A35">
        <v>2001</v>
      </c>
      <c r="B35">
        <f t="shared" si="0"/>
        <v>35.549999999999997</v>
      </c>
      <c r="C35">
        <f t="shared" si="1"/>
        <v>2.1999999999999999E-2</v>
      </c>
      <c r="D35">
        <f t="shared" si="2"/>
        <v>1.0999999999999999E-2</v>
      </c>
      <c r="E35">
        <f t="shared" si="3"/>
        <v>1E-3</v>
      </c>
      <c r="F35">
        <f t="shared" si="4"/>
        <v>4.59</v>
      </c>
      <c r="G35">
        <f t="shared" si="5"/>
        <v>0.22</v>
      </c>
      <c r="H35">
        <f t="shared" si="6"/>
        <v>1.66</v>
      </c>
      <c r="J35" t="s">
        <v>82</v>
      </c>
      <c r="K35">
        <v>2001</v>
      </c>
      <c r="L35">
        <v>35.549999999999997</v>
      </c>
      <c r="M35">
        <v>2.1999999999999999E-2</v>
      </c>
      <c r="N35">
        <v>0.08</v>
      </c>
      <c r="O35">
        <v>0.06</v>
      </c>
      <c r="P35">
        <v>0.05</v>
      </c>
      <c r="Q35">
        <v>0.02</v>
      </c>
      <c r="R35">
        <v>7.0000000000000007E-2</v>
      </c>
      <c r="S35">
        <v>0.06</v>
      </c>
      <c r="T35">
        <v>1.0999999999999999E-2</v>
      </c>
      <c r="U35">
        <v>1E-3</v>
      </c>
      <c r="V35">
        <v>4.59</v>
      </c>
      <c r="W35">
        <v>0.22</v>
      </c>
      <c r="X35">
        <v>1.66</v>
      </c>
    </row>
    <row r="36" spans="1:24" x14ac:dyDescent="0.25">
      <c r="A36">
        <v>2002</v>
      </c>
      <c r="B36">
        <f t="shared" si="0"/>
        <v>119.93</v>
      </c>
      <c r="C36">
        <f t="shared" si="1"/>
        <v>2.1999999999999999E-2</v>
      </c>
      <c r="D36">
        <f t="shared" si="2"/>
        <v>5.0000000000000001E-3</v>
      </c>
      <c r="E36">
        <f t="shared" si="3"/>
        <v>0</v>
      </c>
      <c r="F36">
        <f t="shared" si="4"/>
        <v>4.09</v>
      </c>
      <c r="G36">
        <f t="shared" si="5"/>
        <v>0.16</v>
      </c>
      <c r="H36">
        <f t="shared" si="6"/>
        <v>1.93</v>
      </c>
      <c r="J36" t="s">
        <v>82</v>
      </c>
      <c r="K36">
        <v>2002</v>
      </c>
      <c r="L36">
        <v>119.93</v>
      </c>
      <c r="M36">
        <v>2.1999999999999999E-2</v>
      </c>
      <c r="N36">
        <v>0.05</v>
      </c>
      <c r="O36">
        <v>0.04</v>
      </c>
      <c r="P36">
        <v>0.04</v>
      </c>
      <c r="Q36">
        <v>0.01</v>
      </c>
      <c r="R36">
        <v>0.05</v>
      </c>
      <c r="S36">
        <v>0.04</v>
      </c>
      <c r="T36">
        <v>5.0000000000000001E-3</v>
      </c>
      <c r="U36">
        <v>0</v>
      </c>
      <c r="V36">
        <v>4.09</v>
      </c>
      <c r="W36">
        <v>0.16</v>
      </c>
      <c r="X36">
        <v>1.93</v>
      </c>
    </row>
    <row r="37" spans="1:24" x14ac:dyDescent="0.25">
      <c r="A37">
        <v>2003</v>
      </c>
      <c r="B37">
        <f t="shared" si="0"/>
        <v>102.37</v>
      </c>
      <c r="C37">
        <f t="shared" si="1"/>
        <v>2.1999999999999999E-2</v>
      </c>
      <c r="D37">
        <f t="shared" si="2"/>
        <v>8.0000000000000002E-3</v>
      </c>
      <c r="E37">
        <f t="shared" si="3"/>
        <v>0</v>
      </c>
      <c r="F37">
        <f t="shared" si="4"/>
        <v>4.3099999999999996</v>
      </c>
      <c r="G37">
        <f t="shared" si="5"/>
        <v>0.14000000000000001</v>
      </c>
      <c r="H37">
        <f t="shared" si="6"/>
        <v>2.6</v>
      </c>
      <c r="J37" t="s">
        <v>82</v>
      </c>
      <c r="K37">
        <v>2003</v>
      </c>
      <c r="L37">
        <v>102.37</v>
      </c>
      <c r="M37">
        <v>2.1999999999999999E-2</v>
      </c>
      <c r="N37">
        <v>7.0000000000000007E-2</v>
      </c>
      <c r="O37">
        <v>0.05</v>
      </c>
      <c r="P37">
        <v>0.04</v>
      </c>
      <c r="Q37">
        <v>0.02</v>
      </c>
      <c r="R37">
        <v>7.0000000000000007E-2</v>
      </c>
      <c r="S37">
        <v>0.05</v>
      </c>
      <c r="T37">
        <v>8.0000000000000002E-3</v>
      </c>
      <c r="U37">
        <v>0</v>
      </c>
      <c r="V37">
        <v>4.3099999999999996</v>
      </c>
      <c r="W37">
        <v>0.14000000000000001</v>
      </c>
      <c r="X37">
        <v>2.6</v>
      </c>
    </row>
    <row r="38" spans="1:24" x14ac:dyDescent="0.25">
      <c r="A38">
        <v>2004</v>
      </c>
      <c r="B38">
        <f t="shared" si="0"/>
        <v>115.49</v>
      </c>
      <c r="C38">
        <f t="shared" si="1"/>
        <v>2.5999999999999999E-2</v>
      </c>
      <c r="D38">
        <f t="shared" si="2"/>
        <v>2.1000000000000001E-2</v>
      </c>
      <c r="E38">
        <f t="shared" si="3"/>
        <v>0</v>
      </c>
      <c r="F38">
        <f t="shared" si="4"/>
        <v>4.1100000000000003</v>
      </c>
      <c r="G38">
        <f t="shared" si="5"/>
        <v>0.17</v>
      </c>
      <c r="H38">
        <f t="shared" si="6"/>
        <v>2.38</v>
      </c>
      <c r="J38" t="s">
        <v>82</v>
      </c>
      <c r="K38">
        <v>2004</v>
      </c>
      <c r="L38">
        <v>115.49</v>
      </c>
      <c r="M38">
        <v>2.5999999999999999E-2</v>
      </c>
      <c r="N38">
        <v>7.0000000000000007E-2</v>
      </c>
      <c r="O38">
        <v>7.0000000000000007E-2</v>
      </c>
      <c r="P38">
        <v>0.04</v>
      </c>
      <c r="Q38">
        <v>0.01</v>
      </c>
      <c r="R38">
        <v>7.0000000000000007E-2</v>
      </c>
      <c r="S38">
        <v>7.0000000000000007E-2</v>
      </c>
      <c r="T38">
        <v>2.1000000000000001E-2</v>
      </c>
      <c r="U38">
        <v>0</v>
      </c>
      <c r="V38">
        <v>4.1100000000000003</v>
      </c>
      <c r="W38">
        <v>0.17</v>
      </c>
      <c r="X38">
        <v>2.38</v>
      </c>
    </row>
    <row r="39" spans="1:24" x14ac:dyDescent="0.25">
      <c r="A39">
        <v>2005</v>
      </c>
      <c r="B39">
        <f t="shared" si="0"/>
        <v>55.54</v>
      </c>
      <c r="C39">
        <f t="shared" si="1"/>
        <v>2.5000000000000001E-2</v>
      </c>
      <c r="D39">
        <f t="shared" si="2"/>
        <v>1.0999999999999999E-2</v>
      </c>
      <c r="E39">
        <f t="shared" si="3"/>
        <v>1E-3</v>
      </c>
      <c r="F39">
        <f t="shared" si="4"/>
        <v>4.83</v>
      </c>
      <c r="G39">
        <f t="shared" si="5"/>
        <v>0.18</v>
      </c>
      <c r="H39">
        <f t="shared" si="6"/>
        <v>2.5299999999999998</v>
      </c>
      <c r="J39" t="s">
        <v>82</v>
      </c>
      <c r="K39">
        <v>2005</v>
      </c>
      <c r="L39">
        <v>55.54</v>
      </c>
      <c r="M39">
        <v>2.5000000000000001E-2</v>
      </c>
      <c r="N39">
        <v>0.09</v>
      </c>
      <c r="O39">
        <v>7.0000000000000007E-2</v>
      </c>
      <c r="P39">
        <v>0.06</v>
      </c>
      <c r="Q39">
        <v>0.02</v>
      </c>
      <c r="R39">
        <v>0.09</v>
      </c>
      <c r="S39">
        <v>7.0000000000000007E-2</v>
      </c>
      <c r="T39">
        <v>1.0999999999999999E-2</v>
      </c>
      <c r="U39">
        <v>1E-3</v>
      </c>
      <c r="V39">
        <v>4.83</v>
      </c>
      <c r="W39">
        <v>0.18</v>
      </c>
      <c r="X39">
        <v>2.5299999999999998</v>
      </c>
    </row>
    <row r="40" spans="1:24" x14ac:dyDescent="0.25">
      <c r="A40">
        <v>2006</v>
      </c>
      <c r="B40">
        <f t="shared" si="0"/>
        <v>137.22</v>
      </c>
      <c r="C40">
        <f t="shared" si="1"/>
        <v>2.5999999999999999E-2</v>
      </c>
      <c r="D40">
        <f t="shared" si="2"/>
        <v>1.4999999999999999E-2</v>
      </c>
      <c r="E40">
        <f t="shared" si="3"/>
        <v>1E-3</v>
      </c>
      <c r="F40">
        <f t="shared" si="4"/>
        <v>4.12</v>
      </c>
      <c r="G40">
        <f t="shared" si="5"/>
        <v>0.14000000000000001</v>
      </c>
      <c r="H40">
        <f t="shared" si="6"/>
        <v>2.02</v>
      </c>
      <c r="J40" t="s">
        <v>82</v>
      </c>
      <c r="K40">
        <v>2006</v>
      </c>
      <c r="L40">
        <v>137.22</v>
      </c>
      <c r="M40">
        <v>2.5999999999999999E-2</v>
      </c>
      <c r="N40">
        <v>0.06</v>
      </c>
      <c r="O40">
        <v>0.05</v>
      </c>
      <c r="P40">
        <v>0.03</v>
      </c>
      <c r="Q40">
        <v>0.02</v>
      </c>
      <c r="R40" t="e">
        <v>#N/A</v>
      </c>
      <c r="S40" t="e">
        <v>#N/A</v>
      </c>
      <c r="T40">
        <v>1.4999999999999999E-2</v>
      </c>
      <c r="U40">
        <v>1E-3</v>
      </c>
      <c r="V40">
        <v>4.12</v>
      </c>
      <c r="W40">
        <v>0.14000000000000001</v>
      </c>
      <c r="X40">
        <v>2.02</v>
      </c>
    </row>
    <row r="41" spans="1:24" x14ac:dyDescent="0.25">
      <c r="A41">
        <v>2007</v>
      </c>
      <c r="B41">
        <f t="shared" si="0"/>
        <v>111.89</v>
      </c>
      <c r="C41">
        <f t="shared" si="1"/>
        <v>3.1E-2</v>
      </c>
      <c r="D41">
        <f t="shared" si="2"/>
        <v>6.0000000000000001E-3</v>
      </c>
      <c r="E41">
        <f t="shared" si="3"/>
        <v>0</v>
      </c>
      <c r="F41">
        <f t="shared" si="4"/>
        <v>4.0199999999999996</v>
      </c>
      <c r="G41">
        <f t="shared" si="5"/>
        <v>0.16</v>
      </c>
      <c r="H41">
        <f t="shared" si="6"/>
        <v>2</v>
      </c>
      <c r="J41" t="s">
        <v>82</v>
      </c>
      <c r="K41">
        <v>2007</v>
      </c>
      <c r="L41">
        <v>111.89</v>
      </c>
      <c r="M41">
        <v>3.1E-2</v>
      </c>
      <c r="N41">
        <v>7.0000000000000007E-2</v>
      </c>
      <c r="O41">
        <v>0.06</v>
      </c>
      <c r="P41">
        <v>0.05</v>
      </c>
      <c r="Q41">
        <v>0.02</v>
      </c>
      <c r="R41" t="e">
        <v>#N/A</v>
      </c>
      <c r="S41" t="e">
        <v>#N/A</v>
      </c>
      <c r="T41">
        <v>6.0000000000000001E-3</v>
      </c>
      <c r="U41">
        <v>0</v>
      </c>
      <c r="V41">
        <v>4.0199999999999996</v>
      </c>
      <c r="W41">
        <v>0.16</v>
      </c>
      <c r="X41">
        <v>2</v>
      </c>
    </row>
    <row r="42" spans="1:24" x14ac:dyDescent="0.25">
      <c r="A42">
        <v>2008</v>
      </c>
      <c r="B42">
        <f t="shared" si="0"/>
        <v>139.6</v>
      </c>
      <c r="C42">
        <f t="shared" si="1"/>
        <v>2.9000000000000001E-2</v>
      </c>
      <c r="D42">
        <f t="shared" si="2"/>
        <v>8.0000000000000002E-3</v>
      </c>
      <c r="E42">
        <f t="shared" si="3"/>
        <v>0</v>
      </c>
      <c r="F42">
        <f t="shared" si="4"/>
        <v>4.18</v>
      </c>
      <c r="G42">
        <f t="shared" si="5"/>
        <v>0.15</v>
      </c>
      <c r="H42">
        <f t="shared" si="6"/>
        <v>1.9</v>
      </c>
      <c r="J42" t="s">
        <v>82</v>
      </c>
      <c r="K42">
        <v>2008</v>
      </c>
      <c r="L42">
        <v>139.6</v>
      </c>
      <c r="M42">
        <v>2.9000000000000001E-2</v>
      </c>
      <c r="N42">
        <v>0.08</v>
      </c>
      <c r="O42">
        <v>0.06</v>
      </c>
      <c r="P42">
        <v>0.05</v>
      </c>
      <c r="Q42">
        <v>0.02</v>
      </c>
      <c r="R42" t="e">
        <v>#N/A</v>
      </c>
      <c r="S42" t="e">
        <v>#N/A</v>
      </c>
      <c r="T42">
        <v>8.0000000000000002E-3</v>
      </c>
      <c r="U42">
        <v>0</v>
      </c>
      <c r="V42">
        <v>4.18</v>
      </c>
      <c r="W42">
        <v>0.15</v>
      </c>
      <c r="X42">
        <v>1.9</v>
      </c>
    </row>
    <row r="43" spans="1:24" x14ac:dyDescent="0.25">
      <c r="A43">
        <v>2009</v>
      </c>
      <c r="B43">
        <f t="shared" si="0"/>
        <v>110.11</v>
      </c>
      <c r="C43">
        <f t="shared" si="1"/>
        <v>3.1E-2</v>
      </c>
      <c r="D43">
        <f t="shared" si="2"/>
        <v>4.0000000000000001E-3</v>
      </c>
      <c r="E43">
        <f t="shared" si="3"/>
        <v>1E-3</v>
      </c>
      <c r="F43">
        <f t="shared" si="4"/>
        <v>4.32</v>
      </c>
      <c r="G43">
        <f t="shared" si="5"/>
        <v>0.16</v>
      </c>
      <c r="H43">
        <f t="shared" si="6"/>
        <v>1.85</v>
      </c>
      <c r="J43" t="s">
        <v>82</v>
      </c>
      <c r="K43">
        <v>2009</v>
      </c>
      <c r="L43">
        <v>110.11</v>
      </c>
      <c r="M43">
        <v>3.1E-2</v>
      </c>
      <c r="N43">
        <v>7.0000000000000007E-2</v>
      </c>
      <c r="O43">
        <v>0.06</v>
      </c>
      <c r="P43">
        <v>0.05</v>
      </c>
      <c r="Q43">
        <v>0.02</v>
      </c>
      <c r="R43" t="e">
        <v>#N/A</v>
      </c>
      <c r="S43" t="e">
        <v>#N/A</v>
      </c>
      <c r="T43">
        <v>4.0000000000000001E-3</v>
      </c>
      <c r="U43">
        <v>1E-3</v>
      </c>
      <c r="V43">
        <v>4.32</v>
      </c>
      <c r="W43">
        <v>0.16</v>
      </c>
      <c r="X43">
        <v>1.85</v>
      </c>
    </row>
    <row r="44" spans="1:24" x14ac:dyDescent="0.25">
      <c r="A44">
        <v>2010</v>
      </c>
      <c r="B44">
        <f t="shared" si="0"/>
        <v>90.35</v>
      </c>
      <c r="C44">
        <f t="shared" si="1"/>
        <v>2.5000000000000001E-2</v>
      </c>
      <c r="D44">
        <f t="shared" si="2"/>
        <v>8.0000000000000002E-3</v>
      </c>
      <c r="E44">
        <f t="shared" si="3"/>
        <v>1E-3</v>
      </c>
      <c r="F44">
        <f t="shared" si="4"/>
        <v>4.54</v>
      </c>
      <c r="G44">
        <f t="shared" si="5"/>
        <v>0.16</v>
      </c>
      <c r="H44">
        <f t="shared" si="6"/>
        <v>2.2799999999999998</v>
      </c>
      <c r="J44" t="s">
        <v>82</v>
      </c>
      <c r="K44">
        <v>2010</v>
      </c>
      <c r="L44">
        <v>90.35</v>
      </c>
      <c r="M44">
        <v>2.5000000000000001E-2</v>
      </c>
      <c r="N44">
        <v>0.08</v>
      </c>
      <c r="O44">
        <v>0.06</v>
      </c>
      <c r="P44">
        <v>0.05</v>
      </c>
      <c r="Q44">
        <v>0.02</v>
      </c>
      <c r="R44" t="e">
        <v>#N/A</v>
      </c>
      <c r="S44" t="e">
        <v>#N/A</v>
      </c>
      <c r="T44">
        <v>8.0000000000000002E-3</v>
      </c>
      <c r="U44">
        <v>1E-3</v>
      </c>
      <c r="V44">
        <v>4.54</v>
      </c>
      <c r="W44">
        <v>0.16</v>
      </c>
      <c r="X44">
        <v>2.2799999999999998</v>
      </c>
    </row>
    <row r="45" spans="1:24" x14ac:dyDescent="0.25">
      <c r="A45">
        <v>2011</v>
      </c>
      <c r="B45">
        <f t="shared" si="0"/>
        <v>146.15</v>
      </c>
      <c r="C45">
        <f t="shared" si="1"/>
        <v>1.9E-2</v>
      </c>
      <c r="D45">
        <f t="shared" si="2"/>
        <v>0.01</v>
      </c>
      <c r="E45">
        <f t="shared" si="3"/>
        <v>1E-3</v>
      </c>
      <c r="F45">
        <f t="shared" si="4"/>
        <v>4.2699999999999996</v>
      </c>
      <c r="G45">
        <f t="shared" si="5"/>
        <v>0.14000000000000001</v>
      </c>
      <c r="H45">
        <f t="shared" si="6"/>
        <v>1.96</v>
      </c>
      <c r="J45" t="s">
        <v>82</v>
      </c>
      <c r="K45">
        <v>2011</v>
      </c>
      <c r="L45">
        <v>146.15</v>
      </c>
      <c r="M45">
        <v>1.9E-2</v>
      </c>
      <c r="N45">
        <v>7.0000000000000007E-2</v>
      </c>
      <c r="O45">
        <v>0.06</v>
      </c>
      <c r="P45">
        <v>0.05</v>
      </c>
      <c r="Q45">
        <v>0.01</v>
      </c>
      <c r="R45" t="e">
        <v>#N/A</v>
      </c>
      <c r="S45" t="e">
        <v>#N/A</v>
      </c>
      <c r="T45">
        <v>0.01</v>
      </c>
      <c r="U45">
        <v>1E-3</v>
      </c>
      <c r="V45">
        <v>4.2699999999999996</v>
      </c>
      <c r="W45">
        <v>0.14000000000000001</v>
      </c>
      <c r="X45">
        <v>1.96</v>
      </c>
    </row>
    <row r="46" spans="1:24" x14ac:dyDescent="0.25">
      <c r="A46">
        <v>2012</v>
      </c>
      <c r="B46">
        <f t="shared" si="0"/>
        <v>131.47</v>
      </c>
      <c r="C46">
        <f t="shared" si="1"/>
        <v>1.7999999999999999E-2</v>
      </c>
      <c r="D46">
        <f t="shared" si="2"/>
        <v>1.2999999999999999E-2</v>
      </c>
      <c r="E46">
        <f t="shared" si="3"/>
        <v>2E-3</v>
      </c>
      <c r="F46">
        <f t="shared" si="4"/>
        <v>4.24</v>
      </c>
      <c r="G46">
        <f t="shared" si="5"/>
        <v>0.15</v>
      </c>
      <c r="H46">
        <f t="shared" si="6"/>
        <v>1.95</v>
      </c>
      <c r="J46" t="s">
        <v>82</v>
      </c>
      <c r="K46">
        <v>2012</v>
      </c>
      <c r="L46">
        <v>131.47</v>
      </c>
      <c r="M46">
        <v>1.7999999999999999E-2</v>
      </c>
      <c r="N46">
        <v>0.08</v>
      </c>
      <c r="O46">
        <v>0.04</v>
      </c>
      <c r="P46">
        <v>0.03</v>
      </c>
      <c r="Q46">
        <v>0.04</v>
      </c>
      <c r="R46" t="e">
        <v>#N/A</v>
      </c>
      <c r="S46" t="e">
        <v>#N/A</v>
      </c>
      <c r="T46">
        <v>1.2999999999999999E-2</v>
      </c>
      <c r="U46">
        <v>2E-3</v>
      </c>
      <c r="V46">
        <v>4.24</v>
      </c>
      <c r="W46">
        <v>0.15</v>
      </c>
      <c r="X46">
        <v>1.95</v>
      </c>
    </row>
    <row r="47" spans="1:24" x14ac:dyDescent="0.25">
      <c r="A47">
        <v>2013</v>
      </c>
      <c r="B47">
        <f t="shared" si="0"/>
        <v>109.07</v>
      </c>
      <c r="C47">
        <f t="shared" si="1"/>
        <v>1.7000000000000001E-2</v>
      </c>
      <c r="D47">
        <f t="shared" si="2"/>
        <v>5.0000000000000001E-3</v>
      </c>
      <c r="E47">
        <f t="shared" si="3"/>
        <v>1E-3</v>
      </c>
      <c r="F47">
        <f t="shared" si="4"/>
        <v>4.4400000000000004</v>
      </c>
      <c r="G47">
        <f t="shared" si="5"/>
        <v>0.15</v>
      </c>
      <c r="H47">
        <f t="shared" si="6"/>
        <v>2.09</v>
      </c>
      <c r="J47" t="s">
        <v>82</v>
      </c>
      <c r="K47">
        <v>2013</v>
      </c>
      <c r="L47">
        <v>109.07</v>
      </c>
      <c r="M47">
        <v>1.7000000000000001E-2</v>
      </c>
      <c r="N47">
        <v>0.06</v>
      </c>
      <c r="O47">
        <v>0.05</v>
      </c>
      <c r="P47">
        <v>0.04</v>
      </c>
      <c r="Q47">
        <v>0.01</v>
      </c>
      <c r="R47" t="e">
        <v>#N/A</v>
      </c>
      <c r="S47" t="e">
        <v>#N/A</v>
      </c>
      <c r="T47">
        <v>5.0000000000000001E-3</v>
      </c>
      <c r="U47">
        <v>1E-3</v>
      </c>
      <c r="V47">
        <v>4.4400000000000004</v>
      </c>
      <c r="W47">
        <v>0.15</v>
      </c>
      <c r="X47">
        <v>2.09</v>
      </c>
    </row>
    <row r="48" spans="1:24" x14ac:dyDescent="0.25">
      <c r="A48">
        <v>2014</v>
      </c>
      <c r="B48">
        <f t="shared" si="0"/>
        <v>110.73</v>
      </c>
      <c r="C48">
        <f t="shared" si="1"/>
        <v>1.9E-2</v>
      </c>
      <c r="D48">
        <f t="shared" si="2"/>
        <v>6.0000000000000001E-3</v>
      </c>
      <c r="E48">
        <f t="shared" si="3"/>
        <v>0</v>
      </c>
      <c r="F48">
        <f t="shared" si="4"/>
        <v>4.5199999999999996</v>
      </c>
      <c r="G48">
        <f t="shared" si="5"/>
        <v>0.14000000000000001</v>
      </c>
      <c r="H48">
        <f t="shared" si="6"/>
        <v>2.0499999999999998</v>
      </c>
      <c r="J48" t="s">
        <v>82</v>
      </c>
      <c r="K48">
        <v>2014</v>
      </c>
      <c r="L48">
        <v>110.73</v>
      </c>
      <c r="M48">
        <v>1.9E-2</v>
      </c>
      <c r="N48">
        <v>0.06</v>
      </c>
      <c r="O48">
        <v>0.04</v>
      </c>
      <c r="P48">
        <v>0.04</v>
      </c>
      <c r="Q48">
        <v>0.02</v>
      </c>
      <c r="R48" t="e">
        <v>#N/A</v>
      </c>
      <c r="S48" t="e">
        <v>#N/A</v>
      </c>
      <c r="T48">
        <v>6.0000000000000001E-3</v>
      </c>
      <c r="U48">
        <v>0</v>
      </c>
      <c r="V48">
        <v>4.5199999999999996</v>
      </c>
      <c r="W48">
        <v>0.14000000000000001</v>
      </c>
      <c r="X48">
        <v>2.0499999999999998</v>
      </c>
    </row>
    <row r="49" spans="1:24" x14ac:dyDescent="0.25">
      <c r="A49">
        <v>2015</v>
      </c>
      <c r="B49">
        <f t="shared" si="0"/>
        <v>78.41</v>
      </c>
      <c r="C49">
        <f t="shared" si="1"/>
        <v>1.7999999999999999E-2</v>
      </c>
      <c r="D49">
        <f t="shared" si="2"/>
        <v>5.0000000000000001E-3</v>
      </c>
      <c r="E49">
        <f t="shared" si="3"/>
        <v>1E-3</v>
      </c>
      <c r="F49">
        <f t="shared" si="4"/>
        <v>4.55</v>
      </c>
      <c r="G49">
        <f t="shared" si="5"/>
        <v>0.16</v>
      </c>
      <c r="H49">
        <f t="shared" si="6"/>
        <v>1.99</v>
      </c>
      <c r="J49" t="s">
        <v>82</v>
      </c>
      <c r="K49">
        <v>2015</v>
      </c>
      <c r="L49">
        <v>78.41</v>
      </c>
      <c r="M49">
        <v>1.7999999999999999E-2</v>
      </c>
      <c r="N49">
        <v>7.0000000000000007E-2</v>
      </c>
      <c r="O49">
        <v>0.06</v>
      </c>
      <c r="P49">
        <v>0.06</v>
      </c>
      <c r="Q49">
        <v>0.01</v>
      </c>
      <c r="R49" t="e">
        <v>#N/A</v>
      </c>
      <c r="S49" t="e">
        <v>#N/A</v>
      </c>
      <c r="T49">
        <v>5.0000000000000001E-3</v>
      </c>
      <c r="U49">
        <v>1E-3</v>
      </c>
      <c r="V49">
        <v>4.55</v>
      </c>
      <c r="W49">
        <v>0.16</v>
      </c>
      <c r="X49">
        <v>1.99</v>
      </c>
    </row>
    <row r="50" spans="1:24" x14ac:dyDescent="0.25">
      <c r="A50">
        <v>2016</v>
      </c>
      <c r="B50">
        <f t="shared" si="0"/>
        <v>108.9</v>
      </c>
      <c r="C50">
        <f t="shared" si="1"/>
        <v>1.7999999999999999E-2</v>
      </c>
      <c r="D50">
        <f t="shared" si="2"/>
        <v>4.0000000000000001E-3</v>
      </c>
      <c r="E50">
        <f t="shared" si="3"/>
        <v>0</v>
      </c>
      <c r="F50">
        <f t="shared" si="4"/>
        <v>4.0999999999999996</v>
      </c>
      <c r="G50">
        <f t="shared" si="5"/>
        <v>0.15</v>
      </c>
      <c r="H50">
        <f t="shared" si="6"/>
        <v>2.09</v>
      </c>
      <c r="J50" t="s">
        <v>82</v>
      </c>
      <c r="K50">
        <v>2016</v>
      </c>
      <c r="L50">
        <v>108.9</v>
      </c>
      <c r="M50">
        <v>1.7999999999999999E-2</v>
      </c>
      <c r="N50">
        <v>0.05</v>
      </c>
      <c r="O50">
        <v>0.05</v>
      </c>
      <c r="P50">
        <v>0.05</v>
      </c>
      <c r="Q50">
        <v>0</v>
      </c>
      <c r="R50" t="e">
        <v>#N/A</v>
      </c>
      <c r="S50" t="e">
        <v>#N/A</v>
      </c>
      <c r="T50">
        <v>4.0000000000000001E-3</v>
      </c>
      <c r="U50">
        <v>0</v>
      </c>
      <c r="V50">
        <v>4.0999999999999996</v>
      </c>
      <c r="W50">
        <v>0.15</v>
      </c>
      <c r="X50">
        <v>2.09</v>
      </c>
    </row>
    <row r="51" spans="1:24" x14ac:dyDescent="0.25">
      <c r="A51">
        <v>2017</v>
      </c>
      <c r="B51">
        <f t="shared" si="0"/>
        <v>158.84</v>
      </c>
      <c r="C51">
        <f t="shared" si="1"/>
        <v>1.9E-2</v>
      </c>
      <c r="D51">
        <f t="shared" si="2"/>
        <v>4.0000000000000001E-3</v>
      </c>
      <c r="E51">
        <f t="shared" si="3"/>
        <v>4.0000000000000001E-3</v>
      </c>
      <c r="F51">
        <f t="shared" si="4"/>
        <v>4.42</v>
      </c>
      <c r="G51">
        <f t="shared" si="5"/>
        <v>0.14000000000000001</v>
      </c>
      <c r="H51">
        <f t="shared" si="6"/>
        <v>1.91</v>
      </c>
      <c r="J51" t="s">
        <v>82</v>
      </c>
      <c r="K51">
        <v>2017</v>
      </c>
      <c r="L51">
        <v>158.84</v>
      </c>
      <c r="M51">
        <v>1.9E-2</v>
      </c>
      <c r="N51">
        <v>0.05</v>
      </c>
      <c r="O51">
        <v>0.04</v>
      </c>
      <c r="P51">
        <v>0.04</v>
      </c>
      <c r="Q51">
        <v>0.01</v>
      </c>
      <c r="R51" t="e">
        <v>#N/A</v>
      </c>
      <c r="S51" t="e">
        <v>#N/A</v>
      </c>
      <c r="T51">
        <v>4.0000000000000001E-3</v>
      </c>
      <c r="U51">
        <v>4.0000000000000001E-3</v>
      </c>
      <c r="V51">
        <v>4.42</v>
      </c>
      <c r="W51">
        <v>0.14000000000000001</v>
      </c>
      <c r="X51">
        <v>1.91</v>
      </c>
    </row>
    <row r="52" spans="1:24" x14ac:dyDescent="0.25">
      <c r="A52">
        <v>2018</v>
      </c>
      <c r="B52">
        <f t="shared" si="0"/>
        <v>93.55</v>
      </c>
      <c r="C52">
        <f t="shared" si="1"/>
        <v>0.02</v>
      </c>
      <c r="D52">
        <f t="shared" si="2"/>
        <v>8.0000000000000002E-3</v>
      </c>
      <c r="E52">
        <f t="shared" si="3"/>
        <v>0</v>
      </c>
      <c r="F52">
        <f t="shared" si="4"/>
        <v>4.5199999999999996</v>
      </c>
      <c r="G52">
        <f t="shared" si="5"/>
        <v>0.15</v>
      </c>
      <c r="H52">
        <f t="shared" si="6"/>
        <v>1.97</v>
      </c>
      <c r="J52" t="s">
        <v>82</v>
      </c>
      <c r="K52">
        <v>2018</v>
      </c>
      <c r="L52">
        <v>93.55</v>
      </c>
      <c r="M52">
        <v>0.02</v>
      </c>
      <c r="N52">
        <v>0.06</v>
      </c>
      <c r="O52">
        <v>0.05</v>
      </c>
      <c r="P52">
        <v>0.04</v>
      </c>
      <c r="Q52">
        <v>0.01</v>
      </c>
      <c r="R52" t="e">
        <v>#N/A</v>
      </c>
      <c r="S52" t="e">
        <v>#N/A</v>
      </c>
      <c r="T52">
        <v>8.0000000000000002E-3</v>
      </c>
      <c r="U52">
        <v>0</v>
      </c>
      <c r="V52">
        <v>4.5199999999999996</v>
      </c>
      <c r="W52">
        <v>0.15</v>
      </c>
      <c r="X52">
        <v>1.97</v>
      </c>
    </row>
    <row r="53" spans="1:24" x14ac:dyDescent="0.25">
      <c r="A53">
        <v>2019</v>
      </c>
      <c r="B53" t="e">
        <f t="shared" si="0"/>
        <v>#N/A</v>
      </c>
      <c r="C53" t="e">
        <f t="shared" si="1"/>
        <v>#N/A</v>
      </c>
      <c r="D53" t="e">
        <f t="shared" si="2"/>
        <v>#N/A</v>
      </c>
      <c r="E53" t="e">
        <f t="shared" si="3"/>
        <v>#N/A</v>
      </c>
      <c r="F53" t="e">
        <f t="shared" si="4"/>
        <v>#N/A</v>
      </c>
      <c r="G53" t="e">
        <f t="shared" si="5"/>
        <v>#N/A</v>
      </c>
      <c r="H53" t="e">
        <f t="shared" si="6"/>
        <v>#N/A</v>
      </c>
    </row>
    <row r="54" spans="1:24" x14ac:dyDescent="0.25">
      <c r="A54">
        <v>2020</v>
      </c>
      <c r="B54" t="e">
        <f t="shared" si="0"/>
        <v>#N/A</v>
      </c>
      <c r="C54" t="e">
        <f t="shared" si="1"/>
        <v>#N/A</v>
      </c>
      <c r="D54" t="e">
        <f t="shared" si="2"/>
        <v>#N/A</v>
      </c>
      <c r="E54" t="e">
        <f t="shared" si="3"/>
        <v>#N/A</v>
      </c>
      <c r="F54" t="e">
        <f t="shared" si="4"/>
        <v>#N/A</v>
      </c>
      <c r="G54" t="e">
        <f t="shared" si="5"/>
        <v>#N/A</v>
      </c>
      <c r="H54" t="e">
        <f t="shared" si="6"/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8AF2-64DE-42C2-9BF3-C85689563347}">
  <dimension ref="A1:X54"/>
  <sheetViews>
    <sheetView tabSelected="1" workbookViewId="0">
      <selection activeCell="I3" sqref="I3"/>
    </sheetView>
  </sheetViews>
  <sheetFormatPr defaultRowHeight="15" x14ac:dyDescent="0.25"/>
  <cols>
    <col min="1" max="1" width="12.7109375" customWidth="1"/>
    <col min="2" max="2" width="12.85546875" customWidth="1"/>
  </cols>
  <sheetData>
    <row r="1" spans="1:24" ht="29.25" customHeight="1" x14ac:dyDescent="0.25">
      <c r="A1" s="8" t="s">
        <v>127</v>
      </c>
      <c r="B1" s="9" t="s">
        <v>128</v>
      </c>
      <c r="C1" s="9"/>
      <c r="D1" s="9"/>
      <c r="E1" s="9"/>
      <c r="F1" s="9"/>
      <c r="G1" s="9"/>
      <c r="H1" s="9"/>
      <c r="J1" s="8" t="s">
        <v>126</v>
      </c>
      <c r="K1" s="8"/>
      <c r="L1" s="8"/>
      <c r="M1" s="8"/>
      <c r="N1" s="8"/>
      <c r="O1" s="8">
        <v>5</v>
      </c>
      <c r="P1" s="8">
        <v>6</v>
      </c>
      <c r="Q1" s="8">
        <v>7</v>
      </c>
      <c r="R1" s="8">
        <v>8</v>
      </c>
      <c r="S1" s="8">
        <v>9</v>
      </c>
      <c r="T1" s="8">
        <v>10</v>
      </c>
      <c r="U1" s="8">
        <v>11</v>
      </c>
      <c r="V1" s="8">
        <v>12</v>
      </c>
      <c r="W1" s="8">
        <v>13</v>
      </c>
      <c r="X1" s="8">
        <v>14</v>
      </c>
    </row>
    <row r="2" spans="1:24" x14ac:dyDescent="0.25">
      <c r="A2" t="s">
        <v>8</v>
      </c>
      <c r="B2" t="s">
        <v>83</v>
      </c>
      <c r="C2" t="s">
        <v>9</v>
      </c>
      <c r="D2" t="s">
        <v>85</v>
      </c>
      <c r="E2" t="s">
        <v>84</v>
      </c>
      <c r="F2" t="s">
        <v>86</v>
      </c>
      <c r="G2" t="s">
        <v>106</v>
      </c>
      <c r="H2" t="s">
        <v>87</v>
      </c>
      <c r="J2" t="s">
        <v>0</v>
      </c>
      <c r="K2" t="s">
        <v>1</v>
      </c>
      <c r="L2" t="s">
        <v>13</v>
      </c>
      <c r="M2" t="s">
        <v>2</v>
      </c>
      <c r="N2" t="s">
        <v>32</v>
      </c>
      <c r="O2" t="s">
        <v>34</v>
      </c>
      <c r="P2" t="s">
        <v>36</v>
      </c>
      <c r="Q2" t="s">
        <v>38</v>
      </c>
      <c r="R2" t="s">
        <v>40</v>
      </c>
      <c r="S2" t="s">
        <v>42</v>
      </c>
      <c r="T2" t="s">
        <v>3</v>
      </c>
      <c r="U2" t="s">
        <v>4</v>
      </c>
      <c r="V2" t="s">
        <v>5</v>
      </c>
      <c r="W2" t="s">
        <v>6</v>
      </c>
      <c r="X2" t="s">
        <v>7</v>
      </c>
    </row>
    <row r="3" spans="1:24" x14ac:dyDescent="0.25">
      <c r="A3">
        <v>1969</v>
      </c>
      <c r="B3">
        <f>VLOOKUP($A3,$K:$X,2,FALSE)</f>
        <v>168.37</v>
      </c>
      <c r="C3">
        <f>VLOOKUP($A3,$K:$X,3,FALSE)</f>
        <v>3.7999999999999999E-2</v>
      </c>
      <c r="D3">
        <f>VLOOKUP($A3,$K:$X,10,FALSE)</f>
        <v>3.0000000000000001E-3</v>
      </c>
      <c r="E3">
        <f>VLOOKUP($A3,$K:$X,11,FALSE)</f>
        <v>0</v>
      </c>
      <c r="F3">
        <f>VLOOKUP($A3,$K:$X,12,FALSE)</f>
        <v>3.18</v>
      </c>
      <c r="G3" t="e">
        <f>VLOOKUP($A3,$K:$X,13,FALSE)</f>
        <v>#N/A</v>
      </c>
      <c r="H3" t="e">
        <f>VLOOKUP($A3,$K:$X,14,FALSE)</f>
        <v>#N/A</v>
      </c>
      <c r="J3" t="s">
        <v>10</v>
      </c>
      <c r="K3">
        <v>1969</v>
      </c>
      <c r="L3">
        <v>168.37</v>
      </c>
      <c r="M3">
        <v>3.7999999999999999E-2</v>
      </c>
      <c r="N3" t="e">
        <v>#N/A</v>
      </c>
      <c r="O3">
        <v>0.04</v>
      </c>
      <c r="P3">
        <v>0.04</v>
      </c>
      <c r="Q3" t="e">
        <v>#N/A</v>
      </c>
      <c r="R3" t="e">
        <v>#N/A</v>
      </c>
      <c r="S3">
        <v>0.04</v>
      </c>
      <c r="T3">
        <v>3.0000000000000001E-3</v>
      </c>
      <c r="U3">
        <v>0</v>
      </c>
      <c r="V3">
        <v>3.18</v>
      </c>
      <c r="W3" t="e">
        <v>#N/A</v>
      </c>
      <c r="X3" t="e">
        <v>#N/A</v>
      </c>
    </row>
    <row r="4" spans="1:24" x14ac:dyDescent="0.25">
      <c r="A4">
        <v>1970</v>
      </c>
      <c r="B4">
        <f t="shared" ref="B4:B54" si="0">VLOOKUP($A4,$K:$X,2,FALSE)</f>
        <v>133.07</v>
      </c>
      <c r="C4">
        <f t="shared" ref="C4:C54" si="1">VLOOKUP($A4,$K:$X,3,FALSE)</f>
        <v>3.9E-2</v>
      </c>
      <c r="D4">
        <f t="shared" ref="D4:D54" si="2">VLOOKUP($A4,$K:$X,10,FALSE)</f>
        <v>3.0000000000000001E-3</v>
      </c>
      <c r="E4">
        <f t="shared" ref="E4:E54" si="3">VLOOKUP($A4,$K:$X,11,FALSE)</f>
        <v>0</v>
      </c>
      <c r="F4">
        <f t="shared" ref="F4:F54" si="4">VLOOKUP($A4,$K:$X,12,FALSE)</f>
        <v>3.76</v>
      </c>
      <c r="G4">
        <f t="shared" ref="G4:G54" si="5">VLOOKUP($A4,$K:$X,13,FALSE)</f>
        <v>0.73</v>
      </c>
      <c r="H4" t="e">
        <f t="shared" ref="H4:H54" si="6">VLOOKUP($A4,$K:$X,14,FALSE)</f>
        <v>#N/A</v>
      </c>
      <c r="J4" t="s">
        <v>10</v>
      </c>
      <c r="K4">
        <v>1970</v>
      </c>
      <c r="L4">
        <v>133.07</v>
      </c>
      <c r="M4">
        <v>3.9E-2</v>
      </c>
      <c r="N4" t="e">
        <v>#N/A</v>
      </c>
      <c r="O4">
        <v>0.03</v>
      </c>
      <c r="P4">
        <v>0.03</v>
      </c>
      <c r="Q4" t="e">
        <v>#N/A</v>
      </c>
      <c r="R4" t="e">
        <v>#N/A</v>
      </c>
      <c r="S4">
        <v>0.03</v>
      </c>
      <c r="T4">
        <v>3.0000000000000001E-3</v>
      </c>
      <c r="U4">
        <v>0</v>
      </c>
      <c r="V4">
        <v>3.76</v>
      </c>
      <c r="W4">
        <v>0.73</v>
      </c>
      <c r="X4" t="e">
        <v>#N/A</v>
      </c>
    </row>
    <row r="5" spans="1:24" x14ac:dyDescent="0.25">
      <c r="A5">
        <v>1971</v>
      </c>
      <c r="B5">
        <f t="shared" si="0"/>
        <v>170.28</v>
      </c>
      <c r="C5">
        <f t="shared" si="1"/>
        <v>0.08</v>
      </c>
      <c r="D5">
        <f t="shared" si="2"/>
        <v>0</v>
      </c>
      <c r="E5">
        <f t="shared" si="3"/>
        <v>0</v>
      </c>
      <c r="F5">
        <f t="shared" si="4"/>
        <v>3.53</v>
      </c>
      <c r="G5">
        <f t="shared" si="5"/>
        <v>0.44</v>
      </c>
      <c r="H5" t="e">
        <f t="shared" si="6"/>
        <v>#N/A</v>
      </c>
      <c r="J5" t="s">
        <v>10</v>
      </c>
      <c r="K5">
        <v>1971</v>
      </c>
      <c r="L5">
        <v>170.28</v>
      </c>
      <c r="M5">
        <v>0.08</v>
      </c>
      <c r="N5" t="e">
        <v>#N/A</v>
      </c>
      <c r="O5">
        <v>0.04</v>
      </c>
      <c r="P5">
        <v>0.04</v>
      </c>
      <c r="Q5" t="e">
        <v>#N/A</v>
      </c>
      <c r="R5" t="e">
        <v>#N/A</v>
      </c>
      <c r="S5">
        <v>0.04</v>
      </c>
      <c r="T5">
        <v>0</v>
      </c>
      <c r="U5">
        <v>0</v>
      </c>
      <c r="V5">
        <v>3.53</v>
      </c>
      <c r="W5">
        <v>0.44</v>
      </c>
      <c r="X5" t="e">
        <v>#N/A</v>
      </c>
    </row>
    <row r="6" spans="1:24" x14ac:dyDescent="0.25">
      <c r="A6">
        <v>1972</v>
      </c>
      <c r="B6">
        <f t="shared" si="0"/>
        <v>225.75</v>
      </c>
      <c r="C6">
        <f t="shared" si="1"/>
        <v>4.8000000000000001E-2</v>
      </c>
      <c r="D6">
        <f t="shared" si="2"/>
        <v>0</v>
      </c>
      <c r="E6">
        <f t="shared" si="3"/>
        <v>2E-3</v>
      </c>
      <c r="F6">
        <f t="shared" si="4"/>
        <v>3.07</v>
      </c>
      <c r="G6">
        <f t="shared" si="5"/>
        <v>0.13</v>
      </c>
      <c r="H6" t="e">
        <f t="shared" si="6"/>
        <v>#N/A</v>
      </c>
      <c r="J6" t="s">
        <v>10</v>
      </c>
      <c r="K6">
        <v>1972</v>
      </c>
      <c r="L6">
        <v>225.75</v>
      </c>
      <c r="M6">
        <v>4.8000000000000001E-2</v>
      </c>
      <c r="N6" t="e">
        <v>#N/A</v>
      </c>
      <c r="O6">
        <v>0.03</v>
      </c>
      <c r="P6">
        <v>0.03</v>
      </c>
      <c r="Q6" t="e">
        <v>#N/A</v>
      </c>
      <c r="R6" t="e">
        <v>#N/A</v>
      </c>
      <c r="S6">
        <v>0.03</v>
      </c>
      <c r="T6">
        <v>0</v>
      </c>
      <c r="U6">
        <v>2E-3</v>
      </c>
      <c r="V6">
        <v>3.07</v>
      </c>
      <c r="W6">
        <v>0.13</v>
      </c>
      <c r="X6" t="e">
        <v>#N/A</v>
      </c>
    </row>
    <row r="7" spans="1:24" x14ac:dyDescent="0.25">
      <c r="A7">
        <v>1973</v>
      </c>
      <c r="B7">
        <f t="shared" si="0"/>
        <v>79.61</v>
      </c>
      <c r="C7">
        <f t="shared" si="1"/>
        <v>5.1999999999999998E-2</v>
      </c>
      <c r="D7">
        <f t="shared" si="2"/>
        <v>0</v>
      </c>
      <c r="E7">
        <f t="shared" si="3"/>
        <v>2E-3</v>
      </c>
      <c r="F7">
        <f t="shared" si="4"/>
        <v>2.98</v>
      </c>
      <c r="G7" t="e">
        <f t="shared" si="5"/>
        <v>#N/A</v>
      </c>
      <c r="H7" t="e">
        <f t="shared" si="6"/>
        <v>#N/A</v>
      </c>
      <c r="J7" t="s">
        <v>10</v>
      </c>
      <c r="K7">
        <v>1973</v>
      </c>
      <c r="L7">
        <v>79.61</v>
      </c>
      <c r="M7">
        <v>5.1999999999999998E-2</v>
      </c>
      <c r="N7" t="e">
        <v>#N/A</v>
      </c>
      <c r="O7">
        <v>0.04</v>
      </c>
      <c r="P7">
        <v>0.04</v>
      </c>
      <c r="Q7" t="e">
        <v>#N/A</v>
      </c>
      <c r="R7" t="e">
        <v>#N/A</v>
      </c>
      <c r="S7">
        <v>0.04</v>
      </c>
      <c r="T7">
        <v>0</v>
      </c>
      <c r="U7">
        <v>2E-3</v>
      </c>
      <c r="V7">
        <v>2.98</v>
      </c>
      <c r="W7" t="e">
        <v>#N/A</v>
      </c>
      <c r="X7" t="e">
        <v>#N/A</v>
      </c>
    </row>
    <row r="8" spans="1:24" x14ac:dyDescent="0.25">
      <c r="A8">
        <v>1974</v>
      </c>
      <c r="B8">
        <f t="shared" si="0"/>
        <v>228.12</v>
      </c>
      <c r="C8">
        <f t="shared" si="1"/>
        <v>5.6000000000000001E-2</v>
      </c>
      <c r="D8" t="e">
        <f t="shared" si="2"/>
        <v>#N/A</v>
      </c>
      <c r="E8">
        <f t="shared" si="3"/>
        <v>3.1E-2</v>
      </c>
      <c r="F8">
        <f t="shared" si="4"/>
        <v>3.45</v>
      </c>
      <c r="G8" t="e">
        <f t="shared" si="5"/>
        <v>#N/A</v>
      </c>
      <c r="H8" t="e">
        <f t="shared" si="6"/>
        <v>#N/A</v>
      </c>
      <c r="J8" t="s">
        <v>10</v>
      </c>
      <c r="K8">
        <v>1974</v>
      </c>
      <c r="L8">
        <v>228.12</v>
      </c>
      <c r="M8">
        <v>5.6000000000000001E-2</v>
      </c>
      <c r="N8" t="e">
        <v>#N/A</v>
      </c>
      <c r="O8">
        <v>7.0000000000000007E-2</v>
      </c>
      <c r="P8" t="e">
        <v>#N/A</v>
      </c>
      <c r="Q8" t="e">
        <v>#N/A</v>
      </c>
      <c r="R8" t="e">
        <v>#N/A</v>
      </c>
      <c r="S8">
        <v>0.04</v>
      </c>
      <c r="T8" t="e">
        <v>#N/A</v>
      </c>
      <c r="U8">
        <v>3.1E-2</v>
      </c>
      <c r="V8">
        <v>3.45</v>
      </c>
      <c r="W8" t="e">
        <v>#N/A</v>
      </c>
      <c r="X8" t="e">
        <v>#N/A</v>
      </c>
    </row>
    <row r="9" spans="1:24" x14ac:dyDescent="0.25">
      <c r="A9">
        <v>1975</v>
      </c>
      <c r="B9">
        <f t="shared" si="0"/>
        <v>150.47</v>
      </c>
      <c r="C9">
        <f t="shared" si="1"/>
        <v>4.9000000000000002E-2</v>
      </c>
      <c r="D9" t="e">
        <f t="shared" si="2"/>
        <v>#N/A</v>
      </c>
      <c r="E9">
        <f t="shared" si="3"/>
        <v>5.0000000000000001E-3</v>
      </c>
      <c r="F9">
        <f t="shared" si="4"/>
        <v>2.9</v>
      </c>
      <c r="G9" t="e">
        <f t="shared" si="5"/>
        <v>#N/A</v>
      </c>
      <c r="H9" t="e">
        <f t="shared" si="6"/>
        <v>#N/A</v>
      </c>
      <c r="J9" t="s">
        <v>10</v>
      </c>
      <c r="K9">
        <v>1975</v>
      </c>
      <c r="L9">
        <v>150.47</v>
      </c>
      <c r="M9">
        <v>4.9000000000000002E-2</v>
      </c>
      <c r="N9" t="e">
        <v>#N/A</v>
      </c>
      <c r="O9">
        <v>0.03</v>
      </c>
      <c r="P9" t="e">
        <v>#N/A</v>
      </c>
      <c r="Q9" t="e">
        <v>#N/A</v>
      </c>
      <c r="R9" t="e">
        <v>#N/A</v>
      </c>
      <c r="S9">
        <v>0.02</v>
      </c>
      <c r="T9" t="e">
        <v>#N/A</v>
      </c>
      <c r="U9">
        <v>5.0000000000000001E-3</v>
      </c>
      <c r="V9">
        <v>2.9</v>
      </c>
      <c r="W9" t="e">
        <v>#N/A</v>
      </c>
      <c r="X9" t="e">
        <v>#N/A</v>
      </c>
    </row>
    <row r="10" spans="1:24" x14ac:dyDescent="0.25">
      <c r="A10">
        <v>1976</v>
      </c>
      <c r="B10">
        <f t="shared" si="0"/>
        <v>193.99</v>
      </c>
      <c r="C10">
        <f t="shared" si="1"/>
        <v>6.2E-2</v>
      </c>
      <c r="D10" t="e">
        <f t="shared" si="2"/>
        <v>#N/A</v>
      </c>
      <c r="E10">
        <f t="shared" si="3"/>
        <v>0.02</v>
      </c>
      <c r="F10">
        <f t="shared" si="4"/>
        <v>3.69</v>
      </c>
      <c r="G10" t="e">
        <f t="shared" si="5"/>
        <v>#N/A</v>
      </c>
      <c r="H10" t="e">
        <f t="shared" si="6"/>
        <v>#N/A</v>
      </c>
      <c r="J10" t="s">
        <v>10</v>
      </c>
      <c r="K10">
        <v>1976</v>
      </c>
      <c r="L10">
        <v>193.99</v>
      </c>
      <c r="M10">
        <v>6.2E-2</v>
      </c>
      <c r="N10" t="e">
        <v>#N/A</v>
      </c>
      <c r="O10">
        <v>0.06</v>
      </c>
      <c r="P10" t="e">
        <v>#N/A</v>
      </c>
      <c r="Q10" t="e">
        <v>#N/A</v>
      </c>
      <c r="R10" t="e">
        <v>#N/A</v>
      </c>
      <c r="S10">
        <v>0.04</v>
      </c>
      <c r="T10" t="e">
        <v>#N/A</v>
      </c>
      <c r="U10">
        <v>0.02</v>
      </c>
      <c r="V10">
        <v>3.69</v>
      </c>
      <c r="W10" t="e">
        <v>#N/A</v>
      </c>
      <c r="X10" t="e">
        <v>#N/A</v>
      </c>
    </row>
    <row r="11" spans="1:24" x14ac:dyDescent="0.25">
      <c r="A11">
        <v>1977</v>
      </c>
      <c r="B11">
        <f t="shared" si="0"/>
        <v>71.37</v>
      </c>
      <c r="C11">
        <f t="shared" si="1"/>
        <v>4.4999999999999998E-2</v>
      </c>
      <c r="D11" t="e">
        <f t="shared" si="2"/>
        <v>#N/A</v>
      </c>
      <c r="E11">
        <f t="shared" si="3"/>
        <v>0.05</v>
      </c>
      <c r="F11">
        <f t="shared" si="4"/>
        <v>4.58</v>
      </c>
      <c r="G11" t="e">
        <f t="shared" si="5"/>
        <v>#N/A</v>
      </c>
      <c r="H11" t="e">
        <f t="shared" si="6"/>
        <v>#N/A</v>
      </c>
      <c r="J11" t="s">
        <v>10</v>
      </c>
      <c r="K11">
        <v>1977</v>
      </c>
      <c r="L11">
        <v>71.37</v>
      </c>
      <c r="M11">
        <v>4.4999999999999998E-2</v>
      </c>
      <c r="N11" t="e">
        <v>#N/A</v>
      </c>
      <c r="O11">
        <v>0.11</v>
      </c>
      <c r="P11" t="e">
        <v>#N/A</v>
      </c>
      <c r="Q11" t="e">
        <v>#N/A</v>
      </c>
      <c r="R11" t="e">
        <v>#N/A</v>
      </c>
      <c r="S11">
        <v>0.06</v>
      </c>
      <c r="T11" t="e">
        <v>#N/A</v>
      </c>
      <c r="U11">
        <v>0.05</v>
      </c>
      <c r="V11">
        <v>4.58</v>
      </c>
      <c r="W11" t="e">
        <v>#N/A</v>
      </c>
      <c r="X11" t="e">
        <v>#N/A</v>
      </c>
    </row>
    <row r="12" spans="1:24" x14ac:dyDescent="0.25">
      <c r="A12">
        <v>1978</v>
      </c>
      <c r="B12">
        <f t="shared" si="0"/>
        <v>182.6</v>
      </c>
      <c r="C12">
        <f t="shared" si="1"/>
        <v>5.8999999999999997E-2</v>
      </c>
      <c r="D12">
        <f t="shared" si="2"/>
        <v>8.0000000000000002E-3</v>
      </c>
      <c r="E12">
        <f t="shared" si="3"/>
        <v>0.04</v>
      </c>
      <c r="F12">
        <f t="shared" si="4"/>
        <v>3.23</v>
      </c>
      <c r="G12">
        <f t="shared" si="5"/>
        <v>0.2</v>
      </c>
      <c r="H12" t="e">
        <f t="shared" si="6"/>
        <v>#N/A</v>
      </c>
      <c r="J12" t="s">
        <v>10</v>
      </c>
      <c r="K12">
        <v>1978</v>
      </c>
      <c r="L12">
        <v>182.6</v>
      </c>
      <c r="M12">
        <v>5.8999999999999997E-2</v>
      </c>
      <c r="N12">
        <v>0.11</v>
      </c>
      <c r="O12">
        <v>0.11</v>
      </c>
      <c r="P12">
        <v>0.04</v>
      </c>
      <c r="Q12">
        <v>0.01</v>
      </c>
      <c r="R12">
        <v>0.09</v>
      </c>
      <c r="S12">
        <v>7.0000000000000007E-2</v>
      </c>
      <c r="T12">
        <v>8.0000000000000002E-3</v>
      </c>
      <c r="U12">
        <v>0.04</v>
      </c>
      <c r="V12">
        <v>3.23</v>
      </c>
      <c r="W12">
        <v>0.2</v>
      </c>
      <c r="X12" t="e">
        <v>#N/A</v>
      </c>
    </row>
    <row r="13" spans="1:24" x14ac:dyDescent="0.25">
      <c r="A13">
        <v>1979</v>
      </c>
      <c r="B13">
        <f t="shared" si="0"/>
        <v>136.08000000000001</v>
      </c>
      <c r="C13">
        <f t="shared" si="1"/>
        <v>5.1999999999999998E-2</v>
      </c>
      <c r="D13">
        <f t="shared" si="2"/>
        <v>1.9E-2</v>
      </c>
      <c r="E13">
        <f t="shared" si="3"/>
        <v>3.6999999999999998E-2</v>
      </c>
      <c r="F13">
        <f t="shared" si="4"/>
        <v>3.82</v>
      </c>
      <c r="G13">
        <f t="shared" si="5"/>
        <v>0.23</v>
      </c>
      <c r="H13" t="e">
        <f t="shared" si="6"/>
        <v>#N/A</v>
      </c>
      <c r="J13" t="s">
        <v>10</v>
      </c>
      <c r="K13">
        <v>1979</v>
      </c>
      <c r="L13">
        <v>136.08000000000001</v>
      </c>
      <c r="M13">
        <v>5.1999999999999998E-2</v>
      </c>
      <c r="N13">
        <v>0.13</v>
      </c>
      <c r="O13">
        <v>0.1</v>
      </c>
      <c r="P13">
        <v>0.04</v>
      </c>
      <c r="Q13">
        <v>0.03</v>
      </c>
      <c r="R13">
        <v>0.09</v>
      </c>
      <c r="S13">
        <v>0.06</v>
      </c>
      <c r="T13">
        <v>1.9E-2</v>
      </c>
      <c r="U13">
        <v>3.6999999999999998E-2</v>
      </c>
      <c r="V13">
        <v>3.82</v>
      </c>
      <c r="W13">
        <v>0.23</v>
      </c>
      <c r="X13" t="e">
        <v>#N/A</v>
      </c>
    </row>
    <row r="14" spans="1:24" x14ac:dyDescent="0.25">
      <c r="A14">
        <v>1980</v>
      </c>
      <c r="B14">
        <f t="shared" si="0"/>
        <v>130.32</v>
      </c>
      <c r="C14">
        <f t="shared" si="1"/>
        <v>5.5E-2</v>
      </c>
      <c r="D14">
        <f t="shared" si="2"/>
        <v>1.0999999999999999E-2</v>
      </c>
      <c r="E14">
        <f t="shared" si="3"/>
        <v>1.4E-2</v>
      </c>
      <c r="F14">
        <f t="shared" si="4"/>
        <v>3.48</v>
      </c>
      <c r="G14">
        <f t="shared" si="5"/>
        <v>0.24</v>
      </c>
      <c r="H14" t="e">
        <f t="shared" si="6"/>
        <v>#N/A</v>
      </c>
      <c r="J14" t="s">
        <v>10</v>
      </c>
      <c r="K14">
        <v>1980</v>
      </c>
      <c r="L14">
        <v>130.32</v>
      </c>
      <c r="M14">
        <v>5.5E-2</v>
      </c>
      <c r="N14">
        <v>0.1</v>
      </c>
      <c r="O14">
        <v>7.0000000000000007E-2</v>
      </c>
      <c r="P14">
        <v>0.04</v>
      </c>
      <c r="Q14">
        <v>0.03</v>
      </c>
      <c r="R14">
        <v>0.08</v>
      </c>
      <c r="S14">
        <v>0.05</v>
      </c>
      <c r="T14">
        <v>1.0999999999999999E-2</v>
      </c>
      <c r="U14">
        <v>1.4E-2</v>
      </c>
      <c r="V14">
        <v>3.48</v>
      </c>
      <c r="W14">
        <v>0.24</v>
      </c>
      <c r="X14" t="e">
        <v>#N/A</v>
      </c>
    </row>
    <row r="15" spans="1:24" x14ac:dyDescent="0.25">
      <c r="A15">
        <v>1981</v>
      </c>
      <c r="B15">
        <f t="shared" si="0"/>
        <v>135.75</v>
      </c>
      <c r="C15">
        <f t="shared" si="1"/>
        <v>5.8000000000000003E-2</v>
      </c>
      <c r="D15">
        <f t="shared" si="2"/>
        <v>1.2E-2</v>
      </c>
      <c r="E15">
        <f t="shared" si="3"/>
        <v>8.0000000000000002E-3</v>
      </c>
      <c r="F15">
        <f t="shared" si="4"/>
        <v>3.54</v>
      </c>
      <c r="G15" t="e">
        <f t="shared" si="5"/>
        <v>#N/A</v>
      </c>
      <c r="H15" t="e">
        <f t="shared" si="6"/>
        <v>#N/A</v>
      </c>
      <c r="J15" t="s">
        <v>10</v>
      </c>
      <c r="K15">
        <v>1981</v>
      </c>
      <c r="L15">
        <v>135.75</v>
      </c>
      <c r="M15">
        <v>5.8000000000000003E-2</v>
      </c>
      <c r="N15">
        <v>0.08</v>
      </c>
      <c r="O15">
        <v>0.06</v>
      </c>
      <c r="P15">
        <v>0.04</v>
      </c>
      <c r="Q15">
        <v>0.02</v>
      </c>
      <c r="R15">
        <v>0.08</v>
      </c>
      <c r="S15">
        <v>0.05</v>
      </c>
      <c r="T15">
        <v>1.2E-2</v>
      </c>
      <c r="U15">
        <v>8.0000000000000002E-3</v>
      </c>
      <c r="V15">
        <v>3.54</v>
      </c>
      <c r="W15" t="e">
        <v>#N/A</v>
      </c>
      <c r="X15" t="e">
        <v>#N/A</v>
      </c>
    </row>
    <row r="16" spans="1:24" x14ac:dyDescent="0.25">
      <c r="A16">
        <v>1982</v>
      </c>
      <c r="B16">
        <f t="shared" si="0"/>
        <v>207.61</v>
      </c>
      <c r="C16">
        <f t="shared" si="1"/>
        <v>6.4000000000000001E-2</v>
      </c>
      <c r="D16">
        <f t="shared" si="2"/>
        <v>6.0000000000000001E-3</v>
      </c>
      <c r="E16">
        <f t="shared" si="3"/>
        <v>5.0000000000000001E-3</v>
      </c>
      <c r="F16">
        <f t="shared" si="4"/>
        <v>3.16</v>
      </c>
      <c r="G16" t="e">
        <f t="shared" si="5"/>
        <v>#N/A</v>
      </c>
      <c r="H16" t="e">
        <f t="shared" si="6"/>
        <v>#N/A</v>
      </c>
      <c r="J16" t="s">
        <v>10</v>
      </c>
      <c r="K16">
        <v>1982</v>
      </c>
      <c r="L16">
        <v>207.61</v>
      </c>
      <c r="M16">
        <v>6.4000000000000001E-2</v>
      </c>
      <c r="N16">
        <v>0.08</v>
      </c>
      <c r="O16">
        <v>0.05</v>
      </c>
      <c r="P16">
        <v>0.04</v>
      </c>
      <c r="Q16">
        <v>0.03</v>
      </c>
      <c r="R16">
        <v>7.0000000000000007E-2</v>
      </c>
      <c r="S16">
        <v>0.05</v>
      </c>
      <c r="T16">
        <v>6.0000000000000001E-3</v>
      </c>
      <c r="U16">
        <v>5.0000000000000001E-3</v>
      </c>
      <c r="V16">
        <v>3.16</v>
      </c>
      <c r="W16" t="e">
        <v>#N/A</v>
      </c>
      <c r="X16" t="e">
        <v>#N/A</v>
      </c>
    </row>
    <row r="17" spans="1:24" x14ac:dyDescent="0.25">
      <c r="A17">
        <v>1983</v>
      </c>
      <c r="B17">
        <f t="shared" si="0"/>
        <v>192.6</v>
      </c>
      <c r="C17">
        <f t="shared" si="1"/>
        <v>5.8000000000000003E-2</v>
      </c>
      <c r="D17">
        <f t="shared" si="2"/>
        <v>1.2999999999999999E-2</v>
      </c>
      <c r="E17">
        <f t="shared" si="3"/>
        <v>5.0000000000000001E-3</v>
      </c>
      <c r="F17">
        <f t="shared" si="4"/>
        <v>3.15</v>
      </c>
      <c r="G17" t="e">
        <f t="shared" si="5"/>
        <v>#N/A</v>
      </c>
      <c r="H17" t="e">
        <f t="shared" si="6"/>
        <v>#N/A</v>
      </c>
      <c r="J17" t="s">
        <v>10</v>
      </c>
      <c r="K17">
        <v>1983</v>
      </c>
      <c r="L17">
        <v>192.6</v>
      </c>
      <c r="M17">
        <v>5.8000000000000003E-2</v>
      </c>
      <c r="N17">
        <v>7.0000000000000007E-2</v>
      </c>
      <c r="O17">
        <v>0.05</v>
      </c>
      <c r="P17">
        <v>0.03</v>
      </c>
      <c r="Q17">
        <v>0.02</v>
      </c>
      <c r="R17">
        <v>7.0000000000000007E-2</v>
      </c>
      <c r="S17">
        <v>0.04</v>
      </c>
      <c r="T17">
        <v>1.2999999999999999E-2</v>
      </c>
      <c r="U17">
        <v>5.0000000000000001E-3</v>
      </c>
      <c r="V17">
        <v>3.15</v>
      </c>
      <c r="W17" t="e">
        <v>#N/A</v>
      </c>
      <c r="X17" t="e">
        <v>#N/A</v>
      </c>
    </row>
    <row r="18" spans="1:24" x14ac:dyDescent="0.25">
      <c r="A18">
        <v>1984</v>
      </c>
      <c r="B18">
        <f t="shared" si="0"/>
        <v>203.29</v>
      </c>
      <c r="C18">
        <f t="shared" si="1"/>
        <v>5.1999999999999998E-2</v>
      </c>
      <c r="D18">
        <f t="shared" si="2"/>
        <v>6.0000000000000001E-3</v>
      </c>
      <c r="E18">
        <f t="shared" si="3"/>
        <v>4.0000000000000001E-3</v>
      </c>
      <c r="F18">
        <f t="shared" si="4"/>
        <v>3.09</v>
      </c>
      <c r="G18">
        <f t="shared" si="5"/>
        <v>0.31</v>
      </c>
      <c r="H18" t="e">
        <f t="shared" si="6"/>
        <v>#N/A</v>
      </c>
      <c r="J18" t="s">
        <v>10</v>
      </c>
      <c r="K18">
        <v>1984</v>
      </c>
      <c r="L18">
        <v>203.29</v>
      </c>
      <c r="M18">
        <v>5.1999999999999998E-2</v>
      </c>
      <c r="N18">
        <v>0.06</v>
      </c>
      <c r="O18">
        <v>0.03</v>
      </c>
      <c r="P18">
        <v>0.03</v>
      </c>
      <c r="Q18">
        <v>0.03</v>
      </c>
      <c r="R18">
        <v>0.06</v>
      </c>
      <c r="S18">
        <v>0.03</v>
      </c>
      <c r="T18">
        <v>6.0000000000000001E-3</v>
      </c>
      <c r="U18">
        <v>4.0000000000000001E-3</v>
      </c>
      <c r="V18">
        <v>3.09</v>
      </c>
      <c r="W18">
        <v>0.31</v>
      </c>
      <c r="X18" t="e">
        <v>#N/A</v>
      </c>
    </row>
    <row r="19" spans="1:24" x14ac:dyDescent="0.25">
      <c r="A19">
        <v>1985</v>
      </c>
      <c r="B19">
        <f t="shared" si="0"/>
        <v>140.01</v>
      </c>
      <c r="C19">
        <f t="shared" si="1"/>
        <v>6.0999999999999999E-2</v>
      </c>
      <c r="D19">
        <f t="shared" si="2"/>
        <v>2.1000000000000001E-2</v>
      </c>
      <c r="E19">
        <f t="shared" si="3"/>
        <v>3.0000000000000001E-3</v>
      </c>
      <c r="F19">
        <f t="shared" si="4"/>
        <v>3.01</v>
      </c>
      <c r="G19" t="e">
        <f t="shared" si="5"/>
        <v>#N/A</v>
      </c>
      <c r="H19" t="e">
        <f t="shared" si="6"/>
        <v>#N/A</v>
      </c>
      <c r="J19" t="s">
        <v>10</v>
      </c>
      <c r="K19">
        <v>1985</v>
      </c>
      <c r="L19">
        <v>140.01</v>
      </c>
      <c r="M19">
        <v>6.0999999999999999E-2</v>
      </c>
      <c r="N19">
        <v>7.0000000000000007E-2</v>
      </c>
      <c r="O19">
        <v>0.04</v>
      </c>
      <c r="P19">
        <v>0.02</v>
      </c>
      <c r="Q19">
        <v>0.03</v>
      </c>
      <c r="R19">
        <v>7.0000000000000007E-2</v>
      </c>
      <c r="S19">
        <v>0.04</v>
      </c>
      <c r="T19">
        <v>2.1000000000000001E-2</v>
      </c>
      <c r="U19">
        <v>3.0000000000000001E-3</v>
      </c>
      <c r="V19">
        <v>3.01</v>
      </c>
      <c r="W19" t="e">
        <v>#N/A</v>
      </c>
      <c r="X19" t="e">
        <v>#N/A</v>
      </c>
    </row>
    <row r="20" spans="1:24" x14ac:dyDescent="0.25">
      <c r="A20">
        <v>1986</v>
      </c>
      <c r="B20">
        <f t="shared" si="0"/>
        <v>162.91999999999999</v>
      </c>
      <c r="C20">
        <f t="shared" si="1"/>
        <v>5.8000000000000003E-2</v>
      </c>
      <c r="D20">
        <f t="shared" si="2"/>
        <v>8.0000000000000002E-3</v>
      </c>
      <c r="E20">
        <f t="shared" si="3"/>
        <v>3.0000000000000001E-3</v>
      </c>
      <c r="F20">
        <f t="shared" si="4"/>
        <v>3.51</v>
      </c>
      <c r="G20" t="e">
        <f t="shared" si="5"/>
        <v>#N/A</v>
      </c>
      <c r="H20" t="e">
        <f t="shared" si="6"/>
        <v>#N/A</v>
      </c>
      <c r="J20" t="s">
        <v>10</v>
      </c>
      <c r="K20">
        <v>1986</v>
      </c>
      <c r="L20">
        <v>162.91999999999999</v>
      </c>
      <c r="M20">
        <v>5.8000000000000003E-2</v>
      </c>
      <c r="N20">
        <v>0.05</v>
      </c>
      <c r="O20">
        <v>0.02</v>
      </c>
      <c r="P20">
        <v>0.01</v>
      </c>
      <c r="Q20">
        <v>0.02</v>
      </c>
      <c r="R20">
        <v>0.04</v>
      </c>
      <c r="S20">
        <v>0.02</v>
      </c>
      <c r="T20">
        <v>8.0000000000000002E-3</v>
      </c>
      <c r="U20">
        <v>3.0000000000000001E-3</v>
      </c>
      <c r="V20">
        <v>3.51</v>
      </c>
      <c r="W20" t="e">
        <v>#N/A</v>
      </c>
      <c r="X20" t="e">
        <v>#N/A</v>
      </c>
    </row>
    <row r="21" spans="1:24" x14ac:dyDescent="0.25">
      <c r="A21">
        <v>1987</v>
      </c>
      <c r="B21">
        <f t="shared" si="0"/>
        <v>117.76</v>
      </c>
      <c r="C21">
        <f t="shared" si="1"/>
        <v>0.06</v>
      </c>
      <c r="D21">
        <f t="shared" si="2"/>
        <v>5.0000000000000001E-3</v>
      </c>
      <c r="E21">
        <f t="shared" si="3"/>
        <v>4.0000000000000001E-3</v>
      </c>
      <c r="F21">
        <f t="shared" si="4"/>
        <v>3.58</v>
      </c>
      <c r="G21" t="e">
        <f t="shared" si="5"/>
        <v>#N/A</v>
      </c>
      <c r="H21" t="e">
        <f t="shared" si="6"/>
        <v>#N/A</v>
      </c>
      <c r="J21" t="s">
        <v>10</v>
      </c>
      <c r="K21">
        <v>1987</v>
      </c>
      <c r="L21">
        <v>117.76</v>
      </c>
      <c r="M21">
        <v>0.06</v>
      </c>
      <c r="N21">
        <v>0.06</v>
      </c>
      <c r="O21">
        <v>0.04</v>
      </c>
      <c r="P21">
        <v>0.03</v>
      </c>
      <c r="Q21">
        <v>0.02</v>
      </c>
      <c r="R21">
        <v>0.06</v>
      </c>
      <c r="S21">
        <v>0.04</v>
      </c>
      <c r="T21">
        <v>5.0000000000000001E-3</v>
      </c>
      <c r="U21">
        <v>4.0000000000000001E-3</v>
      </c>
      <c r="V21">
        <v>3.58</v>
      </c>
      <c r="W21" t="e">
        <v>#N/A</v>
      </c>
      <c r="X21" t="e">
        <v>#N/A</v>
      </c>
    </row>
    <row r="22" spans="1:24" x14ac:dyDescent="0.25">
      <c r="A22">
        <v>1988</v>
      </c>
      <c r="B22">
        <f t="shared" si="0"/>
        <v>115.92</v>
      </c>
      <c r="C22">
        <f t="shared" si="1"/>
        <v>5.1999999999999998E-2</v>
      </c>
      <c r="D22">
        <f t="shared" si="2"/>
        <v>1.2999999999999999E-2</v>
      </c>
      <c r="E22">
        <f t="shared" si="3"/>
        <v>4.0000000000000001E-3</v>
      </c>
      <c r="F22">
        <f t="shared" si="4"/>
        <v>3.55</v>
      </c>
      <c r="G22" t="e">
        <f t="shared" si="5"/>
        <v>#N/A</v>
      </c>
      <c r="H22" t="e">
        <f t="shared" si="6"/>
        <v>#N/A</v>
      </c>
      <c r="J22" t="s">
        <v>10</v>
      </c>
      <c r="K22">
        <v>1988</v>
      </c>
      <c r="L22">
        <v>115.92</v>
      </c>
      <c r="M22">
        <v>5.1999999999999998E-2</v>
      </c>
      <c r="N22">
        <v>0.06</v>
      </c>
      <c r="O22">
        <v>0.04</v>
      </c>
      <c r="P22">
        <v>0.02</v>
      </c>
      <c r="Q22">
        <v>0.03</v>
      </c>
      <c r="R22">
        <v>0.06</v>
      </c>
      <c r="S22">
        <v>0.03</v>
      </c>
      <c r="T22">
        <v>1.2999999999999999E-2</v>
      </c>
      <c r="U22">
        <v>4.0000000000000001E-3</v>
      </c>
      <c r="V22">
        <v>3.55</v>
      </c>
      <c r="W22" t="e">
        <v>#N/A</v>
      </c>
      <c r="X22" t="e">
        <v>#N/A</v>
      </c>
    </row>
    <row r="23" spans="1:24" x14ac:dyDescent="0.25">
      <c r="A23">
        <v>1989</v>
      </c>
      <c r="B23">
        <f t="shared" si="0"/>
        <v>149.09</v>
      </c>
      <c r="C23">
        <f t="shared" si="1"/>
        <v>5.2999999999999999E-2</v>
      </c>
      <c r="D23">
        <f t="shared" si="2"/>
        <v>1.2E-2</v>
      </c>
      <c r="E23">
        <f t="shared" si="3"/>
        <v>7.0000000000000001E-3</v>
      </c>
      <c r="F23">
        <f t="shared" si="4"/>
        <v>3.2</v>
      </c>
      <c r="G23">
        <f t="shared" si="5"/>
        <v>0.3</v>
      </c>
      <c r="H23" t="e">
        <f t="shared" si="6"/>
        <v>#N/A</v>
      </c>
      <c r="J23" t="s">
        <v>10</v>
      </c>
      <c r="K23">
        <v>1989</v>
      </c>
      <c r="L23">
        <v>149.09</v>
      </c>
      <c r="M23">
        <v>5.2999999999999999E-2</v>
      </c>
      <c r="N23">
        <v>0.08</v>
      </c>
      <c r="O23">
        <v>0.04</v>
      </c>
      <c r="P23">
        <v>0.03</v>
      </c>
      <c r="Q23">
        <v>0.04</v>
      </c>
      <c r="R23">
        <v>7.0000000000000007E-2</v>
      </c>
      <c r="S23">
        <v>0.04</v>
      </c>
      <c r="T23">
        <v>1.2E-2</v>
      </c>
      <c r="U23">
        <v>7.0000000000000001E-3</v>
      </c>
      <c r="V23">
        <v>3.2</v>
      </c>
      <c r="W23">
        <v>0.3</v>
      </c>
      <c r="X23" t="e">
        <v>#N/A</v>
      </c>
    </row>
    <row r="24" spans="1:24" x14ac:dyDescent="0.25">
      <c r="A24">
        <v>1990</v>
      </c>
      <c r="B24">
        <f t="shared" si="0"/>
        <v>120.76</v>
      </c>
      <c r="C24">
        <f t="shared" si="1"/>
        <v>4.7E-2</v>
      </c>
      <c r="D24">
        <f t="shared" si="2"/>
        <v>1.2999999999999999E-2</v>
      </c>
      <c r="E24">
        <f t="shared" si="3"/>
        <v>3.0000000000000001E-3</v>
      </c>
      <c r="F24">
        <f t="shared" si="4"/>
        <v>3.39</v>
      </c>
      <c r="G24">
        <f t="shared" si="5"/>
        <v>0.27</v>
      </c>
      <c r="H24" t="e">
        <f t="shared" si="6"/>
        <v>#N/A</v>
      </c>
      <c r="J24" t="s">
        <v>10</v>
      </c>
      <c r="K24">
        <v>1990</v>
      </c>
      <c r="L24">
        <v>120.76</v>
      </c>
      <c r="M24">
        <v>4.7E-2</v>
      </c>
      <c r="N24">
        <v>7.0000000000000007E-2</v>
      </c>
      <c r="O24">
        <v>0.04</v>
      </c>
      <c r="P24">
        <v>0.02</v>
      </c>
      <c r="Q24">
        <v>0.03</v>
      </c>
      <c r="R24">
        <v>7.0000000000000007E-2</v>
      </c>
      <c r="S24">
        <v>0.04</v>
      </c>
      <c r="T24">
        <v>1.2999999999999999E-2</v>
      </c>
      <c r="U24">
        <v>3.0000000000000001E-3</v>
      </c>
      <c r="V24">
        <v>3.39</v>
      </c>
      <c r="W24">
        <v>0.27</v>
      </c>
      <c r="X24" t="e">
        <v>#N/A</v>
      </c>
    </row>
    <row r="25" spans="1:24" x14ac:dyDescent="0.25">
      <c r="A25">
        <v>1991</v>
      </c>
      <c r="B25">
        <f t="shared" si="0"/>
        <v>118.51</v>
      </c>
      <c r="C25">
        <f t="shared" si="1"/>
        <v>4.5999999999999999E-2</v>
      </c>
      <c r="D25">
        <f t="shared" si="2"/>
        <v>8.9999999999999993E-3</v>
      </c>
      <c r="E25">
        <f t="shared" si="3"/>
        <v>2E-3</v>
      </c>
      <c r="F25">
        <f t="shared" si="4"/>
        <v>3.48</v>
      </c>
      <c r="G25">
        <f t="shared" si="5"/>
        <v>0.13</v>
      </c>
      <c r="H25" t="e">
        <f t="shared" si="6"/>
        <v>#N/A</v>
      </c>
      <c r="J25" t="s">
        <v>10</v>
      </c>
      <c r="K25">
        <v>1991</v>
      </c>
      <c r="L25">
        <v>118.51</v>
      </c>
      <c r="M25">
        <v>4.5999999999999999E-2</v>
      </c>
      <c r="N25">
        <v>0.05</v>
      </c>
      <c r="O25">
        <v>0.03</v>
      </c>
      <c r="P25">
        <v>0.02</v>
      </c>
      <c r="Q25">
        <v>0.01</v>
      </c>
      <c r="R25">
        <v>0.05</v>
      </c>
      <c r="S25">
        <v>0.03</v>
      </c>
      <c r="T25">
        <v>8.9999999999999993E-3</v>
      </c>
      <c r="U25">
        <v>2E-3</v>
      </c>
      <c r="V25">
        <v>3.48</v>
      </c>
      <c r="W25">
        <v>0.13</v>
      </c>
      <c r="X25" t="e">
        <v>#N/A</v>
      </c>
    </row>
    <row r="26" spans="1:24" x14ac:dyDescent="0.25">
      <c r="A26">
        <v>1992</v>
      </c>
      <c r="B26">
        <f t="shared" si="0"/>
        <v>91.54</v>
      </c>
      <c r="C26">
        <f t="shared" si="1"/>
        <v>4.2999999999999997E-2</v>
      </c>
      <c r="D26">
        <f t="shared" si="2"/>
        <v>8.9999999999999993E-3</v>
      </c>
      <c r="E26">
        <f t="shared" si="3"/>
        <v>1E-3</v>
      </c>
      <c r="F26">
        <f t="shared" si="4"/>
        <v>3.54</v>
      </c>
      <c r="G26">
        <f t="shared" si="5"/>
        <v>0.13</v>
      </c>
      <c r="H26" t="e">
        <f t="shared" si="6"/>
        <v>#N/A</v>
      </c>
      <c r="J26" t="s">
        <v>10</v>
      </c>
      <c r="K26">
        <v>1992</v>
      </c>
      <c r="L26">
        <v>91.54</v>
      </c>
      <c r="M26">
        <v>4.2999999999999997E-2</v>
      </c>
      <c r="N26">
        <v>0.05</v>
      </c>
      <c r="O26">
        <v>0.03</v>
      </c>
      <c r="P26">
        <v>0.02</v>
      </c>
      <c r="Q26">
        <v>0.02</v>
      </c>
      <c r="R26">
        <v>0.05</v>
      </c>
      <c r="S26">
        <v>0.03</v>
      </c>
      <c r="T26">
        <v>8.9999999999999993E-3</v>
      </c>
      <c r="U26">
        <v>1E-3</v>
      </c>
      <c r="V26">
        <v>3.54</v>
      </c>
      <c r="W26">
        <v>0.13</v>
      </c>
      <c r="X26" t="e">
        <v>#N/A</v>
      </c>
    </row>
    <row r="27" spans="1:24" x14ac:dyDescent="0.25">
      <c r="A27">
        <v>1993</v>
      </c>
      <c r="B27">
        <f t="shared" si="0"/>
        <v>171.19</v>
      </c>
      <c r="C27">
        <f t="shared" si="1"/>
        <v>4.5999999999999999E-2</v>
      </c>
      <c r="D27">
        <f t="shared" si="2"/>
        <v>6.0000000000000001E-3</v>
      </c>
      <c r="E27">
        <f t="shared" si="3"/>
        <v>1E-3</v>
      </c>
      <c r="F27">
        <f t="shared" si="4"/>
        <v>3.52</v>
      </c>
      <c r="G27">
        <f t="shared" si="5"/>
        <v>0.13</v>
      </c>
      <c r="H27" t="e">
        <f t="shared" si="6"/>
        <v>#N/A</v>
      </c>
      <c r="J27" t="s">
        <v>10</v>
      </c>
      <c r="K27">
        <v>1993</v>
      </c>
      <c r="L27">
        <v>171.19</v>
      </c>
      <c r="M27">
        <v>4.5999999999999999E-2</v>
      </c>
      <c r="N27">
        <v>0.04</v>
      </c>
      <c r="O27">
        <v>0.03</v>
      </c>
      <c r="P27">
        <v>0.03</v>
      </c>
      <c r="Q27">
        <v>0.01</v>
      </c>
      <c r="R27">
        <v>0.04</v>
      </c>
      <c r="S27">
        <v>0.03</v>
      </c>
      <c r="T27">
        <v>6.0000000000000001E-3</v>
      </c>
      <c r="U27">
        <v>1E-3</v>
      </c>
      <c r="V27">
        <v>3.52</v>
      </c>
      <c r="W27">
        <v>0.13</v>
      </c>
      <c r="X27" t="e">
        <v>#N/A</v>
      </c>
    </row>
    <row r="28" spans="1:24" x14ac:dyDescent="0.25">
      <c r="A28">
        <v>1994</v>
      </c>
      <c r="B28">
        <f t="shared" si="0"/>
        <v>76.69</v>
      </c>
      <c r="C28">
        <f t="shared" si="1"/>
        <v>4.1000000000000002E-2</v>
      </c>
      <c r="D28">
        <f t="shared" si="2"/>
        <v>5.0000000000000001E-3</v>
      </c>
      <c r="E28">
        <f t="shared" si="3"/>
        <v>1E-3</v>
      </c>
      <c r="F28">
        <f t="shared" si="4"/>
        <v>3.79</v>
      </c>
      <c r="G28">
        <f t="shared" si="5"/>
        <v>0.15</v>
      </c>
      <c r="H28" t="e">
        <f t="shared" si="6"/>
        <v>#N/A</v>
      </c>
      <c r="J28" t="s">
        <v>10</v>
      </c>
      <c r="K28">
        <v>1994</v>
      </c>
      <c r="L28">
        <v>76.69</v>
      </c>
      <c r="M28">
        <v>4.1000000000000002E-2</v>
      </c>
      <c r="N28">
        <v>0.04</v>
      </c>
      <c r="O28">
        <v>0.03</v>
      </c>
      <c r="P28">
        <v>0.03</v>
      </c>
      <c r="Q28">
        <v>0.01</v>
      </c>
      <c r="R28">
        <v>0.04</v>
      </c>
      <c r="S28">
        <v>0.03</v>
      </c>
      <c r="T28">
        <v>5.0000000000000001E-3</v>
      </c>
      <c r="U28">
        <v>1E-3</v>
      </c>
      <c r="V28">
        <v>3.79</v>
      </c>
      <c r="W28">
        <v>0.15</v>
      </c>
      <c r="X28" t="e">
        <v>#N/A</v>
      </c>
    </row>
    <row r="29" spans="1:24" x14ac:dyDescent="0.25">
      <c r="A29">
        <v>1995</v>
      </c>
      <c r="B29">
        <f t="shared" si="0"/>
        <v>159.41999999999999</v>
      </c>
      <c r="C29">
        <f t="shared" si="1"/>
        <v>4.4999999999999998E-2</v>
      </c>
      <c r="D29">
        <f t="shared" si="2"/>
        <v>6.0000000000000001E-3</v>
      </c>
      <c r="E29">
        <f t="shared" si="3"/>
        <v>1E-3</v>
      </c>
      <c r="F29">
        <f t="shared" si="4"/>
        <v>3.63</v>
      </c>
      <c r="G29">
        <f t="shared" si="5"/>
        <v>0.1</v>
      </c>
      <c r="H29" t="e">
        <f t="shared" si="6"/>
        <v>#N/A</v>
      </c>
      <c r="J29" t="s">
        <v>10</v>
      </c>
      <c r="K29">
        <v>1995</v>
      </c>
      <c r="L29">
        <v>159.41999999999999</v>
      </c>
      <c r="M29">
        <v>4.4999999999999998E-2</v>
      </c>
      <c r="N29">
        <v>0.04</v>
      </c>
      <c r="O29">
        <v>0.03</v>
      </c>
      <c r="P29">
        <v>0.03</v>
      </c>
      <c r="Q29">
        <v>0.01</v>
      </c>
      <c r="R29">
        <v>0.04</v>
      </c>
      <c r="S29">
        <v>0.03</v>
      </c>
      <c r="T29">
        <v>6.0000000000000001E-3</v>
      </c>
      <c r="U29">
        <v>1E-3</v>
      </c>
      <c r="V29">
        <v>3.63</v>
      </c>
      <c r="W29">
        <v>0.1</v>
      </c>
      <c r="X29" t="e">
        <v>#N/A</v>
      </c>
    </row>
    <row r="30" spans="1:24" x14ac:dyDescent="0.25">
      <c r="A30">
        <v>1996</v>
      </c>
      <c r="B30">
        <f t="shared" si="0"/>
        <v>234.97</v>
      </c>
      <c r="C30">
        <f t="shared" si="1"/>
        <v>4.5999999999999999E-2</v>
      </c>
      <c r="D30">
        <f t="shared" si="2"/>
        <v>1.6E-2</v>
      </c>
      <c r="E30">
        <f t="shared" si="3"/>
        <v>3.0000000000000001E-3</v>
      </c>
      <c r="F30">
        <f t="shared" si="4"/>
        <v>3.62</v>
      </c>
      <c r="G30">
        <f t="shared" si="5"/>
        <v>0.16</v>
      </c>
      <c r="H30" t="e">
        <f t="shared" si="6"/>
        <v>#N/A</v>
      </c>
      <c r="J30" t="s">
        <v>10</v>
      </c>
      <c r="K30">
        <v>1996</v>
      </c>
      <c r="L30">
        <v>234.97</v>
      </c>
      <c r="M30">
        <v>4.5999999999999999E-2</v>
      </c>
      <c r="N30">
        <v>0.11</v>
      </c>
      <c r="O30">
        <v>0.04</v>
      </c>
      <c r="P30">
        <v>0.02</v>
      </c>
      <c r="Q30">
        <v>7.0000000000000007E-2</v>
      </c>
      <c r="R30">
        <v>0.11</v>
      </c>
      <c r="S30">
        <v>0.03</v>
      </c>
      <c r="T30">
        <v>1.6E-2</v>
      </c>
      <c r="U30">
        <v>3.0000000000000001E-3</v>
      </c>
      <c r="V30">
        <v>3.62</v>
      </c>
      <c r="W30">
        <v>0.16</v>
      </c>
      <c r="X30" t="e">
        <v>#N/A</v>
      </c>
    </row>
    <row r="31" spans="1:24" x14ac:dyDescent="0.25">
      <c r="A31">
        <v>1997</v>
      </c>
      <c r="B31">
        <f t="shared" si="0"/>
        <v>236.5</v>
      </c>
      <c r="C31">
        <f t="shared" si="1"/>
        <v>4.5999999999999999E-2</v>
      </c>
      <c r="D31">
        <f t="shared" si="2"/>
        <v>8.0000000000000002E-3</v>
      </c>
      <c r="E31">
        <f t="shared" si="3"/>
        <v>2E-3</v>
      </c>
      <c r="F31">
        <f t="shared" si="4"/>
        <v>3.35</v>
      </c>
      <c r="G31">
        <f t="shared" si="5"/>
        <v>0.1</v>
      </c>
      <c r="H31" t="e">
        <f t="shared" si="6"/>
        <v>#N/A</v>
      </c>
      <c r="J31" t="s">
        <v>10</v>
      </c>
      <c r="K31">
        <v>1997</v>
      </c>
      <c r="L31">
        <v>236.5</v>
      </c>
      <c r="M31">
        <v>4.5999999999999999E-2</v>
      </c>
      <c r="N31">
        <v>0.04</v>
      </c>
      <c r="O31">
        <v>0.03</v>
      </c>
      <c r="P31">
        <v>0.01</v>
      </c>
      <c r="Q31">
        <v>0.02</v>
      </c>
      <c r="R31">
        <v>0.04</v>
      </c>
      <c r="S31">
        <v>0.02</v>
      </c>
      <c r="T31">
        <v>8.0000000000000002E-3</v>
      </c>
      <c r="U31">
        <v>2E-3</v>
      </c>
      <c r="V31">
        <v>3.35</v>
      </c>
      <c r="W31">
        <v>0.1</v>
      </c>
      <c r="X31" t="e">
        <v>#N/A</v>
      </c>
    </row>
    <row r="32" spans="1:24" x14ac:dyDescent="0.25">
      <c r="A32">
        <v>1998</v>
      </c>
      <c r="B32">
        <f t="shared" si="0"/>
        <v>125.92</v>
      </c>
      <c r="C32">
        <f t="shared" si="1"/>
        <v>4.2999999999999997E-2</v>
      </c>
      <c r="D32">
        <f t="shared" si="2"/>
        <v>1.2E-2</v>
      </c>
      <c r="E32">
        <f t="shared" si="3"/>
        <v>6.0000000000000001E-3</v>
      </c>
      <c r="F32">
        <f t="shared" si="4"/>
        <v>3.84</v>
      </c>
      <c r="G32">
        <f t="shared" si="5"/>
        <v>0.11</v>
      </c>
      <c r="H32" t="e">
        <f t="shared" si="6"/>
        <v>#N/A</v>
      </c>
      <c r="J32" t="s">
        <v>10</v>
      </c>
      <c r="K32">
        <v>1998</v>
      </c>
      <c r="L32">
        <v>125.92</v>
      </c>
      <c r="M32">
        <v>4.2999999999999997E-2</v>
      </c>
      <c r="N32">
        <v>0.05</v>
      </c>
      <c r="O32">
        <v>0.03</v>
      </c>
      <c r="P32">
        <v>0.02</v>
      </c>
      <c r="Q32">
        <v>0.01</v>
      </c>
      <c r="R32">
        <v>0.04</v>
      </c>
      <c r="S32">
        <v>0.03</v>
      </c>
      <c r="T32">
        <v>1.2E-2</v>
      </c>
      <c r="U32">
        <v>6.0000000000000001E-3</v>
      </c>
      <c r="V32">
        <v>3.84</v>
      </c>
      <c r="W32">
        <v>0.11</v>
      </c>
      <c r="X32" t="e">
        <v>#N/A</v>
      </c>
    </row>
    <row r="33" spans="1:24" x14ac:dyDescent="0.25">
      <c r="A33">
        <v>1999</v>
      </c>
      <c r="B33">
        <f t="shared" si="0"/>
        <v>201.55</v>
      </c>
      <c r="C33">
        <f t="shared" si="1"/>
        <v>4.2999999999999997E-2</v>
      </c>
      <c r="D33">
        <f t="shared" si="2"/>
        <v>6.0000000000000001E-3</v>
      </c>
      <c r="E33">
        <f t="shared" si="3"/>
        <v>1E-3</v>
      </c>
      <c r="F33">
        <f t="shared" si="4"/>
        <v>3.41</v>
      </c>
      <c r="G33">
        <f t="shared" si="5"/>
        <v>0.1</v>
      </c>
      <c r="H33" t="e">
        <f t="shared" si="6"/>
        <v>#N/A</v>
      </c>
      <c r="J33" t="s">
        <v>10</v>
      </c>
      <c r="K33">
        <v>1999</v>
      </c>
      <c r="L33">
        <v>201.55</v>
      </c>
      <c r="M33">
        <v>4.2999999999999997E-2</v>
      </c>
      <c r="N33">
        <v>0.05</v>
      </c>
      <c r="O33">
        <v>0.02</v>
      </c>
      <c r="P33">
        <v>0.02</v>
      </c>
      <c r="Q33">
        <v>0.03</v>
      </c>
      <c r="R33">
        <v>0.05</v>
      </c>
      <c r="S33">
        <v>0.02</v>
      </c>
      <c r="T33">
        <v>6.0000000000000001E-3</v>
      </c>
      <c r="U33">
        <v>1E-3</v>
      </c>
      <c r="V33">
        <v>3.41</v>
      </c>
      <c r="W33">
        <v>0.1</v>
      </c>
      <c r="X33" t="e">
        <v>#N/A</v>
      </c>
    </row>
    <row r="34" spans="1:24" x14ac:dyDescent="0.25">
      <c r="A34">
        <v>2000</v>
      </c>
      <c r="B34">
        <f t="shared" si="0"/>
        <v>157.27000000000001</v>
      </c>
      <c r="C34">
        <f t="shared" si="1"/>
        <v>4.1000000000000002E-2</v>
      </c>
      <c r="D34">
        <f t="shared" si="2"/>
        <v>0.01</v>
      </c>
      <c r="E34">
        <f t="shared" si="3"/>
        <v>3.0000000000000001E-3</v>
      </c>
      <c r="F34">
        <f t="shared" si="4"/>
        <v>3.49</v>
      </c>
      <c r="G34">
        <f t="shared" si="5"/>
        <v>0.11</v>
      </c>
      <c r="H34" t="e">
        <f t="shared" si="6"/>
        <v>#N/A</v>
      </c>
      <c r="J34" t="s">
        <v>10</v>
      </c>
      <c r="K34">
        <v>2000</v>
      </c>
      <c r="L34">
        <v>157.27000000000001</v>
      </c>
      <c r="M34">
        <v>4.1000000000000002E-2</v>
      </c>
      <c r="N34">
        <v>0.03</v>
      </c>
      <c r="O34">
        <v>0.03</v>
      </c>
      <c r="P34">
        <v>0.02</v>
      </c>
      <c r="Q34">
        <v>0.01</v>
      </c>
      <c r="R34">
        <v>0.03</v>
      </c>
      <c r="S34">
        <v>0.03</v>
      </c>
      <c r="T34">
        <v>0.01</v>
      </c>
      <c r="U34">
        <v>3.0000000000000001E-3</v>
      </c>
      <c r="V34">
        <v>3.49</v>
      </c>
      <c r="W34">
        <v>0.11</v>
      </c>
      <c r="X34" t="e">
        <v>#N/A</v>
      </c>
    </row>
    <row r="35" spans="1:24" x14ac:dyDescent="0.25">
      <c r="A35">
        <v>2001</v>
      </c>
      <c r="B35">
        <f t="shared" si="0"/>
        <v>54.92</v>
      </c>
      <c r="C35">
        <f t="shared" si="1"/>
        <v>3.4000000000000002E-2</v>
      </c>
      <c r="D35">
        <f t="shared" si="2"/>
        <v>8.0000000000000002E-3</v>
      </c>
      <c r="E35">
        <f t="shared" si="3"/>
        <v>5.0000000000000001E-3</v>
      </c>
      <c r="F35">
        <f t="shared" si="4"/>
        <v>4.34</v>
      </c>
      <c r="G35">
        <f t="shared" si="5"/>
        <v>0.13</v>
      </c>
      <c r="H35" t="e">
        <f t="shared" si="6"/>
        <v>#N/A</v>
      </c>
      <c r="J35" t="s">
        <v>10</v>
      </c>
      <c r="K35">
        <v>2001</v>
      </c>
      <c r="L35">
        <v>54.92</v>
      </c>
      <c r="M35">
        <v>3.4000000000000002E-2</v>
      </c>
      <c r="N35">
        <v>0.06</v>
      </c>
      <c r="O35">
        <v>0.04</v>
      </c>
      <c r="P35">
        <v>0.03</v>
      </c>
      <c r="Q35">
        <v>0.02</v>
      </c>
      <c r="R35">
        <v>0.06</v>
      </c>
      <c r="S35">
        <v>0.04</v>
      </c>
      <c r="T35">
        <v>8.0000000000000002E-3</v>
      </c>
      <c r="U35">
        <v>5.0000000000000001E-3</v>
      </c>
      <c r="V35">
        <v>4.34</v>
      </c>
      <c r="W35">
        <v>0.13</v>
      </c>
      <c r="X35" t="e">
        <v>#N/A</v>
      </c>
    </row>
    <row r="36" spans="1:24" x14ac:dyDescent="0.25">
      <c r="A36">
        <v>2002</v>
      </c>
      <c r="B36">
        <f t="shared" si="0"/>
        <v>148.54</v>
      </c>
      <c r="C36">
        <f t="shared" si="1"/>
        <v>0.04</v>
      </c>
      <c r="D36">
        <f t="shared" si="2"/>
        <v>6.0000000000000001E-3</v>
      </c>
      <c r="E36">
        <f t="shared" si="3"/>
        <v>1E-3</v>
      </c>
      <c r="F36">
        <f t="shared" si="4"/>
        <v>3.68</v>
      </c>
      <c r="G36">
        <f t="shared" si="5"/>
        <v>0.11</v>
      </c>
      <c r="H36">
        <f t="shared" si="6"/>
        <v>1</v>
      </c>
      <c r="J36" t="s">
        <v>10</v>
      </c>
      <c r="K36">
        <v>2002</v>
      </c>
      <c r="L36">
        <v>148.54</v>
      </c>
      <c r="M36">
        <v>0.04</v>
      </c>
      <c r="N36">
        <v>0.04</v>
      </c>
      <c r="O36">
        <v>0.03</v>
      </c>
      <c r="P36">
        <v>0.03</v>
      </c>
      <c r="Q36">
        <v>0.01</v>
      </c>
      <c r="R36">
        <v>0.04</v>
      </c>
      <c r="S36">
        <v>0.03</v>
      </c>
      <c r="T36">
        <v>6.0000000000000001E-3</v>
      </c>
      <c r="U36">
        <v>1E-3</v>
      </c>
      <c r="V36">
        <v>3.68</v>
      </c>
      <c r="W36">
        <v>0.11</v>
      </c>
      <c r="X36">
        <v>1</v>
      </c>
    </row>
    <row r="37" spans="1:24" x14ac:dyDescent="0.25">
      <c r="A37">
        <v>2003</v>
      </c>
      <c r="B37">
        <f t="shared" si="0"/>
        <v>128.02000000000001</v>
      </c>
      <c r="C37">
        <f t="shared" si="1"/>
        <v>3.7999999999999999E-2</v>
      </c>
      <c r="D37">
        <f t="shared" si="2"/>
        <v>0.01</v>
      </c>
      <c r="E37">
        <f t="shared" si="3"/>
        <v>1E-3</v>
      </c>
      <c r="F37">
        <f t="shared" si="4"/>
        <v>3.81</v>
      </c>
      <c r="G37">
        <f t="shared" si="5"/>
        <v>0.11</v>
      </c>
      <c r="H37">
        <f t="shared" si="6"/>
        <v>1.39</v>
      </c>
      <c r="J37" t="s">
        <v>10</v>
      </c>
      <c r="K37">
        <v>2003</v>
      </c>
      <c r="L37">
        <v>128.02000000000001</v>
      </c>
      <c r="M37">
        <v>3.7999999999999999E-2</v>
      </c>
      <c r="N37">
        <v>0.05</v>
      </c>
      <c r="O37">
        <v>0.04</v>
      </c>
      <c r="P37">
        <v>0.03</v>
      </c>
      <c r="Q37">
        <v>0.01</v>
      </c>
      <c r="R37">
        <v>0.05</v>
      </c>
      <c r="S37">
        <v>0.04</v>
      </c>
      <c r="T37">
        <v>0.01</v>
      </c>
      <c r="U37">
        <v>1E-3</v>
      </c>
      <c r="V37">
        <v>3.81</v>
      </c>
      <c r="W37">
        <v>0.11</v>
      </c>
      <c r="X37">
        <v>1.39</v>
      </c>
    </row>
    <row r="38" spans="1:24" x14ac:dyDescent="0.25">
      <c r="A38">
        <v>2004</v>
      </c>
      <c r="B38">
        <f t="shared" si="0"/>
        <v>128.93</v>
      </c>
      <c r="C38">
        <f t="shared" si="1"/>
        <v>4.2000000000000003E-2</v>
      </c>
      <c r="D38">
        <f t="shared" si="2"/>
        <v>1.2E-2</v>
      </c>
      <c r="E38">
        <f t="shared" si="3"/>
        <v>1E-3</v>
      </c>
      <c r="F38">
        <f t="shared" si="4"/>
        <v>3.74</v>
      </c>
      <c r="G38">
        <f t="shared" si="5"/>
        <v>0.14000000000000001</v>
      </c>
      <c r="H38">
        <f t="shared" si="6"/>
        <v>1.1000000000000001</v>
      </c>
      <c r="J38" t="s">
        <v>10</v>
      </c>
      <c r="K38">
        <v>2004</v>
      </c>
      <c r="L38">
        <v>128.93</v>
      </c>
      <c r="M38">
        <v>4.2000000000000003E-2</v>
      </c>
      <c r="N38">
        <v>0.05</v>
      </c>
      <c r="O38">
        <v>0.05</v>
      </c>
      <c r="P38">
        <v>0.04</v>
      </c>
      <c r="Q38">
        <v>0.01</v>
      </c>
      <c r="R38">
        <v>0.05</v>
      </c>
      <c r="S38">
        <v>0.05</v>
      </c>
      <c r="T38">
        <v>1.2E-2</v>
      </c>
      <c r="U38">
        <v>1E-3</v>
      </c>
      <c r="V38">
        <v>3.74</v>
      </c>
      <c r="W38">
        <v>0.14000000000000001</v>
      </c>
      <c r="X38">
        <v>1.1000000000000001</v>
      </c>
    </row>
    <row r="39" spans="1:24" x14ac:dyDescent="0.25">
      <c r="A39">
        <v>2005</v>
      </c>
      <c r="B39">
        <f t="shared" si="0"/>
        <v>87</v>
      </c>
      <c r="C39">
        <f t="shared" si="1"/>
        <v>0.04</v>
      </c>
      <c r="D39">
        <f t="shared" si="2"/>
        <v>8.0000000000000002E-3</v>
      </c>
      <c r="E39">
        <f t="shared" si="3"/>
        <v>1E-3</v>
      </c>
      <c r="F39">
        <f t="shared" si="4"/>
        <v>4.37</v>
      </c>
      <c r="G39">
        <f t="shared" si="5"/>
        <v>0.12</v>
      </c>
      <c r="H39">
        <f t="shared" si="6"/>
        <v>1.32</v>
      </c>
      <c r="J39" t="s">
        <v>10</v>
      </c>
      <c r="K39">
        <v>2005</v>
      </c>
      <c r="L39">
        <v>87</v>
      </c>
      <c r="M39">
        <v>0.04</v>
      </c>
      <c r="N39">
        <v>7.0000000000000007E-2</v>
      </c>
      <c r="O39">
        <v>0.05</v>
      </c>
      <c r="P39">
        <v>0.04</v>
      </c>
      <c r="Q39">
        <v>0.02</v>
      </c>
      <c r="R39">
        <v>7.0000000000000007E-2</v>
      </c>
      <c r="S39">
        <v>0.05</v>
      </c>
      <c r="T39">
        <v>8.0000000000000002E-3</v>
      </c>
      <c r="U39">
        <v>1E-3</v>
      </c>
      <c r="V39">
        <v>4.37</v>
      </c>
      <c r="W39">
        <v>0.12</v>
      </c>
      <c r="X39">
        <v>1.32</v>
      </c>
    </row>
    <row r="40" spans="1:24" x14ac:dyDescent="0.25">
      <c r="A40">
        <v>2006</v>
      </c>
      <c r="B40">
        <f t="shared" si="0"/>
        <v>159.44</v>
      </c>
      <c r="C40">
        <f t="shared" si="1"/>
        <v>4.3999999999999997E-2</v>
      </c>
      <c r="D40">
        <f t="shared" si="2"/>
        <v>1.2E-2</v>
      </c>
      <c r="E40">
        <f t="shared" si="3"/>
        <v>1E-3</v>
      </c>
      <c r="F40">
        <f t="shared" si="4"/>
        <v>3.68</v>
      </c>
      <c r="G40">
        <f t="shared" si="5"/>
        <v>0.1</v>
      </c>
      <c r="H40">
        <f t="shared" si="6"/>
        <v>1.1200000000000001</v>
      </c>
      <c r="J40" t="s">
        <v>10</v>
      </c>
      <c r="K40">
        <v>2006</v>
      </c>
      <c r="L40">
        <v>159.44</v>
      </c>
      <c r="M40">
        <v>4.3999999999999997E-2</v>
      </c>
      <c r="N40">
        <v>0.05</v>
      </c>
      <c r="O40">
        <v>0.04</v>
      </c>
      <c r="P40">
        <v>0.02</v>
      </c>
      <c r="Q40">
        <v>0.02</v>
      </c>
      <c r="R40" t="e">
        <v>#N/A</v>
      </c>
      <c r="S40" t="e">
        <v>#N/A</v>
      </c>
      <c r="T40">
        <v>1.2E-2</v>
      </c>
      <c r="U40">
        <v>1E-3</v>
      </c>
      <c r="V40">
        <v>3.68</v>
      </c>
      <c r="W40">
        <v>0.1</v>
      </c>
      <c r="X40">
        <v>1.1200000000000001</v>
      </c>
    </row>
    <row r="41" spans="1:24" x14ac:dyDescent="0.25">
      <c r="A41">
        <v>2007</v>
      </c>
      <c r="B41">
        <f t="shared" si="0"/>
        <v>137.6</v>
      </c>
      <c r="C41">
        <f t="shared" si="1"/>
        <v>4.8000000000000001E-2</v>
      </c>
      <c r="D41">
        <f t="shared" si="2"/>
        <v>3.0000000000000001E-3</v>
      </c>
      <c r="E41">
        <f t="shared" si="3"/>
        <v>1E-3</v>
      </c>
      <c r="F41">
        <f t="shared" si="4"/>
        <v>3.61</v>
      </c>
      <c r="G41">
        <f t="shared" si="5"/>
        <v>0.11</v>
      </c>
      <c r="H41">
        <f t="shared" si="6"/>
        <v>1.03</v>
      </c>
      <c r="J41" t="s">
        <v>10</v>
      </c>
      <c r="K41">
        <v>2007</v>
      </c>
      <c r="L41">
        <v>137.6</v>
      </c>
      <c r="M41">
        <v>4.8000000000000001E-2</v>
      </c>
      <c r="N41">
        <v>0.05</v>
      </c>
      <c r="O41">
        <v>0.04</v>
      </c>
      <c r="P41">
        <v>0.03</v>
      </c>
      <c r="Q41">
        <v>0.02</v>
      </c>
      <c r="R41" t="e">
        <v>#N/A</v>
      </c>
      <c r="S41" t="e">
        <v>#N/A</v>
      </c>
      <c r="T41">
        <v>3.0000000000000001E-3</v>
      </c>
      <c r="U41">
        <v>1E-3</v>
      </c>
      <c r="V41">
        <v>3.61</v>
      </c>
      <c r="W41">
        <v>0.11</v>
      </c>
      <c r="X41">
        <v>1.03</v>
      </c>
    </row>
    <row r="42" spans="1:24" x14ac:dyDescent="0.25">
      <c r="A42">
        <v>2008</v>
      </c>
      <c r="B42">
        <f t="shared" si="0"/>
        <v>155.66</v>
      </c>
      <c r="C42">
        <f t="shared" si="1"/>
        <v>4.8000000000000001E-2</v>
      </c>
      <c r="D42">
        <f t="shared" si="2"/>
        <v>5.0000000000000001E-3</v>
      </c>
      <c r="E42">
        <f t="shared" si="3"/>
        <v>1E-3</v>
      </c>
      <c r="F42">
        <f t="shared" si="4"/>
        <v>3.84</v>
      </c>
      <c r="G42">
        <f t="shared" si="5"/>
        <v>0.12</v>
      </c>
      <c r="H42">
        <f t="shared" si="6"/>
        <v>0.97</v>
      </c>
      <c r="J42" t="s">
        <v>10</v>
      </c>
      <c r="K42">
        <v>2008</v>
      </c>
      <c r="L42">
        <v>155.66</v>
      </c>
      <c r="M42">
        <v>4.8000000000000001E-2</v>
      </c>
      <c r="N42">
        <v>0.06</v>
      </c>
      <c r="O42">
        <v>0.05</v>
      </c>
      <c r="P42">
        <v>0.03</v>
      </c>
      <c r="Q42">
        <v>0.01</v>
      </c>
      <c r="R42" t="e">
        <v>#N/A</v>
      </c>
      <c r="S42" t="e">
        <v>#N/A</v>
      </c>
      <c r="T42">
        <v>5.0000000000000001E-3</v>
      </c>
      <c r="U42">
        <v>1E-3</v>
      </c>
      <c r="V42">
        <v>3.84</v>
      </c>
      <c r="W42">
        <v>0.12</v>
      </c>
      <c r="X42">
        <v>0.97</v>
      </c>
    </row>
    <row r="43" spans="1:24" x14ac:dyDescent="0.25">
      <c r="A43">
        <v>2009</v>
      </c>
      <c r="B43">
        <f t="shared" si="0"/>
        <v>136.75</v>
      </c>
      <c r="C43">
        <f t="shared" si="1"/>
        <v>4.8000000000000001E-2</v>
      </c>
      <c r="D43">
        <f t="shared" si="2"/>
        <v>6.0000000000000001E-3</v>
      </c>
      <c r="E43">
        <f t="shared" si="3"/>
        <v>1E-3</v>
      </c>
      <c r="F43">
        <f t="shared" si="4"/>
        <v>3.81</v>
      </c>
      <c r="G43">
        <f t="shared" si="5"/>
        <v>0.11</v>
      </c>
      <c r="H43">
        <f t="shared" si="6"/>
        <v>1</v>
      </c>
      <c r="J43" t="s">
        <v>10</v>
      </c>
      <c r="K43">
        <v>2009</v>
      </c>
      <c r="L43">
        <v>136.75</v>
      </c>
      <c r="M43">
        <v>4.8000000000000001E-2</v>
      </c>
      <c r="N43">
        <v>0.06</v>
      </c>
      <c r="O43">
        <v>0.05</v>
      </c>
      <c r="P43">
        <v>0.04</v>
      </c>
      <c r="Q43">
        <v>0.01</v>
      </c>
      <c r="R43" t="e">
        <v>#N/A</v>
      </c>
      <c r="S43" t="e">
        <v>#N/A</v>
      </c>
      <c r="T43">
        <v>6.0000000000000001E-3</v>
      </c>
      <c r="U43">
        <v>1E-3</v>
      </c>
      <c r="V43">
        <v>3.81</v>
      </c>
      <c r="W43">
        <v>0.11</v>
      </c>
      <c r="X43">
        <v>1</v>
      </c>
    </row>
    <row r="44" spans="1:24" x14ac:dyDescent="0.25">
      <c r="A44">
        <v>2010</v>
      </c>
      <c r="B44">
        <f t="shared" si="0"/>
        <v>117.87</v>
      </c>
      <c r="C44">
        <f t="shared" si="1"/>
        <v>4.2000000000000003E-2</v>
      </c>
      <c r="D44">
        <f t="shared" si="2"/>
        <v>6.0000000000000001E-3</v>
      </c>
      <c r="E44">
        <f t="shared" si="3"/>
        <v>0</v>
      </c>
      <c r="F44">
        <f t="shared" si="4"/>
        <v>4.09</v>
      </c>
      <c r="G44">
        <f t="shared" si="5"/>
        <v>0.12</v>
      </c>
      <c r="H44">
        <f t="shared" si="6"/>
        <v>1.07</v>
      </c>
      <c r="J44" t="s">
        <v>10</v>
      </c>
      <c r="K44">
        <v>2010</v>
      </c>
      <c r="L44">
        <v>117.87</v>
      </c>
      <c r="M44">
        <v>4.2000000000000003E-2</v>
      </c>
      <c r="N44">
        <v>0.05</v>
      </c>
      <c r="O44">
        <v>0.04</v>
      </c>
      <c r="P44">
        <v>0.03</v>
      </c>
      <c r="Q44">
        <v>0.01</v>
      </c>
      <c r="R44" t="e">
        <v>#N/A</v>
      </c>
      <c r="S44" t="e">
        <v>#N/A</v>
      </c>
      <c r="T44">
        <v>6.0000000000000001E-3</v>
      </c>
      <c r="U44">
        <v>0</v>
      </c>
      <c r="V44">
        <v>4.09</v>
      </c>
      <c r="W44">
        <v>0.12</v>
      </c>
      <c r="X44">
        <v>1.07</v>
      </c>
    </row>
    <row r="45" spans="1:24" x14ac:dyDescent="0.25">
      <c r="A45">
        <v>2011</v>
      </c>
      <c r="B45">
        <f t="shared" si="0"/>
        <v>175.75</v>
      </c>
      <c r="C45">
        <f t="shared" si="1"/>
        <v>3.5999999999999997E-2</v>
      </c>
      <c r="D45">
        <f t="shared" si="2"/>
        <v>1.2999999999999999E-2</v>
      </c>
      <c r="E45">
        <f t="shared" si="3"/>
        <v>1E-3</v>
      </c>
      <c r="F45">
        <f t="shared" si="4"/>
        <v>3.84</v>
      </c>
      <c r="G45">
        <f t="shared" si="5"/>
        <v>0.11</v>
      </c>
      <c r="H45">
        <f t="shared" si="6"/>
        <v>0.96</v>
      </c>
      <c r="J45" t="s">
        <v>10</v>
      </c>
      <c r="K45">
        <v>2011</v>
      </c>
      <c r="L45">
        <v>175.75</v>
      </c>
      <c r="M45">
        <v>3.5999999999999997E-2</v>
      </c>
      <c r="N45">
        <v>0.05</v>
      </c>
      <c r="O45">
        <v>0.04</v>
      </c>
      <c r="P45">
        <v>0.03</v>
      </c>
      <c r="Q45">
        <v>0.01</v>
      </c>
      <c r="R45" t="e">
        <v>#N/A</v>
      </c>
      <c r="S45" t="e">
        <v>#N/A</v>
      </c>
      <c r="T45">
        <v>1.2999999999999999E-2</v>
      </c>
      <c r="U45">
        <v>1E-3</v>
      </c>
      <c r="V45">
        <v>3.84</v>
      </c>
      <c r="W45">
        <v>0.11</v>
      </c>
      <c r="X45">
        <v>0.96</v>
      </c>
    </row>
    <row r="46" spans="1:24" x14ac:dyDescent="0.25">
      <c r="A46">
        <v>2012</v>
      </c>
      <c r="B46">
        <f t="shared" si="0"/>
        <v>158.04</v>
      </c>
      <c r="C46">
        <f t="shared" si="1"/>
        <v>3.3000000000000002E-2</v>
      </c>
      <c r="D46">
        <f t="shared" si="2"/>
        <v>7.0000000000000001E-3</v>
      </c>
      <c r="E46">
        <f t="shared" si="3"/>
        <v>2E-3</v>
      </c>
      <c r="F46">
        <f t="shared" si="4"/>
        <v>3.72</v>
      </c>
      <c r="G46">
        <f t="shared" si="5"/>
        <v>0.11</v>
      </c>
      <c r="H46">
        <f t="shared" si="6"/>
        <v>0.97</v>
      </c>
      <c r="J46" t="s">
        <v>10</v>
      </c>
      <c r="K46">
        <v>2012</v>
      </c>
      <c r="L46">
        <v>158.04</v>
      </c>
      <c r="M46">
        <v>3.3000000000000002E-2</v>
      </c>
      <c r="N46">
        <v>0.04</v>
      </c>
      <c r="O46">
        <v>0.02</v>
      </c>
      <c r="P46">
        <v>0.02</v>
      </c>
      <c r="Q46">
        <v>0.02</v>
      </c>
      <c r="R46" t="e">
        <v>#N/A</v>
      </c>
      <c r="S46" t="e">
        <v>#N/A</v>
      </c>
      <c r="T46">
        <v>7.0000000000000001E-3</v>
      </c>
      <c r="U46">
        <v>2E-3</v>
      </c>
      <c r="V46">
        <v>3.72</v>
      </c>
      <c r="W46">
        <v>0.11</v>
      </c>
      <c r="X46">
        <v>0.97</v>
      </c>
    </row>
    <row r="47" spans="1:24" x14ac:dyDescent="0.25">
      <c r="A47">
        <v>2013</v>
      </c>
      <c r="B47">
        <f t="shared" si="0"/>
        <v>123.83</v>
      </c>
      <c r="C47">
        <f t="shared" si="1"/>
        <v>3.4000000000000002E-2</v>
      </c>
      <c r="D47">
        <f t="shared" si="2"/>
        <v>6.0000000000000001E-3</v>
      </c>
      <c r="E47">
        <f t="shared" si="3"/>
        <v>1E-3</v>
      </c>
      <c r="F47">
        <f t="shared" si="4"/>
        <v>4.05</v>
      </c>
      <c r="G47">
        <f t="shared" si="5"/>
        <v>0.12</v>
      </c>
      <c r="H47">
        <f t="shared" si="6"/>
        <v>0.98</v>
      </c>
      <c r="J47" t="s">
        <v>10</v>
      </c>
      <c r="K47">
        <v>2013</v>
      </c>
      <c r="L47">
        <v>123.83</v>
      </c>
      <c r="M47">
        <v>3.4000000000000002E-2</v>
      </c>
      <c r="N47">
        <v>0.04</v>
      </c>
      <c r="O47">
        <v>0.02</v>
      </c>
      <c r="P47">
        <v>0.02</v>
      </c>
      <c r="Q47">
        <v>0.02</v>
      </c>
      <c r="R47" t="e">
        <v>#N/A</v>
      </c>
      <c r="S47" t="e">
        <v>#N/A</v>
      </c>
      <c r="T47">
        <v>6.0000000000000001E-3</v>
      </c>
      <c r="U47">
        <v>1E-3</v>
      </c>
      <c r="V47">
        <v>4.05</v>
      </c>
      <c r="W47">
        <v>0.12</v>
      </c>
      <c r="X47">
        <v>0.98</v>
      </c>
    </row>
    <row r="48" spans="1:24" x14ac:dyDescent="0.25">
      <c r="A48">
        <v>2014</v>
      </c>
      <c r="B48">
        <f t="shared" si="0"/>
        <v>132.44999999999999</v>
      </c>
      <c r="C48">
        <f t="shared" si="1"/>
        <v>3.5999999999999997E-2</v>
      </c>
      <c r="D48">
        <f t="shared" si="2"/>
        <v>5.0000000000000001E-3</v>
      </c>
      <c r="E48">
        <f t="shared" si="3"/>
        <v>1E-3</v>
      </c>
      <c r="F48">
        <f t="shared" si="4"/>
        <v>3.94</v>
      </c>
      <c r="G48">
        <f t="shared" si="5"/>
        <v>0.11</v>
      </c>
      <c r="H48">
        <f t="shared" si="6"/>
        <v>0.91</v>
      </c>
      <c r="J48" t="s">
        <v>10</v>
      </c>
      <c r="K48">
        <v>2014</v>
      </c>
      <c r="L48">
        <v>132.44999999999999</v>
      </c>
      <c r="M48">
        <v>3.5999999999999997E-2</v>
      </c>
      <c r="N48">
        <v>0.04</v>
      </c>
      <c r="O48">
        <v>0.02</v>
      </c>
      <c r="P48">
        <v>0.02</v>
      </c>
      <c r="Q48">
        <v>0.02</v>
      </c>
      <c r="R48" t="e">
        <v>#N/A</v>
      </c>
      <c r="S48" t="e">
        <v>#N/A</v>
      </c>
      <c r="T48">
        <v>5.0000000000000001E-3</v>
      </c>
      <c r="U48">
        <v>1E-3</v>
      </c>
      <c r="V48">
        <v>3.94</v>
      </c>
      <c r="W48">
        <v>0.11</v>
      </c>
      <c r="X48">
        <v>0.91</v>
      </c>
    </row>
    <row r="49" spans="1:24" x14ac:dyDescent="0.25">
      <c r="A49">
        <v>2015</v>
      </c>
      <c r="B49">
        <f t="shared" si="0"/>
        <v>91.03</v>
      </c>
      <c r="C49">
        <f t="shared" si="1"/>
        <v>3.6999999999999998E-2</v>
      </c>
      <c r="D49">
        <f t="shared" si="2"/>
        <v>0.01</v>
      </c>
      <c r="E49">
        <f t="shared" si="3"/>
        <v>1E-3</v>
      </c>
      <c r="F49">
        <f t="shared" si="4"/>
        <v>4.16</v>
      </c>
      <c r="G49">
        <f t="shared" si="5"/>
        <v>0.12</v>
      </c>
      <c r="H49">
        <f t="shared" si="6"/>
        <v>1.1299999999999999</v>
      </c>
      <c r="J49" t="s">
        <v>10</v>
      </c>
      <c r="K49">
        <v>2015</v>
      </c>
      <c r="L49">
        <v>91.03</v>
      </c>
      <c r="M49">
        <v>3.6999999999999998E-2</v>
      </c>
      <c r="N49">
        <v>0.06</v>
      </c>
      <c r="O49">
        <v>0.04</v>
      </c>
      <c r="P49">
        <v>0.03</v>
      </c>
      <c r="Q49">
        <v>0.02</v>
      </c>
      <c r="R49" t="e">
        <v>#N/A</v>
      </c>
      <c r="S49" t="e">
        <v>#N/A</v>
      </c>
      <c r="T49">
        <v>0.01</v>
      </c>
      <c r="U49">
        <v>1E-3</v>
      </c>
      <c r="V49">
        <v>4.16</v>
      </c>
      <c r="W49">
        <v>0.12</v>
      </c>
      <c r="X49">
        <v>1.1299999999999999</v>
      </c>
    </row>
    <row r="50" spans="1:24" x14ac:dyDescent="0.25">
      <c r="A50">
        <v>2016</v>
      </c>
      <c r="B50">
        <f t="shared" si="0"/>
        <v>141.56</v>
      </c>
      <c r="C50">
        <f t="shared" si="1"/>
        <v>3.5999999999999997E-2</v>
      </c>
      <c r="D50">
        <f t="shared" si="2"/>
        <v>4.0000000000000001E-3</v>
      </c>
      <c r="E50">
        <f t="shared" si="3"/>
        <v>1E-3</v>
      </c>
      <c r="F50">
        <f t="shared" si="4"/>
        <v>3.77</v>
      </c>
      <c r="G50">
        <f t="shared" si="5"/>
        <v>0.11</v>
      </c>
      <c r="H50">
        <f t="shared" si="6"/>
        <v>1.03</v>
      </c>
      <c r="J50" t="s">
        <v>10</v>
      </c>
      <c r="K50">
        <v>2016</v>
      </c>
      <c r="L50">
        <v>141.56</v>
      </c>
      <c r="M50">
        <v>3.5999999999999997E-2</v>
      </c>
      <c r="N50">
        <v>0.03</v>
      </c>
      <c r="O50">
        <v>0.02</v>
      </c>
      <c r="P50">
        <v>0.02</v>
      </c>
      <c r="Q50">
        <v>0.01</v>
      </c>
      <c r="R50" t="e">
        <v>#N/A</v>
      </c>
      <c r="S50" t="e">
        <v>#N/A</v>
      </c>
      <c r="T50">
        <v>4.0000000000000001E-3</v>
      </c>
      <c r="U50">
        <v>1E-3</v>
      </c>
      <c r="V50">
        <v>3.77</v>
      </c>
      <c r="W50">
        <v>0.11</v>
      </c>
      <c r="X50">
        <v>1.03</v>
      </c>
    </row>
    <row r="51" spans="1:24" x14ac:dyDescent="0.25">
      <c r="A51">
        <v>2017</v>
      </c>
      <c r="B51">
        <f t="shared" si="0"/>
        <v>166.03</v>
      </c>
      <c r="C51">
        <f t="shared" si="1"/>
        <v>3.6999999999999998E-2</v>
      </c>
      <c r="D51">
        <f t="shared" si="2"/>
        <v>3.0000000000000001E-3</v>
      </c>
      <c r="E51">
        <f t="shared" si="3"/>
        <v>1E-3</v>
      </c>
      <c r="F51">
        <f t="shared" si="4"/>
        <v>3.93</v>
      </c>
      <c r="G51">
        <f t="shared" si="5"/>
        <v>0.11</v>
      </c>
      <c r="H51">
        <f t="shared" si="6"/>
        <v>0.93</v>
      </c>
      <c r="J51" t="s">
        <v>10</v>
      </c>
      <c r="K51">
        <v>2017</v>
      </c>
      <c r="L51">
        <v>166.03</v>
      </c>
      <c r="M51">
        <v>3.6999999999999998E-2</v>
      </c>
      <c r="N51">
        <v>0.03</v>
      </c>
      <c r="O51">
        <v>0.02</v>
      </c>
      <c r="P51">
        <v>0.02</v>
      </c>
      <c r="Q51">
        <v>0.01</v>
      </c>
      <c r="R51" t="e">
        <v>#N/A</v>
      </c>
      <c r="S51" t="e">
        <v>#N/A</v>
      </c>
      <c r="T51">
        <v>3.0000000000000001E-3</v>
      </c>
      <c r="U51">
        <v>1E-3</v>
      </c>
      <c r="V51">
        <v>3.93</v>
      </c>
      <c r="W51">
        <v>0.11</v>
      </c>
      <c r="X51">
        <v>0.93</v>
      </c>
    </row>
    <row r="52" spans="1:24" x14ac:dyDescent="0.25">
      <c r="A52">
        <v>2018</v>
      </c>
      <c r="B52">
        <f t="shared" si="0"/>
        <v>112.87</v>
      </c>
      <c r="C52">
        <f t="shared" si="1"/>
        <v>3.7999999999999999E-2</v>
      </c>
      <c r="D52">
        <f t="shared" si="2"/>
        <v>8.0000000000000002E-3</v>
      </c>
      <c r="E52">
        <f t="shared" si="3"/>
        <v>0</v>
      </c>
      <c r="F52">
        <f t="shared" si="4"/>
        <v>4.1100000000000003</v>
      </c>
      <c r="G52">
        <f t="shared" si="5"/>
        <v>0.11</v>
      </c>
      <c r="H52">
        <f t="shared" si="6"/>
        <v>0.98</v>
      </c>
      <c r="J52" t="s">
        <v>10</v>
      </c>
      <c r="K52">
        <v>2018</v>
      </c>
      <c r="L52">
        <v>112.87</v>
      </c>
      <c r="M52">
        <v>3.7999999999999999E-2</v>
      </c>
      <c r="N52">
        <v>0.03</v>
      </c>
      <c r="O52">
        <v>0.02</v>
      </c>
      <c r="P52">
        <v>0.02</v>
      </c>
      <c r="Q52">
        <v>0.01</v>
      </c>
      <c r="R52" t="e">
        <v>#N/A</v>
      </c>
      <c r="S52" t="e">
        <v>#N/A</v>
      </c>
      <c r="T52">
        <v>8.0000000000000002E-3</v>
      </c>
      <c r="U52">
        <v>0</v>
      </c>
      <c r="V52">
        <v>4.1100000000000003</v>
      </c>
      <c r="W52">
        <v>0.11</v>
      </c>
      <c r="X52">
        <v>0.98</v>
      </c>
    </row>
    <row r="53" spans="1:24" x14ac:dyDescent="0.25">
      <c r="A53">
        <v>2019</v>
      </c>
      <c r="B53" t="e">
        <f t="shared" si="0"/>
        <v>#N/A</v>
      </c>
      <c r="C53" t="e">
        <f t="shared" si="1"/>
        <v>#N/A</v>
      </c>
      <c r="D53" t="e">
        <f t="shared" si="2"/>
        <v>#N/A</v>
      </c>
      <c r="E53" t="e">
        <f t="shared" si="3"/>
        <v>#N/A</v>
      </c>
      <c r="F53" t="e">
        <f t="shared" si="4"/>
        <v>#N/A</v>
      </c>
      <c r="G53" t="e">
        <f t="shared" si="5"/>
        <v>#N/A</v>
      </c>
      <c r="H53" t="e">
        <f t="shared" si="6"/>
        <v>#N/A</v>
      </c>
    </row>
    <row r="54" spans="1:24" x14ac:dyDescent="0.25">
      <c r="A54">
        <v>2020</v>
      </c>
      <c r="B54" t="e">
        <f t="shared" si="0"/>
        <v>#N/A</v>
      </c>
      <c r="C54" t="e">
        <f t="shared" si="1"/>
        <v>#N/A</v>
      </c>
      <c r="D54" t="e">
        <f t="shared" si="2"/>
        <v>#N/A</v>
      </c>
      <c r="E54" t="e">
        <f t="shared" si="3"/>
        <v>#N/A</v>
      </c>
      <c r="F54" t="e">
        <f t="shared" si="4"/>
        <v>#N/A</v>
      </c>
      <c r="G54" t="e">
        <f t="shared" si="5"/>
        <v>#N/A</v>
      </c>
      <c r="H54" t="e">
        <f t="shared" si="6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ABE1-9068-4DCD-B750-A7C35E58306A}">
  <dimension ref="A1:BB319"/>
  <sheetViews>
    <sheetView workbookViewId="0">
      <selection activeCell="G32" sqref="G32"/>
    </sheetView>
  </sheetViews>
  <sheetFormatPr defaultRowHeight="15" x14ac:dyDescent="0.25"/>
  <sheetData>
    <row r="1" spans="1:54" x14ac:dyDescent="0.25">
      <c r="A1" t="s">
        <v>11</v>
      </c>
      <c r="B1" t="s">
        <v>12</v>
      </c>
      <c r="C1" t="s">
        <v>0</v>
      </c>
      <c r="D1" t="s">
        <v>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3</v>
      </c>
      <c r="AL1" t="s">
        <v>44</v>
      </c>
      <c r="AM1" t="s">
        <v>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</v>
      </c>
      <c r="AT1" t="s">
        <v>50</v>
      </c>
      <c r="AU1" t="s">
        <v>51</v>
      </c>
      <c r="AV1" t="s">
        <v>52</v>
      </c>
      <c r="AW1" t="s">
        <v>6</v>
      </c>
      <c r="AX1" t="s">
        <v>53</v>
      </c>
      <c r="AY1" t="s">
        <v>54</v>
      </c>
      <c r="AZ1" t="s">
        <v>55</v>
      </c>
      <c r="BA1" t="s">
        <v>7</v>
      </c>
      <c r="BB1" t="s">
        <v>56</v>
      </c>
    </row>
    <row r="2" spans="1:54" x14ac:dyDescent="0.25">
      <c r="A2" t="s">
        <v>57</v>
      </c>
      <c r="B2">
        <v>3</v>
      </c>
      <c r="C2" t="s">
        <v>58</v>
      </c>
      <c r="D2">
        <v>2005</v>
      </c>
      <c r="E2">
        <v>108.04</v>
      </c>
      <c r="F2" t="s">
        <v>59</v>
      </c>
      <c r="G2">
        <v>7.4</v>
      </c>
      <c r="H2" t="s">
        <v>60</v>
      </c>
      <c r="I2">
        <v>35.200000000000003</v>
      </c>
      <c r="J2" t="s">
        <v>60</v>
      </c>
      <c r="K2">
        <v>18</v>
      </c>
      <c r="L2" t="s">
        <v>60</v>
      </c>
      <c r="M2">
        <v>2.1</v>
      </c>
      <c r="N2" t="s">
        <v>60</v>
      </c>
      <c r="O2">
        <v>8.25</v>
      </c>
      <c r="P2" t="s">
        <v>60</v>
      </c>
      <c r="Q2">
        <v>2.9000000000000001E-2</v>
      </c>
      <c r="R2" t="s">
        <v>60</v>
      </c>
      <c r="S2">
        <v>2.7E-2</v>
      </c>
      <c r="T2" t="s">
        <v>60</v>
      </c>
      <c r="U2">
        <v>3.0000000000000001E-3</v>
      </c>
      <c r="V2" t="s">
        <v>61</v>
      </c>
      <c r="W2">
        <v>1.2E-2</v>
      </c>
      <c r="X2" t="s">
        <v>60</v>
      </c>
      <c r="Y2">
        <v>7.0000000000000007E-2</v>
      </c>
      <c r="Z2" t="s">
        <v>60</v>
      </c>
      <c r="AA2">
        <v>0.04</v>
      </c>
      <c r="AB2" t="s">
        <v>60</v>
      </c>
      <c r="AC2">
        <v>0.04</v>
      </c>
      <c r="AD2" t="s">
        <v>62</v>
      </c>
      <c r="AE2">
        <v>0.02</v>
      </c>
      <c r="AF2" t="s">
        <v>61</v>
      </c>
      <c r="AH2" t="s">
        <v>63</v>
      </c>
      <c r="AJ2" t="s">
        <v>63</v>
      </c>
      <c r="AK2">
        <v>8.0000000000000002E-3</v>
      </c>
      <c r="AL2" t="s">
        <v>60</v>
      </c>
      <c r="AM2">
        <v>0</v>
      </c>
      <c r="AN2" t="s">
        <v>64</v>
      </c>
      <c r="AO2">
        <v>2.2200000000000002</v>
      </c>
      <c r="AP2" t="s">
        <v>60</v>
      </c>
      <c r="AQ2">
        <v>0.46</v>
      </c>
      <c r="AR2" t="s">
        <v>60</v>
      </c>
      <c r="AS2">
        <v>3.33</v>
      </c>
      <c r="AT2" t="s">
        <v>60</v>
      </c>
      <c r="AU2">
        <v>0.88</v>
      </c>
      <c r="AV2" t="s">
        <v>60</v>
      </c>
      <c r="AW2">
        <v>7.0000000000000007E-2</v>
      </c>
      <c r="AX2" t="s">
        <v>60</v>
      </c>
      <c r="AY2">
        <v>0.61</v>
      </c>
      <c r="AZ2" t="s">
        <v>60</v>
      </c>
      <c r="BA2">
        <v>1.43</v>
      </c>
      <c r="BB2" t="s">
        <v>60</v>
      </c>
    </row>
    <row r="3" spans="1:54" x14ac:dyDescent="0.25">
      <c r="A3" t="s">
        <v>57</v>
      </c>
      <c r="B3">
        <v>3</v>
      </c>
      <c r="C3" t="s">
        <v>58</v>
      </c>
      <c r="D3">
        <v>2006</v>
      </c>
      <c r="E3">
        <v>187.45</v>
      </c>
      <c r="F3" t="s">
        <v>59</v>
      </c>
      <c r="G3">
        <v>7.4</v>
      </c>
      <c r="H3" t="s">
        <v>65</v>
      </c>
      <c r="I3">
        <v>28.6</v>
      </c>
      <c r="J3" t="s">
        <v>65</v>
      </c>
      <c r="K3">
        <v>14.3</v>
      </c>
      <c r="L3" t="s">
        <v>65</v>
      </c>
      <c r="M3">
        <v>89.02</v>
      </c>
      <c r="N3" t="s">
        <v>65</v>
      </c>
      <c r="O3">
        <v>7.26</v>
      </c>
      <c r="P3" t="s">
        <v>65</v>
      </c>
      <c r="Q3">
        <v>6.8000000000000005E-2</v>
      </c>
      <c r="R3" t="s">
        <v>66</v>
      </c>
      <c r="S3">
        <v>0.02</v>
      </c>
      <c r="T3" t="s">
        <v>65</v>
      </c>
      <c r="U3">
        <v>4.8000000000000001E-2</v>
      </c>
      <c r="V3" t="s">
        <v>67</v>
      </c>
      <c r="W3">
        <v>1.2999999999999999E-2</v>
      </c>
      <c r="X3" t="s">
        <v>65</v>
      </c>
      <c r="Y3">
        <v>0.12</v>
      </c>
      <c r="Z3" t="s">
        <v>65</v>
      </c>
      <c r="AA3">
        <v>0.05</v>
      </c>
      <c r="AB3" t="s">
        <v>65</v>
      </c>
      <c r="AC3">
        <v>0.03</v>
      </c>
      <c r="AD3" t="s">
        <v>68</v>
      </c>
      <c r="AE3">
        <v>7.0000000000000007E-2</v>
      </c>
      <c r="AF3" t="s">
        <v>69</v>
      </c>
      <c r="AH3" t="s">
        <v>63</v>
      </c>
      <c r="AJ3" t="s">
        <v>63</v>
      </c>
      <c r="AK3">
        <v>1.4999999999999999E-2</v>
      </c>
      <c r="AL3" t="s">
        <v>65</v>
      </c>
      <c r="AM3">
        <v>0.01</v>
      </c>
      <c r="AN3" t="s">
        <v>70</v>
      </c>
      <c r="AO3">
        <v>1.87</v>
      </c>
      <c r="AP3" t="s">
        <v>65</v>
      </c>
      <c r="AQ3">
        <v>0.38</v>
      </c>
      <c r="AR3" t="s">
        <v>65</v>
      </c>
      <c r="AS3">
        <v>2.65</v>
      </c>
      <c r="AT3" t="s">
        <v>65</v>
      </c>
      <c r="AU3">
        <v>0.75</v>
      </c>
      <c r="AV3" t="s">
        <v>65</v>
      </c>
      <c r="AW3">
        <v>0.08</v>
      </c>
      <c r="AX3" t="s">
        <v>65</v>
      </c>
      <c r="AY3">
        <v>0.73</v>
      </c>
      <c r="AZ3" t="s">
        <v>65</v>
      </c>
      <c r="BA3">
        <v>1.1299999999999999</v>
      </c>
      <c r="BB3" t="s">
        <v>65</v>
      </c>
    </row>
    <row r="4" spans="1:54" x14ac:dyDescent="0.25">
      <c r="A4" t="s">
        <v>57</v>
      </c>
      <c r="B4">
        <v>3</v>
      </c>
      <c r="C4" t="s">
        <v>58</v>
      </c>
      <c r="D4">
        <v>2007</v>
      </c>
      <c r="E4">
        <v>158.96</v>
      </c>
      <c r="F4" t="s">
        <v>59</v>
      </c>
      <c r="G4">
        <v>7.3</v>
      </c>
      <c r="H4" t="s">
        <v>65</v>
      </c>
      <c r="I4">
        <v>29.9</v>
      </c>
      <c r="J4" t="s">
        <v>65</v>
      </c>
      <c r="K4">
        <v>14.53</v>
      </c>
      <c r="L4" t="s">
        <v>65</v>
      </c>
      <c r="M4">
        <v>9.83</v>
      </c>
      <c r="N4" t="s">
        <v>65</v>
      </c>
      <c r="O4">
        <v>7.77</v>
      </c>
      <c r="P4" t="s">
        <v>65</v>
      </c>
      <c r="Q4">
        <v>3.5000000000000003E-2</v>
      </c>
      <c r="R4" t="s">
        <v>65</v>
      </c>
      <c r="S4">
        <v>2.5000000000000001E-2</v>
      </c>
      <c r="T4" t="s">
        <v>65</v>
      </c>
      <c r="U4">
        <v>8.9999999999999993E-3</v>
      </c>
      <c r="V4" t="s">
        <v>69</v>
      </c>
      <c r="W4">
        <v>1.4E-2</v>
      </c>
      <c r="X4" t="s">
        <v>65</v>
      </c>
      <c r="Y4">
        <v>7.0000000000000007E-2</v>
      </c>
      <c r="Z4" t="s">
        <v>65</v>
      </c>
      <c r="AA4">
        <v>0.05</v>
      </c>
      <c r="AB4" t="s">
        <v>65</v>
      </c>
      <c r="AC4">
        <v>0.03</v>
      </c>
      <c r="AD4" t="s">
        <v>68</v>
      </c>
      <c r="AE4">
        <v>0.02</v>
      </c>
      <c r="AF4" t="s">
        <v>69</v>
      </c>
      <c r="AH4" t="s">
        <v>63</v>
      </c>
      <c r="AJ4" t="s">
        <v>63</v>
      </c>
      <c r="AK4">
        <v>0.01</v>
      </c>
      <c r="AL4" t="s">
        <v>70</v>
      </c>
      <c r="AM4">
        <v>1.2999999999999999E-2</v>
      </c>
      <c r="AN4" t="s">
        <v>70</v>
      </c>
      <c r="AO4">
        <v>2.0099999999999998</v>
      </c>
      <c r="AP4" t="s">
        <v>65</v>
      </c>
      <c r="AQ4">
        <v>0.38</v>
      </c>
      <c r="AR4" t="s">
        <v>65</v>
      </c>
      <c r="AS4">
        <v>2.72</v>
      </c>
      <c r="AT4" t="s">
        <v>65</v>
      </c>
      <c r="AU4">
        <v>0.93</v>
      </c>
      <c r="AV4" t="s">
        <v>65</v>
      </c>
      <c r="AW4">
        <v>0.09</v>
      </c>
      <c r="AX4" t="s">
        <v>65</v>
      </c>
      <c r="AY4">
        <v>0.7</v>
      </c>
      <c r="AZ4" t="s">
        <v>65</v>
      </c>
      <c r="BA4">
        <v>0.97</v>
      </c>
      <c r="BB4" t="s">
        <v>65</v>
      </c>
    </row>
    <row r="5" spans="1:54" x14ac:dyDescent="0.25">
      <c r="A5" t="s">
        <v>57</v>
      </c>
      <c r="B5">
        <v>3</v>
      </c>
      <c r="C5" t="s">
        <v>58</v>
      </c>
      <c r="D5">
        <v>2008</v>
      </c>
      <c r="E5">
        <v>207.24</v>
      </c>
      <c r="F5" t="s">
        <v>65</v>
      </c>
      <c r="G5">
        <v>7.4</v>
      </c>
      <c r="H5" t="s">
        <v>65</v>
      </c>
      <c r="I5">
        <v>29.2</v>
      </c>
      <c r="J5" t="s">
        <v>65</v>
      </c>
      <c r="K5">
        <v>14.73</v>
      </c>
      <c r="L5" t="s">
        <v>65</v>
      </c>
      <c r="M5">
        <v>2.0499999999999998</v>
      </c>
      <c r="N5" t="s">
        <v>65</v>
      </c>
      <c r="O5">
        <v>7.33</v>
      </c>
      <c r="P5" t="s">
        <v>65</v>
      </c>
      <c r="Q5">
        <v>2.8000000000000001E-2</v>
      </c>
      <c r="R5" t="s">
        <v>65</v>
      </c>
      <c r="S5">
        <v>2.3E-2</v>
      </c>
      <c r="T5" t="s">
        <v>65</v>
      </c>
      <c r="U5">
        <v>5.0000000000000001E-3</v>
      </c>
      <c r="V5" t="s">
        <v>69</v>
      </c>
      <c r="W5">
        <v>1.0999999999999999E-2</v>
      </c>
      <c r="X5" t="s">
        <v>65</v>
      </c>
      <c r="Y5">
        <v>0.05</v>
      </c>
      <c r="Z5" t="s">
        <v>65</v>
      </c>
      <c r="AA5">
        <v>0.05</v>
      </c>
      <c r="AB5" t="s">
        <v>65</v>
      </c>
      <c r="AC5">
        <v>0.04</v>
      </c>
      <c r="AD5" t="s">
        <v>68</v>
      </c>
      <c r="AE5">
        <v>0.01</v>
      </c>
      <c r="AF5" t="s">
        <v>69</v>
      </c>
      <c r="AH5" t="s">
        <v>63</v>
      </c>
      <c r="AJ5" t="s">
        <v>63</v>
      </c>
      <c r="AK5">
        <v>8.9999999999999993E-3</v>
      </c>
      <c r="AL5" t="s">
        <v>70</v>
      </c>
      <c r="AM5">
        <v>3.0000000000000001E-3</v>
      </c>
      <c r="AN5" t="s">
        <v>70</v>
      </c>
      <c r="AO5">
        <v>1.93</v>
      </c>
      <c r="AP5" t="s">
        <v>65</v>
      </c>
      <c r="AQ5">
        <v>0.37</v>
      </c>
      <c r="AR5" t="s">
        <v>65</v>
      </c>
      <c r="AS5">
        <v>2.81</v>
      </c>
      <c r="AT5" t="s">
        <v>65</v>
      </c>
      <c r="AU5">
        <v>0.76</v>
      </c>
      <c r="AV5" t="s">
        <v>65</v>
      </c>
      <c r="AW5">
        <v>0.09</v>
      </c>
      <c r="AX5" t="s">
        <v>65</v>
      </c>
      <c r="AY5">
        <v>0.66</v>
      </c>
      <c r="AZ5" t="s">
        <v>65</v>
      </c>
      <c r="BA5">
        <v>0.84</v>
      </c>
      <c r="BB5" t="s">
        <v>65</v>
      </c>
    </row>
    <row r="6" spans="1:54" x14ac:dyDescent="0.25">
      <c r="A6" t="s">
        <v>57</v>
      </c>
      <c r="B6">
        <v>3</v>
      </c>
      <c r="C6" t="s">
        <v>58</v>
      </c>
      <c r="D6">
        <v>2009</v>
      </c>
      <c r="E6">
        <v>168.25</v>
      </c>
      <c r="F6" t="s">
        <v>65</v>
      </c>
      <c r="G6">
        <v>7.4</v>
      </c>
      <c r="H6" t="s">
        <v>65</v>
      </c>
      <c r="I6">
        <v>27.5</v>
      </c>
      <c r="J6" t="s">
        <v>65</v>
      </c>
      <c r="K6">
        <v>14.6</v>
      </c>
      <c r="L6" t="s">
        <v>65</v>
      </c>
      <c r="M6">
        <v>19.84</v>
      </c>
      <c r="N6" t="s">
        <v>65</v>
      </c>
      <c r="O6">
        <v>6.91</v>
      </c>
      <c r="P6" t="s">
        <v>65</v>
      </c>
      <c r="Q6">
        <v>0.04</v>
      </c>
      <c r="R6" t="s">
        <v>65</v>
      </c>
      <c r="S6">
        <v>2.3E-2</v>
      </c>
      <c r="T6" t="s">
        <v>65</v>
      </c>
      <c r="U6">
        <v>1.7000000000000001E-2</v>
      </c>
      <c r="V6" t="s">
        <v>69</v>
      </c>
      <c r="W6">
        <v>8.9999999999999993E-3</v>
      </c>
      <c r="X6" t="s">
        <v>65</v>
      </c>
      <c r="Y6">
        <v>0.09</v>
      </c>
      <c r="Z6" t="s">
        <v>65</v>
      </c>
      <c r="AA6">
        <v>0.05</v>
      </c>
      <c r="AB6" t="s">
        <v>65</v>
      </c>
      <c r="AC6">
        <v>0.03</v>
      </c>
      <c r="AD6" t="s">
        <v>68</v>
      </c>
      <c r="AE6">
        <v>0.04</v>
      </c>
      <c r="AF6" t="s">
        <v>69</v>
      </c>
      <c r="AH6" t="s">
        <v>63</v>
      </c>
      <c r="AJ6" t="s">
        <v>63</v>
      </c>
      <c r="AK6">
        <v>7.0000000000000001E-3</v>
      </c>
      <c r="AL6" t="s">
        <v>70</v>
      </c>
      <c r="AM6">
        <v>8.0000000000000002E-3</v>
      </c>
      <c r="AN6" t="s">
        <v>70</v>
      </c>
      <c r="AO6">
        <v>1.88</v>
      </c>
      <c r="AP6" t="s">
        <v>65</v>
      </c>
      <c r="AQ6">
        <v>0.37</v>
      </c>
      <c r="AR6" t="s">
        <v>65</v>
      </c>
      <c r="AS6">
        <v>2.72</v>
      </c>
      <c r="AT6" t="s">
        <v>65</v>
      </c>
      <c r="AU6">
        <v>0.72</v>
      </c>
      <c r="AV6" t="s">
        <v>65</v>
      </c>
      <c r="AW6">
        <v>0.08</v>
      </c>
      <c r="AX6" t="s">
        <v>65</v>
      </c>
      <c r="AY6">
        <v>0.65</v>
      </c>
      <c r="AZ6" t="s">
        <v>65</v>
      </c>
      <c r="BA6">
        <v>0.97</v>
      </c>
      <c r="BB6" t="s">
        <v>65</v>
      </c>
    </row>
    <row r="7" spans="1:54" x14ac:dyDescent="0.25">
      <c r="A7" t="s">
        <v>57</v>
      </c>
      <c r="B7">
        <v>3</v>
      </c>
      <c r="C7" t="s">
        <v>58</v>
      </c>
      <c r="D7">
        <v>2010</v>
      </c>
      <c r="E7">
        <v>143.46</v>
      </c>
      <c r="F7" t="s">
        <v>65</v>
      </c>
      <c r="G7">
        <v>7.4</v>
      </c>
      <c r="H7" t="s">
        <v>65</v>
      </c>
      <c r="I7">
        <v>30.1</v>
      </c>
      <c r="J7" t="s">
        <v>65</v>
      </c>
      <c r="K7">
        <v>15.39</v>
      </c>
      <c r="L7" t="s">
        <v>65</v>
      </c>
      <c r="M7">
        <v>19.32</v>
      </c>
      <c r="N7" t="s">
        <v>65</v>
      </c>
      <c r="O7">
        <v>7.27</v>
      </c>
      <c r="P7" t="s">
        <v>65</v>
      </c>
      <c r="Q7">
        <v>2.8000000000000001E-2</v>
      </c>
      <c r="R7" t="s">
        <v>65</v>
      </c>
      <c r="S7">
        <v>1.9E-2</v>
      </c>
      <c r="T7" t="s">
        <v>65</v>
      </c>
      <c r="U7">
        <v>8.9999999999999993E-3</v>
      </c>
      <c r="V7" t="s">
        <v>69</v>
      </c>
      <c r="W7">
        <v>8.9999999999999993E-3</v>
      </c>
      <c r="X7" t="s">
        <v>65</v>
      </c>
      <c r="Y7">
        <v>0.08</v>
      </c>
      <c r="Z7" t="s">
        <v>65</v>
      </c>
      <c r="AA7">
        <v>0.05</v>
      </c>
      <c r="AB7" t="s">
        <v>65</v>
      </c>
      <c r="AC7">
        <v>0.04</v>
      </c>
      <c r="AD7" t="s">
        <v>68</v>
      </c>
      <c r="AE7">
        <v>0.03</v>
      </c>
      <c r="AF7" t="s">
        <v>69</v>
      </c>
      <c r="AH7" t="s">
        <v>63</v>
      </c>
      <c r="AJ7" t="s">
        <v>63</v>
      </c>
      <c r="AK7">
        <v>1.0999999999999999E-2</v>
      </c>
      <c r="AL7" t="s">
        <v>70</v>
      </c>
      <c r="AM7">
        <v>6.0000000000000001E-3</v>
      </c>
      <c r="AN7" t="s">
        <v>70</v>
      </c>
      <c r="AO7">
        <v>1.86</v>
      </c>
      <c r="AP7" t="s">
        <v>65</v>
      </c>
      <c r="AQ7">
        <v>0.38</v>
      </c>
      <c r="AR7" t="s">
        <v>65</v>
      </c>
      <c r="AS7">
        <v>2.84</v>
      </c>
      <c r="AT7" t="s">
        <v>65</v>
      </c>
      <c r="AU7">
        <v>0.56999999999999995</v>
      </c>
      <c r="AV7" t="s">
        <v>65</v>
      </c>
      <c r="AW7">
        <v>0.09</v>
      </c>
      <c r="AX7" t="s">
        <v>65</v>
      </c>
      <c r="AY7">
        <v>0.74</v>
      </c>
      <c r="AZ7" t="s">
        <v>65</v>
      </c>
      <c r="BA7">
        <v>0.96</v>
      </c>
      <c r="BB7" t="s">
        <v>65</v>
      </c>
    </row>
    <row r="8" spans="1:54" x14ac:dyDescent="0.25">
      <c r="A8" t="s">
        <v>57</v>
      </c>
      <c r="B8">
        <v>3</v>
      </c>
      <c r="C8" t="s">
        <v>58</v>
      </c>
      <c r="D8">
        <v>2011</v>
      </c>
      <c r="E8">
        <v>215.13</v>
      </c>
      <c r="F8" t="s">
        <v>65</v>
      </c>
      <c r="G8">
        <v>7.4</v>
      </c>
      <c r="H8" t="s">
        <v>60</v>
      </c>
      <c r="I8">
        <v>29.3</v>
      </c>
      <c r="J8" t="s">
        <v>60</v>
      </c>
      <c r="K8">
        <v>14.75</v>
      </c>
      <c r="L8" t="s">
        <v>60</v>
      </c>
      <c r="M8">
        <v>3.74</v>
      </c>
      <c r="N8" t="s">
        <v>60</v>
      </c>
      <c r="O8">
        <v>7.2</v>
      </c>
      <c r="P8" t="s">
        <v>60</v>
      </c>
      <c r="Q8">
        <v>1.7999999999999999E-2</v>
      </c>
      <c r="R8" t="s">
        <v>60</v>
      </c>
      <c r="S8">
        <v>1.2E-2</v>
      </c>
      <c r="T8" t="s">
        <v>60</v>
      </c>
      <c r="U8">
        <v>5.0000000000000001E-3</v>
      </c>
      <c r="V8" t="s">
        <v>61</v>
      </c>
      <c r="W8">
        <v>1.0999999999999999E-2</v>
      </c>
      <c r="X8" t="s">
        <v>60</v>
      </c>
      <c r="Y8">
        <v>0.06</v>
      </c>
      <c r="Z8" t="s">
        <v>71</v>
      </c>
      <c r="AA8">
        <v>0.05</v>
      </c>
      <c r="AB8" t="s">
        <v>71</v>
      </c>
      <c r="AC8">
        <v>0.03</v>
      </c>
      <c r="AD8" t="s">
        <v>72</v>
      </c>
      <c r="AE8">
        <v>0.02</v>
      </c>
      <c r="AF8" t="s">
        <v>72</v>
      </c>
      <c r="AH8" t="s">
        <v>63</v>
      </c>
      <c r="AJ8" t="s">
        <v>63</v>
      </c>
      <c r="AK8">
        <v>1.2E-2</v>
      </c>
      <c r="AL8" t="s">
        <v>64</v>
      </c>
      <c r="AM8">
        <v>2E-3</v>
      </c>
      <c r="AN8" t="s">
        <v>64</v>
      </c>
      <c r="AO8">
        <v>1.89</v>
      </c>
      <c r="AP8" t="s">
        <v>60</v>
      </c>
      <c r="AQ8">
        <v>0.36</v>
      </c>
      <c r="AR8" t="s">
        <v>60</v>
      </c>
      <c r="AS8">
        <v>2.75</v>
      </c>
      <c r="AT8" t="s">
        <v>60</v>
      </c>
      <c r="AU8">
        <v>0.7</v>
      </c>
      <c r="AV8" t="s">
        <v>60</v>
      </c>
      <c r="AW8">
        <v>0.08</v>
      </c>
      <c r="AX8" t="s">
        <v>60</v>
      </c>
      <c r="AY8">
        <v>0.69</v>
      </c>
      <c r="AZ8" t="s">
        <v>60</v>
      </c>
      <c r="BA8">
        <v>0.83</v>
      </c>
      <c r="BB8" t="s">
        <v>60</v>
      </c>
    </row>
    <row r="9" spans="1:54" x14ac:dyDescent="0.25">
      <c r="A9" t="s">
        <v>57</v>
      </c>
      <c r="B9">
        <v>3</v>
      </c>
      <c r="C9" t="s">
        <v>58</v>
      </c>
      <c r="D9">
        <v>2012</v>
      </c>
      <c r="E9">
        <v>211.54</v>
      </c>
      <c r="F9" t="s">
        <v>59</v>
      </c>
      <c r="G9">
        <v>7.4</v>
      </c>
      <c r="H9" t="s">
        <v>65</v>
      </c>
      <c r="I9">
        <v>27.5</v>
      </c>
      <c r="J9" t="s">
        <v>65</v>
      </c>
      <c r="K9">
        <v>14.39</v>
      </c>
      <c r="L9" t="s">
        <v>65</v>
      </c>
      <c r="M9">
        <v>24.3</v>
      </c>
      <c r="N9" t="s">
        <v>65</v>
      </c>
      <c r="O9">
        <v>7.04</v>
      </c>
      <c r="P9" t="s">
        <v>65</v>
      </c>
      <c r="Q9">
        <v>2.1000000000000001E-2</v>
      </c>
      <c r="R9" t="s">
        <v>65</v>
      </c>
      <c r="S9">
        <v>1.2E-2</v>
      </c>
      <c r="T9" t="s">
        <v>65</v>
      </c>
      <c r="U9">
        <v>8.9999999999999993E-3</v>
      </c>
      <c r="V9" t="s">
        <v>69</v>
      </c>
      <c r="W9">
        <v>8.9999999999999993E-3</v>
      </c>
      <c r="X9" t="s">
        <v>65</v>
      </c>
      <c r="Y9">
        <v>0.06</v>
      </c>
      <c r="Z9" t="s">
        <v>65</v>
      </c>
      <c r="AA9">
        <v>0.03</v>
      </c>
      <c r="AB9" t="s">
        <v>70</v>
      </c>
      <c r="AC9">
        <v>0.02</v>
      </c>
      <c r="AD9" t="s">
        <v>68</v>
      </c>
      <c r="AE9">
        <v>0.03</v>
      </c>
      <c r="AF9" t="s">
        <v>69</v>
      </c>
      <c r="AH9" t="s">
        <v>63</v>
      </c>
      <c r="AJ9" t="s">
        <v>63</v>
      </c>
      <c r="AK9">
        <v>6.0000000000000001E-3</v>
      </c>
      <c r="AL9" t="s">
        <v>70</v>
      </c>
      <c r="AM9">
        <v>6.0000000000000001E-3</v>
      </c>
      <c r="AN9" t="s">
        <v>70</v>
      </c>
      <c r="AO9">
        <v>1.81</v>
      </c>
      <c r="AP9" t="s">
        <v>65</v>
      </c>
      <c r="AQ9">
        <v>0.34</v>
      </c>
      <c r="AR9" t="s">
        <v>65</v>
      </c>
      <c r="AS9">
        <v>2.65</v>
      </c>
      <c r="AT9" t="s">
        <v>65</v>
      </c>
      <c r="AU9">
        <v>0.81</v>
      </c>
      <c r="AV9" t="s">
        <v>65</v>
      </c>
      <c r="AW9">
        <v>0.08</v>
      </c>
      <c r="AX9" t="s">
        <v>65</v>
      </c>
      <c r="AY9">
        <v>0.61</v>
      </c>
      <c r="AZ9" t="s">
        <v>65</v>
      </c>
      <c r="BA9">
        <v>0.9</v>
      </c>
      <c r="BB9" t="s">
        <v>65</v>
      </c>
    </row>
    <row r="10" spans="1:54" x14ac:dyDescent="0.25">
      <c r="A10" t="s">
        <v>57</v>
      </c>
      <c r="B10">
        <v>3</v>
      </c>
      <c r="C10" t="s">
        <v>58</v>
      </c>
      <c r="D10">
        <v>2013</v>
      </c>
      <c r="E10">
        <v>163.41</v>
      </c>
      <c r="F10" t="s">
        <v>65</v>
      </c>
      <c r="G10">
        <v>7.3</v>
      </c>
      <c r="H10" t="s">
        <v>65</v>
      </c>
      <c r="I10">
        <v>29.6</v>
      </c>
      <c r="J10" t="s">
        <v>65</v>
      </c>
      <c r="K10">
        <v>15.34</v>
      </c>
      <c r="L10" t="s">
        <v>65</v>
      </c>
      <c r="M10">
        <v>14.93</v>
      </c>
      <c r="N10" t="s">
        <v>65</v>
      </c>
      <c r="O10">
        <v>7.4</v>
      </c>
      <c r="P10" t="s">
        <v>65</v>
      </c>
      <c r="Q10">
        <v>1.7000000000000001E-2</v>
      </c>
      <c r="R10" t="s">
        <v>65</v>
      </c>
      <c r="S10">
        <v>0.01</v>
      </c>
      <c r="T10" t="s">
        <v>65</v>
      </c>
      <c r="U10">
        <v>7.0000000000000001E-3</v>
      </c>
      <c r="V10" t="s">
        <v>69</v>
      </c>
      <c r="W10">
        <v>8.0000000000000002E-3</v>
      </c>
      <c r="X10" t="s">
        <v>65</v>
      </c>
      <c r="Y10">
        <v>0.06</v>
      </c>
      <c r="Z10" t="s">
        <v>65</v>
      </c>
      <c r="AA10">
        <v>0.04</v>
      </c>
      <c r="AB10" t="s">
        <v>70</v>
      </c>
      <c r="AC10">
        <v>0.04</v>
      </c>
      <c r="AD10" t="s">
        <v>68</v>
      </c>
      <c r="AE10">
        <v>0.02</v>
      </c>
      <c r="AF10" t="s">
        <v>69</v>
      </c>
      <c r="AH10" t="s">
        <v>63</v>
      </c>
      <c r="AJ10" t="s">
        <v>63</v>
      </c>
      <c r="AK10">
        <v>4.0000000000000001E-3</v>
      </c>
      <c r="AL10" t="s">
        <v>70</v>
      </c>
      <c r="AM10">
        <v>1E-3</v>
      </c>
      <c r="AN10" t="s">
        <v>70</v>
      </c>
      <c r="AO10">
        <v>1.91</v>
      </c>
      <c r="AP10" t="s">
        <v>65</v>
      </c>
      <c r="AQ10">
        <v>0.38</v>
      </c>
      <c r="AR10" t="s">
        <v>65</v>
      </c>
      <c r="AS10">
        <v>2.81</v>
      </c>
      <c r="AT10" t="s">
        <v>65</v>
      </c>
      <c r="AU10">
        <v>0.87</v>
      </c>
      <c r="AV10" t="s">
        <v>65</v>
      </c>
      <c r="AW10">
        <v>0.08</v>
      </c>
      <c r="AX10" t="s">
        <v>65</v>
      </c>
      <c r="AY10">
        <v>0.57999999999999996</v>
      </c>
      <c r="AZ10" t="s">
        <v>65</v>
      </c>
      <c r="BA10">
        <v>0.93</v>
      </c>
      <c r="BB10" t="s">
        <v>65</v>
      </c>
    </row>
    <row r="11" spans="1:54" x14ac:dyDescent="0.25">
      <c r="A11" t="s">
        <v>57</v>
      </c>
      <c r="B11">
        <v>3</v>
      </c>
      <c r="C11" t="s">
        <v>58</v>
      </c>
      <c r="D11">
        <v>2014</v>
      </c>
      <c r="E11">
        <v>175.9</v>
      </c>
      <c r="F11" t="s">
        <v>59</v>
      </c>
      <c r="G11">
        <v>7.4</v>
      </c>
      <c r="H11" t="s">
        <v>65</v>
      </c>
      <c r="I11">
        <v>29.1</v>
      </c>
      <c r="J11" t="s">
        <v>65</v>
      </c>
      <c r="K11">
        <v>15</v>
      </c>
      <c r="L11" t="s">
        <v>65</v>
      </c>
      <c r="M11">
        <v>15.82</v>
      </c>
      <c r="N11" t="s">
        <v>65</v>
      </c>
      <c r="O11">
        <v>7.23</v>
      </c>
      <c r="P11" t="s">
        <v>65</v>
      </c>
      <c r="Q11">
        <v>2.3E-2</v>
      </c>
      <c r="R11" t="s">
        <v>65</v>
      </c>
      <c r="S11">
        <v>1.2E-2</v>
      </c>
      <c r="T11" t="s">
        <v>65</v>
      </c>
      <c r="U11">
        <v>0.01</v>
      </c>
      <c r="V11" t="s">
        <v>69</v>
      </c>
      <c r="W11">
        <v>8.9999999999999993E-3</v>
      </c>
      <c r="X11" t="s">
        <v>65</v>
      </c>
      <c r="Y11">
        <v>0.06</v>
      </c>
      <c r="Z11" t="s">
        <v>65</v>
      </c>
      <c r="AA11">
        <v>0.04</v>
      </c>
      <c r="AB11" t="s">
        <v>65</v>
      </c>
      <c r="AC11">
        <v>0.03</v>
      </c>
      <c r="AD11" t="s">
        <v>68</v>
      </c>
      <c r="AE11">
        <v>0.03</v>
      </c>
      <c r="AF11" t="s">
        <v>69</v>
      </c>
      <c r="AH11" t="s">
        <v>63</v>
      </c>
      <c r="AJ11" t="s">
        <v>63</v>
      </c>
      <c r="AK11">
        <v>8.0000000000000002E-3</v>
      </c>
      <c r="AL11" t="s">
        <v>70</v>
      </c>
      <c r="AM11">
        <v>5.0000000000000001E-3</v>
      </c>
      <c r="AN11" t="s">
        <v>70</v>
      </c>
      <c r="AO11">
        <v>1.91</v>
      </c>
      <c r="AP11" t="s">
        <v>65</v>
      </c>
      <c r="AQ11">
        <v>0.37</v>
      </c>
      <c r="AR11" t="s">
        <v>65</v>
      </c>
      <c r="AS11">
        <v>2.8</v>
      </c>
      <c r="AT11" t="s">
        <v>65</v>
      </c>
      <c r="AU11">
        <v>0.86</v>
      </c>
      <c r="AV11" t="s">
        <v>65</v>
      </c>
      <c r="AW11">
        <v>0.08</v>
      </c>
      <c r="AX11" t="s">
        <v>65</v>
      </c>
      <c r="AY11">
        <v>0.64</v>
      </c>
      <c r="AZ11" t="s">
        <v>65</v>
      </c>
      <c r="BA11">
        <v>0.88</v>
      </c>
      <c r="BB11" t="s">
        <v>65</v>
      </c>
    </row>
    <row r="12" spans="1:54" x14ac:dyDescent="0.25">
      <c r="A12" t="s">
        <v>57</v>
      </c>
      <c r="B12">
        <v>3</v>
      </c>
      <c r="C12" t="s">
        <v>58</v>
      </c>
      <c r="D12">
        <v>2015</v>
      </c>
      <c r="E12">
        <v>113.2</v>
      </c>
      <c r="F12" t="s">
        <v>65</v>
      </c>
      <c r="G12">
        <v>7.2</v>
      </c>
      <c r="H12" t="s">
        <v>65</v>
      </c>
      <c r="I12">
        <v>30.6</v>
      </c>
      <c r="J12" t="s">
        <v>65</v>
      </c>
      <c r="K12">
        <v>15.71</v>
      </c>
      <c r="L12" t="s">
        <v>65</v>
      </c>
      <c r="M12">
        <v>22.48</v>
      </c>
      <c r="N12" t="s">
        <v>65</v>
      </c>
      <c r="O12">
        <v>7.45</v>
      </c>
      <c r="P12" t="s">
        <v>65</v>
      </c>
      <c r="Q12">
        <v>2.5000000000000001E-2</v>
      </c>
      <c r="R12" t="s">
        <v>65</v>
      </c>
      <c r="S12">
        <v>1.4E-2</v>
      </c>
      <c r="T12" t="s">
        <v>65</v>
      </c>
      <c r="U12">
        <v>1.0999999999999999E-2</v>
      </c>
      <c r="V12" t="s">
        <v>69</v>
      </c>
      <c r="W12">
        <v>1.2E-2</v>
      </c>
      <c r="X12" t="s">
        <v>65</v>
      </c>
      <c r="Y12">
        <v>7.0000000000000007E-2</v>
      </c>
      <c r="Z12" t="s">
        <v>65</v>
      </c>
      <c r="AA12">
        <v>0.06</v>
      </c>
      <c r="AB12" t="s">
        <v>65</v>
      </c>
      <c r="AC12">
        <v>0.04</v>
      </c>
      <c r="AD12" t="s">
        <v>68</v>
      </c>
      <c r="AE12">
        <v>0.02</v>
      </c>
      <c r="AF12" t="s">
        <v>69</v>
      </c>
      <c r="AH12" t="s">
        <v>63</v>
      </c>
      <c r="AJ12" t="s">
        <v>63</v>
      </c>
      <c r="AK12">
        <v>7.0000000000000001E-3</v>
      </c>
      <c r="AL12" t="s">
        <v>70</v>
      </c>
      <c r="AM12">
        <v>1.2E-2</v>
      </c>
      <c r="AN12" t="s">
        <v>70</v>
      </c>
      <c r="AO12">
        <v>2.0099999999999998</v>
      </c>
      <c r="AP12" t="s">
        <v>65</v>
      </c>
      <c r="AQ12">
        <v>0.39</v>
      </c>
      <c r="AR12" t="s">
        <v>65</v>
      </c>
      <c r="AS12">
        <v>3</v>
      </c>
      <c r="AT12" t="s">
        <v>65</v>
      </c>
      <c r="AU12">
        <v>0.92</v>
      </c>
      <c r="AV12" t="s">
        <v>65</v>
      </c>
      <c r="AW12">
        <v>0.08</v>
      </c>
      <c r="AX12" t="s">
        <v>65</v>
      </c>
      <c r="AY12">
        <v>0.62</v>
      </c>
      <c r="AZ12" t="s">
        <v>65</v>
      </c>
      <c r="BA12">
        <v>0.98</v>
      </c>
      <c r="BB12" t="s">
        <v>65</v>
      </c>
    </row>
    <row r="13" spans="1:54" x14ac:dyDescent="0.25">
      <c r="A13" t="s">
        <v>57</v>
      </c>
      <c r="B13">
        <v>3</v>
      </c>
      <c r="C13" t="s">
        <v>58</v>
      </c>
      <c r="D13">
        <v>2016</v>
      </c>
      <c r="E13">
        <v>155.26</v>
      </c>
      <c r="F13" t="s">
        <v>65</v>
      </c>
      <c r="G13">
        <v>7.4</v>
      </c>
      <c r="H13" t="s">
        <v>65</v>
      </c>
      <c r="I13">
        <v>29.4</v>
      </c>
      <c r="J13" t="s">
        <v>65</v>
      </c>
      <c r="K13">
        <v>15.28</v>
      </c>
      <c r="L13" t="s">
        <v>65</v>
      </c>
      <c r="M13">
        <v>3.8</v>
      </c>
      <c r="N13" t="s">
        <v>65</v>
      </c>
      <c r="O13">
        <v>7.31</v>
      </c>
      <c r="P13" t="s">
        <v>65</v>
      </c>
      <c r="Q13">
        <v>1.7000000000000001E-2</v>
      </c>
      <c r="R13" t="s">
        <v>65</v>
      </c>
      <c r="S13">
        <v>1.2999999999999999E-2</v>
      </c>
      <c r="T13" t="s">
        <v>65</v>
      </c>
      <c r="U13">
        <v>4.0000000000000001E-3</v>
      </c>
      <c r="V13" t="s">
        <v>69</v>
      </c>
      <c r="W13">
        <v>1.2E-2</v>
      </c>
      <c r="X13" t="s">
        <v>65</v>
      </c>
      <c r="Y13">
        <v>0.06</v>
      </c>
      <c r="Z13" t="s">
        <v>70</v>
      </c>
      <c r="AA13">
        <v>0.05</v>
      </c>
      <c r="AB13" t="s">
        <v>70</v>
      </c>
      <c r="AC13">
        <v>0.04</v>
      </c>
      <c r="AD13" t="s">
        <v>69</v>
      </c>
      <c r="AE13">
        <v>0.01</v>
      </c>
      <c r="AF13" t="s">
        <v>69</v>
      </c>
      <c r="AH13" t="s">
        <v>63</v>
      </c>
      <c r="AJ13" t="s">
        <v>63</v>
      </c>
      <c r="AK13">
        <v>0.01</v>
      </c>
      <c r="AL13" t="s">
        <v>70</v>
      </c>
      <c r="AM13">
        <v>6.0000000000000001E-3</v>
      </c>
      <c r="AN13" t="s">
        <v>70</v>
      </c>
      <c r="AO13">
        <v>1.89</v>
      </c>
      <c r="AP13" t="s">
        <v>65</v>
      </c>
      <c r="AQ13">
        <v>0.36</v>
      </c>
      <c r="AR13" t="s">
        <v>65</v>
      </c>
      <c r="AS13">
        <v>2.75</v>
      </c>
      <c r="AT13" t="s">
        <v>65</v>
      </c>
      <c r="AU13">
        <v>0.86</v>
      </c>
      <c r="AV13" t="s">
        <v>65</v>
      </c>
      <c r="AW13">
        <v>0.09</v>
      </c>
      <c r="AX13" t="s">
        <v>65</v>
      </c>
      <c r="AY13">
        <v>0.67</v>
      </c>
      <c r="AZ13" t="s">
        <v>65</v>
      </c>
      <c r="BA13">
        <v>0.89</v>
      </c>
      <c r="BB13" t="s">
        <v>65</v>
      </c>
    </row>
    <row r="14" spans="1:54" x14ac:dyDescent="0.25">
      <c r="A14" t="s">
        <v>57</v>
      </c>
      <c r="B14">
        <v>3</v>
      </c>
      <c r="C14" t="s">
        <v>58</v>
      </c>
      <c r="D14">
        <v>2017</v>
      </c>
      <c r="E14">
        <v>206.11</v>
      </c>
      <c r="F14" t="s">
        <v>59</v>
      </c>
      <c r="G14">
        <v>7.4</v>
      </c>
      <c r="H14" t="s">
        <v>65</v>
      </c>
      <c r="I14">
        <v>29.1</v>
      </c>
      <c r="J14" t="s">
        <v>65</v>
      </c>
      <c r="K14">
        <v>14.59</v>
      </c>
      <c r="L14" t="s">
        <v>65</v>
      </c>
      <c r="M14">
        <v>4.2</v>
      </c>
      <c r="N14" t="s">
        <v>65</v>
      </c>
      <c r="O14">
        <v>7.08</v>
      </c>
      <c r="P14" t="s">
        <v>65</v>
      </c>
      <c r="Q14">
        <v>1.4999999999999999E-2</v>
      </c>
      <c r="R14" t="s">
        <v>65</v>
      </c>
      <c r="S14">
        <v>1.2E-2</v>
      </c>
      <c r="T14" t="s">
        <v>65</v>
      </c>
      <c r="U14">
        <v>3.0000000000000001E-3</v>
      </c>
      <c r="V14" t="s">
        <v>69</v>
      </c>
      <c r="W14">
        <v>1.2999999999999999E-2</v>
      </c>
      <c r="X14" t="s">
        <v>65</v>
      </c>
      <c r="Y14">
        <v>0.05</v>
      </c>
      <c r="Z14" t="s">
        <v>65</v>
      </c>
      <c r="AA14">
        <v>0.04</v>
      </c>
      <c r="AB14" t="s">
        <v>65</v>
      </c>
      <c r="AC14">
        <v>0.02</v>
      </c>
      <c r="AD14" t="s">
        <v>69</v>
      </c>
      <c r="AE14">
        <v>0.01</v>
      </c>
      <c r="AF14" t="s">
        <v>69</v>
      </c>
      <c r="AH14" t="s">
        <v>63</v>
      </c>
      <c r="AJ14" t="s">
        <v>63</v>
      </c>
      <c r="AK14">
        <v>8.0000000000000002E-3</v>
      </c>
      <c r="AL14" t="s">
        <v>70</v>
      </c>
      <c r="AM14">
        <v>1.2999999999999999E-2</v>
      </c>
      <c r="AN14" t="s">
        <v>70</v>
      </c>
      <c r="AO14">
        <v>1.85</v>
      </c>
      <c r="AP14" t="s">
        <v>65</v>
      </c>
      <c r="AQ14">
        <v>0.35</v>
      </c>
      <c r="AR14" t="s">
        <v>65</v>
      </c>
      <c r="AS14">
        <v>2.78</v>
      </c>
      <c r="AT14" t="s">
        <v>65</v>
      </c>
      <c r="AU14">
        <v>0.86</v>
      </c>
      <c r="AV14" t="s">
        <v>65</v>
      </c>
      <c r="AW14">
        <v>0.08</v>
      </c>
      <c r="AX14" t="s">
        <v>65</v>
      </c>
      <c r="AY14">
        <v>0.61</v>
      </c>
      <c r="AZ14" t="s">
        <v>65</v>
      </c>
      <c r="BA14">
        <v>0.79</v>
      </c>
      <c r="BB14" t="s">
        <v>65</v>
      </c>
    </row>
    <row r="15" spans="1:54" x14ac:dyDescent="0.25">
      <c r="A15" t="s">
        <v>57</v>
      </c>
      <c r="B15">
        <v>3</v>
      </c>
      <c r="C15" t="s">
        <v>58</v>
      </c>
      <c r="D15">
        <v>2018</v>
      </c>
      <c r="E15">
        <v>146.41</v>
      </c>
      <c r="F15" t="s">
        <v>59</v>
      </c>
      <c r="G15">
        <v>7.3</v>
      </c>
      <c r="H15" t="s">
        <v>65</v>
      </c>
      <c r="I15">
        <v>31.1</v>
      </c>
      <c r="J15" t="s">
        <v>60</v>
      </c>
      <c r="K15">
        <v>15.97</v>
      </c>
      <c r="L15" t="s">
        <v>65</v>
      </c>
      <c r="M15">
        <v>2.52</v>
      </c>
      <c r="N15" t="s">
        <v>65</v>
      </c>
      <c r="O15">
        <v>7.6</v>
      </c>
      <c r="P15" t="s">
        <v>65</v>
      </c>
      <c r="Q15">
        <v>1.6E-2</v>
      </c>
      <c r="R15" t="s">
        <v>65</v>
      </c>
      <c r="S15">
        <v>1.2999999999999999E-2</v>
      </c>
      <c r="T15" t="s">
        <v>65</v>
      </c>
      <c r="U15">
        <v>4.0000000000000001E-3</v>
      </c>
      <c r="V15" t="s">
        <v>69</v>
      </c>
      <c r="W15">
        <v>1.2E-2</v>
      </c>
      <c r="X15" t="s">
        <v>65</v>
      </c>
      <c r="Y15">
        <v>0.04</v>
      </c>
      <c r="Z15" t="s">
        <v>65</v>
      </c>
      <c r="AA15">
        <v>0.04</v>
      </c>
      <c r="AB15" t="s">
        <v>65</v>
      </c>
      <c r="AC15">
        <v>0.02</v>
      </c>
      <c r="AD15" t="s">
        <v>69</v>
      </c>
      <c r="AE15">
        <v>0.01</v>
      </c>
      <c r="AF15" t="s">
        <v>69</v>
      </c>
      <c r="AH15" t="s">
        <v>63</v>
      </c>
      <c r="AJ15" t="s">
        <v>63</v>
      </c>
      <c r="AK15">
        <v>1.2999999999999999E-2</v>
      </c>
      <c r="AL15" t="s">
        <v>70</v>
      </c>
      <c r="AM15">
        <v>2E-3</v>
      </c>
      <c r="AN15" t="s">
        <v>70</v>
      </c>
      <c r="AO15">
        <v>1.95</v>
      </c>
      <c r="AP15" t="s">
        <v>65</v>
      </c>
      <c r="AQ15">
        <v>0.37</v>
      </c>
      <c r="AR15" t="s">
        <v>65</v>
      </c>
      <c r="AS15">
        <v>2.96</v>
      </c>
      <c r="AT15" t="s">
        <v>65</v>
      </c>
      <c r="AU15">
        <v>0.9</v>
      </c>
      <c r="AV15" t="s">
        <v>65</v>
      </c>
      <c r="AW15">
        <v>0.08</v>
      </c>
      <c r="AX15" t="s">
        <v>65</v>
      </c>
      <c r="AY15">
        <v>0.6</v>
      </c>
      <c r="AZ15" t="s">
        <v>65</v>
      </c>
      <c r="BA15">
        <v>0.81</v>
      </c>
      <c r="BB15" t="s">
        <v>65</v>
      </c>
    </row>
    <row r="16" spans="1:54" x14ac:dyDescent="0.25">
      <c r="A16" t="s">
        <v>57</v>
      </c>
      <c r="B16">
        <v>3</v>
      </c>
      <c r="C16" t="s">
        <v>73</v>
      </c>
      <c r="D16">
        <v>1981</v>
      </c>
      <c r="E16">
        <v>179.99</v>
      </c>
      <c r="F16" t="s">
        <v>59</v>
      </c>
      <c r="G16">
        <v>7.1</v>
      </c>
      <c r="H16" t="s">
        <v>60</v>
      </c>
      <c r="I16">
        <v>25.6</v>
      </c>
      <c r="J16" t="s">
        <v>60</v>
      </c>
      <c r="K16">
        <v>11.71</v>
      </c>
      <c r="L16" t="s">
        <v>60</v>
      </c>
      <c r="M16">
        <v>5.33</v>
      </c>
      <c r="N16" t="s">
        <v>60</v>
      </c>
      <c r="O16">
        <v>6.05</v>
      </c>
      <c r="P16" t="s">
        <v>71</v>
      </c>
      <c r="R16" t="s">
        <v>63</v>
      </c>
      <c r="S16">
        <v>3.5000000000000003E-2</v>
      </c>
      <c r="T16" t="s">
        <v>60</v>
      </c>
      <c r="V16" t="s">
        <v>63</v>
      </c>
      <c r="W16">
        <v>7.0000000000000001E-3</v>
      </c>
      <c r="X16" t="s">
        <v>60</v>
      </c>
      <c r="Z16" t="s">
        <v>63</v>
      </c>
      <c r="AA16">
        <v>0.06</v>
      </c>
      <c r="AB16" t="s">
        <v>61</v>
      </c>
      <c r="AC16">
        <v>0.02</v>
      </c>
      <c r="AD16" t="s">
        <v>61</v>
      </c>
      <c r="AF16" t="s">
        <v>63</v>
      </c>
      <c r="AH16" t="s">
        <v>63</v>
      </c>
      <c r="AI16">
        <v>0.05</v>
      </c>
      <c r="AJ16" t="s">
        <v>60</v>
      </c>
      <c r="AK16">
        <v>2.1999999999999999E-2</v>
      </c>
      <c r="AL16" t="s">
        <v>60</v>
      </c>
      <c r="AM16">
        <v>0.04</v>
      </c>
      <c r="AN16" t="s">
        <v>60</v>
      </c>
      <c r="AO16">
        <v>1.39</v>
      </c>
      <c r="AP16" t="s">
        <v>60</v>
      </c>
      <c r="AQ16">
        <v>0.36</v>
      </c>
      <c r="AR16" t="s">
        <v>60</v>
      </c>
      <c r="AS16">
        <v>2.2200000000000002</v>
      </c>
      <c r="AT16" t="s">
        <v>60</v>
      </c>
      <c r="AU16">
        <v>0.82</v>
      </c>
      <c r="AV16" t="s">
        <v>60</v>
      </c>
      <c r="AX16" t="s">
        <v>63</v>
      </c>
      <c r="AZ16" t="s">
        <v>63</v>
      </c>
      <c r="BB16" t="s">
        <v>63</v>
      </c>
    </row>
    <row r="17" spans="1:54" x14ac:dyDescent="0.25">
      <c r="A17" t="s">
        <v>57</v>
      </c>
      <c r="B17">
        <v>3</v>
      </c>
      <c r="C17" t="s">
        <v>73</v>
      </c>
      <c r="D17">
        <v>1982</v>
      </c>
      <c r="E17">
        <v>267.01</v>
      </c>
      <c r="F17" t="s">
        <v>59</v>
      </c>
      <c r="G17">
        <v>7</v>
      </c>
      <c r="H17" t="s">
        <v>60</v>
      </c>
      <c r="I17">
        <v>21.4</v>
      </c>
      <c r="J17" t="s">
        <v>60</v>
      </c>
      <c r="K17">
        <v>10.62</v>
      </c>
      <c r="L17" t="s">
        <v>60</v>
      </c>
      <c r="M17">
        <v>9.07</v>
      </c>
      <c r="N17" t="s">
        <v>60</v>
      </c>
      <c r="O17">
        <v>5.46</v>
      </c>
      <c r="P17" t="s">
        <v>71</v>
      </c>
      <c r="R17" t="s">
        <v>63</v>
      </c>
      <c r="S17">
        <v>0.03</v>
      </c>
      <c r="T17" t="s">
        <v>60</v>
      </c>
      <c r="V17" t="s">
        <v>63</v>
      </c>
      <c r="W17">
        <v>8.9999999999999993E-3</v>
      </c>
      <c r="X17" t="s">
        <v>60</v>
      </c>
      <c r="Z17" t="s">
        <v>63</v>
      </c>
      <c r="AA17">
        <v>0.1</v>
      </c>
      <c r="AB17" t="s">
        <v>61</v>
      </c>
      <c r="AC17">
        <v>0.05</v>
      </c>
      <c r="AD17" t="s">
        <v>61</v>
      </c>
      <c r="AF17" t="s">
        <v>63</v>
      </c>
      <c r="AH17" t="s">
        <v>63</v>
      </c>
      <c r="AI17">
        <v>0.05</v>
      </c>
      <c r="AJ17" t="s">
        <v>60</v>
      </c>
      <c r="AK17">
        <v>5.0000000000000001E-3</v>
      </c>
      <c r="AL17" t="s">
        <v>60</v>
      </c>
      <c r="AM17">
        <v>4.3999999999999997E-2</v>
      </c>
      <c r="AN17" t="s">
        <v>60</v>
      </c>
      <c r="AO17">
        <v>1.29</v>
      </c>
      <c r="AP17" t="s">
        <v>60</v>
      </c>
      <c r="AQ17">
        <v>0.33</v>
      </c>
      <c r="AR17" t="s">
        <v>60</v>
      </c>
      <c r="AS17">
        <v>1.99</v>
      </c>
      <c r="AT17" t="s">
        <v>60</v>
      </c>
      <c r="AU17">
        <v>0.74</v>
      </c>
      <c r="AV17" t="s">
        <v>60</v>
      </c>
      <c r="AX17" t="s">
        <v>63</v>
      </c>
      <c r="AZ17" t="s">
        <v>63</v>
      </c>
      <c r="BB17" t="s">
        <v>63</v>
      </c>
    </row>
    <row r="18" spans="1:54" x14ac:dyDescent="0.25">
      <c r="A18" t="s">
        <v>57</v>
      </c>
      <c r="B18">
        <v>3</v>
      </c>
      <c r="C18" t="s">
        <v>73</v>
      </c>
      <c r="D18">
        <v>1983</v>
      </c>
      <c r="E18">
        <v>224.36</v>
      </c>
      <c r="F18" t="s">
        <v>59</v>
      </c>
      <c r="G18">
        <v>7.1</v>
      </c>
      <c r="H18" t="s">
        <v>60</v>
      </c>
      <c r="I18">
        <v>29.1</v>
      </c>
      <c r="J18" t="s">
        <v>60</v>
      </c>
      <c r="K18">
        <v>12.42</v>
      </c>
      <c r="L18" t="s">
        <v>60</v>
      </c>
      <c r="M18">
        <v>2.57</v>
      </c>
      <c r="N18" t="s">
        <v>65</v>
      </c>
      <c r="O18">
        <v>6.64</v>
      </c>
      <c r="P18" t="s">
        <v>71</v>
      </c>
      <c r="R18" t="s">
        <v>63</v>
      </c>
      <c r="S18">
        <v>2.4E-2</v>
      </c>
      <c r="T18" t="s">
        <v>65</v>
      </c>
      <c r="V18" t="s">
        <v>63</v>
      </c>
      <c r="X18" t="s">
        <v>63</v>
      </c>
      <c r="Z18" t="s">
        <v>63</v>
      </c>
      <c r="AA18">
        <v>0.09</v>
      </c>
      <c r="AB18" t="s">
        <v>69</v>
      </c>
      <c r="AC18">
        <v>0.03</v>
      </c>
      <c r="AD18" t="s">
        <v>69</v>
      </c>
      <c r="AF18" t="s">
        <v>63</v>
      </c>
      <c r="AH18" t="s">
        <v>63</v>
      </c>
      <c r="AI18">
        <v>0.03</v>
      </c>
      <c r="AJ18" t="s">
        <v>65</v>
      </c>
      <c r="AK18">
        <v>4.0000000000000001E-3</v>
      </c>
      <c r="AL18" t="s">
        <v>65</v>
      </c>
      <c r="AM18">
        <v>6.5000000000000002E-2</v>
      </c>
      <c r="AN18" t="s">
        <v>65</v>
      </c>
      <c r="AO18">
        <v>1.43</v>
      </c>
      <c r="AP18" t="s">
        <v>65</v>
      </c>
      <c r="AQ18">
        <v>1.75</v>
      </c>
      <c r="AR18" t="s">
        <v>66</v>
      </c>
      <c r="AS18">
        <v>2.17</v>
      </c>
      <c r="AT18" t="s">
        <v>59</v>
      </c>
      <c r="AU18">
        <v>0.81</v>
      </c>
      <c r="AV18" t="s">
        <v>65</v>
      </c>
      <c r="AX18" t="s">
        <v>63</v>
      </c>
      <c r="AZ18" t="s">
        <v>63</v>
      </c>
      <c r="BB18" t="s">
        <v>63</v>
      </c>
    </row>
    <row r="19" spans="1:54" x14ac:dyDescent="0.25">
      <c r="A19" t="s">
        <v>57</v>
      </c>
      <c r="B19">
        <v>3</v>
      </c>
      <c r="C19" t="s">
        <v>73</v>
      </c>
      <c r="D19">
        <v>1984</v>
      </c>
      <c r="E19">
        <v>255.63</v>
      </c>
      <c r="F19" t="s">
        <v>65</v>
      </c>
      <c r="H19" t="s">
        <v>63</v>
      </c>
      <c r="J19" t="s">
        <v>63</v>
      </c>
      <c r="L19" t="s">
        <v>63</v>
      </c>
      <c r="M19">
        <v>11.14</v>
      </c>
      <c r="N19" t="s">
        <v>65</v>
      </c>
      <c r="O19">
        <v>6.12</v>
      </c>
      <c r="P19" t="s">
        <v>65</v>
      </c>
      <c r="R19" t="s">
        <v>63</v>
      </c>
      <c r="S19">
        <v>1.7000000000000001E-2</v>
      </c>
      <c r="T19" t="s">
        <v>65</v>
      </c>
      <c r="V19" t="s">
        <v>63</v>
      </c>
      <c r="X19" t="s">
        <v>63</v>
      </c>
      <c r="Z19" t="s">
        <v>63</v>
      </c>
      <c r="AA19">
        <v>0.16</v>
      </c>
      <c r="AB19" t="s">
        <v>74</v>
      </c>
      <c r="AC19">
        <v>0.03</v>
      </c>
      <c r="AD19" t="s">
        <v>69</v>
      </c>
      <c r="AF19" t="s">
        <v>63</v>
      </c>
      <c r="AH19" t="s">
        <v>63</v>
      </c>
      <c r="AI19">
        <v>0.03</v>
      </c>
      <c r="AJ19" t="s">
        <v>65</v>
      </c>
      <c r="AK19">
        <v>3.0000000000000001E-3</v>
      </c>
      <c r="AL19" t="s">
        <v>65</v>
      </c>
      <c r="AM19">
        <v>0.126</v>
      </c>
      <c r="AN19" t="s">
        <v>59</v>
      </c>
      <c r="AO19">
        <v>1.31</v>
      </c>
      <c r="AP19" t="s">
        <v>65</v>
      </c>
      <c r="AQ19">
        <v>0.28999999999999998</v>
      </c>
      <c r="AR19" t="s">
        <v>65</v>
      </c>
      <c r="AS19">
        <v>2.54</v>
      </c>
      <c r="AT19" t="s">
        <v>59</v>
      </c>
      <c r="AU19">
        <v>0.69</v>
      </c>
      <c r="AV19" t="s">
        <v>65</v>
      </c>
      <c r="AX19" t="s">
        <v>63</v>
      </c>
      <c r="AZ19" t="s">
        <v>63</v>
      </c>
      <c r="BB19" t="s">
        <v>63</v>
      </c>
    </row>
    <row r="20" spans="1:54" x14ac:dyDescent="0.25">
      <c r="A20" t="s">
        <v>57</v>
      </c>
      <c r="B20">
        <v>3</v>
      </c>
      <c r="C20" t="s">
        <v>73</v>
      </c>
      <c r="D20">
        <v>1985</v>
      </c>
      <c r="E20">
        <v>201.01</v>
      </c>
      <c r="F20" t="s">
        <v>59</v>
      </c>
      <c r="H20" t="s">
        <v>63</v>
      </c>
      <c r="J20" t="s">
        <v>63</v>
      </c>
      <c r="L20" t="s">
        <v>63</v>
      </c>
      <c r="M20">
        <v>2.19</v>
      </c>
      <c r="N20" t="s">
        <v>65</v>
      </c>
      <c r="O20">
        <v>6.83</v>
      </c>
      <c r="P20" t="s">
        <v>65</v>
      </c>
      <c r="R20" t="s">
        <v>63</v>
      </c>
      <c r="S20">
        <v>0.03</v>
      </c>
      <c r="T20" t="s">
        <v>65</v>
      </c>
      <c r="V20" t="s">
        <v>63</v>
      </c>
      <c r="X20" t="s">
        <v>63</v>
      </c>
      <c r="Z20" t="s">
        <v>63</v>
      </c>
      <c r="AA20">
        <v>0.09</v>
      </c>
      <c r="AB20" t="s">
        <v>69</v>
      </c>
      <c r="AC20">
        <v>0.03</v>
      </c>
      <c r="AD20" t="s">
        <v>69</v>
      </c>
      <c r="AF20" t="s">
        <v>63</v>
      </c>
      <c r="AH20" t="s">
        <v>63</v>
      </c>
      <c r="AI20">
        <v>0.03</v>
      </c>
      <c r="AJ20" t="s">
        <v>65</v>
      </c>
      <c r="AK20">
        <v>4.0000000000000001E-3</v>
      </c>
      <c r="AL20" t="s">
        <v>65</v>
      </c>
      <c r="AM20">
        <v>6.2E-2</v>
      </c>
      <c r="AN20" t="s">
        <v>65</v>
      </c>
      <c r="AO20">
        <v>1.38</v>
      </c>
      <c r="AP20" t="s">
        <v>65</v>
      </c>
      <c r="AQ20">
        <v>0.28999999999999998</v>
      </c>
      <c r="AR20" t="s">
        <v>65</v>
      </c>
      <c r="AS20">
        <v>2.57</v>
      </c>
      <c r="AT20" t="s">
        <v>59</v>
      </c>
      <c r="AU20">
        <v>0.8</v>
      </c>
      <c r="AV20" t="s">
        <v>65</v>
      </c>
      <c r="AX20" t="s">
        <v>63</v>
      </c>
      <c r="AZ20" t="s">
        <v>63</v>
      </c>
      <c r="BB20" t="s">
        <v>63</v>
      </c>
    </row>
    <row r="21" spans="1:54" x14ac:dyDescent="0.25">
      <c r="A21" t="s">
        <v>57</v>
      </c>
      <c r="B21">
        <v>3</v>
      </c>
      <c r="C21" t="s">
        <v>73</v>
      </c>
      <c r="D21">
        <v>1986</v>
      </c>
      <c r="E21">
        <v>205.06</v>
      </c>
      <c r="F21" t="s">
        <v>65</v>
      </c>
      <c r="H21" t="s">
        <v>63</v>
      </c>
      <c r="J21" t="s">
        <v>63</v>
      </c>
      <c r="L21" t="s">
        <v>63</v>
      </c>
      <c r="M21">
        <v>5.41</v>
      </c>
      <c r="N21" t="s">
        <v>65</v>
      </c>
      <c r="O21">
        <v>6.59</v>
      </c>
      <c r="P21" t="s">
        <v>65</v>
      </c>
      <c r="R21" t="s">
        <v>63</v>
      </c>
      <c r="S21">
        <v>2.1999999999999999E-2</v>
      </c>
      <c r="T21" t="s">
        <v>65</v>
      </c>
      <c r="V21" t="s">
        <v>63</v>
      </c>
      <c r="X21" t="s">
        <v>63</v>
      </c>
      <c r="Z21" t="s">
        <v>63</v>
      </c>
      <c r="AA21">
        <v>0.08</v>
      </c>
      <c r="AB21" t="s">
        <v>69</v>
      </c>
      <c r="AC21">
        <v>0.02</v>
      </c>
      <c r="AD21" t="s">
        <v>69</v>
      </c>
      <c r="AF21" t="s">
        <v>63</v>
      </c>
      <c r="AH21" t="s">
        <v>63</v>
      </c>
      <c r="AI21">
        <v>0.02</v>
      </c>
      <c r="AJ21" t="s">
        <v>65</v>
      </c>
      <c r="AK21">
        <v>2E-3</v>
      </c>
      <c r="AL21" t="s">
        <v>65</v>
      </c>
      <c r="AM21">
        <v>6.3E-2</v>
      </c>
      <c r="AN21" t="s">
        <v>65</v>
      </c>
      <c r="AO21">
        <v>1.4</v>
      </c>
      <c r="AP21" t="s">
        <v>65</v>
      </c>
      <c r="AQ21">
        <v>0.33</v>
      </c>
      <c r="AR21" t="s">
        <v>65</v>
      </c>
      <c r="AS21">
        <v>2.88</v>
      </c>
      <c r="AT21" t="s">
        <v>59</v>
      </c>
      <c r="AU21">
        <v>0.84</v>
      </c>
      <c r="AV21" t="s">
        <v>65</v>
      </c>
      <c r="AX21" t="s">
        <v>63</v>
      </c>
      <c r="AZ21" t="s">
        <v>63</v>
      </c>
      <c r="BB21" t="s">
        <v>63</v>
      </c>
    </row>
    <row r="22" spans="1:54" x14ac:dyDescent="0.25">
      <c r="A22" t="s">
        <v>57</v>
      </c>
      <c r="B22">
        <v>3</v>
      </c>
      <c r="C22" t="s">
        <v>73</v>
      </c>
      <c r="D22">
        <v>1987</v>
      </c>
      <c r="E22">
        <v>138.07</v>
      </c>
      <c r="F22" t="s">
        <v>59</v>
      </c>
      <c r="H22" t="s">
        <v>63</v>
      </c>
      <c r="J22" t="s">
        <v>63</v>
      </c>
      <c r="L22" t="s">
        <v>63</v>
      </c>
      <c r="M22">
        <v>11.93</v>
      </c>
      <c r="N22" t="s">
        <v>65</v>
      </c>
      <c r="O22">
        <v>6.69</v>
      </c>
      <c r="P22" t="s">
        <v>60</v>
      </c>
      <c r="R22" t="s">
        <v>63</v>
      </c>
      <c r="S22">
        <v>2.5000000000000001E-2</v>
      </c>
      <c r="T22" t="s">
        <v>65</v>
      </c>
      <c r="V22" t="s">
        <v>63</v>
      </c>
      <c r="X22" t="s">
        <v>63</v>
      </c>
      <c r="Z22" t="s">
        <v>63</v>
      </c>
      <c r="AA22">
        <v>0.08</v>
      </c>
      <c r="AB22" t="s">
        <v>69</v>
      </c>
      <c r="AC22">
        <v>0.03</v>
      </c>
      <c r="AD22" t="s">
        <v>69</v>
      </c>
      <c r="AF22" t="s">
        <v>63</v>
      </c>
      <c r="AH22" t="s">
        <v>63</v>
      </c>
      <c r="AI22">
        <v>0.03</v>
      </c>
      <c r="AJ22" t="s">
        <v>65</v>
      </c>
      <c r="AK22">
        <v>5.0000000000000001E-3</v>
      </c>
      <c r="AL22" t="s">
        <v>65</v>
      </c>
      <c r="AM22">
        <v>0.05</v>
      </c>
      <c r="AN22" t="s">
        <v>65</v>
      </c>
      <c r="AO22">
        <v>1.55</v>
      </c>
      <c r="AP22" t="s">
        <v>65</v>
      </c>
      <c r="AQ22">
        <v>0.34</v>
      </c>
      <c r="AR22" t="s">
        <v>65</v>
      </c>
      <c r="AS22">
        <v>2.56</v>
      </c>
      <c r="AT22" t="s">
        <v>59</v>
      </c>
      <c r="AU22">
        <v>0.91</v>
      </c>
      <c r="AV22" t="s">
        <v>65</v>
      </c>
      <c r="AX22" t="s">
        <v>63</v>
      </c>
      <c r="AZ22" t="s">
        <v>63</v>
      </c>
      <c r="BB22" t="s">
        <v>63</v>
      </c>
    </row>
    <row r="23" spans="1:54" x14ac:dyDescent="0.25">
      <c r="A23" t="s">
        <v>57</v>
      </c>
      <c r="B23">
        <v>3</v>
      </c>
      <c r="C23" t="s">
        <v>73</v>
      </c>
      <c r="D23">
        <v>1988</v>
      </c>
      <c r="E23">
        <v>151.08000000000001</v>
      </c>
      <c r="F23" t="s">
        <v>65</v>
      </c>
      <c r="G23">
        <v>7.5</v>
      </c>
      <c r="H23" t="s">
        <v>60</v>
      </c>
      <c r="I23">
        <v>36.700000000000003</v>
      </c>
      <c r="J23" t="s">
        <v>60</v>
      </c>
      <c r="K23">
        <v>18.920000000000002</v>
      </c>
      <c r="L23" t="s">
        <v>60</v>
      </c>
      <c r="M23">
        <v>2.4700000000000002</v>
      </c>
      <c r="N23" t="s">
        <v>65</v>
      </c>
      <c r="O23">
        <v>6.85</v>
      </c>
      <c r="P23" t="s">
        <v>65</v>
      </c>
      <c r="Q23">
        <v>4.1000000000000002E-2</v>
      </c>
      <c r="R23" t="s">
        <v>60</v>
      </c>
      <c r="S23">
        <v>2.1999999999999999E-2</v>
      </c>
      <c r="T23" t="s">
        <v>65</v>
      </c>
      <c r="U23">
        <v>1.2999999999999999E-2</v>
      </c>
      <c r="V23" t="s">
        <v>61</v>
      </c>
      <c r="W23">
        <v>6.0000000000000001E-3</v>
      </c>
      <c r="X23" t="s">
        <v>60</v>
      </c>
      <c r="Y23">
        <v>0.17</v>
      </c>
      <c r="Z23" t="s">
        <v>61</v>
      </c>
      <c r="AA23">
        <v>0.08</v>
      </c>
      <c r="AB23" t="s">
        <v>69</v>
      </c>
      <c r="AC23">
        <v>0.02</v>
      </c>
      <c r="AD23" t="s">
        <v>69</v>
      </c>
      <c r="AE23">
        <v>0.09</v>
      </c>
      <c r="AF23" t="s">
        <v>61</v>
      </c>
      <c r="AG23">
        <v>0.12</v>
      </c>
      <c r="AH23" t="s">
        <v>60</v>
      </c>
      <c r="AI23">
        <v>0.03</v>
      </c>
      <c r="AJ23" t="s">
        <v>65</v>
      </c>
      <c r="AK23">
        <v>8.0000000000000002E-3</v>
      </c>
      <c r="AL23" t="s">
        <v>65</v>
      </c>
      <c r="AM23">
        <v>4.7E-2</v>
      </c>
      <c r="AN23" t="s">
        <v>65</v>
      </c>
      <c r="AO23">
        <v>1.43</v>
      </c>
      <c r="AP23" t="s">
        <v>65</v>
      </c>
      <c r="AQ23">
        <v>0.28999999999999998</v>
      </c>
      <c r="AR23" t="s">
        <v>65</v>
      </c>
      <c r="AS23">
        <v>2.33</v>
      </c>
      <c r="AT23" t="s">
        <v>59</v>
      </c>
      <c r="AU23">
        <v>0.87</v>
      </c>
      <c r="AV23" t="s">
        <v>65</v>
      </c>
      <c r="AW23">
        <v>0.24</v>
      </c>
      <c r="AX23" t="s">
        <v>60</v>
      </c>
      <c r="AY23">
        <v>1.44</v>
      </c>
      <c r="AZ23" t="s">
        <v>60</v>
      </c>
      <c r="BB23" t="s">
        <v>63</v>
      </c>
    </row>
    <row r="24" spans="1:54" x14ac:dyDescent="0.25">
      <c r="A24" t="s">
        <v>57</v>
      </c>
      <c r="B24">
        <v>3</v>
      </c>
      <c r="C24" t="s">
        <v>73</v>
      </c>
      <c r="D24">
        <v>1989</v>
      </c>
      <c r="E24">
        <v>188.83</v>
      </c>
      <c r="F24" t="s">
        <v>65</v>
      </c>
      <c r="G24">
        <v>7.3</v>
      </c>
      <c r="H24" t="s">
        <v>65</v>
      </c>
      <c r="I24">
        <v>24.5</v>
      </c>
      <c r="J24" t="s">
        <v>60</v>
      </c>
      <c r="K24">
        <v>11.87</v>
      </c>
      <c r="L24" t="s">
        <v>65</v>
      </c>
      <c r="M24">
        <v>6</v>
      </c>
      <c r="N24" t="s">
        <v>65</v>
      </c>
      <c r="O24">
        <v>6.29</v>
      </c>
      <c r="P24" t="s">
        <v>65</v>
      </c>
      <c r="Q24">
        <v>2.5999999999999999E-2</v>
      </c>
      <c r="R24" t="s">
        <v>65</v>
      </c>
      <c r="S24">
        <v>1.4999999999999999E-2</v>
      </c>
      <c r="T24" t="s">
        <v>65</v>
      </c>
      <c r="U24">
        <v>1.0999999999999999E-2</v>
      </c>
      <c r="V24" t="s">
        <v>69</v>
      </c>
      <c r="W24">
        <v>7.0000000000000001E-3</v>
      </c>
      <c r="X24" t="s">
        <v>65</v>
      </c>
      <c r="Y24">
        <v>0.13</v>
      </c>
      <c r="Z24" t="s">
        <v>69</v>
      </c>
      <c r="AA24">
        <v>0.09</v>
      </c>
      <c r="AB24" t="s">
        <v>69</v>
      </c>
      <c r="AC24">
        <v>0.02</v>
      </c>
      <c r="AD24" t="s">
        <v>69</v>
      </c>
      <c r="AE24">
        <v>0.04</v>
      </c>
      <c r="AF24" t="s">
        <v>69</v>
      </c>
      <c r="AG24">
        <v>7.0000000000000007E-2</v>
      </c>
      <c r="AH24" t="s">
        <v>65</v>
      </c>
      <c r="AI24">
        <v>0.03</v>
      </c>
      <c r="AJ24" t="s">
        <v>65</v>
      </c>
      <c r="AK24">
        <v>8.0000000000000002E-3</v>
      </c>
      <c r="AL24" t="s">
        <v>65</v>
      </c>
      <c r="AM24">
        <v>6.0999999999999999E-2</v>
      </c>
      <c r="AN24" t="s">
        <v>65</v>
      </c>
      <c r="AO24">
        <v>1.37</v>
      </c>
      <c r="AP24" t="s">
        <v>65</v>
      </c>
      <c r="AQ24">
        <v>0.3</v>
      </c>
      <c r="AR24" t="s">
        <v>65</v>
      </c>
      <c r="AS24">
        <v>2.14</v>
      </c>
      <c r="AT24" t="s">
        <v>65</v>
      </c>
      <c r="AU24">
        <v>0.8</v>
      </c>
      <c r="AV24" t="s">
        <v>65</v>
      </c>
      <c r="AW24">
        <v>0.16</v>
      </c>
      <c r="AX24" t="s">
        <v>65</v>
      </c>
      <c r="AY24">
        <v>0.84</v>
      </c>
      <c r="AZ24" t="s">
        <v>65</v>
      </c>
      <c r="BB24" t="s">
        <v>63</v>
      </c>
    </row>
    <row r="25" spans="1:54" x14ac:dyDescent="0.25">
      <c r="A25" t="s">
        <v>57</v>
      </c>
      <c r="B25">
        <v>3</v>
      </c>
      <c r="C25" t="s">
        <v>73</v>
      </c>
      <c r="D25">
        <v>1990</v>
      </c>
      <c r="E25">
        <v>154.13999999999999</v>
      </c>
      <c r="F25" t="s">
        <v>59</v>
      </c>
      <c r="G25">
        <v>7.2</v>
      </c>
      <c r="H25" t="s">
        <v>65</v>
      </c>
      <c r="I25">
        <v>25.2</v>
      </c>
      <c r="J25" t="s">
        <v>65</v>
      </c>
      <c r="K25">
        <v>12.33</v>
      </c>
      <c r="L25" t="s">
        <v>65</v>
      </c>
      <c r="M25">
        <v>62.35</v>
      </c>
      <c r="N25" t="s">
        <v>65</v>
      </c>
      <c r="O25">
        <v>6.49</v>
      </c>
      <c r="P25" t="s">
        <v>60</v>
      </c>
      <c r="Q25">
        <v>6.3E-2</v>
      </c>
      <c r="R25" t="s">
        <v>65</v>
      </c>
      <c r="S25">
        <v>1.2999999999999999E-2</v>
      </c>
      <c r="T25" t="s">
        <v>65</v>
      </c>
      <c r="U25">
        <v>0.05</v>
      </c>
      <c r="V25" t="s">
        <v>69</v>
      </c>
      <c r="W25">
        <v>6.0000000000000001E-3</v>
      </c>
      <c r="X25" t="s">
        <v>65</v>
      </c>
      <c r="Y25">
        <v>0.37</v>
      </c>
      <c r="Z25" t="s">
        <v>69</v>
      </c>
      <c r="AA25">
        <v>0.11</v>
      </c>
      <c r="AB25" t="s">
        <v>69</v>
      </c>
      <c r="AC25">
        <v>0.02</v>
      </c>
      <c r="AD25" t="s">
        <v>69</v>
      </c>
      <c r="AE25">
        <v>0.26</v>
      </c>
      <c r="AF25" t="s">
        <v>69</v>
      </c>
      <c r="AG25">
        <v>0.3</v>
      </c>
      <c r="AH25" t="s">
        <v>65</v>
      </c>
      <c r="AI25">
        <v>0.04</v>
      </c>
      <c r="AJ25" t="s">
        <v>65</v>
      </c>
      <c r="AK25">
        <v>1.0999999999999999E-2</v>
      </c>
      <c r="AL25" t="s">
        <v>65</v>
      </c>
      <c r="AM25">
        <v>7.0999999999999994E-2</v>
      </c>
      <c r="AN25" t="s">
        <v>65</v>
      </c>
      <c r="AO25">
        <v>1.35</v>
      </c>
      <c r="AP25" t="s">
        <v>65</v>
      </c>
      <c r="AQ25">
        <v>0.31</v>
      </c>
      <c r="AR25" t="s">
        <v>65</v>
      </c>
      <c r="AS25">
        <v>2.14</v>
      </c>
      <c r="AT25" t="s">
        <v>65</v>
      </c>
      <c r="AU25">
        <v>0.79</v>
      </c>
      <c r="AV25" t="s">
        <v>65</v>
      </c>
      <c r="AW25">
        <v>0.14000000000000001</v>
      </c>
      <c r="AX25" t="s">
        <v>65</v>
      </c>
      <c r="AY25">
        <v>0.84</v>
      </c>
      <c r="AZ25" t="s">
        <v>65</v>
      </c>
      <c r="BB25" t="s">
        <v>63</v>
      </c>
    </row>
    <row r="26" spans="1:54" x14ac:dyDescent="0.25">
      <c r="A26" t="s">
        <v>57</v>
      </c>
      <c r="B26">
        <v>3</v>
      </c>
      <c r="C26" t="s">
        <v>73</v>
      </c>
      <c r="D26">
        <v>1991</v>
      </c>
      <c r="E26">
        <v>144.85</v>
      </c>
      <c r="F26" t="s">
        <v>59</v>
      </c>
      <c r="G26">
        <v>7.3</v>
      </c>
      <c r="H26" t="s">
        <v>65</v>
      </c>
      <c r="I26">
        <v>26.1</v>
      </c>
      <c r="J26" t="s">
        <v>65</v>
      </c>
      <c r="K26">
        <v>12.71</v>
      </c>
      <c r="L26" t="s">
        <v>65</v>
      </c>
      <c r="M26">
        <v>4.7300000000000004</v>
      </c>
      <c r="N26" t="s">
        <v>65</v>
      </c>
      <c r="O26">
        <v>6.62</v>
      </c>
      <c r="P26" t="s">
        <v>60</v>
      </c>
      <c r="Q26">
        <v>2.5000000000000001E-2</v>
      </c>
      <c r="R26" t="s">
        <v>65</v>
      </c>
      <c r="S26">
        <v>1.4E-2</v>
      </c>
      <c r="T26" t="s">
        <v>65</v>
      </c>
      <c r="U26">
        <v>1.0999999999999999E-2</v>
      </c>
      <c r="V26" t="s">
        <v>69</v>
      </c>
      <c r="W26">
        <v>6.0000000000000001E-3</v>
      </c>
      <c r="X26" t="s">
        <v>65</v>
      </c>
      <c r="Y26">
        <v>0.18</v>
      </c>
      <c r="Z26" t="s">
        <v>61</v>
      </c>
      <c r="AA26">
        <v>0.14000000000000001</v>
      </c>
      <c r="AB26" t="s">
        <v>61</v>
      </c>
      <c r="AC26">
        <v>0.03</v>
      </c>
      <c r="AD26" t="s">
        <v>61</v>
      </c>
      <c r="AE26">
        <v>0.03</v>
      </c>
      <c r="AF26" t="s">
        <v>69</v>
      </c>
      <c r="AG26">
        <v>7.0000000000000007E-2</v>
      </c>
      <c r="AH26" t="s">
        <v>65</v>
      </c>
      <c r="AI26">
        <v>0.04</v>
      </c>
      <c r="AJ26" t="s">
        <v>65</v>
      </c>
      <c r="AK26">
        <v>1.2999999999999999E-2</v>
      </c>
      <c r="AL26" t="s">
        <v>64</v>
      </c>
      <c r="AM26">
        <v>0.104</v>
      </c>
      <c r="AN26" t="s">
        <v>60</v>
      </c>
      <c r="AO26">
        <v>1.36</v>
      </c>
      <c r="AP26" t="s">
        <v>65</v>
      </c>
      <c r="AQ26">
        <v>0.31</v>
      </c>
      <c r="AR26" t="s">
        <v>65</v>
      </c>
      <c r="AS26">
        <v>2.25</v>
      </c>
      <c r="AT26" t="s">
        <v>65</v>
      </c>
      <c r="AU26">
        <v>0.83</v>
      </c>
      <c r="AV26" t="s">
        <v>65</v>
      </c>
      <c r="AW26">
        <v>0.09</v>
      </c>
      <c r="AX26" t="s">
        <v>60</v>
      </c>
      <c r="AY26">
        <v>0.77</v>
      </c>
      <c r="AZ26" t="s">
        <v>60</v>
      </c>
      <c r="BB26" t="s">
        <v>63</v>
      </c>
    </row>
    <row r="27" spans="1:54" x14ac:dyDescent="0.25">
      <c r="A27" t="s">
        <v>57</v>
      </c>
      <c r="B27">
        <v>3</v>
      </c>
      <c r="C27" t="s">
        <v>73</v>
      </c>
      <c r="D27">
        <v>1992</v>
      </c>
      <c r="E27">
        <v>100.57</v>
      </c>
      <c r="F27" t="s">
        <v>65</v>
      </c>
      <c r="G27">
        <v>7.3</v>
      </c>
      <c r="H27" t="s">
        <v>65</v>
      </c>
      <c r="I27">
        <v>27</v>
      </c>
      <c r="J27" t="s">
        <v>65</v>
      </c>
      <c r="K27">
        <v>12.92</v>
      </c>
      <c r="L27" t="s">
        <v>65</v>
      </c>
      <c r="M27">
        <v>5.82</v>
      </c>
      <c r="N27" t="s">
        <v>65</v>
      </c>
      <c r="O27">
        <v>6.54</v>
      </c>
      <c r="P27" t="s">
        <v>60</v>
      </c>
      <c r="Q27">
        <v>2.4E-2</v>
      </c>
      <c r="R27" t="s">
        <v>65</v>
      </c>
      <c r="S27">
        <v>1.4E-2</v>
      </c>
      <c r="T27" t="s">
        <v>65</v>
      </c>
      <c r="U27">
        <v>0.01</v>
      </c>
      <c r="V27" t="s">
        <v>69</v>
      </c>
      <c r="W27">
        <v>8.0000000000000002E-3</v>
      </c>
      <c r="X27" t="s">
        <v>65</v>
      </c>
      <c r="Y27">
        <v>0.22</v>
      </c>
      <c r="Z27" t="s">
        <v>61</v>
      </c>
      <c r="AA27">
        <v>0.18</v>
      </c>
      <c r="AB27" t="s">
        <v>61</v>
      </c>
      <c r="AC27">
        <v>0.03</v>
      </c>
      <c r="AD27" t="s">
        <v>61</v>
      </c>
      <c r="AE27">
        <v>0.04</v>
      </c>
      <c r="AF27" t="s">
        <v>69</v>
      </c>
      <c r="AG27">
        <v>0.09</v>
      </c>
      <c r="AH27" t="s">
        <v>65</v>
      </c>
      <c r="AI27">
        <v>0.04</v>
      </c>
      <c r="AJ27" t="s">
        <v>65</v>
      </c>
      <c r="AK27">
        <v>0.01</v>
      </c>
      <c r="AL27" t="s">
        <v>64</v>
      </c>
      <c r="AM27">
        <v>0.13700000000000001</v>
      </c>
      <c r="AN27" t="s">
        <v>60</v>
      </c>
      <c r="AO27">
        <v>1.39</v>
      </c>
      <c r="AP27" t="s">
        <v>65</v>
      </c>
      <c r="AQ27">
        <v>0.33</v>
      </c>
      <c r="AR27" t="s">
        <v>65</v>
      </c>
      <c r="AS27">
        <v>2.2000000000000002</v>
      </c>
      <c r="AT27" t="s">
        <v>65</v>
      </c>
      <c r="AU27">
        <v>2.23</v>
      </c>
      <c r="AV27" t="s">
        <v>65</v>
      </c>
      <c r="AW27">
        <v>0.09</v>
      </c>
      <c r="AX27" t="s">
        <v>65</v>
      </c>
      <c r="AY27">
        <v>0.71</v>
      </c>
      <c r="AZ27" t="s">
        <v>65</v>
      </c>
      <c r="BB27" t="s">
        <v>63</v>
      </c>
    </row>
    <row r="28" spans="1:54" x14ac:dyDescent="0.25">
      <c r="A28" t="s">
        <v>57</v>
      </c>
      <c r="B28">
        <v>3</v>
      </c>
      <c r="C28" t="s">
        <v>73</v>
      </c>
      <c r="D28">
        <v>1993</v>
      </c>
      <c r="E28">
        <v>203.93</v>
      </c>
      <c r="F28" t="s">
        <v>65</v>
      </c>
      <c r="G28">
        <v>7.2</v>
      </c>
      <c r="H28" t="s">
        <v>65</v>
      </c>
      <c r="I28">
        <v>24.2</v>
      </c>
      <c r="J28" t="s">
        <v>65</v>
      </c>
      <c r="K28">
        <v>12.12</v>
      </c>
      <c r="L28" t="s">
        <v>65</v>
      </c>
      <c r="M28">
        <v>8.52</v>
      </c>
      <c r="N28" t="s">
        <v>65</v>
      </c>
      <c r="O28">
        <v>6.14</v>
      </c>
      <c r="P28" t="s">
        <v>65</v>
      </c>
      <c r="Q28">
        <v>2.5000000000000001E-2</v>
      </c>
      <c r="R28" t="s">
        <v>65</v>
      </c>
      <c r="S28">
        <v>1.4E-2</v>
      </c>
      <c r="T28" t="s">
        <v>65</v>
      </c>
      <c r="U28">
        <v>1.0999999999999999E-2</v>
      </c>
      <c r="V28" t="s">
        <v>69</v>
      </c>
      <c r="W28">
        <v>6.0000000000000001E-3</v>
      </c>
      <c r="X28" t="s">
        <v>65</v>
      </c>
      <c r="Y28">
        <v>0.14000000000000001</v>
      </c>
      <c r="Z28" t="s">
        <v>69</v>
      </c>
      <c r="AA28">
        <v>0.1</v>
      </c>
      <c r="AB28" t="s">
        <v>69</v>
      </c>
      <c r="AC28">
        <v>0.03</v>
      </c>
      <c r="AD28" t="s">
        <v>69</v>
      </c>
      <c r="AE28">
        <v>0.05</v>
      </c>
      <c r="AF28" t="s">
        <v>69</v>
      </c>
      <c r="AG28">
        <v>0.08</v>
      </c>
      <c r="AH28" t="s">
        <v>65</v>
      </c>
      <c r="AI28">
        <v>0.04</v>
      </c>
      <c r="AJ28" t="s">
        <v>65</v>
      </c>
      <c r="AK28">
        <v>1.0999999999999999E-2</v>
      </c>
      <c r="AL28" t="s">
        <v>70</v>
      </c>
      <c r="AM28">
        <v>0.06</v>
      </c>
      <c r="AN28" t="s">
        <v>65</v>
      </c>
      <c r="AO28">
        <v>1.32</v>
      </c>
      <c r="AP28" t="s">
        <v>65</v>
      </c>
      <c r="AQ28">
        <v>0.3</v>
      </c>
      <c r="AR28" t="s">
        <v>65</v>
      </c>
      <c r="AS28">
        <v>2.1800000000000002</v>
      </c>
      <c r="AT28" t="s">
        <v>65</v>
      </c>
      <c r="AU28">
        <v>0.78</v>
      </c>
      <c r="AV28" t="s">
        <v>65</v>
      </c>
      <c r="AW28">
        <v>0.1</v>
      </c>
      <c r="AX28" t="s">
        <v>65</v>
      </c>
      <c r="AY28">
        <v>0.74</v>
      </c>
      <c r="AZ28" t="s">
        <v>65</v>
      </c>
      <c r="BB28" t="s">
        <v>63</v>
      </c>
    </row>
    <row r="29" spans="1:54" x14ac:dyDescent="0.25">
      <c r="A29" t="s">
        <v>57</v>
      </c>
      <c r="B29">
        <v>3</v>
      </c>
      <c r="C29" t="s">
        <v>73</v>
      </c>
      <c r="D29">
        <v>1994</v>
      </c>
      <c r="E29">
        <v>106.55</v>
      </c>
      <c r="F29" t="s">
        <v>65</v>
      </c>
      <c r="G29">
        <v>7.3</v>
      </c>
      <c r="H29" t="s">
        <v>60</v>
      </c>
      <c r="I29">
        <v>26.3</v>
      </c>
      <c r="J29" t="s">
        <v>60</v>
      </c>
      <c r="K29">
        <v>13.08</v>
      </c>
      <c r="L29" t="s">
        <v>60</v>
      </c>
      <c r="M29">
        <v>4.95</v>
      </c>
      <c r="N29" t="s">
        <v>65</v>
      </c>
      <c r="O29">
        <v>6.3</v>
      </c>
      <c r="P29" t="s">
        <v>60</v>
      </c>
      <c r="Q29">
        <v>2.3E-2</v>
      </c>
      <c r="R29" t="s">
        <v>60</v>
      </c>
      <c r="S29">
        <v>1.4999999999999999E-2</v>
      </c>
      <c r="T29" t="s">
        <v>60</v>
      </c>
      <c r="U29">
        <v>8.0000000000000002E-3</v>
      </c>
      <c r="V29" t="s">
        <v>61</v>
      </c>
      <c r="W29">
        <v>8.9999999999999993E-3</v>
      </c>
      <c r="X29" t="s">
        <v>60</v>
      </c>
      <c r="Y29">
        <v>0.16</v>
      </c>
      <c r="Z29" t="s">
        <v>61</v>
      </c>
      <c r="AA29">
        <v>0.11</v>
      </c>
      <c r="AB29" t="s">
        <v>61</v>
      </c>
      <c r="AC29">
        <v>0.03</v>
      </c>
      <c r="AD29" t="s">
        <v>61</v>
      </c>
      <c r="AE29">
        <v>0.04</v>
      </c>
      <c r="AF29" t="s">
        <v>61</v>
      </c>
      <c r="AG29">
        <v>0.08</v>
      </c>
      <c r="AH29" t="s">
        <v>60</v>
      </c>
      <c r="AI29">
        <v>0.03</v>
      </c>
      <c r="AJ29" t="s">
        <v>60</v>
      </c>
      <c r="AK29">
        <v>4.0000000000000001E-3</v>
      </c>
      <c r="AL29" t="s">
        <v>64</v>
      </c>
      <c r="AM29">
        <v>7.8E-2</v>
      </c>
      <c r="AN29" t="s">
        <v>60</v>
      </c>
      <c r="AO29">
        <v>1.4</v>
      </c>
      <c r="AP29" t="s">
        <v>60</v>
      </c>
      <c r="AQ29">
        <v>0.32</v>
      </c>
      <c r="AR29" t="s">
        <v>60</v>
      </c>
      <c r="AS29">
        <v>2.35</v>
      </c>
      <c r="AT29" t="s">
        <v>60</v>
      </c>
      <c r="AU29">
        <v>0.85</v>
      </c>
      <c r="AV29" t="s">
        <v>60</v>
      </c>
      <c r="AW29">
        <v>0.1</v>
      </c>
      <c r="AX29" t="s">
        <v>60</v>
      </c>
      <c r="AY29">
        <v>0.65</v>
      </c>
      <c r="AZ29" t="s">
        <v>60</v>
      </c>
      <c r="BB29" t="s">
        <v>63</v>
      </c>
    </row>
    <row r="30" spans="1:54" x14ac:dyDescent="0.25">
      <c r="A30" t="s">
        <v>57</v>
      </c>
      <c r="B30">
        <v>3</v>
      </c>
      <c r="C30" t="s">
        <v>73</v>
      </c>
      <c r="D30">
        <v>1995</v>
      </c>
      <c r="E30">
        <v>160.43</v>
      </c>
      <c r="F30" t="s">
        <v>59</v>
      </c>
      <c r="G30">
        <v>7.3</v>
      </c>
      <c r="H30" t="s">
        <v>71</v>
      </c>
      <c r="I30">
        <v>25.3</v>
      </c>
      <c r="J30" t="s">
        <v>71</v>
      </c>
      <c r="K30">
        <v>12.96</v>
      </c>
      <c r="L30" t="s">
        <v>71</v>
      </c>
      <c r="M30">
        <v>565.32000000000005</v>
      </c>
      <c r="N30" t="s">
        <v>65</v>
      </c>
      <c r="O30">
        <v>6.34</v>
      </c>
      <c r="P30" t="s">
        <v>60</v>
      </c>
      <c r="Q30">
        <v>5.2999999999999999E-2</v>
      </c>
      <c r="R30" t="s">
        <v>60</v>
      </c>
      <c r="S30">
        <v>1.4E-2</v>
      </c>
      <c r="T30" t="s">
        <v>60</v>
      </c>
      <c r="U30">
        <v>3.9E-2</v>
      </c>
      <c r="V30" t="s">
        <v>61</v>
      </c>
      <c r="W30">
        <v>7.0000000000000001E-3</v>
      </c>
      <c r="X30" t="s">
        <v>60</v>
      </c>
      <c r="Y30">
        <v>0.3</v>
      </c>
      <c r="Z30" t="s">
        <v>61</v>
      </c>
      <c r="AA30">
        <v>0.09</v>
      </c>
      <c r="AB30" t="s">
        <v>61</v>
      </c>
      <c r="AC30">
        <v>0.03</v>
      </c>
      <c r="AD30" t="s">
        <v>61</v>
      </c>
      <c r="AE30">
        <v>0.21</v>
      </c>
      <c r="AF30" t="s">
        <v>61</v>
      </c>
      <c r="AG30">
        <v>0.25</v>
      </c>
      <c r="AH30" t="s">
        <v>60</v>
      </c>
      <c r="AI30">
        <v>0.04</v>
      </c>
      <c r="AJ30" t="s">
        <v>60</v>
      </c>
      <c r="AK30">
        <v>0.01</v>
      </c>
      <c r="AL30" t="s">
        <v>64</v>
      </c>
      <c r="AM30">
        <v>0.05</v>
      </c>
      <c r="AN30" t="s">
        <v>60</v>
      </c>
      <c r="AO30">
        <v>1.35</v>
      </c>
      <c r="AP30" t="s">
        <v>60</v>
      </c>
      <c r="AQ30">
        <v>0.3</v>
      </c>
      <c r="AR30" t="s">
        <v>60</v>
      </c>
      <c r="AS30">
        <v>2.2599999999999998</v>
      </c>
      <c r="AT30" t="s">
        <v>60</v>
      </c>
      <c r="AU30">
        <v>0.79</v>
      </c>
      <c r="AV30" t="s">
        <v>60</v>
      </c>
      <c r="AW30">
        <v>0.09</v>
      </c>
      <c r="AX30" t="s">
        <v>60</v>
      </c>
      <c r="AY30">
        <v>0.72</v>
      </c>
      <c r="AZ30" t="s">
        <v>60</v>
      </c>
      <c r="BB30" t="s">
        <v>63</v>
      </c>
    </row>
    <row r="31" spans="1:54" x14ac:dyDescent="0.25">
      <c r="A31" t="s">
        <v>57</v>
      </c>
      <c r="B31">
        <v>3</v>
      </c>
      <c r="C31" t="s">
        <v>73</v>
      </c>
      <c r="D31">
        <v>1996</v>
      </c>
      <c r="E31">
        <v>259.33999999999997</v>
      </c>
      <c r="F31" t="s">
        <v>59</v>
      </c>
      <c r="G31">
        <v>7.3</v>
      </c>
      <c r="H31" t="s">
        <v>60</v>
      </c>
      <c r="I31">
        <v>23.2</v>
      </c>
      <c r="J31" t="s">
        <v>60</v>
      </c>
      <c r="K31">
        <v>12.21</v>
      </c>
      <c r="L31" t="s">
        <v>60</v>
      </c>
      <c r="M31">
        <v>409.3</v>
      </c>
      <c r="N31" t="s">
        <v>71</v>
      </c>
      <c r="O31">
        <v>5.99</v>
      </c>
      <c r="P31" t="s">
        <v>60</v>
      </c>
      <c r="Q31">
        <v>9.8000000000000004E-2</v>
      </c>
      <c r="R31" t="s">
        <v>60</v>
      </c>
      <c r="S31">
        <v>1.4E-2</v>
      </c>
      <c r="T31" t="s">
        <v>60</v>
      </c>
      <c r="U31">
        <v>8.4000000000000005E-2</v>
      </c>
      <c r="V31" t="s">
        <v>61</v>
      </c>
      <c r="W31">
        <v>6.0000000000000001E-3</v>
      </c>
      <c r="X31" t="s">
        <v>60</v>
      </c>
      <c r="Y31">
        <v>0.56000000000000005</v>
      </c>
      <c r="Z31" t="s">
        <v>61</v>
      </c>
      <c r="AA31">
        <v>0.09</v>
      </c>
      <c r="AB31" t="s">
        <v>61</v>
      </c>
      <c r="AC31">
        <v>0.03</v>
      </c>
      <c r="AD31" t="s">
        <v>61</v>
      </c>
      <c r="AE31">
        <v>0.47</v>
      </c>
      <c r="AF31" t="s">
        <v>61</v>
      </c>
      <c r="AG31">
        <v>0.51</v>
      </c>
      <c r="AH31" t="s">
        <v>60</v>
      </c>
      <c r="AI31">
        <v>0.04</v>
      </c>
      <c r="AJ31" t="s">
        <v>60</v>
      </c>
      <c r="AK31">
        <v>8.0000000000000002E-3</v>
      </c>
      <c r="AL31" t="s">
        <v>64</v>
      </c>
      <c r="AM31">
        <v>5.2999999999999999E-2</v>
      </c>
      <c r="AN31" t="s">
        <v>60</v>
      </c>
      <c r="AO31">
        <v>1.33</v>
      </c>
      <c r="AP31" t="s">
        <v>60</v>
      </c>
      <c r="AQ31">
        <v>0.28000000000000003</v>
      </c>
      <c r="AR31" t="s">
        <v>60</v>
      </c>
      <c r="AS31">
        <v>2.0699999999999998</v>
      </c>
      <c r="AT31" t="s">
        <v>60</v>
      </c>
      <c r="AU31">
        <v>0.72</v>
      </c>
      <c r="AV31" t="s">
        <v>60</v>
      </c>
      <c r="AW31">
        <v>0.09</v>
      </c>
      <c r="AX31" t="s">
        <v>60</v>
      </c>
      <c r="AY31">
        <v>0.59</v>
      </c>
      <c r="AZ31" t="s">
        <v>60</v>
      </c>
      <c r="BB31" t="s">
        <v>63</v>
      </c>
    </row>
    <row r="32" spans="1:54" x14ac:dyDescent="0.25">
      <c r="A32" t="s">
        <v>57</v>
      </c>
      <c r="B32">
        <v>3</v>
      </c>
      <c r="C32" t="s">
        <v>73</v>
      </c>
      <c r="D32">
        <v>1997</v>
      </c>
      <c r="E32">
        <v>261.51</v>
      </c>
      <c r="F32" t="s">
        <v>65</v>
      </c>
      <c r="G32">
        <v>7.2</v>
      </c>
      <c r="H32" t="s">
        <v>65</v>
      </c>
      <c r="I32">
        <v>22.8</v>
      </c>
      <c r="J32" t="s">
        <v>65</v>
      </c>
      <c r="K32">
        <v>11.71</v>
      </c>
      <c r="L32" t="s">
        <v>65</v>
      </c>
      <c r="M32">
        <v>129.84</v>
      </c>
      <c r="N32" t="s">
        <v>65</v>
      </c>
      <c r="O32">
        <v>5.93</v>
      </c>
      <c r="P32" t="s">
        <v>65</v>
      </c>
      <c r="Q32">
        <v>0.106</v>
      </c>
      <c r="R32" t="s">
        <v>66</v>
      </c>
      <c r="S32">
        <v>1.4999999999999999E-2</v>
      </c>
      <c r="T32" t="s">
        <v>65</v>
      </c>
      <c r="U32">
        <v>9.0999999999999998E-2</v>
      </c>
      <c r="V32" t="s">
        <v>67</v>
      </c>
      <c r="W32">
        <v>6.0000000000000001E-3</v>
      </c>
      <c r="X32" t="s">
        <v>65</v>
      </c>
      <c r="Y32">
        <v>0.6</v>
      </c>
      <c r="Z32" t="s">
        <v>69</v>
      </c>
      <c r="AA32">
        <v>0.08</v>
      </c>
      <c r="AB32" t="s">
        <v>69</v>
      </c>
      <c r="AC32">
        <v>0.03</v>
      </c>
      <c r="AD32" t="s">
        <v>69</v>
      </c>
      <c r="AE32">
        <v>0.52</v>
      </c>
      <c r="AF32" t="s">
        <v>69</v>
      </c>
      <c r="AG32">
        <v>0.56000000000000005</v>
      </c>
      <c r="AH32" t="s">
        <v>65</v>
      </c>
      <c r="AI32">
        <v>0.04</v>
      </c>
      <c r="AJ32" t="s">
        <v>65</v>
      </c>
      <c r="AK32">
        <v>0.01</v>
      </c>
      <c r="AL32" t="s">
        <v>70</v>
      </c>
      <c r="AM32">
        <v>4.4999999999999998E-2</v>
      </c>
      <c r="AN32" t="s">
        <v>65</v>
      </c>
      <c r="AO32">
        <v>1.28</v>
      </c>
      <c r="AP32" t="s">
        <v>65</v>
      </c>
      <c r="AQ32">
        <v>0.28000000000000003</v>
      </c>
      <c r="AR32" t="s">
        <v>65</v>
      </c>
      <c r="AS32">
        <v>2.0299999999999998</v>
      </c>
      <c r="AT32" t="s">
        <v>65</v>
      </c>
      <c r="AU32">
        <v>0.72</v>
      </c>
      <c r="AV32" t="s">
        <v>65</v>
      </c>
      <c r="AW32">
        <v>7.0000000000000007E-2</v>
      </c>
      <c r="AX32" t="s">
        <v>65</v>
      </c>
      <c r="AY32">
        <v>0.56999999999999995</v>
      </c>
      <c r="AZ32" t="s">
        <v>65</v>
      </c>
      <c r="BB32" t="s">
        <v>63</v>
      </c>
    </row>
    <row r="33" spans="1:54" x14ac:dyDescent="0.25">
      <c r="A33" t="s">
        <v>57</v>
      </c>
      <c r="B33">
        <v>3</v>
      </c>
      <c r="C33" t="s">
        <v>73</v>
      </c>
      <c r="D33">
        <v>1998</v>
      </c>
      <c r="E33">
        <v>156.96</v>
      </c>
      <c r="F33" t="s">
        <v>65</v>
      </c>
      <c r="G33">
        <v>5.5</v>
      </c>
      <c r="H33" t="s">
        <v>65</v>
      </c>
      <c r="I33">
        <v>28.1</v>
      </c>
      <c r="J33" t="s">
        <v>65</v>
      </c>
      <c r="K33">
        <v>11.96</v>
      </c>
      <c r="L33" t="s">
        <v>70</v>
      </c>
      <c r="M33">
        <v>71.95</v>
      </c>
      <c r="N33" t="s">
        <v>65</v>
      </c>
      <c r="O33">
        <v>6.38</v>
      </c>
      <c r="P33" t="s">
        <v>65</v>
      </c>
      <c r="Q33">
        <v>0.106</v>
      </c>
      <c r="R33" t="s">
        <v>66</v>
      </c>
      <c r="S33">
        <v>1.2E-2</v>
      </c>
      <c r="T33" t="s">
        <v>65</v>
      </c>
      <c r="U33">
        <v>9.4E-2</v>
      </c>
      <c r="V33" t="s">
        <v>67</v>
      </c>
      <c r="W33">
        <v>6.0000000000000001E-3</v>
      </c>
      <c r="X33" t="s">
        <v>70</v>
      </c>
      <c r="Y33">
        <v>0.56999999999999995</v>
      </c>
      <c r="Z33" t="s">
        <v>69</v>
      </c>
      <c r="AA33">
        <v>0.15</v>
      </c>
      <c r="AB33" t="s">
        <v>69</v>
      </c>
      <c r="AC33">
        <v>0.04</v>
      </c>
      <c r="AD33" t="s">
        <v>69</v>
      </c>
      <c r="AE33">
        <v>0.42</v>
      </c>
      <c r="AF33" t="s">
        <v>69</v>
      </c>
      <c r="AG33">
        <v>0.48</v>
      </c>
      <c r="AH33" t="s">
        <v>65</v>
      </c>
      <c r="AI33">
        <v>0.06</v>
      </c>
      <c r="AJ33" t="s">
        <v>65</v>
      </c>
      <c r="AK33">
        <v>2.4E-2</v>
      </c>
      <c r="AL33" t="s">
        <v>70</v>
      </c>
      <c r="AM33">
        <v>8.1000000000000003E-2</v>
      </c>
      <c r="AN33" t="s">
        <v>65</v>
      </c>
      <c r="AO33">
        <v>1.47</v>
      </c>
      <c r="AP33" t="s">
        <v>65</v>
      </c>
      <c r="AQ33">
        <v>0.33</v>
      </c>
      <c r="AR33" t="s">
        <v>65</v>
      </c>
      <c r="AS33">
        <v>2.29</v>
      </c>
      <c r="AT33" t="s">
        <v>65</v>
      </c>
      <c r="AU33">
        <v>0.82</v>
      </c>
      <c r="AV33" t="s">
        <v>65</v>
      </c>
      <c r="AW33">
        <v>0.1</v>
      </c>
      <c r="AX33" t="s">
        <v>60</v>
      </c>
      <c r="AY33">
        <v>1.44</v>
      </c>
      <c r="AZ33" t="s">
        <v>60</v>
      </c>
      <c r="BB33" t="s">
        <v>63</v>
      </c>
    </row>
    <row r="34" spans="1:54" x14ac:dyDescent="0.25">
      <c r="A34" t="s">
        <v>57</v>
      </c>
      <c r="B34">
        <v>3</v>
      </c>
      <c r="C34" t="s">
        <v>73</v>
      </c>
      <c r="D34">
        <v>1999</v>
      </c>
      <c r="E34">
        <v>233.76</v>
      </c>
      <c r="F34" t="s">
        <v>65</v>
      </c>
      <c r="G34">
        <v>7.2</v>
      </c>
      <c r="H34" t="s">
        <v>65</v>
      </c>
      <c r="I34">
        <v>22.7</v>
      </c>
      <c r="J34" t="s">
        <v>65</v>
      </c>
      <c r="K34">
        <v>11.54</v>
      </c>
      <c r="L34" t="s">
        <v>65</v>
      </c>
      <c r="M34">
        <v>11.27</v>
      </c>
      <c r="N34" t="s">
        <v>65</v>
      </c>
      <c r="O34">
        <v>6.13</v>
      </c>
      <c r="P34" t="s">
        <v>65</v>
      </c>
      <c r="Q34">
        <v>2.7E-2</v>
      </c>
      <c r="R34" t="s">
        <v>65</v>
      </c>
      <c r="S34">
        <v>1.2999999999999999E-2</v>
      </c>
      <c r="T34" t="s">
        <v>65</v>
      </c>
      <c r="U34">
        <v>1.4999999999999999E-2</v>
      </c>
      <c r="V34" t="s">
        <v>69</v>
      </c>
      <c r="W34">
        <v>8.0000000000000002E-3</v>
      </c>
      <c r="X34" t="s">
        <v>65</v>
      </c>
      <c r="Y34">
        <v>0.19</v>
      </c>
      <c r="Z34" t="s">
        <v>69</v>
      </c>
      <c r="AA34">
        <v>0.14000000000000001</v>
      </c>
      <c r="AB34" t="s">
        <v>69</v>
      </c>
      <c r="AC34">
        <v>0.02</v>
      </c>
      <c r="AD34" t="s">
        <v>69</v>
      </c>
      <c r="AE34">
        <v>0.05</v>
      </c>
      <c r="AF34" t="s">
        <v>69</v>
      </c>
      <c r="AG34">
        <v>0.11</v>
      </c>
      <c r="AH34" t="s">
        <v>65</v>
      </c>
      <c r="AI34">
        <v>0.05</v>
      </c>
      <c r="AJ34" t="s">
        <v>65</v>
      </c>
      <c r="AK34">
        <v>3.1E-2</v>
      </c>
      <c r="AL34" t="s">
        <v>65</v>
      </c>
      <c r="AM34">
        <v>8.2000000000000003E-2</v>
      </c>
      <c r="AN34" t="s">
        <v>65</v>
      </c>
      <c r="AO34">
        <v>1.29</v>
      </c>
      <c r="AP34" t="s">
        <v>65</v>
      </c>
      <c r="AQ34">
        <v>0.28999999999999998</v>
      </c>
      <c r="AR34" t="s">
        <v>65</v>
      </c>
      <c r="AS34">
        <v>2.11</v>
      </c>
      <c r="AT34" t="s">
        <v>65</v>
      </c>
      <c r="AU34">
        <v>0.74</v>
      </c>
      <c r="AV34" t="s">
        <v>65</v>
      </c>
      <c r="AW34">
        <v>0.09</v>
      </c>
      <c r="AX34" t="s">
        <v>60</v>
      </c>
      <c r="AY34">
        <v>0.62</v>
      </c>
      <c r="AZ34" t="s">
        <v>60</v>
      </c>
      <c r="BB34" t="s">
        <v>63</v>
      </c>
    </row>
    <row r="35" spans="1:54" x14ac:dyDescent="0.25">
      <c r="A35" t="s">
        <v>57</v>
      </c>
      <c r="B35">
        <v>3</v>
      </c>
      <c r="C35" t="s">
        <v>73</v>
      </c>
      <c r="D35">
        <v>2000</v>
      </c>
      <c r="E35">
        <v>189.41</v>
      </c>
      <c r="F35" t="s">
        <v>65</v>
      </c>
      <c r="G35">
        <v>7.2</v>
      </c>
      <c r="H35" t="s">
        <v>65</v>
      </c>
      <c r="I35">
        <v>23.4</v>
      </c>
      <c r="J35" t="s">
        <v>65</v>
      </c>
      <c r="K35">
        <v>11.75</v>
      </c>
      <c r="L35" t="s">
        <v>65</v>
      </c>
      <c r="M35">
        <v>30.83</v>
      </c>
      <c r="N35" t="s">
        <v>65</v>
      </c>
      <c r="O35">
        <v>6.19</v>
      </c>
      <c r="P35" t="s">
        <v>65</v>
      </c>
      <c r="Q35">
        <v>3.3000000000000002E-2</v>
      </c>
      <c r="R35" t="s">
        <v>65</v>
      </c>
      <c r="S35">
        <v>1.2999999999999999E-2</v>
      </c>
      <c r="T35" t="s">
        <v>65</v>
      </c>
      <c r="U35">
        <v>0.02</v>
      </c>
      <c r="V35" t="s">
        <v>69</v>
      </c>
      <c r="W35">
        <v>8.0000000000000002E-3</v>
      </c>
      <c r="X35" t="s">
        <v>70</v>
      </c>
      <c r="Y35">
        <v>0.22</v>
      </c>
      <c r="Z35" t="s">
        <v>61</v>
      </c>
      <c r="AA35">
        <v>0.11</v>
      </c>
      <c r="AB35" t="s">
        <v>67</v>
      </c>
      <c r="AC35">
        <v>0.03</v>
      </c>
      <c r="AD35" t="s">
        <v>67</v>
      </c>
      <c r="AE35">
        <v>0.1</v>
      </c>
      <c r="AF35" t="s">
        <v>61</v>
      </c>
      <c r="AG35">
        <v>0.15</v>
      </c>
      <c r="AH35" t="s">
        <v>60</v>
      </c>
      <c r="AI35">
        <v>0.05</v>
      </c>
      <c r="AJ35" t="s">
        <v>66</v>
      </c>
      <c r="AK35">
        <v>1.7000000000000001E-2</v>
      </c>
      <c r="AL35" t="s">
        <v>70</v>
      </c>
      <c r="AM35">
        <v>6.9000000000000006E-2</v>
      </c>
      <c r="AN35" t="s">
        <v>70</v>
      </c>
      <c r="AO35">
        <v>1.34</v>
      </c>
      <c r="AP35" t="s">
        <v>65</v>
      </c>
      <c r="AQ35">
        <v>0.31</v>
      </c>
      <c r="AR35" t="s">
        <v>65</v>
      </c>
      <c r="AS35">
        <v>2.15</v>
      </c>
      <c r="AT35" t="s">
        <v>65</v>
      </c>
      <c r="AU35">
        <v>0.76</v>
      </c>
      <c r="AV35" t="s">
        <v>65</v>
      </c>
      <c r="AW35">
        <v>0.09</v>
      </c>
      <c r="AX35" t="s">
        <v>65</v>
      </c>
      <c r="AY35">
        <v>0.77</v>
      </c>
      <c r="AZ35" t="s">
        <v>65</v>
      </c>
      <c r="BB35" t="s">
        <v>63</v>
      </c>
    </row>
    <row r="36" spans="1:54" x14ac:dyDescent="0.25">
      <c r="A36" t="s">
        <v>57</v>
      </c>
      <c r="B36">
        <v>3</v>
      </c>
      <c r="C36" t="s">
        <v>73</v>
      </c>
      <c r="D36">
        <v>2001</v>
      </c>
      <c r="E36">
        <v>85.93</v>
      </c>
      <c r="F36" t="s">
        <v>65</v>
      </c>
      <c r="G36">
        <v>7.3</v>
      </c>
      <c r="H36" t="s">
        <v>65</v>
      </c>
      <c r="I36">
        <v>26.1</v>
      </c>
      <c r="J36" t="s">
        <v>65</v>
      </c>
      <c r="K36">
        <v>12.75</v>
      </c>
      <c r="L36" t="s">
        <v>65</v>
      </c>
      <c r="M36">
        <v>1.47</v>
      </c>
      <c r="N36" t="s">
        <v>65</v>
      </c>
      <c r="O36">
        <v>6.79</v>
      </c>
      <c r="P36" t="s">
        <v>65</v>
      </c>
      <c r="Q36">
        <v>1.6E-2</v>
      </c>
      <c r="R36" t="s">
        <v>65</v>
      </c>
      <c r="S36">
        <v>1.4E-2</v>
      </c>
      <c r="T36" t="s">
        <v>60</v>
      </c>
      <c r="U36">
        <v>3.0000000000000001E-3</v>
      </c>
      <c r="V36" t="s">
        <v>61</v>
      </c>
      <c r="W36">
        <v>8.0000000000000002E-3</v>
      </c>
      <c r="X36" t="s">
        <v>65</v>
      </c>
      <c r="Y36">
        <v>0.13</v>
      </c>
      <c r="Z36" t="s">
        <v>67</v>
      </c>
      <c r="AA36">
        <v>0.12</v>
      </c>
      <c r="AB36" t="s">
        <v>67</v>
      </c>
      <c r="AC36">
        <v>0.03</v>
      </c>
      <c r="AD36" t="s">
        <v>68</v>
      </c>
      <c r="AE36">
        <v>0.01</v>
      </c>
      <c r="AF36" t="s">
        <v>69</v>
      </c>
      <c r="AG36">
        <v>0.04</v>
      </c>
      <c r="AH36" t="s">
        <v>65</v>
      </c>
      <c r="AI36">
        <v>0.03</v>
      </c>
      <c r="AJ36" t="s">
        <v>65</v>
      </c>
      <c r="AK36">
        <v>6.0000000000000001E-3</v>
      </c>
      <c r="AL36" t="s">
        <v>70</v>
      </c>
      <c r="AM36">
        <v>8.5999999999999993E-2</v>
      </c>
      <c r="AN36" t="s">
        <v>66</v>
      </c>
      <c r="AO36">
        <v>1.5</v>
      </c>
      <c r="AP36" t="s">
        <v>65</v>
      </c>
      <c r="AQ36">
        <v>0.35</v>
      </c>
      <c r="AR36" t="s">
        <v>65</v>
      </c>
      <c r="AS36">
        <v>2.46</v>
      </c>
      <c r="AT36" t="s">
        <v>65</v>
      </c>
      <c r="AU36">
        <v>0.89</v>
      </c>
      <c r="AV36" t="s">
        <v>65</v>
      </c>
      <c r="AW36">
        <v>0.09</v>
      </c>
      <c r="AX36" t="s">
        <v>65</v>
      </c>
      <c r="AY36">
        <v>1.1599999999999999</v>
      </c>
      <c r="AZ36" t="s">
        <v>65</v>
      </c>
      <c r="BA36">
        <v>0.71</v>
      </c>
      <c r="BB36" t="s">
        <v>60</v>
      </c>
    </row>
    <row r="37" spans="1:54" x14ac:dyDescent="0.25">
      <c r="A37" t="s">
        <v>57</v>
      </c>
      <c r="B37">
        <v>3</v>
      </c>
      <c r="C37" t="s">
        <v>73</v>
      </c>
      <c r="D37">
        <v>2002</v>
      </c>
      <c r="E37">
        <v>183.42</v>
      </c>
      <c r="F37" t="s">
        <v>65</v>
      </c>
      <c r="G37">
        <v>7.2</v>
      </c>
      <c r="H37" t="s">
        <v>60</v>
      </c>
      <c r="I37">
        <v>23.2</v>
      </c>
      <c r="J37" t="s">
        <v>60</v>
      </c>
      <c r="K37">
        <v>12.17</v>
      </c>
      <c r="L37" t="s">
        <v>60</v>
      </c>
      <c r="M37">
        <v>2.73</v>
      </c>
      <c r="N37" t="s">
        <v>65</v>
      </c>
      <c r="O37">
        <v>6.13</v>
      </c>
      <c r="P37" t="s">
        <v>60</v>
      </c>
      <c r="Q37">
        <v>1.7999999999999999E-2</v>
      </c>
      <c r="R37" t="s">
        <v>65</v>
      </c>
      <c r="S37">
        <v>0.01</v>
      </c>
      <c r="T37" t="s">
        <v>65</v>
      </c>
      <c r="U37">
        <v>8.0000000000000002E-3</v>
      </c>
      <c r="V37" t="s">
        <v>69</v>
      </c>
      <c r="W37">
        <v>7.0000000000000001E-3</v>
      </c>
      <c r="X37" t="s">
        <v>60</v>
      </c>
      <c r="Y37">
        <v>0.12</v>
      </c>
      <c r="Z37" t="s">
        <v>61</v>
      </c>
      <c r="AA37">
        <v>0.09</v>
      </c>
      <c r="AB37" t="s">
        <v>61</v>
      </c>
      <c r="AC37">
        <v>0.03</v>
      </c>
      <c r="AD37" t="s">
        <v>61</v>
      </c>
      <c r="AE37">
        <v>0.02</v>
      </c>
      <c r="AF37" t="s">
        <v>61</v>
      </c>
      <c r="AG37">
        <v>0.05</v>
      </c>
      <c r="AH37" t="s">
        <v>60</v>
      </c>
      <c r="AI37">
        <v>0.03</v>
      </c>
      <c r="AJ37" t="s">
        <v>60</v>
      </c>
      <c r="AK37">
        <v>7.0000000000000001E-3</v>
      </c>
      <c r="AL37" t="s">
        <v>64</v>
      </c>
      <c r="AM37">
        <v>6.3E-2</v>
      </c>
      <c r="AN37" t="s">
        <v>60</v>
      </c>
      <c r="AO37">
        <v>1.35</v>
      </c>
      <c r="AP37" t="s">
        <v>60</v>
      </c>
      <c r="AQ37">
        <v>0.3</v>
      </c>
      <c r="AR37" t="s">
        <v>60</v>
      </c>
      <c r="AS37">
        <v>2.21</v>
      </c>
      <c r="AT37" t="s">
        <v>60</v>
      </c>
      <c r="AU37">
        <v>0.78</v>
      </c>
      <c r="AV37" t="s">
        <v>60</v>
      </c>
      <c r="AW37">
        <v>0.08</v>
      </c>
      <c r="AX37" t="s">
        <v>60</v>
      </c>
      <c r="AY37">
        <v>0.67</v>
      </c>
      <c r="AZ37" t="s">
        <v>60</v>
      </c>
      <c r="BA37">
        <v>0.8</v>
      </c>
      <c r="BB37" t="s">
        <v>60</v>
      </c>
    </row>
    <row r="38" spans="1:54" x14ac:dyDescent="0.25">
      <c r="A38" t="s">
        <v>57</v>
      </c>
      <c r="B38">
        <v>3</v>
      </c>
      <c r="C38" t="s">
        <v>73</v>
      </c>
      <c r="D38">
        <v>2003</v>
      </c>
      <c r="E38">
        <v>160.68</v>
      </c>
      <c r="F38" t="s">
        <v>65</v>
      </c>
      <c r="G38">
        <v>7.2</v>
      </c>
      <c r="H38" t="s">
        <v>65</v>
      </c>
      <c r="I38">
        <v>23.7</v>
      </c>
      <c r="J38" t="s">
        <v>65</v>
      </c>
      <c r="K38">
        <v>11.67</v>
      </c>
      <c r="L38" t="s">
        <v>65</v>
      </c>
      <c r="M38">
        <v>2.0299999999999998</v>
      </c>
      <c r="N38" t="s">
        <v>65</v>
      </c>
      <c r="O38">
        <v>6.2</v>
      </c>
      <c r="P38" t="s">
        <v>65</v>
      </c>
      <c r="Q38">
        <v>1.7000000000000001E-2</v>
      </c>
      <c r="R38" t="s">
        <v>65</v>
      </c>
      <c r="S38">
        <v>1.2E-2</v>
      </c>
      <c r="T38" t="s">
        <v>65</v>
      </c>
      <c r="U38">
        <v>5.0000000000000001E-3</v>
      </c>
      <c r="V38" t="s">
        <v>69</v>
      </c>
      <c r="W38">
        <v>7.0000000000000001E-3</v>
      </c>
      <c r="X38" t="s">
        <v>65</v>
      </c>
      <c r="Y38">
        <v>0.12</v>
      </c>
      <c r="Z38" t="s">
        <v>69</v>
      </c>
      <c r="AA38">
        <v>0.11</v>
      </c>
      <c r="AB38" t="s">
        <v>69</v>
      </c>
      <c r="AC38">
        <v>0.04</v>
      </c>
      <c r="AD38" t="s">
        <v>69</v>
      </c>
      <c r="AE38">
        <v>0.01</v>
      </c>
      <c r="AF38" t="s">
        <v>69</v>
      </c>
      <c r="AG38">
        <v>0.06</v>
      </c>
      <c r="AH38" t="s">
        <v>65</v>
      </c>
      <c r="AI38">
        <v>0.05</v>
      </c>
      <c r="AJ38" t="s">
        <v>65</v>
      </c>
      <c r="AK38">
        <v>1.0999999999999999E-2</v>
      </c>
      <c r="AL38" t="s">
        <v>70</v>
      </c>
      <c r="AM38">
        <v>6.0999999999999999E-2</v>
      </c>
      <c r="AN38" t="s">
        <v>65</v>
      </c>
      <c r="AO38">
        <v>1.37</v>
      </c>
      <c r="AP38" t="s">
        <v>65</v>
      </c>
      <c r="AQ38">
        <v>0.31</v>
      </c>
      <c r="AR38" t="s">
        <v>65</v>
      </c>
      <c r="AS38">
        <v>2.19</v>
      </c>
      <c r="AT38" t="s">
        <v>65</v>
      </c>
      <c r="AU38">
        <v>0.84</v>
      </c>
      <c r="AV38" t="s">
        <v>65</v>
      </c>
      <c r="AW38">
        <v>0.09</v>
      </c>
      <c r="AX38" t="s">
        <v>65</v>
      </c>
      <c r="AY38">
        <v>0.63</v>
      </c>
      <c r="AZ38" t="s">
        <v>65</v>
      </c>
      <c r="BA38">
        <v>1.23</v>
      </c>
      <c r="BB38" t="s">
        <v>60</v>
      </c>
    </row>
    <row r="39" spans="1:54" x14ac:dyDescent="0.25">
      <c r="A39" t="s">
        <v>57</v>
      </c>
      <c r="B39">
        <v>3</v>
      </c>
      <c r="C39" t="s">
        <v>73</v>
      </c>
      <c r="D39">
        <v>2004</v>
      </c>
      <c r="E39">
        <v>173.19</v>
      </c>
      <c r="F39" t="s">
        <v>65</v>
      </c>
      <c r="G39">
        <v>7.2</v>
      </c>
      <c r="H39" t="s">
        <v>65</v>
      </c>
      <c r="I39">
        <v>24.7</v>
      </c>
      <c r="J39" t="s">
        <v>65</v>
      </c>
      <c r="K39">
        <v>11.79</v>
      </c>
      <c r="L39" t="s">
        <v>65</v>
      </c>
      <c r="M39">
        <v>1.68</v>
      </c>
      <c r="N39" t="s">
        <v>65</v>
      </c>
      <c r="O39">
        <v>6.32</v>
      </c>
      <c r="P39" t="s">
        <v>65</v>
      </c>
      <c r="Q39">
        <v>1.7000000000000001E-2</v>
      </c>
      <c r="R39" t="s">
        <v>65</v>
      </c>
      <c r="S39">
        <v>1.4999999999999999E-2</v>
      </c>
      <c r="T39" t="s">
        <v>65</v>
      </c>
      <c r="U39">
        <v>3.0000000000000001E-3</v>
      </c>
      <c r="V39" t="s">
        <v>69</v>
      </c>
      <c r="W39">
        <v>7.0000000000000001E-3</v>
      </c>
      <c r="X39" t="s">
        <v>65</v>
      </c>
      <c r="Y39">
        <v>0.12</v>
      </c>
      <c r="Z39" t="s">
        <v>69</v>
      </c>
      <c r="AA39">
        <v>0.11</v>
      </c>
      <c r="AB39" t="s">
        <v>69</v>
      </c>
      <c r="AC39">
        <v>0.03</v>
      </c>
      <c r="AD39" t="s">
        <v>61</v>
      </c>
      <c r="AE39">
        <v>0.01</v>
      </c>
      <c r="AF39" t="s">
        <v>69</v>
      </c>
      <c r="AG39">
        <v>0.06</v>
      </c>
      <c r="AH39" t="s">
        <v>65</v>
      </c>
      <c r="AI39">
        <v>0.04</v>
      </c>
      <c r="AJ39" t="s">
        <v>65</v>
      </c>
      <c r="AK39">
        <v>1.2E-2</v>
      </c>
      <c r="AL39" t="s">
        <v>64</v>
      </c>
      <c r="AM39">
        <v>6.2E-2</v>
      </c>
      <c r="AN39" t="s">
        <v>65</v>
      </c>
      <c r="AO39">
        <v>1.41</v>
      </c>
      <c r="AP39" t="s">
        <v>65</v>
      </c>
      <c r="AQ39">
        <v>0.31</v>
      </c>
      <c r="AR39" t="s">
        <v>65</v>
      </c>
      <c r="AS39">
        <v>2.1800000000000002</v>
      </c>
      <c r="AT39" t="s">
        <v>65</v>
      </c>
      <c r="AU39">
        <v>0.81</v>
      </c>
      <c r="AV39" t="s">
        <v>65</v>
      </c>
      <c r="AW39">
        <v>0.08</v>
      </c>
      <c r="AX39" t="s">
        <v>65</v>
      </c>
      <c r="AY39">
        <v>0.64</v>
      </c>
      <c r="AZ39" t="s">
        <v>65</v>
      </c>
      <c r="BA39">
        <v>0.86</v>
      </c>
      <c r="BB39" t="s">
        <v>60</v>
      </c>
    </row>
    <row r="40" spans="1:54" x14ac:dyDescent="0.25">
      <c r="A40" t="s">
        <v>57</v>
      </c>
      <c r="B40">
        <v>3</v>
      </c>
      <c r="C40" t="s">
        <v>73</v>
      </c>
      <c r="D40">
        <v>2005</v>
      </c>
      <c r="E40">
        <v>117.18</v>
      </c>
      <c r="F40" t="s">
        <v>65</v>
      </c>
      <c r="G40">
        <v>7.3</v>
      </c>
      <c r="H40" t="s">
        <v>65</v>
      </c>
      <c r="I40">
        <v>27.3</v>
      </c>
      <c r="J40" t="s">
        <v>65</v>
      </c>
      <c r="K40">
        <v>13.25</v>
      </c>
      <c r="L40" t="s">
        <v>65</v>
      </c>
      <c r="M40">
        <v>1.02</v>
      </c>
      <c r="N40" t="s">
        <v>65</v>
      </c>
      <c r="O40">
        <v>6.93</v>
      </c>
      <c r="P40" t="s">
        <v>65</v>
      </c>
      <c r="Q40">
        <v>1.7999999999999999E-2</v>
      </c>
      <c r="R40" t="s">
        <v>65</v>
      </c>
      <c r="S40">
        <v>1.7000000000000001E-2</v>
      </c>
      <c r="T40" t="s">
        <v>65</v>
      </c>
      <c r="U40">
        <v>2E-3</v>
      </c>
      <c r="V40" t="s">
        <v>69</v>
      </c>
      <c r="W40">
        <v>8.9999999999999993E-3</v>
      </c>
      <c r="X40" t="s">
        <v>65</v>
      </c>
      <c r="Y40">
        <v>0.13</v>
      </c>
      <c r="Z40" t="s">
        <v>69</v>
      </c>
      <c r="AA40">
        <v>0.12</v>
      </c>
      <c r="AB40" t="s">
        <v>69</v>
      </c>
      <c r="AC40">
        <v>0.04</v>
      </c>
      <c r="AD40" t="s">
        <v>68</v>
      </c>
      <c r="AE40">
        <v>0.01</v>
      </c>
      <c r="AF40" t="s">
        <v>69</v>
      </c>
      <c r="AG40">
        <v>0.06</v>
      </c>
      <c r="AH40" t="s">
        <v>60</v>
      </c>
      <c r="AI40">
        <v>0.06</v>
      </c>
      <c r="AJ40" t="s">
        <v>60</v>
      </c>
      <c r="AK40">
        <v>1.2999999999999999E-2</v>
      </c>
      <c r="AL40" t="s">
        <v>70</v>
      </c>
      <c r="AM40">
        <v>6.6000000000000003E-2</v>
      </c>
      <c r="AN40" t="s">
        <v>65</v>
      </c>
      <c r="AO40">
        <v>1.47</v>
      </c>
      <c r="AP40" t="s">
        <v>65</v>
      </c>
      <c r="AQ40">
        <v>0.34</v>
      </c>
      <c r="AR40" t="s">
        <v>65</v>
      </c>
      <c r="AS40">
        <v>2.29</v>
      </c>
      <c r="AT40" t="s">
        <v>65</v>
      </c>
      <c r="AU40">
        <v>0.64</v>
      </c>
      <c r="AV40" t="s">
        <v>65</v>
      </c>
      <c r="AW40">
        <v>0.09</v>
      </c>
      <c r="AX40" t="s">
        <v>65</v>
      </c>
      <c r="AY40">
        <v>0.62</v>
      </c>
      <c r="AZ40" t="s">
        <v>65</v>
      </c>
      <c r="BA40">
        <v>0.95</v>
      </c>
      <c r="BB40" t="s">
        <v>65</v>
      </c>
    </row>
    <row r="41" spans="1:54" x14ac:dyDescent="0.25">
      <c r="A41" t="s">
        <v>57</v>
      </c>
      <c r="B41">
        <v>3</v>
      </c>
      <c r="C41" t="s">
        <v>73</v>
      </c>
      <c r="D41">
        <v>2006</v>
      </c>
      <c r="E41">
        <v>190.92</v>
      </c>
      <c r="F41" t="s">
        <v>65</v>
      </c>
      <c r="G41">
        <v>7.2</v>
      </c>
      <c r="H41" t="s">
        <v>65</v>
      </c>
      <c r="I41">
        <v>24.1</v>
      </c>
      <c r="J41" t="s">
        <v>65</v>
      </c>
      <c r="K41">
        <v>11.79</v>
      </c>
      <c r="L41" t="s">
        <v>65</v>
      </c>
      <c r="M41">
        <v>5.62</v>
      </c>
      <c r="N41" t="s">
        <v>65</v>
      </c>
      <c r="O41">
        <v>6.02</v>
      </c>
      <c r="P41" t="s">
        <v>65</v>
      </c>
      <c r="Q41">
        <v>2.5000000000000001E-2</v>
      </c>
      <c r="R41" t="s">
        <v>66</v>
      </c>
      <c r="S41">
        <v>1.4E-2</v>
      </c>
      <c r="T41" t="s">
        <v>65</v>
      </c>
      <c r="U41">
        <v>1.0999999999999999E-2</v>
      </c>
      <c r="V41" t="s">
        <v>67</v>
      </c>
      <c r="W41">
        <v>7.0000000000000001E-3</v>
      </c>
      <c r="X41" t="s">
        <v>65</v>
      </c>
      <c r="Y41">
        <v>0.14000000000000001</v>
      </c>
      <c r="Z41" t="s">
        <v>65</v>
      </c>
      <c r="AA41">
        <v>0.11</v>
      </c>
      <c r="AB41" t="s">
        <v>65</v>
      </c>
      <c r="AC41">
        <v>0.03</v>
      </c>
      <c r="AD41" t="s">
        <v>69</v>
      </c>
      <c r="AE41">
        <v>0.03</v>
      </c>
      <c r="AF41" t="s">
        <v>69</v>
      </c>
      <c r="AH41" t="s">
        <v>63</v>
      </c>
      <c r="AJ41" t="s">
        <v>63</v>
      </c>
      <c r="AK41">
        <v>0.01</v>
      </c>
      <c r="AL41" t="s">
        <v>70</v>
      </c>
      <c r="AM41">
        <v>6.8000000000000005E-2</v>
      </c>
      <c r="AN41" t="s">
        <v>65</v>
      </c>
      <c r="AO41">
        <v>1.37</v>
      </c>
      <c r="AP41" t="s">
        <v>65</v>
      </c>
      <c r="AQ41">
        <v>0.31</v>
      </c>
      <c r="AR41" t="s">
        <v>65</v>
      </c>
      <c r="AS41">
        <v>2.16</v>
      </c>
      <c r="AT41" t="s">
        <v>65</v>
      </c>
      <c r="AU41">
        <v>0.76</v>
      </c>
      <c r="AV41" t="s">
        <v>65</v>
      </c>
      <c r="AW41">
        <v>0.08</v>
      </c>
      <c r="AX41" t="s">
        <v>65</v>
      </c>
      <c r="AY41">
        <v>0.68</v>
      </c>
      <c r="AZ41" t="s">
        <v>65</v>
      </c>
      <c r="BA41">
        <v>0.94</v>
      </c>
      <c r="BB41" t="s">
        <v>65</v>
      </c>
    </row>
    <row r="42" spans="1:54" x14ac:dyDescent="0.25">
      <c r="A42" t="s">
        <v>57</v>
      </c>
      <c r="B42">
        <v>3</v>
      </c>
      <c r="C42" t="s">
        <v>73</v>
      </c>
      <c r="D42">
        <v>2007</v>
      </c>
      <c r="E42">
        <v>177.57</v>
      </c>
      <c r="F42" t="s">
        <v>65</v>
      </c>
      <c r="G42">
        <v>7.2</v>
      </c>
      <c r="H42" t="s">
        <v>65</v>
      </c>
      <c r="I42">
        <v>24.4</v>
      </c>
      <c r="J42" t="s">
        <v>65</v>
      </c>
      <c r="K42">
        <v>11.58</v>
      </c>
      <c r="L42" t="s">
        <v>65</v>
      </c>
      <c r="M42">
        <v>3.63</v>
      </c>
      <c r="N42" t="s">
        <v>65</v>
      </c>
      <c r="O42">
        <v>6.49</v>
      </c>
      <c r="P42" t="s">
        <v>65</v>
      </c>
      <c r="Q42">
        <v>2.4E-2</v>
      </c>
      <c r="R42" t="s">
        <v>66</v>
      </c>
      <c r="S42">
        <v>1.4999999999999999E-2</v>
      </c>
      <c r="T42" t="s">
        <v>65</v>
      </c>
      <c r="U42">
        <v>8.0000000000000002E-3</v>
      </c>
      <c r="V42" t="s">
        <v>67</v>
      </c>
      <c r="W42">
        <v>7.0000000000000001E-3</v>
      </c>
      <c r="X42" t="s">
        <v>65</v>
      </c>
      <c r="Y42">
        <v>0.14000000000000001</v>
      </c>
      <c r="Z42" t="s">
        <v>65</v>
      </c>
      <c r="AA42">
        <v>0.12</v>
      </c>
      <c r="AB42" t="s">
        <v>65</v>
      </c>
      <c r="AC42">
        <v>0.03</v>
      </c>
      <c r="AD42" t="s">
        <v>69</v>
      </c>
      <c r="AE42">
        <v>0.03</v>
      </c>
      <c r="AF42" t="s">
        <v>69</v>
      </c>
      <c r="AH42" t="s">
        <v>63</v>
      </c>
      <c r="AJ42" t="s">
        <v>63</v>
      </c>
      <c r="AK42">
        <v>6.0000000000000001E-3</v>
      </c>
      <c r="AL42" t="s">
        <v>70</v>
      </c>
      <c r="AM42">
        <v>7.8E-2</v>
      </c>
      <c r="AN42" t="s">
        <v>65</v>
      </c>
      <c r="AO42">
        <v>1.45</v>
      </c>
      <c r="AP42" t="s">
        <v>65</v>
      </c>
      <c r="AQ42">
        <v>0.33</v>
      </c>
      <c r="AR42" t="s">
        <v>65</v>
      </c>
      <c r="AS42">
        <v>2.15</v>
      </c>
      <c r="AT42" t="s">
        <v>65</v>
      </c>
      <c r="AU42">
        <v>0.9</v>
      </c>
      <c r="AV42" t="s">
        <v>65</v>
      </c>
      <c r="AW42">
        <v>0.09</v>
      </c>
      <c r="AX42" t="s">
        <v>65</v>
      </c>
      <c r="AY42">
        <v>0.66</v>
      </c>
      <c r="AZ42" t="s">
        <v>65</v>
      </c>
      <c r="BA42">
        <v>0.84</v>
      </c>
      <c r="BB42" t="s">
        <v>65</v>
      </c>
    </row>
    <row r="43" spans="1:54" x14ac:dyDescent="0.25">
      <c r="A43" t="s">
        <v>57</v>
      </c>
      <c r="B43">
        <v>3</v>
      </c>
      <c r="C43" t="s">
        <v>73</v>
      </c>
      <c r="D43">
        <v>2008</v>
      </c>
      <c r="E43">
        <v>227.25</v>
      </c>
      <c r="F43" t="s">
        <v>59</v>
      </c>
      <c r="G43">
        <v>7.3</v>
      </c>
      <c r="H43" t="s">
        <v>65</v>
      </c>
      <c r="I43">
        <v>24.2</v>
      </c>
      <c r="J43" t="s">
        <v>65</v>
      </c>
      <c r="K43">
        <v>11.92</v>
      </c>
      <c r="L43" t="s">
        <v>65</v>
      </c>
      <c r="M43">
        <v>3.15</v>
      </c>
      <c r="N43" t="s">
        <v>65</v>
      </c>
      <c r="O43">
        <v>6.14</v>
      </c>
      <c r="P43" t="s">
        <v>65</v>
      </c>
      <c r="Q43">
        <v>2.4E-2</v>
      </c>
      <c r="R43" t="s">
        <v>65</v>
      </c>
      <c r="S43">
        <v>1.6E-2</v>
      </c>
      <c r="T43" t="s">
        <v>65</v>
      </c>
      <c r="U43">
        <v>7.0000000000000001E-3</v>
      </c>
      <c r="V43" t="s">
        <v>69</v>
      </c>
      <c r="W43">
        <v>5.0000000000000001E-3</v>
      </c>
      <c r="X43" t="s">
        <v>65</v>
      </c>
      <c r="Y43">
        <v>0.11</v>
      </c>
      <c r="Z43" t="s">
        <v>65</v>
      </c>
      <c r="AA43">
        <v>0.09</v>
      </c>
      <c r="AB43" t="s">
        <v>65</v>
      </c>
      <c r="AC43">
        <v>0.03</v>
      </c>
      <c r="AD43" t="s">
        <v>68</v>
      </c>
      <c r="AE43">
        <v>0.02</v>
      </c>
      <c r="AF43" t="s">
        <v>69</v>
      </c>
      <c r="AH43" t="s">
        <v>63</v>
      </c>
      <c r="AJ43" t="s">
        <v>63</v>
      </c>
      <c r="AK43">
        <v>1.0999999999999999E-2</v>
      </c>
      <c r="AL43" t="s">
        <v>70</v>
      </c>
      <c r="AM43">
        <v>4.2999999999999997E-2</v>
      </c>
      <c r="AN43" t="s">
        <v>65</v>
      </c>
      <c r="AO43">
        <v>1.41</v>
      </c>
      <c r="AP43" t="s">
        <v>65</v>
      </c>
      <c r="AQ43">
        <v>0.3</v>
      </c>
      <c r="AR43" t="s">
        <v>65</v>
      </c>
      <c r="AS43">
        <v>2.2599999999999998</v>
      </c>
      <c r="AT43" t="s">
        <v>65</v>
      </c>
      <c r="AU43">
        <v>0.76</v>
      </c>
      <c r="AV43" t="s">
        <v>65</v>
      </c>
      <c r="AW43">
        <v>0.08</v>
      </c>
      <c r="AX43" t="s">
        <v>65</v>
      </c>
      <c r="AY43">
        <v>0.62</v>
      </c>
      <c r="AZ43" t="s">
        <v>65</v>
      </c>
      <c r="BA43">
        <v>0.83</v>
      </c>
      <c r="BB43" t="s">
        <v>65</v>
      </c>
    </row>
    <row r="44" spans="1:54" x14ac:dyDescent="0.25">
      <c r="A44" t="s">
        <v>57</v>
      </c>
      <c r="B44">
        <v>3</v>
      </c>
      <c r="C44" t="s">
        <v>73</v>
      </c>
      <c r="D44">
        <v>2009</v>
      </c>
      <c r="E44">
        <v>195.31</v>
      </c>
      <c r="F44" t="s">
        <v>65</v>
      </c>
      <c r="G44">
        <v>7.4</v>
      </c>
      <c r="H44" t="s">
        <v>65</v>
      </c>
      <c r="I44">
        <v>23.5</v>
      </c>
      <c r="J44" t="s">
        <v>65</v>
      </c>
      <c r="K44">
        <v>11.96</v>
      </c>
      <c r="L44" t="s">
        <v>65</v>
      </c>
      <c r="M44">
        <v>5.75</v>
      </c>
      <c r="N44" t="s">
        <v>65</v>
      </c>
      <c r="O44">
        <v>5.85</v>
      </c>
      <c r="P44" t="s">
        <v>65</v>
      </c>
      <c r="Q44">
        <v>2.5000000000000001E-2</v>
      </c>
      <c r="R44" t="s">
        <v>65</v>
      </c>
      <c r="S44">
        <v>1.6E-2</v>
      </c>
      <c r="T44" t="s">
        <v>65</v>
      </c>
      <c r="U44">
        <v>8.9999999999999993E-3</v>
      </c>
      <c r="V44" t="s">
        <v>69</v>
      </c>
      <c r="W44">
        <v>5.0000000000000001E-3</v>
      </c>
      <c r="X44" t="s">
        <v>65</v>
      </c>
      <c r="Y44">
        <v>0.13</v>
      </c>
      <c r="Z44" t="s">
        <v>65</v>
      </c>
      <c r="AA44">
        <v>0.1</v>
      </c>
      <c r="AB44" t="s">
        <v>65</v>
      </c>
      <c r="AC44">
        <v>0.04</v>
      </c>
      <c r="AD44" t="s">
        <v>69</v>
      </c>
      <c r="AE44">
        <v>0.03</v>
      </c>
      <c r="AF44" t="s">
        <v>69</v>
      </c>
      <c r="AH44" t="s">
        <v>63</v>
      </c>
      <c r="AJ44" t="s">
        <v>63</v>
      </c>
      <c r="AK44">
        <v>0.01</v>
      </c>
      <c r="AL44" t="s">
        <v>70</v>
      </c>
      <c r="AM44">
        <v>5.1999999999999998E-2</v>
      </c>
      <c r="AN44" t="s">
        <v>65</v>
      </c>
      <c r="AO44">
        <v>1.4</v>
      </c>
      <c r="AP44" t="s">
        <v>65</v>
      </c>
      <c r="AQ44">
        <v>0.3</v>
      </c>
      <c r="AR44" t="s">
        <v>65</v>
      </c>
      <c r="AS44">
        <v>2.23</v>
      </c>
      <c r="AT44" t="s">
        <v>65</v>
      </c>
      <c r="AU44">
        <v>0.7</v>
      </c>
      <c r="AV44" t="s">
        <v>65</v>
      </c>
      <c r="AW44">
        <v>0.08</v>
      </c>
      <c r="AX44" t="s">
        <v>65</v>
      </c>
      <c r="AY44">
        <v>0.59</v>
      </c>
      <c r="AZ44" t="s">
        <v>65</v>
      </c>
      <c r="BA44">
        <v>0.91</v>
      </c>
      <c r="BB44" t="s">
        <v>65</v>
      </c>
    </row>
    <row r="45" spans="1:54" x14ac:dyDescent="0.25">
      <c r="A45" t="s">
        <v>57</v>
      </c>
      <c r="B45">
        <v>3</v>
      </c>
      <c r="C45" t="s">
        <v>73</v>
      </c>
      <c r="D45">
        <v>2010</v>
      </c>
      <c r="E45">
        <v>154.02000000000001</v>
      </c>
      <c r="F45" t="s">
        <v>59</v>
      </c>
      <c r="G45">
        <v>7.4</v>
      </c>
      <c r="H45" t="s">
        <v>65</v>
      </c>
      <c r="I45">
        <v>25.3</v>
      </c>
      <c r="J45" t="s">
        <v>65</v>
      </c>
      <c r="K45">
        <v>12.5</v>
      </c>
      <c r="L45" t="s">
        <v>65</v>
      </c>
      <c r="M45">
        <v>2.13</v>
      </c>
      <c r="N45" t="s">
        <v>65</v>
      </c>
      <c r="O45">
        <v>6.32</v>
      </c>
      <c r="P45" t="s">
        <v>65</v>
      </c>
      <c r="Q45">
        <v>1.6E-2</v>
      </c>
      <c r="R45" t="s">
        <v>65</v>
      </c>
      <c r="S45">
        <v>1.2E-2</v>
      </c>
      <c r="T45" t="s">
        <v>65</v>
      </c>
      <c r="U45">
        <v>4.0000000000000001E-3</v>
      </c>
      <c r="V45" t="s">
        <v>69</v>
      </c>
      <c r="W45">
        <v>5.0000000000000001E-3</v>
      </c>
      <c r="X45" t="s">
        <v>65</v>
      </c>
      <c r="Y45">
        <v>0.12</v>
      </c>
      <c r="Z45" t="s">
        <v>65</v>
      </c>
      <c r="AA45">
        <v>0.11</v>
      </c>
      <c r="AB45" t="s">
        <v>65</v>
      </c>
      <c r="AC45">
        <v>0.03</v>
      </c>
      <c r="AD45" t="s">
        <v>69</v>
      </c>
      <c r="AE45">
        <v>0.02</v>
      </c>
      <c r="AF45" t="s">
        <v>69</v>
      </c>
      <c r="AH45" t="s">
        <v>63</v>
      </c>
      <c r="AJ45" t="s">
        <v>63</v>
      </c>
      <c r="AK45">
        <v>8.0000000000000002E-3</v>
      </c>
      <c r="AL45" t="s">
        <v>70</v>
      </c>
      <c r="AM45">
        <v>6.6000000000000003E-2</v>
      </c>
      <c r="AN45" t="s">
        <v>65</v>
      </c>
      <c r="AO45">
        <v>1.4</v>
      </c>
      <c r="AP45" t="s">
        <v>65</v>
      </c>
      <c r="AQ45">
        <v>0.32</v>
      </c>
      <c r="AR45" t="s">
        <v>65</v>
      </c>
      <c r="AS45">
        <v>2.3199999999999998</v>
      </c>
      <c r="AT45" t="s">
        <v>65</v>
      </c>
      <c r="AU45">
        <v>0.55000000000000004</v>
      </c>
      <c r="AV45" t="s">
        <v>65</v>
      </c>
      <c r="AW45">
        <v>0.09</v>
      </c>
      <c r="AX45" t="s">
        <v>65</v>
      </c>
      <c r="AY45">
        <v>0.71</v>
      </c>
      <c r="AZ45" t="s">
        <v>65</v>
      </c>
      <c r="BA45">
        <v>0.92</v>
      </c>
      <c r="BB45" t="s">
        <v>65</v>
      </c>
    </row>
    <row r="46" spans="1:54" x14ac:dyDescent="0.25">
      <c r="A46" t="s">
        <v>57</v>
      </c>
      <c r="B46">
        <v>3</v>
      </c>
      <c r="C46" t="s">
        <v>73</v>
      </c>
      <c r="D46">
        <v>2011</v>
      </c>
      <c r="E46">
        <v>206.66</v>
      </c>
      <c r="F46" t="s">
        <v>59</v>
      </c>
      <c r="G46">
        <v>7.2</v>
      </c>
      <c r="H46" t="s">
        <v>65</v>
      </c>
      <c r="I46">
        <v>23.2</v>
      </c>
      <c r="J46" t="s">
        <v>65</v>
      </c>
      <c r="K46">
        <v>11.49</v>
      </c>
      <c r="L46" t="s">
        <v>65</v>
      </c>
      <c r="M46">
        <v>15.94</v>
      </c>
      <c r="N46" t="s">
        <v>65</v>
      </c>
      <c r="O46">
        <v>5.86</v>
      </c>
      <c r="P46" t="s">
        <v>65</v>
      </c>
      <c r="Q46">
        <v>3.3000000000000002E-2</v>
      </c>
      <c r="R46" t="s">
        <v>65</v>
      </c>
      <c r="S46">
        <v>6.0000000000000001E-3</v>
      </c>
      <c r="T46" t="s">
        <v>65</v>
      </c>
      <c r="U46">
        <v>2.5999999999999999E-2</v>
      </c>
      <c r="V46" t="s">
        <v>69</v>
      </c>
      <c r="W46">
        <v>5.0000000000000001E-3</v>
      </c>
      <c r="X46" t="s">
        <v>65</v>
      </c>
      <c r="Y46">
        <v>0.15</v>
      </c>
      <c r="Z46" t="s">
        <v>65</v>
      </c>
      <c r="AA46">
        <v>0.09</v>
      </c>
      <c r="AB46" t="s">
        <v>65</v>
      </c>
      <c r="AC46">
        <v>0.03</v>
      </c>
      <c r="AD46" t="s">
        <v>69</v>
      </c>
      <c r="AE46">
        <v>7.0000000000000007E-2</v>
      </c>
      <c r="AF46" t="s">
        <v>69</v>
      </c>
      <c r="AH46" t="s">
        <v>63</v>
      </c>
      <c r="AJ46" t="s">
        <v>63</v>
      </c>
      <c r="AK46">
        <v>2.1000000000000001E-2</v>
      </c>
      <c r="AL46" t="s">
        <v>70</v>
      </c>
      <c r="AM46">
        <v>3.9E-2</v>
      </c>
      <c r="AN46" t="s">
        <v>65</v>
      </c>
      <c r="AO46">
        <v>1.36</v>
      </c>
      <c r="AP46" t="s">
        <v>65</v>
      </c>
      <c r="AQ46">
        <v>0.28999999999999998</v>
      </c>
      <c r="AR46" t="s">
        <v>65</v>
      </c>
      <c r="AS46">
        <v>2.1</v>
      </c>
      <c r="AT46" t="s">
        <v>65</v>
      </c>
      <c r="AU46">
        <v>0.66</v>
      </c>
      <c r="AV46" t="s">
        <v>65</v>
      </c>
      <c r="AW46">
        <v>0.08</v>
      </c>
      <c r="AX46" t="s">
        <v>65</v>
      </c>
      <c r="AY46">
        <v>0.63</v>
      </c>
      <c r="AZ46" t="s">
        <v>65</v>
      </c>
      <c r="BA46">
        <v>0.79</v>
      </c>
      <c r="BB46" t="s">
        <v>65</v>
      </c>
    </row>
    <row r="47" spans="1:54" x14ac:dyDescent="0.25">
      <c r="A47" t="s">
        <v>57</v>
      </c>
      <c r="B47">
        <v>3</v>
      </c>
      <c r="C47" t="s">
        <v>73</v>
      </c>
      <c r="D47">
        <v>2012</v>
      </c>
      <c r="E47">
        <v>201.99</v>
      </c>
      <c r="F47" t="s">
        <v>65</v>
      </c>
      <c r="G47">
        <v>7.3</v>
      </c>
      <c r="H47" t="s">
        <v>60</v>
      </c>
      <c r="I47">
        <v>23.1</v>
      </c>
      <c r="J47" t="s">
        <v>60</v>
      </c>
      <c r="K47">
        <v>11.76</v>
      </c>
      <c r="L47" t="s">
        <v>60</v>
      </c>
      <c r="M47">
        <v>3.22</v>
      </c>
      <c r="N47" t="s">
        <v>60</v>
      </c>
      <c r="O47">
        <v>5.9</v>
      </c>
      <c r="P47" t="s">
        <v>60</v>
      </c>
      <c r="Q47">
        <v>1.0999999999999999E-2</v>
      </c>
      <c r="R47" t="s">
        <v>60</v>
      </c>
      <c r="S47">
        <v>6.0000000000000001E-3</v>
      </c>
      <c r="T47" t="s">
        <v>60</v>
      </c>
      <c r="U47">
        <v>5.0000000000000001E-3</v>
      </c>
      <c r="V47" t="s">
        <v>61</v>
      </c>
      <c r="W47">
        <v>4.0000000000000001E-3</v>
      </c>
      <c r="X47" t="s">
        <v>60</v>
      </c>
      <c r="Y47">
        <v>0.09</v>
      </c>
      <c r="Z47" t="s">
        <v>60</v>
      </c>
      <c r="AA47">
        <v>7.0000000000000007E-2</v>
      </c>
      <c r="AB47" t="s">
        <v>60</v>
      </c>
      <c r="AC47">
        <v>0.01</v>
      </c>
      <c r="AD47" t="s">
        <v>62</v>
      </c>
      <c r="AE47">
        <v>0.03</v>
      </c>
      <c r="AF47" t="s">
        <v>61</v>
      </c>
      <c r="AH47" t="s">
        <v>63</v>
      </c>
      <c r="AJ47" t="s">
        <v>63</v>
      </c>
      <c r="AK47">
        <v>8.9999999999999993E-3</v>
      </c>
      <c r="AL47" t="s">
        <v>64</v>
      </c>
      <c r="AM47">
        <v>4.8000000000000001E-2</v>
      </c>
      <c r="AN47" t="s">
        <v>64</v>
      </c>
      <c r="AO47">
        <v>1.32</v>
      </c>
      <c r="AP47" t="s">
        <v>60</v>
      </c>
      <c r="AQ47">
        <v>0.28000000000000003</v>
      </c>
      <c r="AR47" t="s">
        <v>60</v>
      </c>
      <c r="AS47">
        <v>2.13</v>
      </c>
      <c r="AT47" t="s">
        <v>60</v>
      </c>
      <c r="AU47">
        <v>0.77</v>
      </c>
      <c r="AV47" t="s">
        <v>60</v>
      </c>
      <c r="AW47">
        <v>0.08</v>
      </c>
      <c r="AX47" t="s">
        <v>60</v>
      </c>
      <c r="AY47">
        <v>0.56999999999999995</v>
      </c>
      <c r="AZ47" t="s">
        <v>60</v>
      </c>
      <c r="BA47">
        <v>0.81</v>
      </c>
      <c r="BB47" t="s">
        <v>60</v>
      </c>
    </row>
    <row r="48" spans="1:54" x14ac:dyDescent="0.25">
      <c r="A48" t="s">
        <v>57</v>
      </c>
      <c r="B48">
        <v>3</v>
      </c>
      <c r="C48" t="s">
        <v>73</v>
      </c>
      <c r="D48">
        <v>2013</v>
      </c>
      <c r="E48">
        <v>165.52</v>
      </c>
      <c r="F48" t="s">
        <v>65</v>
      </c>
      <c r="G48">
        <v>7.3</v>
      </c>
      <c r="H48" t="s">
        <v>60</v>
      </c>
      <c r="I48">
        <v>24.7</v>
      </c>
      <c r="J48" t="s">
        <v>60</v>
      </c>
      <c r="K48">
        <v>12.58</v>
      </c>
      <c r="L48" t="s">
        <v>60</v>
      </c>
      <c r="M48">
        <v>3.46</v>
      </c>
      <c r="N48" t="s">
        <v>60</v>
      </c>
      <c r="O48">
        <v>6.31</v>
      </c>
      <c r="P48" t="s">
        <v>60</v>
      </c>
      <c r="Q48">
        <v>1.0999999999999999E-2</v>
      </c>
      <c r="R48" t="s">
        <v>60</v>
      </c>
      <c r="S48">
        <v>6.0000000000000001E-3</v>
      </c>
      <c r="T48" t="s">
        <v>60</v>
      </c>
      <c r="U48">
        <v>4.0000000000000001E-3</v>
      </c>
      <c r="V48" t="s">
        <v>61</v>
      </c>
      <c r="W48">
        <v>6.0000000000000001E-3</v>
      </c>
      <c r="X48" t="s">
        <v>60</v>
      </c>
      <c r="Y48">
        <v>0.1</v>
      </c>
      <c r="Z48" t="s">
        <v>60</v>
      </c>
      <c r="AA48">
        <v>0.08</v>
      </c>
      <c r="AB48" t="s">
        <v>60</v>
      </c>
      <c r="AC48">
        <v>0.02</v>
      </c>
      <c r="AD48" t="s">
        <v>62</v>
      </c>
      <c r="AE48">
        <v>0.02</v>
      </c>
      <c r="AF48" t="s">
        <v>61</v>
      </c>
      <c r="AH48" t="s">
        <v>63</v>
      </c>
      <c r="AJ48" t="s">
        <v>63</v>
      </c>
      <c r="AK48">
        <v>5.0000000000000001E-3</v>
      </c>
      <c r="AL48" t="s">
        <v>64</v>
      </c>
      <c r="AM48">
        <v>5.2999999999999999E-2</v>
      </c>
      <c r="AN48" t="s">
        <v>60</v>
      </c>
      <c r="AO48">
        <v>1.41</v>
      </c>
      <c r="AP48" t="s">
        <v>60</v>
      </c>
      <c r="AQ48">
        <v>0.31</v>
      </c>
      <c r="AR48" t="s">
        <v>60</v>
      </c>
      <c r="AS48">
        <v>2.29</v>
      </c>
      <c r="AT48" t="s">
        <v>60</v>
      </c>
      <c r="AU48">
        <v>0.83</v>
      </c>
      <c r="AV48" t="s">
        <v>60</v>
      </c>
      <c r="AW48">
        <v>0.09</v>
      </c>
      <c r="AX48" t="s">
        <v>60</v>
      </c>
      <c r="AY48">
        <v>0.55000000000000004</v>
      </c>
      <c r="AZ48" t="s">
        <v>60</v>
      </c>
      <c r="BA48">
        <v>0.91</v>
      </c>
      <c r="BB48" t="s">
        <v>60</v>
      </c>
    </row>
    <row r="49" spans="1:54" x14ac:dyDescent="0.25">
      <c r="A49" t="s">
        <v>57</v>
      </c>
      <c r="B49">
        <v>3</v>
      </c>
      <c r="C49" t="s">
        <v>73</v>
      </c>
      <c r="D49">
        <v>2014</v>
      </c>
      <c r="E49">
        <v>188.68</v>
      </c>
      <c r="F49" t="s">
        <v>65</v>
      </c>
      <c r="G49">
        <v>7.3</v>
      </c>
      <c r="H49" t="s">
        <v>65</v>
      </c>
      <c r="I49">
        <v>23.9</v>
      </c>
      <c r="J49" t="s">
        <v>65</v>
      </c>
      <c r="K49">
        <v>12.09</v>
      </c>
      <c r="L49" t="s">
        <v>65</v>
      </c>
      <c r="M49">
        <v>5.73</v>
      </c>
      <c r="N49" t="s">
        <v>65</v>
      </c>
      <c r="O49">
        <v>6.09</v>
      </c>
      <c r="P49" t="s">
        <v>65</v>
      </c>
      <c r="Q49">
        <v>1.4999999999999999E-2</v>
      </c>
      <c r="R49" t="s">
        <v>65</v>
      </c>
      <c r="S49">
        <v>6.0000000000000001E-3</v>
      </c>
      <c r="T49" t="s">
        <v>65</v>
      </c>
      <c r="U49">
        <v>8.9999999999999993E-3</v>
      </c>
      <c r="V49" t="s">
        <v>69</v>
      </c>
      <c r="W49">
        <v>5.0000000000000001E-3</v>
      </c>
      <c r="X49" t="s">
        <v>65</v>
      </c>
      <c r="Y49">
        <v>0.11</v>
      </c>
      <c r="Z49" t="s">
        <v>65</v>
      </c>
      <c r="AA49">
        <v>7.0000000000000007E-2</v>
      </c>
      <c r="AB49" t="s">
        <v>65</v>
      </c>
      <c r="AC49">
        <v>0.02</v>
      </c>
      <c r="AD49" t="s">
        <v>68</v>
      </c>
      <c r="AE49">
        <v>0.04</v>
      </c>
      <c r="AF49" t="s">
        <v>69</v>
      </c>
      <c r="AH49" t="s">
        <v>63</v>
      </c>
      <c r="AJ49" t="s">
        <v>63</v>
      </c>
      <c r="AK49">
        <v>5.0000000000000001E-3</v>
      </c>
      <c r="AL49" t="s">
        <v>70</v>
      </c>
      <c r="AM49">
        <v>4.2999999999999997E-2</v>
      </c>
      <c r="AN49" t="s">
        <v>65</v>
      </c>
      <c r="AO49">
        <v>1.38</v>
      </c>
      <c r="AP49" t="s">
        <v>65</v>
      </c>
      <c r="AQ49">
        <v>0.28999999999999998</v>
      </c>
      <c r="AR49" t="s">
        <v>65</v>
      </c>
      <c r="AS49">
        <v>2.2200000000000002</v>
      </c>
      <c r="AT49" t="s">
        <v>65</v>
      </c>
      <c r="AU49">
        <v>0.79</v>
      </c>
      <c r="AV49" t="s">
        <v>65</v>
      </c>
      <c r="AW49">
        <v>0.08</v>
      </c>
      <c r="AX49" t="s">
        <v>65</v>
      </c>
      <c r="AY49">
        <v>0.59</v>
      </c>
      <c r="AZ49" t="s">
        <v>65</v>
      </c>
      <c r="BA49">
        <v>0.86</v>
      </c>
      <c r="BB49" t="s">
        <v>65</v>
      </c>
    </row>
    <row r="50" spans="1:54" x14ac:dyDescent="0.25">
      <c r="A50" t="s">
        <v>57</v>
      </c>
      <c r="B50">
        <v>3</v>
      </c>
      <c r="C50" t="s">
        <v>73</v>
      </c>
      <c r="D50">
        <v>2015</v>
      </c>
      <c r="E50">
        <v>124.8</v>
      </c>
      <c r="F50" t="s">
        <v>59</v>
      </c>
      <c r="G50">
        <v>7.1</v>
      </c>
      <c r="H50" t="s">
        <v>65</v>
      </c>
      <c r="I50">
        <v>25.3</v>
      </c>
      <c r="J50" t="s">
        <v>65</v>
      </c>
      <c r="K50">
        <v>12.45</v>
      </c>
      <c r="L50" t="s">
        <v>65</v>
      </c>
      <c r="M50">
        <v>6.92</v>
      </c>
      <c r="N50" t="s">
        <v>65</v>
      </c>
      <c r="O50">
        <v>6.29</v>
      </c>
      <c r="P50" t="s">
        <v>65</v>
      </c>
      <c r="Q50">
        <v>1.7000000000000001E-2</v>
      </c>
      <c r="R50" t="s">
        <v>65</v>
      </c>
      <c r="S50">
        <v>7.0000000000000001E-3</v>
      </c>
      <c r="T50" t="s">
        <v>65</v>
      </c>
      <c r="U50">
        <v>8.9999999999999993E-3</v>
      </c>
      <c r="V50" t="s">
        <v>69</v>
      </c>
      <c r="W50">
        <v>7.0000000000000001E-3</v>
      </c>
      <c r="X50" t="s">
        <v>65</v>
      </c>
      <c r="Y50">
        <v>0.14000000000000001</v>
      </c>
      <c r="Z50" t="s">
        <v>65</v>
      </c>
      <c r="AA50">
        <v>0.11</v>
      </c>
      <c r="AB50" t="s">
        <v>65</v>
      </c>
      <c r="AC50">
        <v>0.04</v>
      </c>
      <c r="AD50" t="s">
        <v>68</v>
      </c>
      <c r="AE50">
        <v>0.03</v>
      </c>
      <c r="AF50" t="s">
        <v>69</v>
      </c>
      <c r="AH50" t="s">
        <v>63</v>
      </c>
      <c r="AJ50" t="s">
        <v>63</v>
      </c>
      <c r="AK50">
        <v>5.0000000000000001E-3</v>
      </c>
      <c r="AL50" t="s">
        <v>70</v>
      </c>
      <c r="AM50">
        <v>6.5000000000000002E-2</v>
      </c>
      <c r="AN50" t="s">
        <v>65</v>
      </c>
      <c r="AO50">
        <v>1.44</v>
      </c>
      <c r="AP50" t="s">
        <v>65</v>
      </c>
      <c r="AQ50">
        <v>0.31</v>
      </c>
      <c r="AR50" t="s">
        <v>65</v>
      </c>
      <c r="AS50">
        <v>2.38</v>
      </c>
      <c r="AT50" t="s">
        <v>65</v>
      </c>
      <c r="AU50">
        <v>0.86</v>
      </c>
      <c r="AV50" t="s">
        <v>65</v>
      </c>
      <c r="AW50">
        <v>0.08</v>
      </c>
      <c r="AX50" t="s">
        <v>65</v>
      </c>
      <c r="AY50">
        <v>0.56999999999999995</v>
      </c>
      <c r="AZ50" t="s">
        <v>65</v>
      </c>
      <c r="BA50">
        <v>1.01</v>
      </c>
      <c r="BB50" t="s">
        <v>65</v>
      </c>
    </row>
    <row r="51" spans="1:54" x14ac:dyDescent="0.25">
      <c r="A51" t="s">
        <v>57</v>
      </c>
      <c r="B51">
        <v>3</v>
      </c>
      <c r="C51" t="s">
        <v>73</v>
      </c>
      <c r="D51">
        <v>2016</v>
      </c>
      <c r="E51">
        <v>174.63</v>
      </c>
      <c r="F51" t="s">
        <v>65</v>
      </c>
      <c r="G51">
        <v>7.3</v>
      </c>
      <c r="H51" t="s">
        <v>65</v>
      </c>
      <c r="I51">
        <v>24.6</v>
      </c>
      <c r="J51" t="s">
        <v>65</v>
      </c>
      <c r="K51">
        <v>12.41</v>
      </c>
      <c r="L51" t="s">
        <v>65</v>
      </c>
      <c r="M51">
        <v>1.85</v>
      </c>
      <c r="N51" t="s">
        <v>65</v>
      </c>
      <c r="O51">
        <v>6.19</v>
      </c>
      <c r="P51" t="s">
        <v>65</v>
      </c>
      <c r="Q51">
        <v>8.9999999999999993E-3</v>
      </c>
      <c r="R51" t="s">
        <v>65</v>
      </c>
      <c r="S51">
        <v>6.0000000000000001E-3</v>
      </c>
      <c r="T51" t="s">
        <v>65</v>
      </c>
      <c r="U51">
        <v>4.0000000000000001E-3</v>
      </c>
      <c r="V51" t="s">
        <v>69</v>
      </c>
      <c r="W51">
        <v>6.0000000000000001E-3</v>
      </c>
      <c r="X51" t="s">
        <v>65</v>
      </c>
      <c r="Y51">
        <v>0.09</v>
      </c>
      <c r="Z51" t="s">
        <v>65</v>
      </c>
      <c r="AA51">
        <v>0.09</v>
      </c>
      <c r="AB51" t="s">
        <v>65</v>
      </c>
      <c r="AC51">
        <v>0.03</v>
      </c>
      <c r="AD51" t="s">
        <v>69</v>
      </c>
      <c r="AE51">
        <v>0.01</v>
      </c>
      <c r="AF51" t="s">
        <v>69</v>
      </c>
      <c r="AH51" t="s">
        <v>63</v>
      </c>
      <c r="AJ51" t="s">
        <v>63</v>
      </c>
      <c r="AK51">
        <v>6.0000000000000001E-3</v>
      </c>
      <c r="AL51" t="s">
        <v>70</v>
      </c>
      <c r="AM51">
        <v>5.3999999999999999E-2</v>
      </c>
      <c r="AN51" t="s">
        <v>65</v>
      </c>
      <c r="AO51">
        <v>1.39</v>
      </c>
      <c r="AP51" t="s">
        <v>65</v>
      </c>
      <c r="AQ51">
        <v>0.28999999999999998</v>
      </c>
      <c r="AR51" t="s">
        <v>65</v>
      </c>
      <c r="AS51">
        <v>2.23</v>
      </c>
      <c r="AT51" t="s">
        <v>65</v>
      </c>
      <c r="AU51">
        <v>0.81</v>
      </c>
      <c r="AV51" t="s">
        <v>65</v>
      </c>
      <c r="AW51">
        <v>0.08</v>
      </c>
      <c r="AX51" t="s">
        <v>65</v>
      </c>
      <c r="AY51">
        <v>0.62</v>
      </c>
      <c r="AZ51" t="s">
        <v>65</v>
      </c>
      <c r="BA51">
        <v>0.87</v>
      </c>
      <c r="BB51" t="s">
        <v>65</v>
      </c>
    </row>
    <row r="52" spans="1:54" x14ac:dyDescent="0.25">
      <c r="A52" t="s">
        <v>57</v>
      </c>
      <c r="B52">
        <v>3</v>
      </c>
      <c r="C52" t="s">
        <v>73</v>
      </c>
      <c r="D52">
        <v>2017</v>
      </c>
      <c r="E52">
        <v>214.52</v>
      </c>
      <c r="F52" t="s">
        <v>65</v>
      </c>
      <c r="G52">
        <v>7.3</v>
      </c>
      <c r="H52" t="s">
        <v>65</v>
      </c>
      <c r="I52">
        <v>26.8</v>
      </c>
      <c r="J52" t="s">
        <v>65</v>
      </c>
      <c r="K52">
        <v>12.47</v>
      </c>
      <c r="L52" t="s">
        <v>65</v>
      </c>
      <c r="M52">
        <v>1.81</v>
      </c>
      <c r="N52" t="s">
        <v>65</v>
      </c>
      <c r="O52">
        <v>6.28</v>
      </c>
      <c r="P52" t="s">
        <v>65</v>
      </c>
      <c r="Q52">
        <v>0.01</v>
      </c>
      <c r="R52" t="s">
        <v>65</v>
      </c>
      <c r="S52">
        <v>8.0000000000000002E-3</v>
      </c>
      <c r="T52" t="s">
        <v>65</v>
      </c>
      <c r="U52">
        <v>2E-3</v>
      </c>
      <c r="V52" t="s">
        <v>69</v>
      </c>
      <c r="W52">
        <v>8.0000000000000002E-3</v>
      </c>
      <c r="X52" t="s">
        <v>65</v>
      </c>
      <c r="Y52">
        <v>7.0000000000000007E-2</v>
      </c>
      <c r="Z52" t="s">
        <v>65</v>
      </c>
      <c r="AA52">
        <v>0.06</v>
      </c>
      <c r="AB52" t="s">
        <v>65</v>
      </c>
      <c r="AC52">
        <v>0.01</v>
      </c>
      <c r="AD52" t="s">
        <v>69</v>
      </c>
      <c r="AE52">
        <v>0.01</v>
      </c>
      <c r="AF52" t="s">
        <v>69</v>
      </c>
      <c r="AH52" t="s">
        <v>63</v>
      </c>
      <c r="AJ52" t="s">
        <v>63</v>
      </c>
      <c r="AK52">
        <v>7.0000000000000001E-3</v>
      </c>
      <c r="AL52" t="s">
        <v>70</v>
      </c>
      <c r="AM52">
        <v>4.3999999999999997E-2</v>
      </c>
      <c r="AN52" t="s">
        <v>65</v>
      </c>
      <c r="AO52">
        <v>1.47</v>
      </c>
      <c r="AP52" t="s">
        <v>65</v>
      </c>
      <c r="AQ52">
        <v>0.31</v>
      </c>
      <c r="AR52" t="s">
        <v>65</v>
      </c>
      <c r="AS52">
        <v>2.36</v>
      </c>
      <c r="AT52" t="s">
        <v>65</v>
      </c>
      <c r="AU52">
        <v>0.83</v>
      </c>
      <c r="AV52" t="s">
        <v>65</v>
      </c>
      <c r="AW52">
        <v>0.08</v>
      </c>
      <c r="AX52" t="s">
        <v>65</v>
      </c>
      <c r="AY52">
        <v>0.56999999999999995</v>
      </c>
      <c r="AZ52" t="s">
        <v>65</v>
      </c>
      <c r="BA52">
        <v>0.79</v>
      </c>
      <c r="BB52" t="s">
        <v>65</v>
      </c>
    </row>
    <row r="53" spans="1:54" x14ac:dyDescent="0.25">
      <c r="A53" t="s">
        <v>57</v>
      </c>
      <c r="B53">
        <v>3</v>
      </c>
      <c r="C53" t="s">
        <v>73</v>
      </c>
      <c r="D53">
        <v>2018</v>
      </c>
      <c r="E53">
        <v>162.25</v>
      </c>
      <c r="F53" t="s">
        <v>65</v>
      </c>
      <c r="G53">
        <v>7.2</v>
      </c>
      <c r="H53" t="s">
        <v>65</v>
      </c>
      <c r="I53">
        <v>24.2</v>
      </c>
      <c r="J53" t="s">
        <v>60</v>
      </c>
      <c r="K53">
        <v>12.65</v>
      </c>
      <c r="L53" t="s">
        <v>65</v>
      </c>
      <c r="M53">
        <v>4.8899999999999997</v>
      </c>
      <c r="N53" t="s">
        <v>65</v>
      </c>
      <c r="O53">
        <v>6.37</v>
      </c>
      <c r="P53" t="s">
        <v>65</v>
      </c>
      <c r="Q53">
        <v>1.4999999999999999E-2</v>
      </c>
      <c r="R53" t="s">
        <v>65</v>
      </c>
      <c r="S53">
        <v>8.0000000000000002E-3</v>
      </c>
      <c r="T53" t="s">
        <v>65</v>
      </c>
      <c r="U53">
        <v>7.0000000000000001E-3</v>
      </c>
      <c r="V53" t="s">
        <v>69</v>
      </c>
      <c r="W53">
        <v>8.0000000000000002E-3</v>
      </c>
      <c r="X53" t="s">
        <v>65</v>
      </c>
      <c r="Y53">
        <v>0.11</v>
      </c>
      <c r="Z53" t="s">
        <v>65</v>
      </c>
      <c r="AA53">
        <v>0.09</v>
      </c>
      <c r="AB53" t="s">
        <v>65</v>
      </c>
      <c r="AC53">
        <v>0.02</v>
      </c>
      <c r="AD53" t="s">
        <v>69</v>
      </c>
      <c r="AE53">
        <v>0.02</v>
      </c>
      <c r="AF53" t="s">
        <v>69</v>
      </c>
      <c r="AH53" t="s">
        <v>63</v>
      </c>
      <c r="AJ53" t="s">
        <v>63</v>
      </c>
      <c r="AK53">
        <v>1.0999999999999999E-2</v>
      </c>
      <c r="AL53" t="s">
        <v>70</v>
      </c>
      <c r="AM53">
        <v>5.8999999999999997E-2</v>
      </c>
      <c r="AN53" t="s">
        <v>65</v>
      </c>
      <c r="AO53">
        <v>1.41</v>
      </c>
      <c r="AP53" t="s">
        <v>65</v>
      </c>
      <c r="AQ53">
        <v>0.3</v>
      </c>
      <c r="AR53" t="s">
        <v>65</v>
      </c>
      <c r="AS53">
        <v>2.36</v>
      </c>
      <c r="AT53" t="s">
        <v>65</v>
      </c>
      <c r="AU53">
        <v>0.84</v>
      </c>
      <c r="AV53" t="s">
        <v>65</v>
      </c>
      <c r="AW53">
        <v>0.08</v>
      </c>
      <c r="AX53" t="s">
        <v>65</v>
      </c>
      <c r="AY53">
        <v>0.56000000000000005</v>
      </c>
      <c r="AZ53" t="s">
        <v>65</v>
      </c>
      <c r="BA53">
        <v>0.83</v>
      </c>
      <c r="BB53" t="s">
        <v>65</v>
      </c>
    </row>
    <row r="54" spans="1:54" x14ac:dyDescent="0.25">
      <c r="A54" t="s">
        <v>57</v>
      </c>
      <c r="B54">
        <v>3</v>
      </c>
      <c r="C54" t="s">
        <v>75</v>
      </c>
      <c r="D54">
        <v>2003</v>
      </c>
      <c r="E54">
        <v>96.51</v>
      </c>
      <c r="F54" t="s">
        <v>65</v>
      </c>
      <c r="G54">
        <v>7.6</v>
      </c>
      <c r="H54" t="s">
        <v>60</v>
      </c>
      <c r="I54">
        <v>51.6</v>
      </c>
      <c r="J54" t="s">
        <v>60</v>
      </c>
      <c r="K54">
        <v>26.48</v>
      </c>
      <c r="L54" t="s">
        <v>60</v>
      </c>
      <c r="M54">
        <v>16.61</v>
      </c>
      <c r="N54" t="s">
        <v>60</v>
      </c>
      <c r="O54">
        <v>10.199999999999999</v>
      </c>
      <c r="P54" t="s">
        <v>60</v>
      </c>
      <c r="Q54">
        <v>3.1E-2</v>
      </c>
      <c r="R54" t="s">
        <v>60</v>
      </c>
      <c r="S54">
        <v>2.7E-2</v>
      </c>
      <c r="T54" t="s">
        <v>60</v>
      </c>
      <c r="U54">
        <v>4.0000000000000001E-3</v>
      </c>
      <c r="V54" t="s">
        <v>61</v>
      </c>
      <c r="W54">
        <v>1.7000000000000001E-2</v>
      </c>
      <c r="X54" t="s">
        <v>60</v>
      </c>
      <c r="Y54">
        <v>0.1</v>
      </c>
      <c r="Z54" t="s">
        <v>61</v>
      </c>
      <c r="AA54">
        <v>0.09</v>
      </c>
      <c r="AB54" t="s">
        <v>61</v>
      </c>
      <c r="AC54">
        <v>0.05</v>
      </c>
      <c r="AD54" t="s">
        <v>61</v>
      </c>
      <c r="AE54">
        <v>0.01</v>
      </c>
      <c r="AF54" t="s">
        <v>61</v>
      </c>
      <c r="AG54">
        <v>0.08</v>
      </c>
      <c r="AH54" t="s">
        <v>60</v>
      </c>
      <c r="AI54">
        <v>7.0000000000000007E-2</v>
      </c>
      <c r="AJ54" t="s">
        <v>60</v>
      </c>
      <c r="AK54">
        <v>1.9E-2</v>
      </c>
      <c r="AL54" t="s">
        <v>60</v>
      </c>
      <c r="AM54">
        <v>0.02</v>
      </c>
      <c r="AN54" t="s">
        <v>60</v>
      </c>
      <c r="AO54">
        <v>3.08</v>
      </c>
      <c r="AP54" t="s">
        <v>60</v>
      </c>
      <c r="AQ54">
        <v>0.22</v>
      </c>
      <c r="AR54" t="s">
        <v>60</v>
      </c>
      <c r="AS54">
        <v>5.95</v>
      </c>
      <c r="AT54" t="s">
        <v>60</v>
      </c>
      <c r="AU54">
        <v>1.36</v>
      </c>
      <c r="AV54" t="s">
        <v>60</v>
      </c>
      <c r="AW54">
        <v>0.2</v>
      </c>
      <c r="AX54" t="s">
        <v>60</v>
      </c>
      <c r="AY54">
        <v>0.7</v>
      </c>
      <c r="AZ54" t="s">
        <v>60</v>
      </c>
      <c r="BA54">
        <v>1.1200000000000001</v>
      </c>
      <c r="BB54" t="s">
        <v>60</v>
      </c>
    </row>
    <row r="55" spans="1:54" x14ac:dyDescent="0.25">
      <c r="A55" t="s">
        <v>57</v>
      </c>
      <c r="B55">
        <v>3</v>
      </c>
      <c r="C55" t="s">
        <v>75</v>
      </c>
      <c r="D55">
        <v>2004</v>
      </c>
      <c r="E55">
        <v>103.52</v>
      </c>
      <c r="F55" t="s">
        <v>59</v>
      </c>
      <c r="G55">
        <v>7.4</v>
      </c>
      <c r="H55" t="s">
        <v>60</v>
      </c>
      <c r="I55">
        <v>35.6</v>
      </c>
      <c r="J55" t="s">
        <v>60</v>
      </c>
      <c r="K55">
        <v>17.510000000000002</v>
      </c>
      <c r="L55" t="s">
        <v>60</v>
      </c>
      <c r="M55">
        <v>33.590000000000003</v>
      </c>
      <c r="N55" t="s">
        <v>60</v>
      </c>
      <c r="O55">
        <v>8.7100000000000009</v>
      </c>
      <c r="P55" t="s">
        <v>60</v>
      </c>
      <c r="Q55">
        <v>3.9E-2</v>
      </c>
      <c r="R55" t="s">
        <v>60</v>
      </c>
      <c r="S55">
        <v>3.1E-2</v>
      </c>
      <c r="T55" t="s">
        <v>60</v>
      </c>
      <c r="U55">
        <v>8.0000000000000002E-3</v>
      </c>
      <c r="V55" t="s">
        <v>61</v>
      </c>
      <c r="W55">
        <v>2.1999999999999999E-2</v>
      </c>
      <c r="X55" t="s">
        <v>60</v>
      </c>
      <c r="Y55">
        <v>0.09</v>
      </c>
      <c r="Z55" t="s">
        <v>61</v>
      </c>
      <c r="AA55">
        <v>0.08</v>
      </c>
      <c r="AB55" t="s">
        <v>61</v>
      </c>
      <c r="AC55">
        <v>0.03</v>
      </c>
      <c r="AD55" t="s">
        <v>61</v>
      </c>
      <c r="AE55">
        <v>0.01</v>
      </c>
      <c r="AF55" t="s">
        <v>61</v>
      </c>
      <c r="AG55">
        <v>7.0000000000000007E-2</v>
      </c>
      <c r="AH55" t="s">
        <v>60</v>
      </c>
      <c r="AI55">
        <v>0.06</v>
      </c>
      <c r="AJ55" t="s">
        <v>60</v>
      </c>
      <c r="AK55">
        <v>3.5000000000000003E-2</v>
      </c>
      <c r="AL55" t="s">
        <v>60</v>
      </c>
      <c r="AM55">
        <v>1.6E-2</v>
      </c>
      <c r="AN55" t="s">
        <v>64</v>
      </c>
      <c r="AO55">
        <v>2.27</v>
      </c>
      <c r="AP55" t="s">
        <v>60</v>
      </c>
      <c r="AQ55">
        <v>0.18</v>
      </c>
      <c r="AR55" t="s">
        <v>60</v>
      </c>
      <c r="AS55">
        <v>3.78</v>
      </c>
      <c r="AT55" t="s">
        <v>60</v>
      </c>
      <c r="AU55">
        <v>0.84</v>
      </c>
      <c r="AV55" t="s">
        <v>60</v>
      </c>
      <c r="AW55">
        <v>0.15</v>
      </c>
      <c r="AX55" t="s">
        <v>60</v>
      </c>
      <c r="AY55">
        <v>0.78</v>
      </c>
      <c r="AZ55" t="s">
        <v>60</v>
      </c>
      <c r="BA55">
        <v>1.43</v>
      </c>
      <c r="BB55" t="s">
        <v>60</v>
      </c>
    </row>
    <row r="56" spans="1:54" x14ac:dyDescent="0.25">
      <c r="A56" t="s">
        <v>57</v>
      </c>
      <c r="B56">
        <v>3</v>
      </c>
      <c r="C56" t="s">
        <v>75</v>
      </c>
      <c r="D56">
        <v>2005</v>
      </c>
      <c r="E56">
        <v>63.24</v>
      </c>
      <c r="F56" t="s">
        <v>59</v>
      </c>
      <c r="G56">
        <v>7.5</v>
      </c>
      <c r="H56" t="s">
        <v>65</v>
      </c>
      <c r="I56">
        <v>42.7</v>
      </c>
      <c r="J56" t="s">
        <v>65</v>
      </c>
      <c r="K56">
        <v>21.03</v>
      </c>
      <c r="L56" t="s">
        <v>65</v>
      </c>
      <c r="M56">
        <v>95.79</v>
      </c>
      <c r="N56" t="s">
        <v>65</v>
      </c>
      <c r="O56">
        <v>9.08</v>
      </c>
      <c r="P56" t="s">
        <v>60</v>
      </c>
      <c r="Q56">
        <v>4.2000000000000003E-2</v>
      </c>
      <c r="R56" t="s">
        <v>65</v>
      </c>
      <c r="S56">
        <v>3.1E-2</v>
      </c>
      <c r="T56" t="s">
        <v>65</v>
      </c>
      <c r="U56">
        <v>1.2E-2</v>
      </c>
      <c r="V56" t="s">
        <v>69</v>
      </c>
      <c r="W56">
        <v>1.9E-2</v>
      </c>
      <c r="X56" t="s">
        <v>65</v>
      </c>
      <c r="Y56">
        <v>0.15</v>
      </c>
      <c r="Z56" t="s">
        <v>69</v>
      </c>
      <c r="AA56">
        <v>0.1</v>
      </c>
      <c r="AB56" t="s">
        <v>69</v>
      </c>
      <c r="AC56">
        <v>0.06</v>
      </c>
      <c r="AD56" t="s">
        <v>69</v>
      </c>
      <c r="AE56">
        <v>0.06</v>
      </c>
      <c r="AF56" t="s">
        <v>69</v>
      </c>
      <c r="AG56">
        <v>0.13</v>
      </c>
      <c r="AH56" t="s">
        <v>60</v>
      </c>
      <c r="AI56">
        <v>7.0000000000000007E-2</v>
      </c>
      <c r="AJ56" t="s">
        <v>60</v>
      </c>
      <c r="AK56">
        <v>0.02</v>
      </c>
      <c r="AL56" t="s">
        <v>65</v>
      </c>
      <c r="AM56">
        <v>2.3E-2</v>
      </c>
      <c r="AN56" t="s">
        <v>65</v>
      </c>
      <c r="AO56">
        <v>2.56</v>
      </c>
      <c r="AP56" t="s">
        <v>65</v>
      </c>
      <c r="AQ56">
        <v>0.19</v>
      </c>
      <c r="AR56" t="s">
        <v>65</v>
      </c>
      <c r="AS56">
        <v>4.4400000000000004</v>
      </c>
      <c r="AT56" t="s">
        <v>65</v>
      </c>
      <c r="AU56">
        <v>0.73</v>
      </c>
      <c r="AV56" t="s">
        <v>65</v>
      </c>
      <c r="AW56">
        <v>0.17</v>
      </c>
      <c r="AX56" t="s">
        <v>65</v>
      </c>
      <c r="AY56">
        <v>0.7</v>
      </c>
      <c r="AZ56" t="s">
        <v>65</v>
      </c>
      <c r="BA56">
        <v>1.53</v>
      </c>
      <c r="BB56" t="s">
        <v>65</v>
      </c>
    </row>
    <row r="57" spans="1:54" x14ac:dyDescent="0.25">
      <c r="A57" t="s">
        <v>57</v>
      </c>
      <c r="B57">
        <v>3</v>
      </c>
      <c r="C57" t="s">
        <v>75</v>
      </c>
      <c r="D57">
        <v>2006</v>
      </c>
      <c r="E57">
        <v>119.92</v>
      </c>
      <c r="F57" t="s">
        <v>59</v>
      </c>
      <c r="G57">
        <v>7.4</v>
      </c>
      <c r="H57" t="s">
        <v>65</v>
      </c>
      <c r="I57">
        <v>35.1</v>
      </c>
      <c r="J57" t="s">
        <v>65</v>
      </c>
      <c r="K57">
        <v>17.38</v>
      </c>
      <c r="L57" t="s">
        <v>65</v>
      </c>
      <c r="M57">
        <v>102.95</v>
      </c>
      <c r="N57" t="s">
        <v>65</v>
      </c>
      <c r="O57">
        <v>8.73</v>
      </c>
      <c r="P57" t="s">
        <v>65</v>
      </c>
      <c r="Q57">
        <v>7.9000000000000001E-2</v>
      </c>
      <c r="R57" t="s">
        <v>66</v>
      </c>
      <c r="S57">
        <v>3.2000000000000001E-2</v>
      </c>
      <c r="T57" t="s">
        <v>65</v>
      </c>
      <c r="U57">
        <v>4.7E-2</v>
      </c>
      <c r="V57" t="s">
        <v>67</v>
      </c>
      <c r="W57">
        <v>2.1999999999999999E-2</v>
      </c>
      <c r="X57" t="s">
        <v>65</v>
      </c>
      <c r="Y57">
        <v>0.2</v>
      </c>
      <c r="Z57" t="s">
        <v>65</v>
      </c>
      <c r="AA57">
        <v>7.0000000000000007E-2</v>
      </c>
      <c r="AB57" t="s">
        <v>65</v>
      </c>
      <c r="AC57">
        <v>0.05</v>
      </c>
      <c r="AD57" t="s">
        <v>69</v>
      </c>
      <c r="AE57">
        <v>0.14000000000000001</v>
      </c>
      <c r="AF57" t="s">
        <v>69</v>
      </c>
      <c r="AH57" t="s">
        <v>63</v>
      </c>
      <c r="AJ57" t="s">
        <v>63</v>
      </c>
      <c r="AK57">
        <v>1.0999999999999999E-2</v>
      </c>
      <c r="AL57" t="s">
        <v>65</v>
      </c>
      <c r="AM57">
        <v>7.0000000000000001E-3</v>
      </c>
      <c r="AN57" t="s">
        <v>70</v>
      </c>
      <c r="AO57">
        <v>2.23</v>
      </c>
      <c r="AP57" t="s">
        <v>65</v>
      </c>
      <c r="AQ57">
        <v>0.2</v>
      </c>
      <c r="AR57" t="s">
        <v>65</v>
      </c>
      <c r="AS57">
        <v>3.83</v>
      </c>
      <c r="AT57" t="s">
        <v>65</v>
      </c>
      <c r="AU57">
        <v>0.75</v>
      </c>
      <c r="AV57" t="s">
        <v>65</v>
      </c>
      <c r="AW57">
        <v>0.12</v>
      </c>
      <c r="AX57" t="s">
        <v>65</v>
      </c>
      <c r="AY57">
        <v>0.77</v>
      </c>
      <c r="AZ57" t="s">
        <v>65</v>
      </c>
      <c r="BA57">
        <v>1.45</v>
      </c>
      <c r="BB57" t="s">
        <v>65</v>
      </c>
    </row>
    <row r="58" spans="1:54" x14ac:dyDescent="0.25">
      <c r="A58" t="s">
        <v>57</v>
      </c>
      <c r="B58">
        <v>3</v>
      </c>
      <c r="C58" t="s">
        <v>75</v>
      </c>
      <c r="D58">
        <v>2007</v>
      </c>
      <c r="E58">
        <v>99.83</v>
      </c>
      <c r="F58" t="s">
        <v>65</v>
      </c>
      <c r="G58">
        <v>7.4</v>
      </c>
      <c r="H58" t="s">
        <v>65</v>
      </c>
      <c r="I58">
        <v>35.299999999999997</v>
      </c>
      <c r="J58" t="s">
        <v>65</v>
      </c>
      <c r="K58">
        <v>16.940000000000001</v>
      </c>
      <c r="L58" t="s">
        <v>65</v>
      </c>
      <c r="M58">
        <v>52.79</v>
      </c>
      <c r="N58" t="s">
        <v>65</v>
      </c>
      <c r="O58">
        <v>9</v>
      </c>
      <c r="P58" t="s">
        <v>65</v>
      </c>
      <c r="Q58">
        <v>4.2999999999999997E-2</v>
      </c>
      <c r="R58" t="s">
        <v>65</v>
      </c>
      <c r="S58">
        <v>3.5999999999999997E-2</v>
      </c>
      <c r="T58" t="s">
        <v>65</v>
      </c>
      <c r="U58">
        <v>7.0000000000000001E-3</v>
      </c>
      <c r="V58" t="s">
        <v>69</v>
      </c>
      <c r="W58">
        <v>2.1000000000000001E-2</v>
      </c>
      <c r="X58" t="s">
        <v>65</v>
      </c>
      <c r="Y58">
        <v>0.09</v>
      </c>
      <c r="Z58" t="s">
        <v>65</v>
      </c>
      <c r="AA58">
        <v>0.06</v>
      </c>
      <c r="AB58" t="s">
        <v>65</v>
      </c>
      <c r="AC58">
        <v>0.04</v>
      </c>
      <c r="AD58" t="s">
        <v>69</v>
      </c>
      <c r="AE58">
        <v>0.03</v>
      </c>
      <c r="AF58" t="s">
        <v>69</v>
      </c>
      <c r="AH58" t="s">
        <v>63</v>
      </c>
      <c r="AJ58" t="s">
        <v>63</v>
      </c>
      <c r="AK58">
        <v>7.0000000000000001E-3</v>
      </c>
      <c r="AL58" t="s">
        <v>70</v>
      </c>
      <c r="AM58">
        <v>1.4E-2</v>
      </c>
      <c r="AN58" t="s">
        <v>65</v>
      </c>
      <c r="AO58">
        <v>2.2999999999999998</v>
      </c>
      <c r="AP58" t="s">
        <v>65</v>
      </c>
      <c r="AQ58">
        <v>0.19</v>
      </c>
      <c r="AR58" t="s">
        <v>65</v>
      </c>
      <c r="AS58">
        <v>3.67</v>
      </c>
      <c r="AT58" t="s">
        <v>65</v>
      </c>
      <c r="AU58">
        <v>0.96</v>
      </c>
      <c r="AV58" t="s">
        <v>65</v>
      </c>
      <c r="AW58">
        <v>0.14000000000000001</v>
      </c>
      <c r="AX58" t="s">
        <v>65</v>
      </c>
      <c r="AY58">
        <v>0.85</v>
      </c>
      <c r="AZ58" t="s">
        <v>65</v>
      </c>
      <c r="BA58">
        <v>1.29</v>
      </c>
      <c r="BB58" t="s">
        <v>65</v>
      </c>
    </row>
    <row r="59" spans="1:54" x14ac:dyDescent="0.25">
      <c r="A59" t="s">
        <v>57</v>
      </c>
      <c r="B59">
        <v>3</v>
      </c>
      <c r="C59" t="s">
        <v>75</v>
      </c>
      <c r="D59">
        <v>2008</v>
      </c>
      <c r="E59">
        <v>121.51</v>
      </c>
      <c r="F59" t="s">
        <v>65</v>
      </c>
      <c r="G59">
        <v>7.4</v>
      </c>
      <c r="H59" t="s">
        <v>65</v>
      </c>
      <c r="I59">
        <v>36.1</v>
      </c>
      <c r="J59" t="s">
        <v>65</v>
      </c>
      <c r="K59">
        <v>17.46</v>
      </c>
      <c r="L59" t="s">
        <v>65</v>
      </c>
      <c r="M59">
        <v>28.4</v>
      </c>
      <c r="N59" t="s">
        <v>65</v>
      </c>
      <c r="O59">
        <v>8.8800000000000008</v>
      </c>
      <c r="P59" t="s">
        <v>65</v>
      </c>
      <c r="Q59">
        <v>4.2999999999999997E-2</v>
      </c>
      <c r="R59" t="s">
        <v>65</v>
      </c>
      <c r="S59">
        <v>3.6999999999999998E-2</v>
      </c>
      <c r="T59" t="s">
        <v>65</v>
      </c>
      <c r="U59">
        <v>6.0000000000000001E-3</v>
      </c>
      <c r="V59" t="s">
        <v>69</v>
      </c>
      <c r="W59">
        <v>2.3E-2</v>
      </c>
      <c r="X59" t="s">
        <v>65</v>
      </c>
      <c r="Y59">
        <v>0.09</v>
      </c>
      <c r="Z59" t="s">
        <v>65</v>
      </c>
      <c r="AA59">
        <v>7.0000000000000007E-2</v>
      </c>
      <c r="AB59" t="s">
        <v>65</v>
      </c>
      <c r="AC59">
        <v>0.05</v>
      </c>
      <c r="AD59" t="s">
        <v>69</v>
      </c>
      <c r="AE59">
        <v>0.02</v>
      </c>
      <c r="AF59" t="s">
        <v>69</v>
      </c>
      <c r="AH59" t="s">
        <v>63</v>
      </c>
      <c r="AJ59" t="s">
        <v>63</v>
      </c>
      <c r="AK59">
        <v>8.9999999999999993E-3</v>
      </c>
      <c r="AL59" t="s">
        <v>70</v>
      </c>
      <c r="AM59">
        <v>1.6E-2</v>
      </c>
      <c r="AN59" t="s">
        <v>65</v>
      </c>
      <c r="AO59">
        <v>2.2999999999999998</v>
      </c>
      <c r="AP59" t="s">
        <v>65</v>
      </c>
      <c r="AQ59">
        <v>0.18</v>
      </c>
      <c r="AR59" t="s">
        <v>65</v>
      </c>
      <c r="AS59">
        <v>3.95</v>
      </c>
      <c r="AT59" t="s">
        <v>65</v>
      </c>
      <c r="AU59">
        <v>0.74</v>
      </c>
      <c r="AV59" t="s">
        <v>65</v>
      </c>
      <c r="AW59">
        <v>0.14000000000000001</v>
      </c>
      <c r="AX59" t="s">
        <v>65</v>
      </c>
      <c r="AY59">
        <v>0.85</v>
      </c>
      <c r="AZ59" t="s">
        <v>65</v>
      </c>
      <c r="BA59">
        <v>1.23</v>
      </c>
      <c r="BB59" t="s">
        <v>65</v>
      </c>
    </row>
    <row r="60" spans="1:54" x14ac:dyDescent="0.25">
      <c r="A60" t="s">
        <v>57</v>
      </c>
      <c r="B60">
        <v>3</v>
      </c>
      <c r="C60" t="s">
        <v>75</v>
      </c>
      <c r="D60">
        <v>2009</v>
      </c>
      <c r="E60">
        <v>102.43</v>
      </c>
      <c r="F60" t="s">
        <v>65</v>
      </c>
      <c r="G60">
        <v>7.5</v>
      </c>
      <c r="H60" t="s">
        <v>65</v>
      </c>
      <c r="I60">
        <v>34.4</v>
      </c>
      <c r="J60" t="s">
        <v>65</v>
      </c>
      <c r="K60">
        <v>17.43</v>
      </c>
      <c r="L60" t="s">
        <v>65</v>
      </c>
      <c r="M60">
        <v>72.38</v>
      </c>
      <c r="N60" t="s">
        <v>65</v>
      </c>
      <c r="O60">
        <v>8.26</v>
      </c>
      <c r="P60" t="s">
        <v>65</v>
      </c>
      <c r="Q60">
        <v>6.8000000000000005E-2</v>
      </c>
      <c r="R60" t="s">
        <v>65</v>
      </c>
      <c r="S60">
        <v>3.7999999999999999E-2</v>
      </c>
      <c r="T60" t="s">
        <v>65</v>
      </c>
      <c r="U60">
        <v>0.03</v>
      </c>
      <c r="V60" t="s">
        <v>69</v>
      </c>
      <c r="W60">
        <v>2.1999999999999999E-2</v>
      </c>
      <c r="X60" t="s">
        <v>65</v>
      </c>
      <c r="Y60">
        <v>0.19</v>
      </c>
      <c r="Z60" t="s">
        <v>65</v>
      </c>
      <c r="AA60">
        <v>7.0000000000000007E-2</v>
      </c>
      <c r="AB60" t="s">
        <v>60</v>
      </c>
      <c r="AC60">
        <v>0.05</v>
      </c>
      <c r="AD60" t="s">
        <v>61</v>
      </c>
      <c r="AE60">
        <v>0.09</v>
      </c>
      <c r="AF60" t="s">
        <v>61</v>
      </c>
      <c r="AH60" t="s">
        <v>63</v>
      </c>
      <c r="AJ60" t="s">
        <v>63</v>
      </c>
      <c r="AK60">
        <v>8.9999999999999993E-3</v>
      </c>
      <c r="AL60" t="s">
        <v>64</v>
      </c>
      <c r="AM60">
        <v>7.0000000000000001E-3</v>
      </c>
      <c r="AN60" t="s">
        <v>70</v>
      </c>
      <c r="AO60">
        <v>2.25</v>
      </c>
      <c r="AP60" t="s">
        <v>65</v>
      </c>
      <c r="AQ60">
        <v>0.21</v>
      </c>
      <c r="AR60" t="s">
        <v>65</v>
      </c>
      <c r="AS60">
        <v>3.76</v>
      </c>
      <c r="AT60" t="s">
        <v>65</v>
      </c>
      <c r="AU60">
        <v>0.71</v>
      </c>
      <c r="AV60" t="s">
        <v>65</v>
      </c>
      <c r="AW60">
        <v>0.14000000000000001</v>
      </c>
      <c r="AX60" t="s">
        <v>65</v>
      </c>
      <c r="AY60">
        <v>0.81</v>
      </c>
      <c r="AZ60" t="s">
        <v>65</v>
      </c>
      <c r="BA60">
        <v>1.43</v>
      </c>
      <c r="BB60" t="s">
        <v>65</v>
      </c>
    </row>
    <row r="61" spans="1:54" x14ac:dyDescent="0.25">
      <c r="A61" t="s">
        <v>57</v>
      </c>
      <c r="B61">
        <v>3</v>
      </c>
      <c r="C61" t="s">
        <v>75</v>
      </c>
      <c r="D61">
        <v>2010</v>
      </c>
      <c r="E61">
        <v>86.12</v>
      </c>
      <c r="F61" t="s">
        <v>65</v>
      </c>
      <c r="G61">
        <v>7.5</v>
      </c>
      <c r="H61" t="s">
        <v>65</v>
      </c>
      <c r="I61">
        <v>40.6</v>
      </c>
      <c r="J61" t="s">
        <v>65</v>
      </c>
      <c r="K61">
        <v>19.170000000000002</v>
      </c>
      <c r="L61" t="s">
        <v>65</v>
      </c>
      <c r="M61">
        <v>32.93</v>
      </c>
      <c r="N61" t="s">
        <v>65</v>
      </c>
      <c r="O61">
        <v>8.67</v>
      </c>
      <c r="P61" t="s">
        <v>65</v>
      </c>
      <c r="Q61">
        <v>4.4999999999999998E-2</v>
      </c>
      <c r="R61" t="s">
        <v>65</v>
      </c>
      <c r="S61">
        <v>3.3000000000000002E-2</v>
      </c>
      <c r="T61" t="s">
        <v>65</v>
      </c>
      <c r="U61">
        <v>1.0999999999999999E-2</v>
      </c>
      <c r="V61" t="s">
        <v>69</v>
      </c>
      <c r="W61">
        <v>2.1999999999999999E-2</v>
      </c>
      <c r="X61" t="s">
        <v>65</v>
      </c>
      <c r="Y61">
        <v>0.11</v>
      </c>
      <c r="Z61" t="s">
        <v>65</v>
      </c>
      <c r="AA61">
        <v>7.0000000000000007E-2</v>
      </c>
      <c r="AB61" t="s">
        <v>65</v>
      </c>
      <c r="AC61">
        <v>0.05</v>
      </c>
      <c r="AD61" t="s">
        <v>69</v>
      </c>
      <c r="AE61">
        <v>0.04</v>
      </c>
      <c r="AF61" t="s">
        <v>69</v>
      </c>
      <c r="AH61" t="s">
        <v>63</v>
      </c>
      <c r="AJ61" t="s">
        <v>63</v>
      </c>
      <c r="AK61">
        <v>1.2999999999999999E-2</v>
      </c>
      <c r="AL61" t="s">
        <v>70</v>
      </c>
      <c r="AM61">
        <v>1.4E-2</v>
      </c>
      <c r="AN61" t="s">
        <v>65</v>
      </c>
      <c r="AO61">
        <v>2.5499999999999998</v>
      </c>
      <c r="AP61" t="s">
        <v>65</v>
      </c>
      <c r="AQ61">
        <v>0.19</v>
      </c>
      <c r="AR61" t="s">
        <v>65</v>
      </c>
      <c r="AS61">
        <v>4.2699999999999996</v>
      </c>
      <c r="AT61" t="s">
        <v>65</v>
      </c>
      <c r="AU61">
        <v>0.65</v>
      </c>
      <c r="AV61" t="s">
        <v>65</v>
      </c>
      <c r="AW61">
        <v>0.15</v>
      </c>
      <c r="AX61" t="s">
        <v>65</v>
      </c>
      <c r="AY61">
        <v>1.35</v>
      </c>
      <c r="AZ61" t="s">
        <v>65</v>
      </c>
      <c r="BA61">
        <v>1.38</v>
      </c>
      <c r="BB61" t="s">
        <v>65</v>
      </c>
    </row>
    <row r="62" spans="1:54" x14ac:dyDescent="0.25">
      <c r="A62" t="s">
        <v>57</v>
      </c>
      <c r="B62">
        <v>3</v>
      </c>
      <c r="C62" t="s">
        <v>75</v>
      </c>
      <c r="D62">
        <v>2011</v>
      </c>
      <c r="E62">
        <v>129.72</v>
      </c>
      <c r="F62" t="s">
        <v>59</v>
      </c>
      <c r="G62">
        <v>7.5</v>
      </c>
      <c r="H62" t="s">
        <v>60</v>
      </c>
      <c r="I62">
        <v>36.799999999999997</v>
      </c>
      <c r="J62" t="s">
        <v>60</v>
      </c>
      <c r="K62">
        <v>17.89</v>
      </c>
      <c r="L62" t="s">
        <v>60</v>
      </c>
      <c r="M62">
        <v>42.54</v>
      </c>
      <c r="N62" t="s">
        <v>60</v>
      </c>
      <c r="O62">
        <v>8.6</v>
      </c>
      <c r="P62" t="s">
        <v>60</v>
      </c>
      <c r="Q62">
        <v>3.6999999999999998E-2</v>
      </c>
      <c r="R62" t="s">
        <v>60</v>
      </c>
      <c r="S62">
        <v>2.7E-2</v>
      </c>
      <c r="T62" t="s">
        <v>60</v>
      </c>
      <c r="U62">
        <v>0.01</v>
      </c>
      <c r="V62" t="s">
        <v>61</v>
      </c>
      <c r="W62">
        <v>2.4E-2</v>
      </c>
      <c r="X62" t="s">
        <v>60</v>
      </c>
      <c r="Y62">
        <v>0.1</v>
      </c>
      <c r="Z62" t="s">
        <v>71</v>
      </c>
      <c r="AA62">
        <v>7.0000000000000007E-2</v>
      </c>
      <c r="AB62" t="s">
        <v>71</v>
      </c>
      <c r="AC62">
        <v>0.04</v>
      </c>
      <c r="AD62" t="s">
        <v>72</v>
      </c>
      <c r="AE62">
        <v>0.03</v>
      </c>
      <c r="AF62" t="s">
        <v>72</v>
      </c>
      <c r="AH62" t="s">
        <v>63</v>
      </c>
      <c r="AJ62" t="s">
        <v>63</v>
      </c>
      <c r="AK62">
        <v>1.4999999999999999E-2</v>
      </c>
      <c r="AL62" t="s">
        <v>64</v>
      </c>
      <c r="AM62">
        <v>1.2E-2</v>
      </c>
      <c r="AN62" t="s">
        <v>64</v>
      </c>
      <c r="AO62">
        <v>2.3199999999999998</v>
      </c>
      <c r="AP62" t="s">
        <v>60</v>
      </c>
      <c r="AQ62">
        <v>0.19</v>
      </c>
      <c r="AR62" t="s">
        <v>60</v>
      </c>
      <c r="AS62">
        <v>4.01</v>
      </c>
      <c r="AT62" t="s">
        <v>60</v>
      </c>
      <c r="AU62">
        <v>0.71</v>
      </c>
      <c r="AV62" t="s">
        <v>60</v>
      </c>
      <c r="AW62">
        <v>0.14000000000000001</v>
      </c>
      <c r="AX62" t="s">
        <v>60</v>
      </c>
      <c r="AY62">
        <v>0.84</v>
      </c>
      <c r="AZ62" t="s">
        <v>60</v>
      </c>
      <c r="BA62">
        <v>1.27</v>
      </c>
      <c r="BB62" t="s">
        <v>60</v>
      </c>
    </row>
    <row r="63" spans="1:54" x14ac:dyDescent="0.25">
      <c r="A63" t="s">
        <v>57</v>
      </c>
      <c r="B63">
        <v>3</v>
      </c>
      <c r="C63" t="s">
        <v>75</v>
      </c>
      <c r="D63">
        <v>2012</v>
      </c>
      <c r="E63">
        <v>120.1</v>
      </c>
      <c r="F63" t="s">
        <v>59</v>
      </c>
      <c r="G63">
        <v>7.4</v>
      </c>
      <c r="H63" t="s">
        <v>65</v>
      </c>
      <c r="I63">
        <v>34.6</v>
      </c>
      <c r="J63" t="s">
        <v>65</v>
      </c>
      <c r="K63">
        <v>17.37</v>
      </c>
      <c r="L63" t="s">
        <v>65</v>
      </c>
      <c r="M63">
        <v>16.77</v>
      </c>
      <c r="N63" t="s">
        <v>65</v>
      </c>
      <c r="O63">
        <v>8.51</v>
      </c>
      <c r="P63" t="s">
        <v>65</v>
      </c>
      <c r="Q63">
        <v>3.4000000000000002E-2</v>
      </c>
      <c r="R63" t="s">
        <v>65</v>
      </c>
      <c r="S63">
        <v>2.5999999999999999E-2</v>
      </c>
      <c r="T63" t="s">
        <v>65</v>
      </c>
      <c r="U63">
        <v>8.0000000000000002E-3</v>
      </c>
      <c r="V63" t="s">
        <v>69</v>
      </c>
      <c r="W63">
        <v>2.1000000000000001E-2</v>
      </c>
      <c r="X63" t="s">
        <v>65</v>
      </c>
      <c r="Y63">
        <v>0.08</v>
      </c>
      <c r="Z63" t="s">
        <v>65</v>
      </c>
      <c r="AA63">
        <v>0.05</v>
      </c>
      <c r="AB63" t="s">
        <v>65</v>
      </c>
      <c r="AC63">
        <v>0.03</v>
      </c>
      <c r="AD63" t="s">
        <v>69</v>
      </c>
      <c r="AE63">
        <v>0.03</v>
      </c>
      <c r="AF63" t="s">
        <v>69</v>
      </c>
      <c r="AH63" t="s">
        <v>63</v>
      </c>
      <c r="AJ63" t="s">
        <v>63</v>
      </c>
      <c r="AK63">
        <v>1.0999999999999999E-2</v>
      </c>
      <c r="AL63" t="s">
        <v>70</v>
      </c>
      <c r="AM63">
        <v>0.01</v>
      </c>
      <c r="AN63" t="s">
        <v>70</v>
      </c>
      <c r="AO63">
        <v>2.2000000000000002</v>
      </c>
      <c r="AP63" t="s">
        <v>65</v>
      </c>
      <c r="AQ63">
        <v>0.18</v>
      </c>
      <c r="AR63" t="s">
        <v>65</v>
      </c>
      <c r="AS63">
        <v>3.82</v>
      </c>
      <c r="AT63" t="s">
        <v>65</v>
      </c>
      <c r="AU63">
        <v>0.85</v>
      </c>
      <c r="AV63" t="s">
        <v>65</v>
      </c>
      <c r="AW63">
        <v>0.14000000000000001</v>
      </c>
      <c r="AX63" t="s">
        <v>65</v>
      </c>
      <c r="AY63">
        <v>0.71</v>
      </c>
      <c r="AZ63" t="s">
        <v>65</v>
      </c>
      <c r="BA63">
        <v>1.22</v>
      </c>
      <c r="BB63" t="s">
        <v>65</v>
      </c>
    </row>
    <row r="64" spans="1:54" x14ac:dyDescent="0.25">
      <c r="A64" t="s">
        <v>57</v>
      </c>
      <c r="B64">
        <v>3</v>
      </c>
      <c r="C64" t="s">
        <v>75</v>
      </c>
      <c r="D64">
        <v>2013</v>
      </c>
      <c r="E64">
        <v>96.4</v>
      </c>
      <c r="F64" t="s">
        <v>59</v>
      </c>
      <c r="G64">
        <v>7.4</v>
      </c>
      <c r="H64" t="s">
        <v>65</v>
      </c>
      <c r="I64">
        <v>37.299999999999997</v>
      </c>
      <c r="J64" t="s">
        <v>65</v>
      </c>
      <c r="K64">
        <v>18.82</v>
      </c>
      <c r="L64" t="s">
        <v>65</v>
      </c>
      <c r="M64">
        <v>3.34</v>
      </c>
      <c r="N64" t="s">
        <v>65</v>
      </c>
      <c r="O64">
        <v>8.85</v>
      </c>
      <c r="P64" t="s">
        <v>65</v>
      </c>
      <c r="Q64">
        <v>2.7E-2</v>
      </c>
      <c r="R64" t="s">
        <v>65</v>
      </c>
      <c r="S64">
        <v>2.4E-2</v>
      </c>
      <c r="T64" t="s">
        <v>65</v>
      </c>
      <c r="U64">
        <v>4.0000000000000001E-3</v>
      </c>
      <c r="V64" t="s">
        <v>69</v>
      </c>
      <c r="W64">
        <v>2.1999999999999999E-2</v>
      </c>
      <c r="X64" t="s">
        <v>65</v>
      </c>
      <c r="Y64">
        <v>0.09</v>
      </c>
      <c r="Z64" t="s">
        <v>65</v>
      </c>
      <c r="AA64">
        <v>0.06</v>
      </c>
      <c r="AB64" t="s">
        <v>65</v>
      </c>
      <c r="AC64">
        <v>0.03</v>
      </c>
      <c r="AD64" t="s">
        <v>69</v>
      </c>
      <c r="AE64">
        <v>0.02</v>
      </c>
      <c r="AF64" t="s">
        <v>69</v>
      </c>
      <c r="AH64" t="s">
        <v>63</v>
      </c>
      <c r="AJ64" t="s">
        <v>63</v>
      </c>
      <c r="AK64">
        <v>1.2E-2</v>
      </c>
      <c r="AL64" t="s">
        <v>70</v>
      </c>
      <c r="AM64">
        <v>1.4999999999999999E-2</v>
      </c>
      <c r="AN64" t="s">
        <v>65</v>
      </c>
      <c r="AO64">
        <v>2.35</v>
      </c>
      <c r="AP64" t="s">
        <v>65</v>
      </c>
      <c r="AQ64">
        <v>0.19</v>
      </c>
      <c r="AR64" t="s">
        <v>65</v>
      </c>
      <c r="AS64">
        <v>4.13</v>
      </c>
      <c r="AT64" t="s">
        <v>65</v>
      </c>
      <c r="AU64">
        <v>0.92</v>
      </c>
      <c r="AV64" t="s">
        <v>65</v>
      </c>
      <c r="AW64">
        <v>0.15</v>
      </c>
      <c r="AX64" t="s">
        <v>65</v>
      </c>
      <c r="AY64">
        <v>0.64</v>
      </c>
      <c r="AZ64" t="s">
        <v>65</v>
      </c>
      <c r="BA64">
        <v>1.29</v>
      </c>
      <c r="BB64" t="s">
        <v>65</v>
      </c>
    </row>
    <row r="65" spans="1:54" x14ac:dyDescent="0.25">
      <c r="A65" t="s">
        <v>57</v>
      </c>
      <c r="B65">
        <v>3</v>
      </c>
      <c r="C65" t="s">
        <v>75</v>
      </c>
      <c r="D65">
        <v>2014</v>
      </c>
      <c r="E65">
        <v>103.44</v>
      </c>
      <c r="F65" t="s">
        <v>65</v>
      </c>
      <c r="G65">
        <v>7.5</v>
      </c>
      <c r="H65" t="s">
        <v>65</v>
      </c>
      <c r="I65">
        <v>37.4</v>
      </c>
      <c r="J65" t="s">
        <v>65</v>
      </c>
      <c r="K65">
        <v>18.670000000000002</v>
      </c>
      <c r="L65" t="s">
        <v>65</v>
      </c>
      <c r="M65">
        <v>13.38</v>
      </c>
      <c r="N65" t="s">
        <v>65</v>
      </c>
      <c r="O65">
        <v>8.7200000000000006</v>
      </c>
      <c r="P65" t="s">
        <v>65</v>
      </c>
      <c r="Q65">
        <v>3.5000000000000003E-2</v>
      </c>
      <c r="R65" t="s">
        <v>60</v>
      </c>
      <c r="S65">
        <v>2.5999999999999999E-2</v>
      </c>
      <c r="T65" t="s">
        <v>60</v>
      </c>
      <c r="U65">
        <v>8.9999999999999993E-3</v>
      </c>
      <c r="V65" t="s">
        <v>61</v>
      </c>
      <c r="W65">
        <v>2.3E-2</v>
      </c>
      <c r="X65" t="s">
        <v>60</v>
      </c>
      <c r="Y65">
        <v>0.08</v>
      </c>
      <c r="Z65" t="s">
        <v>60</v>
      </c>
      <c r="AA65">
        <v>0.05</v>
      </c>
      <c r="AB65" t="s">
        <v>60</v>
      </c>
      <c r="AC65">
        <v>0.03</v>
      </c>
      <c r="AD65" t="s">
        <v>61</v>
      </c>
      <c r="AE65">
        <v>0.03</v>
      </c>
      <c r="AF65" t="s">
        <v>61</v>
      </c>
      <c r="AH65" t="s">
        <v>63</v>
      </c>
      <c r="AJ65" t="s">
        <v>63</v>
      </c>
      <c r="AK65">
        <v>8.0000000000000002E-3</v>
      </c>
      <c r="AL65" t="s">
        <v>64</v>
      </c>
      <c r="AM65">
        <v>1.2E-2</v>
      </c>
      <c r="AN65" t="s">
        <v>64</v>
      </c>
      <c r="AO65">
        <v>2.33</v>
      </c>
      <c r="AP65" t="s">
        <v>65</v>
      </c>
      <c r="AQ65">
        <v>0.19</v>
      </c>
      <c r="AR65" t="s">
        <v>65</v>
      </c>
      <c r="AS65">
        <v>4.17</v>
      </c>
      <c r="AT65" t="s">
        <v>65</v>
      </c>
      <c r="AU65">
        <v>0.92</v>
      </c>
      <c r="AV65" t="s">
        <v>65</v>
      </c>
      <c r="AW65">
        <v>0.14000000000000001</v>
      </c>
      <c r="AX65" t="s">
        <v>65</v>
      </c>
      <c r="AY65">
        <v>0.78</v>
      </c>
      <c r="AZ65" t="s">
        <v>65</v>
      </c>
      <c r="BA65">
        <v>1.21</v>
      </c>
      <c r="BB65" t="s">
        <v>65</v>
      </c>
    </row>
    <row r="66" spans="1:54" x14ac:dyDescent="0.25">
      <c r="A66" t="s">
        <v>57</v>
      </c>
      <c r="B66">
        <v>3</v>
      </c>
      <c r="C66" t="s">
        <v>75</v>
      </c>
      <c r="D66">
        <v>2015</v>
      </c>
      <c r="E66">
        <v>75.180000000000007</v>
      </c>
      <c r="F66" t="s">
        <v>59</v>
      </c>
      <c r="G66">
        <v>7.3</v>
      </c>
      <c r="H66" t="s">
        <v>65</v>
      </c>
      <c r="I66">
        <v>39.6</v>
      </c>
      <c r="J66" t="s">
        <v>65</v>
      </c>
      <c r="K66">
        <v>19.07</v>
      </c>
      <c r="L66" t="s">
        <v>65</v>
      </c>
      <c r="M66">
        <v>5.14</v>
      </c>
      <c r="N66" t="s">
        <v>65</v>
      </c>
      <c r="O66">
        <v>8.77</v>
      </c>
      <c r="P66" t="s">
        <v>65</v>
      </c>
      <c r="Q66">
        <v>3.5999999999999997E-2</v>
      </c>
      <c r="R66" t="s">
        <v>65</v>
      </c>
      <c r="S66">
        <v>3.1E-2</v>
      </c>
      <c r="T66" t="s">
        <v>65</v>
      </c>
      <c r="U66">
        <v>4.0000000000000001E-3</v>
      </c>
      <c r="V66" t="s">
        <v>69</v>
      </c>
      <c r="W66">
        <v>2.9000000000000001E-2</v>
      </c>
      <c r="X66" t="s">
        <v>65</v>
      </c>
      <c r="Y66">
        <v>0.11</v>
      </c>
      <c r="Z66" t="s">
        <v>65</v>
      </c>
      <c r="AA66">
        <v>0.1</v>
      </c>
      <c r="AB66" t="s">
        <v>65</v>
      </c>
      <c r="AC66">
        <v>0.06</v>
      </c>
      <c r="AD66" t="s">
        <v>69</v>
      </c>
      <c r="AE66">
        <v>0.01</v>
      </c>
      <c r="AF66" t="s">
        <v>69</v>
      </c>
      <c r="AH66" t="s">
        <v>63</v>
      </c>
      <c r="AJ66" t="s">
        <v>63</v>
      </c>
      <c r="AK66">
        <v>2.4E-2</v>
      </c>
      <c r="AL66" t="s">
        <v>70</v>
      </c>
      <c r="AM66">
        <v>1.7000000000000001E-2</v>
      </c>
      <c r="AN66" t="s">
        <v>65</v>
      </c>
      <c r="AO66">
        <v>2.4500000000000002</v>
      </c>
      <c r="AP66" t="s">
        <v>65</v>
      </c>
      <c r="AQ66">
        <v>0.19</v>
      </c>
      <c r="AR66" t="s">
        <v>65</v>
      </c>
      <c r="AS66">
        <v>4.37</v>
      </c>
      <c r="AT66" t="s">
        <v>65</v>
      </c>
      <c r="AU66">
        <v>0.97</v>
      </c>
      <c r="AV66" t="s">
        <v>65</v>
      </c>
      <c r="AW66">
        <v>0.16</v>
      </c>
      <c r="AX66" t="s">
        <v>65</v>
      </c>
      <c r="AY66">
        <v>0.85</v>
      </c>
      <c r="AZ66" t="s">
        <v>65</v>
      </c>
      <c r="BA66">
        <v>1.37</v>
      </c>
      <c r="BB66" t="s">
        <v>65</v>
      </c>
    </row>
    <row r="67" spans="1:54" x14ac:dyDescent="0.25">
      <c r="A67" t="s">
        <v>57</v>
      </c>
      <c r="B67">
        <v>3</v>
      </c>
      <c r="C67" t="s">
        <v>75</v>
      </c>
      <c r="D67">
        <v>2016</v>
      </c>
      <c r="E67">
        <v>95.9</v>
      </c>
      <c r="F67" t="s">
        <v>65</v>
      </c>
      <c r="G67">
        <v>7.4</v>
      </c>
      <c r="H67" t="s">
        <v>65</v>
      </c>
      <c r="I67">
        <v>36.6</v>
      </c>
      <c r="J67" t="s">
        <v>65</v>
      </c>
      <c r="K67">
        <v>18.22</v>
      </c>
      <c r="L67" t="s">
        <v>65</v>
      </c>
      <c r="M67">
        <v>6.94</v>
      </c>
      <c r="N67" t="s">
        <v>65</v>
      </c>
      <c r="O67">
        <v>8.75</v>
      </c>
      <c r="P67" t="s">
        <v>65</v>
      </c>
      <c r="Q67">
        <v>3.2000000000000001E-2</v>
      </c>
      <c r="R67" t="s">
        <v>65</v>
      </c>
      <c r="S67">
        <v>2.5999999999999999E-2</v>
      </c>
      <c r="T67" t="s">
        <v>65</v>
      </c>
      <c r="U67">
        <v>6.0000000000000001E-3</v>
      </c>
      <c r="V67" t="s">
        <v>69</v>
      </c>
      <c r="W67">
        <v>2.5000000000000001E-2</v>
      </c>
      <c r="X67" t="s">
        <v>65</v>
      </c>
      <c r="Y67">
        <v>0.08</v>
      </c>
      <c r="Z67" t="s">
        <v>65</v>
      </c>
      <c r="AA67">
        <v>7.0000000000000007E-2</v>
      </c>
      <c r="AB67" t="s">
        <v>65</v>
      </c>
      <c r="AC67">
        <v>0.04</v>
      </c>
      <c r="AD67" t="s">
        <v>69</v>
      </c>
      <c r="AE67">
        <v>0.01</v>
      </c>
      <c r="AF67" t="s">
        <v>69</v>
      </c>
      <c r="AH67" t="s">
        <v>63</v>
      </c>
      <c r="AJ67" t="s">
        <v>63</v>
      </c>
      <c r="AK67">
        <v>1.6E-2</v>
      </c>
      <c r="AL67" t="s">
        <v>70</v>
      </c>
      <c r="AM67">
        <v>6.0000000000000001E-3</v>
      </c>
      <c r="AN67" t="s">
        <v>70</v>
      </c>
      <c r="AO67">
        <v>2.2400000000000002</v>
      </c>
      <c r="AP67" t="s">
        <v>65</v>
      </c>
      <c r="AQ67">
        <v>0.18</v>
      </c>
      <c r="AR67" t="s">
        <v>65</v>
      </c>
      <c r="AS67">
        <v>3.92</v>
      </c>
      <c r="AT67" t="s">
        <v>65</v>
      </c>
      <c r="AU67">
        <v>0.88</v>
      </c>
      <c r="AV67" t="s">
        <v>65</v>
      </c>
      <c r="AW67">
        <v>0.15</v>
      </c>
      <c r="AX67" t="s">
        <v>65</v>
      </c>
      <c r="AY67">
        <v>0.83</v>
      </c>
      <c r="AZ67" t="s">
        <v>65</v>
      </c>
      <c r="BA67">
        <v>1.31</v>
      </c>
      <c r="BB67" t="s">
        <v>65</v>
      </c>
    </row>
    <row r="68" spans="1:54" x14ac:dyDescent="0.25">
      <c r="A68" t="s">
        <v>57</v>
      </c>
      <c r="B68">
        <v>3</v>
      </c>
      <c r="C68" t="s">
        <v>75</v>
      </c>
      <c r="D68">
        <v>2017</v>
      </c>
      <c r="E68">
        <v>132.77000000000001</v>
      </c>
      <c r="F68" t="s">
        <v>65</v>
      </c>
      <c r="G68">
        <v>7.5</v>
      </c>
      <c r="H68" t="s">
        <v>65</v>
      </c>
      <c r="I68">
        <v>37.5</v>
      </c>
      <c r="J68" t="s">
        <v>65</v>
      </c>
      <c r="K68">
        <v>18.350000000000001</v>
      </c>
      <c r="L68" t="s">
        <v>65</v>
      </c>
      <c r="M68">
        <v>6.88</v>
      </c>
      <c r="N68" t="s">
        <v>65</v>
      </c>
      <c r="O68">
        <v>8.67</v>
      </c>
      <c r="P68" t="s">
        <v>65</v>
      </c>
      <c r="Q68">
        <v>3.9E-2</v>
      </c>
      <c r="R68" t="s">
        <v>65</v>
      </c>
      <c r="S68">
        <v>3.3000000000000002E-2</v>
      </c>
      <c r="T68" t="s">
        <v>65</v>
      </c>
      <c r="U68">
        <v>6.0000000000000001E-3</v>
      </c>
      <c r="V68" t="s">
        <v>69</v>
      </c>
      <c r="W68">
        <v>3.3000000000000002E-2</v>
      </c>
      <c r="X68" t="s">
        <v>65</v>
      </c>
      <c r="Y68">
        <v>0.09</v>
      </c>
      <c r="Z68" t="s">
        <v>65</v>
      </c>
      <c r="AA68">
        <v>7.0000000000000007E-2</v>
      </c>
      <c r="AB68" t="s">
        <v>65</v>
      </c>
      <c r="AC68">
        <v>0.03</v>
      </c>
      <c r="AD68" t="s">
        <v>69</v>
      </c>
      <c r="AE68">
        <v>0.03</v>
      </c>
      <c r="AF68" t="s">
        <v>69</v>
      </c>
      <c r="AH68" t="s">
        <v>63</v>
      </c>
      <c r="AJ68" t="s">
        <v>63</v>
      </c>
      <c r="AK68">
        <v>2.5000000000000001E-2</v>
      </c>
      <c r="AL68" t="s">
        <v>70</v>
      </c>
      <c r="AM68">
        <v>8.9999999999999993E-3</v>
      </c>
      <c r="AN68" t="s">
        <v>70</v>
      </c>
      <c r="AO68">
        <v>2.3199999999999998</v>
      </c>
      <c r="AP68" t="s">
        <v>65</v>
      </c>
      <c r="AQ68">
        <v>0.18</v>
      </c>
      <c r="AR68" t="s">
        <v>65</v>
      </c>
      <c r="AS68">
        <v>4.1500000000000004</v>
      </c>
      <c r="AT68" t="s">
        <v>65</v>
      </c>
      <c r="AU68">
        <v>0.91</v>
      </c>
      <c r="AV68" t="s">
        <v>65</v>
      </c>
      <c r="AW68">
        <v>0.14000000000000001</v>
      </c>
      <c r="AX68" t="s">
        <v>65</v>
      </c>
      <c r="AY68">
        <v>0.7</v>
      </c>
      <c r="AZ68" t="s">
        <v>65</v>
      </c>
      <c r="BA68">
        <v>1.17</v>
      </c>
      <c r="BB68" t="s">
        <v>65</v>
      </c>
    </row>
    <row r="69" spans="1:54" x14ac:dyDescent="0.25">
      <c r="A69" t="s">
        <v>57</v>
      </c>
      <c r="B69">
        <v>3</v>
      </c>
      <c r="C69" t="s">
        <v>75</v>
      </c>
      <c r="D69">
        <v>2018</v>
      </c>
      <c r="E69">
        <v>87.8</v>
      </c>
      <c r="F69" t="s">
        <v>65</v>
      </c>
      <c r="G69">
        <v>7.4</v>
      </c>
      <c r="H69" t="s">
        <v>65</v>
      </c>
      <c r="I69">
        <v>39</v>
      </c>
      <c r="J69" t="s">
        <v>60</v>
      </c>
      <c r="K69">
        <v>19.690000000000001</v>
      </c>
      <c r="L69" t="s">
        <v>65</v>
      </c>
      <c r="M69">
        <v>5.91</v>
      </c>
      <c r="N69" t="s">
        <v>65</v>
      </c>
      <c r="O69">
        <v>9</v>
      </c>
      <c r="P69" t="s">
        <v>65</v>
      </c>
      <c r="Q69">
        <v>3.1E-2</v>
      </c>
      <c r="R69" t="s">
        <v>65</v>
      </c>
      <c r="S69">
        <v>2.7E-2</v>
      </c>
      <c r="T69" t="s">
        <v>65</v>
      </c>
      <c r="U69">
        <v>4.0000000000000001E-3</v>
      </c>
      <c r="V69" t="s">
        <v>69</v>
      </c>
      <c r="W69">
        <v>2.5000000000000001E-2</v>
      </c>
      <c r="X69" t="s">
        <v>65</v>
      </c>
      <c r="Y69">
        <v>0.06</v>
      </c>
      <c r="Z69" t="s">
        <v>65</v>
      </c>
      <c r="AA69">
        <v>0.05</v>
      </c>
      <c r="AB69" t="s">
        <v>65</v>
      </c>
      <c r="AC69">
        <v>0.03</v>
      </c>
      <c r="AD69" t="s">
        <v>69</v>
      </c>
      <c r="AE69">
        <v>0.01</v>
      </c>
      <c r="AF69" t="s">
        <v>69</v>
      </c>
      <c r="AH69" t="s">
        <v>63</v>
      </c>
      <c r="AJ69" t="s">
        <v>63</v>
      </c>
      <c r="AK69">
        <v>1.6E-2</v>
      </c>
      <c r="AL69" t="s">
        <v>70</v>
      </c>
      <c r="AM69">
        <v>5.0000000000000001E-3</v>
      </c>
      <c r="AN69" t="s">
        <v>70</v>
      </c>
      <c r="AO69">
        <v>2.38</v>
      </c>
      <c r="AP69" t="s">
        <v>65</v>
      </c>
      <c r="AQ69">
        <v>0.17</v>
      </c>
      <c r="AR69" t="s">
        <v>65</v>
      </c>
      <c r="AS69">
        <v>4.3499999999999996</v>
      </c>
      <c r="AT69" t="s">
        <v>65</v>
      </c>
      <c r="AU69">
        <v>0.95</v>
      </c>
      <c r="AV69" t="s">
        <v>65</v>
      </c>
      <c r="AW69">
        <v>0.15</v>
      </c>
      <c r="AX69" t="s">
        <v>65</v>
      </c>
      <c r="AY69">
        <v>0.7</v>
      </c>
      <c r="AZ69" t="s">
        <v>65</v>
      </c>
      <c r="BA69">
        <v>1.21</v>
      </c>
      <c r="BB69" t="s">
        <v>65</v>
      </c>
    </row>
    <row r="70" spans="1:54" x14ac:dyDescent="0.25">
      <c r="A70" t="s">
        <v>57</v>
      </c>
      <c r="B70">
        <v>3</v>
      </c>
      <c r="C70" t="s">
        <v>76</v>
      </c>
      <c r="D70">
        <v>1981</v>
      </c>
      <c r="E70">
        <v>110.06</v>
      </c>
      <c r="F70" t="s">
        <v>59</v>
      </c>
      <c r="G70">
        <v>7.4</v>
      </c>
      <c r="H70" t="s">
        <v>60</v>
      </c>
      <c r="I70">
        <v>39.6</v>
      </c>
      <c r="J70" t="s">
        <v>60</v>
      </c>
      <c r="K70">
        <v>19.079999999999998</v>
      </c>
      <c r="L70" t="s">
        <v>60</v>
      </c>
      <c r="M70">
        <v>3.05</v>
      </c>
      <c r="N70" t="s">
        <v>60</v>
      </c>
      <c r="O70">
        <v>9.06</v>
      </c>
      <c r="P70" t="s">
        <v>71</v>
      </c>
      <c r="R70" t="s">
        <v>63</v>
      </c>
      <c r="S70">
        <v>5.8999999999999997E-2</v>
      </c>
      <c r="T70" t="s">
        <v>60</v>
      </c>
      <c r="V70" t="s">
        <v>63</v>
      </c>
      <c r="W70">
        <v>1.9E-2</v>
      </c>
      <c r="X70" t="s">
        <v>60</v>
      </c>
      <c r="Z70" t="s">
        <v>63</v>
      </c>
      <c r="AA70">
        <v>0.04</v>
      </c>
      <c r="AB70" t="s">
        <v>61</v>
      </c>
      <c r="AC70">
        <v>0.04</v>
      </c>
      <c r="AD70" t="s">
        <v>61</v>
      </c>
      <c r="AF70" t="s">
        <v>63</v>
      </c>
      <c r="AH70" t="s">
        <v>63</v>
      </c>
      <c r="AI70">
        <v>0.05</v>
      </c>
      <c r="AJ70" t="s">
        <v>60</v>
      </c>
      <c r="AK70">
        <v>7.0000000000000001E-3</v>
      </c>
      <c r="AL70" t="s">
        <v>60</v>
      </c>
      <c r="AM70">
        <v>2E-3</v>
      </c>
      <c r="AN70" t="s">
        <v>60</v>
      </c>
      <c r="AO70">
        <v>2.94</v>
      </c>
      <c r="AP70" t="s">
        <v>60</v>
      </c>
      <c r="AQ70">
        <v>0.43</v>
      </c>
      <c r="AR70" t="s">
        <v>60</v>
      </c>
      <c r="AS70">
        <v>4.01</v>
      </c>
      <c r="AT70" t="s">
        <v>60</v>
      </c>
      <c r="AU70">
        <v>0.98</v>
      </c>
      <c r="AV70" t="s">
        <v>60</v>
      </c>
      <c r="AX70" t="s">
        <v>63</v>
      </c>
      <c r="AZ70" t="s">
        <v>63</v>
      </c>
      <c r="BB70" t="s">
        <v>63</v>
      </c>
    </row>
    <row r="71" spans="1:54" x14ac:dyDescent="0.25">
      <c r="A71" t="s">
        <v>57</v>
      </c>
      <c r="B71">
        <v>3</v>
      </c>
      <c r="C71" t="s">
        <v>76</v>
      </c>
      <c r="D71">
        <v>1982</v>
      </c>
      <c r="E71">
        <v>177.78</v>
      </c>
      <c r="F71" t="s">
        <v>59</v>
      </c>
      <c r="G71">
        <v>7.2</v>
      </c>
      <c r="H71" t="s">
        <v>60</v>
      </c>
      <c r="I71">
        <v>32.1</v>
      </c>
      <c r="J71" t="s">
        <v>60</v>
      </c>
      <c r="K71">
        <v>14.96</v>
      </c>
      <c r="L71" t="s">
        <v>60</v>
      </c>
      <c r="M71">
        <v>10.9</v>
      </c>
      <c r="N71" t="s">
        <v>60</v>
      </c>
      <c r="O71">
        <v>7.83</v>
      </c>
      <c r="P71" t="s">
        <v>71</v>
      </c>
      <c r="R71" t="s">
        <v>63</v>
      </c>
      <c r="S71">
        <v>5.0999999999999997E-2</v>
      </c>
      <c r="T71" t="s">
        <v>65</v>
      </c>
      <c r="V71" t="s">
        <v>63</v>
      </c>
      <c r="W71">
        <v>2.3E-2</v>
      </c>
      <c r="X71" t="s">
        <v>60</v>
      </c>
      <c r="Z71" t="s">
        <v>63</v>
      </c>
      <c r="AA71">
        <v>0.04</v>
      </c>
      <c r="AB71" t="s">
        <v>61</v>
      </c>
      <c r="AC71">
        <v>0.03</v>
      </c>
      <c r="AD71" t="s">
        <v>61</v>
      </c>
      <c r="AF71" t="s">
        <v>63</v>
      </c>
      <c r="AH71" t="s">
        <v>63</v>
      </c>
      <c r="AI71">
        <v>0.04</v>
      </c>
      <c r="AJ71" t="s">
        <v>60</v>
      </c>
      <c r="AK71">
        <v>8.9999999999999993E-3</v>
      </c>
      <c r="AL71" t="s">
        <v>60</v>
      </c>
      <c r="AM71">
        <v>1E-3</v>
      </c>
      <c r="AN71" t="s">
        <v>60</v>
      </c>
      <c r="AO71">
        <v>2.15</v>
      </c>
      <c r="AP71" t="s">
        <v>65</v>
      </c>
      <c r="AQ71">
        <v>0.38</v>
      </c>
      <c r="AR71" t="s">
        <v>65</v>
      </c>
      <c r="AS71">
        <v>3.11</v>
      </c>
      <c r="AT71" t="s">
        <v>65</v>
      </c>
      <c r="AU71">
        <v>0.75</v>
      </c>
      <c r="AV71" t="s">
        <v>65</v>
      </c>
      <c r="AX71" t="s">
        <v>63</v>
      </c>
      <c r="AZ71" t="s">
        <v>63</v>
      </c>
      <c r="BB71" t="s">
        <v>63</v>
      </c>
    </row>
    <row r="72" spans="1:54" x14ac:dyDescent="0.25">
      <c r="A72" t="s">
        <v>57</v>
      </c>
      <c r="B72">
        <v>3</v>
      </c>
      <c r="C72" t="s">
        <v>76</v>
      </c>
      <c r="D72">
        <v>1983</v>
      </c>
      <c r="E72">
        <v>143.38999999999999</v>
      </c>
      <c r="F72" t="s">
        <v>65</v>
      </c>
      <c r="G72">
        <v>7.3</v>
      </c>
      <c r="H72" t="s">
        <v>60</v>
      </c>
      <c r="I72">
        <v>41.1</v>
      </c>
      <c r="J72" t="s">
        <v>60</v>
      </c>
      <c r="K72">
        <v>18.25</v>
      </c>
      <c r="L72" t="s">
        <v>60</v>
      </c>
      <c r="M72">
        <v>2.94</v>
      </c>
      <c r="N72" t="s">
        <v>65</v>
      </c>
      <c r="O72">
        <v>8.61</v>
      </c>
      <c r="P72" t="s">
        <v>71</v>
      </c>
      <c r="R72" t="s">
        <v>63</v>
      </c>
      <c r="S72">
        <v>4.7E-2</v>
      </c>
      <c r="T72" t="s">
        <v>65</v>
      </c>
      <c r="V72" t="s">
        <v>63</v>
      </c>
      <c r="X72" t="s">
        <v>63</v>
      </c>
      <c r="Z72" t="s">
        <v>63</v>
      </c>
      <c r="AA72">
        <v>0.03</v>
      </c>
      <c r="AB72" t="s">
        <v>69</v>
      </c>
      <c r="AC72">
        <v>0.02</v>
      </c>
      <c r="AD72" t="s">
        <v>69</v>
      </c>
      <c r="AF72" t="s">
        <v>63</v>
      </c>
      <c r="AH72" t="s">
        <v>63</v>
      </c>
      <c r="AI72">
        <v>0.03</v>
      </c>
      <c r="AJ72" t="s">
        <v>65</v>
      </c>
      <c r="AK72">
        <v>1.2999999999999999E-2</v>
      </c>
      <c r="AL72" t="s">
        <v>65</v>
      </c>
      <c r="AM72">
        <v>2E-3</v>
      </c>
      <c r="AN72" t="s">
        <v>65</v>
      </c>
      <c r="AO72">
        <v>2.34</v>
      </c>
      <c r="AP72" t="s">
        <v>65</v>
      </c>
      <c r="AQ72">
        <v>0.56999999999999995</v>
      </c>
      <c r="AR72" t="s">
        <v>65</v>
      </c>
      <c r="AS72">
        <v>3.06</v>
      </c>
      <c r="AT72" t="s">
        <v>59</v>
      </c>
      <c r="AU72">
        <v>0.83</v>
      </c>
      <c r="AV72" t="s">
        <v>65</v>
      </c>
      <c r="AX72" t="s">
        <v>63</v>
      </c>
      <c r="AZ72" t="s">
        <v>63</v>
      </c>
      <c r="BB72" t="s">
        <v>63</v>
      </c>
    </row>
    <row r="73" spans="1:54" x14ac:dyDescent="0.25">
      <c r="A73" t="s">
        <v>57</v>
      </c>
      <c r="B73">
        <v>3</v>
      </c>
      <c r="C73" t="s">
        <v>76</v>
      </c>
      <c r="D73">
        <v>1984</v>
      </c>
      <c r="E73">
        <v>158.05000000000001</v>
      </c>
      <c r="F73" t="s">
        <v>65</v>
      </c>
      <c r="H73" t="s">
        <v>63</v>
      </c>
      <c r="J73" t="s">
        <v>63</v>
      </c>
      <c r="L73" t="s">
        <v>63</v>
      </c>
      <c r="M73">
        <v>10.78</v>
      </c>
      <c r="N73" t="s">
        <v>65</v>
      </c>
      <c r="O73">
        <v>8.9499999999999993</v>
      </c>
      <c r="P73" t="s">
        <v>65</v>
      </c>
      <c r="R73" t="s">
        <v>63</v>
      </c>
      <c r="S73">
        <v>3.9E-2</v>
      </c>
      <c r="T73" t="s">
        <v>65</v>
      </c>
      <c r="V73" t="s">
        <v>63</v>
      </c>
      <c r="X73" t="s">
        <v>63</v>
      </c>
      <c r="Z73" t="s">
        <v>63</v>
      </c>
      <c r="AA73">
        <v>0.03</v>
      </c>
      <c r="AB73" t="s">
        <v>74</v>
      </c>
      <c r="AC73">
        <v>0.03</v>
      </c>
      <c r="AD73" t="s">
        <v>69</v>
      </c>
      <c r="AF73" t="s">
        <v>63</v>
      </c>
      <c r="AH73" t="s">
        <v>63</v>
      </c>
      <c r="AI73">
        <v>0.03</v>
      </c>
      <c r="AJ73" t="s">
        <v>65</v>
      </c>
      <c r="AK73">
        <v>4.0000000000000001E-3</v>
      </c>
      <c r="AL73" t="s">
        <v>65</v>
      </c>
      <c r="AM73">
        <v>2E-3</v>
      </c>
      <c r="AN73" t="s">
        <v>59</v>
      </c>
      <c r="AO73">
        <v>2.27</v>
      </c>
      <c r="AP73" t="s">
        <v>65</v>
      </c>
      <c r="AQ73">
        <v>0.34</v>
      </c>
      <c r="AR73" t="s">
        <v>65</v>
      </c>
      <c r="AS73">
        <v>2.89</v>
      </c>
      <c r="AT73" t="s">
        <v>59</v>
      </c>
      <c r="AU73">
        <v>0.69</v>
      </c>
      <c r="AV73" t="s">
        <v>65</v>
      </c>
      <c r="AX73" t="s">
        <v>63</v>
      </c>
      <c r="AZ73" t="s">
        <v>63</v>
      </c>
      <c r="BB73" t="s">
        <v>63</v>
      </c>
    </row>
    <row r="74" spans="1:54" x14ac:dyDescent="0.25">
      <c r="A74" t="s">
        <v>57</v>
      </c>
      <c r="B74">
        <v>3</v>
      </c>
      <c r="C74" t="s">
        <v>76</v>
      </c>
      <c r="D74">
        <v>1985</v>
      </c>
      <c r="E74">
        <v>113.33</v>
      </c>
      <c r="F74" t="s">
        <v>59</v>
      </c>
      <c r="H74" t="s">
        <v>63</v>
      </c>
      <c r="J74" t="s">
        <v>63</v>
      </c>
      <c r="L74" t="s">
        <v>63</v>
      </c>
      <c r="M74">
        <v>5.0199999999999996</v>
      </c>
      <c r="N74" t="s">
        <v>65</v>
      </c>
      <c r="O74">
        <v>9.3800000000000008</v>
      </c>
      <c r="P74" t="s">
        <v>65</v>
      </c>
      <c r="R74" t="s">
        <v>63</v>
      </c>
      <c r="S74">
        <v>4.5999999999999999E-2</v>
      </c>
      <c r="T74" t="s">
        <v>65</v>
      </c>
      <c r="V74" t="s">
        <v>63</v>
      </c>
      <c r="X74" t="s">
        <v>63</v>
      </c>
      <c r="Z74" t="s">
        <v>63</v>
      </c>
      <c r="AA74">
        <v>0.03</v>
      </c>
      <c r="AB74" t="s">
        <v>69</v>
      </c>
      <c r="AC74">
        <v>0.02</v>
      </c>
      <c r="AD74" t="s">
        <v>69</v>
      </c>
      <c r="AF74" t="s">
        <v>63</v>
      </c>
      <c r="AH74" t="s">
        <v>63</v>
      </c>
      <c r="AI74">
        <v>0.03</v>
      </c>
      <c r="AJ74" t="s">
        <v>65</v>
      </c>
      <c r="AK74">
        <v>6.0000000000000001E-3</v>
      </c>
      <c r="AL74" t="s">
        <v>65</v>
      </c>
      <c r="AM74">
        <v>1E-3</v>
      </c>
      <c r="AN74" t="s">
        <v>65</v>
      </c>
      <c r="AO74">
        <v>2.29</v>
      </c>
      <c r="AP74" t="s">
        <v>65</v>
      </c>
      <c r="AQ74">
        <v>0.32</v>
      </c>
      <c r="AR74" t="s">
        <v>65</v>
      </c>
      <c r="AS74">
        <v>2.9</v>
      </c>
      <c r="AT74" t="s">
        <v>59</v>
      </c>
      <c r="AU74">
        <v>0.74</v>
      </c>
      <c r="AV74" t="s">
        <v>65</v>
      </c>
      <c r="AX74" t="s">
        <v>63</v>
      </c>
      <c r="AZ74" t="s">
        <v>63</v>
      </c>
      <c r="BB74" t="s">
        <v>63</v>
      </c>
    </row>
    <row r="75" spans="1:54" x14ac:dyDescent="0.25">
      <c r="A75" t="s">
        <v>57</v>
      </c>
      <c r="B75">
        <v>3</v>
      </c>
      <c r="C75" t="s">
        <v>76</v>
      </c>
      <c r="D75">
        <v>1986</v>
      </c>
      <c r="E75">
        <v>124.23</v>
      </c>
      <c r="F75" t="s">
        <v>65</v>
      </c>
      <c r="H75" t="s">
        <v>63</v>
      </c>
      <c r="J75" t="s">
        <v>63</v>
      </c>
      <c r="L75" t="s">
        <v>63</v>
      </c>
      <c r="M75">
        <v>49.7</v>
      </c>
      <c r="N75" t="s">
        <v>65</v>
      </c>
      <c r="O75">
        <v>8.74</v>
      </c>
      <c r="P75" t="s">
        <v>65</v>
      </c>
      <c r="R75" t="s">
        <v>63</v>
      </c>
      <c r="S75">
        <v>4.3999999999999997E-2</v>
      </c>
      <c r="T75" t="s">
        <v>65</v>
      </c>
      <c r="V75" t="s">
        <v>63</v>
      </c>
      <c r="X75" t="s">
        <v>63</v>
      </c>
      <c r="Z75" t="s">
        <v>63</v>
      </c>
      <c r="AA75">
        <v>0.02</v>
      </c>
      <c r="AB75" t="s">
        <v>69</v>
      </c>
      <c r="AC75">
        <v>0.01</v>
      </c>
      <c r="AD75" t="s">
        <v>69</v>
      </c>
      <c r="AF75" t="s">
        <v>63</v>
      </c>
      <c r="AH75" t="s">
        <v>63</v>
      </c>
      <c r="AI75">
        <v>0.02</v>
      </c>
      <c r="AJ75" t="s">
        <v>65</v>
      </c>
      <c r="AK75">
        <v>3.0000000000000001E-3</v>
      </c>
      <c r="AL75" t="s">
        <v>65</v>
      </c>
      <c r="AM75">
        <v>1E-3</v>
      </c>
      <c r="AN75" t="s">
        <v>65</v>
      </c>
      <c r="AO75">
        <v>2.25</v>
      </c>
      <c r="AP75" t="s">
        <v>65</v>
      </c>
      <c r="AQ75">
        <v>0.35</v>
      </c>
      <c r="AR75" t="s">
        <v>65</v>
      </c>
      <c r="AS75">
        <v>3.31</v>
      </c>
      <c r="AT75" t="s">
        <v>59</v>
      </c>
      <c r="AU75">
        <v>0.77</v>
      </c>
      <c r="AV75" t="s">
        <v>65</v>
      </c>
      <c r="AX75" t="s">
        <v>63</v>
      </c>
      <c r="AZ75" t="s">
        <v>63</v>
      </c>
      <c r="BB75" t="s">
        <v>63</v>
      </c>
    </row>
    <row r="76" spans="1:54" x14ac:dyDescent="0.25">
      <c r="A76" t="s">
        <v>57</v>
      </c>
      <c r="B76">
        <v>3</v>
      </c>
      <c r="C76" t="s">
        <v>76</v>
      </c>
      <c r="D76">
        <v>1987</v>
      </c>
      <c r="E76">
        <v>88.65</v>
      </c>
      <c r="F76" t="s">
        <v>65</v>
      </c>
      <c r="H76" t="s">
        <v>63</v>
      </c>
      <c r="J76" t="s">
        <v>63</v>
      </c>
      <c r="L76" t="s">
        <v>63</v>
      </c>
      <c r="M76">
        <v>4.03</v>
      </c>
      <c r="N76" t="s">
        <v>65</v>
      </c>
      <c r="O76">
        <v>8.73</v>
      </c>
      <c r="P76" t="s">
        <v>60</v>
      </c>
      <c r="R76" t="s">
        <v>63</v>
      </c>
      <c r="S76">
        <v>4.7E-2</v>
      </c>
      <c r="T76" t="s">
        <v>65</v>
      </c>
      <c r="V76" t="s">
        <v>63</v>
      </c>
      <c r="X76" t="s">
        <v>63</v>
      </c>
      <c r="Z76" t="s">
        <v>63</v>
      </c>
      <c r="AA76">
        <v>0.03</v>
      </c>
      <c r="AB76" t="s">
        <v>61</v>
      </c>
      <c r="AC76">
        <v>0.02</v>
      </c>
      <c r="AD76" t="s">
        <v>61</v>
      </c>
      <c r="AF76" t="s">
        <v>63</v>
      </c>
      <c r="AH76" t="s">
        <v>63</v>
      </c>
      <c r="AI76">
        <v>0.03</v>
      </c>
      <c r="AJ76" t="s">
        <v>60</v>
      </c>
      <c r="AK76">
        <v>4.0000000000000001E-3</v>
      </c>
      <c r="AL76" t="s">
        <v>65</v>
      </c>
      <c r="AM76">
        <v>1E-3</v>
      </c>
      <c r="AN76" t="s">
        <v>65</v>
      </c>
      <c r="AO76">
        <v>2.4700000000000002</v>
      </c>
      <c r="AP76" t="s">
        <v>65</v>
      </c>
      <c r="AQ76">
        <v>0.37</v>
      </c>
      <c r="AR76" t="s">
        <v>65</v>
      </c>
      <c r="AS76">
        <v>3.4</v>
      </c>
      <c r="AT76" t="s">
        <v>59</v>
      </c>
      <c r="AU76">
        <v>0.85</v>
      </c>
      <c r="AV76" t="s">
        <v>65</v>
      </c>
      <c r="AX76" t="s">
        <v>63</v>
      </c>
      <c r="AZ76" t="s">
        <v>63</v>
      </c>
      <c r="BB76" t="s">
        <v>63</v>
      </c>
    </row>
    <row r="77" spans="1:54" x14ac:dyDescent="0.25">
      <c r="A77" t="s">
        <v>57</v>
      </c>
      <c r="B77">
        <v>3</v>
      </c>
      <c r="C77" t="s">
        <v>76</v>
      </c>
      <c r="D77">
        <v>1988</v>
      </c>
      <c r="E77">
        <v>93.87</v>
      </c>
      <c r="F77" t="s">
        <v>59</v>
      </c>
      <c r="G77">
        <v>7.6</v>
      </c>
      <c r="H77" t="s">
        <v>60</v>
      </c>
      <c r="I77">
        <v>53.2</v>
      </c>
      <c r="J77" t="s">
        <v>60</v>
      </c>
      <c r="K77">
        <v>25.29</v>
      </c>
      <c r="L77" t="s">
        <v>60</v>
      </c>
      <c r="M77">
        <v>4.66</v>
      </c>
      <c r="N77" t="s">
        <v>65</v>
      </c>
      <c r="O77">
        <v>8.6999999999999993</v>
      </c>
      <c r="P77" t="s">
        <v>65</v>
      </c>
      <c r="Q77">
        <v>4.9000000000000002E-2</v>
      </c>
      <c r="R77" t="s">
        <v>60</v>
      </c>
      <c r="S77">
        <v>3.9E-2</v>
      </c>
      <c r="T77" t="s">
        <v>65</v>
      </c>
      <c r="U77">
        <v>4.0000000000000001E-3</v>
      </c>
      <c r="V77" t="s">
        <v>61</v>
      </c>
      <c r="W77">
        <v>3.2000000000000001E-2</v>
      </c>
      <c r="X77" t="s">
        <v>60</v>
      </c>
      <c r="Y77">
        <v>0.04</v>
      </c>
      <c r="Z77" t="s">
        <v>61</v>
      </c>
      <c r="AA77">
        <v>0.03</v>
      </c>
      <c r="AB77" t="s">
        <v>69</v>
      </c>
      <c r="AC77">
        <v>0.02</v>
      </c>
      <c r="AD77" t="s">
        <v>69</v>
      </c>
      <c r="AE77">
        <v>0.01</v>
      </c>
      <c r="AF77" t="s">
        <v>61</v>
      </c>
      <c r="AG77">
        <v>0.04</v>
      </c>
      <c r="AH77" t="s">
        <v>60</v>
      </c>
      <c r="AI77">
        <v>0.03</v>
      </c>
      <c r="AJ77" t="s">
        <v>65</v>
      </c>
      <c r="AK77">
        <v>0.01</v>
      </c>
      <c r="AL77" t="s">
        <v>65</v>
      </c>
      <c r="AM77">
        <v>1E-3</v>
      </c>
      <c r="AN77" t="s">
        <v>65</v>
      </c>
      <c r="AO77">
        <v>2.33</v>
      </c>
      <c r="AP77" t="s">
        <v>65</v>
      </c>
      <c r="AQ77">
        <v>0.32</v>
      </c>
      <c r="AR77" t="s">
        <v>65</v>
      </c>
      <c r="AS77">
        <v>3.26</v>
      </c>
      <c r="AT77" t="s">
        <v>59</v>
      </c>
      <c r="AU77">
        <v>0.78</v>
      </c>
      <c r="AV77" t="s">
        <v>65</v>
      </c>
      <c r="AW77">
        <v>0.38</v>
      </c>
      <c r="AX77" t="s">
        <v>60</v>
      </c>
      <c r="AY77">
        <v>0.99</v>
      </c>
      <c r="AZ77" t="s">
        <v>60</v>
      </c>
      <c r="BB77" t="s">
        <v>63</v>
      </c>
    </row>
    <row r="78" spans="1:54" x14ac:dyDescent="0.25">
      <c r="A78" t="s">
        <v>57</v>
      </c>
      <c r="B78">
        <v>3</v>
      </c>
      <c r="C78" t="s">
        <v>76</v>
      </c>
      <c r="D78">
        <v>1989</v>
      </c>
      <c r="E78">
        <v>135.66</v>
      </c>
      <c r="F78" t="s">
        <v>65</v>
      </c>
      <c r="G78">
        <v>7.4</v>
      </c>
      <c r="H78" t="s">
        <v>65</v>
      </c>
      <c r="I78">
        <v>33.4</v>
      </c>
      <c r="J78" t="s">
        <v>65</v>
      </c>
      <c r="K78">
        <v>15.87</v>
      </c>
      <c r="L78" t="s">
        <v>65</v>
      </c>
      <c r="M78">
        <v>7.78</v>
      </c>
      <c r="N78" t="s">
        <v>65</v>
      </c>
      <c r="O78">
        <v>8.35</v>
      </c>
      <c r="P78" t="s">
        <v>65</v>
      </c>
      <c r="Q78">
        <v>4.3999999999999997E-2</v>
      </c>
      <c r="R78" t="s">
        <v>65</v>
      </c>
      <c r="S78">
        <v>3.4000000000000002E-2</v>
      </c>
      <c r="T78" t="s">
        <v>65</v>
      </c>
      <c r="U78">
        <v>0.01</v>
      </c>
      <c r="V78" t="s">
        <v>69</v>
      </c>
      <c r="W78">
        <v>2.1999999999999999E-2</v>
      </c>
      <c r="X78" t="s">
        <v>65</v>
      </c>
      <c r="Y78">
        <v>0.05</v>
      </c>
      <c r="Z78" t="s">
        <v>61</v>
      </c>
      <c r="AA78">
        <v>0.02</v>
      </c>
      <c r="AB78" t="s">
        <v>61</v>
      </c>
      <c r="AC78">
        <v>0.01</v>
      </c>
      <c r="AD78" t="s">
        <v>61</v>
      </c>
      <c r="AE78">
        <v>0.03</v>
      </c>
      <c r="AF78" t="s">
        <v>61</v>
      </c>
      <c r="AG78">
        <v>0.05</v>
      </c>
      <c r="AH78" t="s">
        <v>60</v>
      </c>
      <c r="AI78">
        <v>0.02</v>
      </c>
      <c r="AJ78" t="s">
        <v>60</v>
      </c>
      <c r="AK78">
        <v>8.0000000000000002E-3</v>
      </c>
      <c r="AL78" t="s">
        <v>65</v>
      </c>
      <c r="AM78">
        <v>1E-3</v>
      </c>
      <c r="AN78" t="s">
        <v>65</v>
      </c>
      <c r="AO78">
        <v>2.25</v>
      </c>
      <c r="AP78" t="s">
        <v>65</v>
      </c>
      <c r="AQ78">
        <v>0.34</v>
      </c>
      <c r="AR78" t="s">
        <v>65</v>
      </c>
      <c r="AS78">
        <v>3.24</v>
      </c>
      <c r="AT78" t="s">
        <v>65</v>
      </c>
      <c r="AU78">
        <v>0.74</v>
      </c>
      <c r="AV78" t="s">
        <v>65</v>
      </c>
      <c r="AW78">
        <v>0.28999999999999998</v>
      </c>
      <c r="AX78" t="s">
        <v>65</v>
      </c>
      <c r="AY78">
        <v>1.02</v>
      </c>
      <c r="AZ78" t="s">
        <v>65</v>
      </c>
      <c r="BB78" t="s">
        <v>63</v>
      </c>
    </row>
    <row r="79" spans="1:54" x14ac:dyDescent="0.25">
      <c r="A79" t="s">
        <v>57</v>
      </c>
      <c r="B79">
        <v>3</v>
      </c>
      <c r="C79" t="s">
        <v>76</v>
      </c>
      <c r="D79">
        <v>1990</v>
      </c>
      <c r="E79">
        <v>98.02</v>
      </c>
      <c r="F79" t="s">
        <v>65</v>
      </c>
      <c r="G79">
        <v>7.4</v>
      </c>
      <c r="H79" t="s">
        <v>65</v>
      </c>
      <c r="I79">
        <v>35.200000000000003</v>
      </c>
      <c r="J79" t="s">
        <v>65</v>
      </c>
      <c r="K79">
        <v>17.079999999999998</v>
      </c>
      <c r="L79" t="s">
        <v>65</v>
      </c>
      <c r="M79">
        <v>1.42</v>
      </c>
      <c r="N79" t="s">
        <v>65</v>
      </c>
      <c r="O79">
        <v>8.6199999999999992</v>
      </c>
      <c r="P79" t="s">
        <v>65</v>
      </c>
      <c r="Q79">
        <v>3.5999999999999997E-2</v>
      </c>
      <c r="R79" t="s">
        <v>65</v>
      </c>
      <c r="S79">
        <v>3.2000000000000001E-2</v>
      </c>
      <c r="T79" t="s">
        <v>65</v>
      </c>
      <c r="U79">
        <v>4.0000000000000001E-3</v>
      </c>
      <c r="V79" t="s">
        <v>69</v>
      </c>
      <c r="W79">
        <v>2.1000000000000001E-2</v>
      </c>
      <c r="X79" t="s">
        <v>65</v>
      </c>
      <c r="Y79">
        <v>0.04</v>
      </c>
      <c r="Z79" t="s">
        <v>69</v>
      </c>
      <c r="AA79">
        <v>0.02</v>
      </c>
      <c r="AB79" t="s">
        <v>69</v>
      </c>
      <c r="AC79">
        <v>0.01</v>
      </c>
      <c r="AD79" t="s">
        <v>69</v>
      </c>
      <c r="AE79">
        <v>0.01</v>
      </c>
      <c r="AF79" t="s">
        <v>69</v>
      </c>
      <c r="AG79">
        <v>0.04</v>
      </c>
      <c r="AH79" t="s">
        <v>65</v>
      </c>
      <c r="AI79">
        <v>0.02</v>
      </c>
      <c r="AJ79" t="s">
        <v>65</v>
      </c>
      <c r="AK79">
        <v>8.0000000000000002E-3</v>
      </c>
      <c r="AL79" t="s">
        <v>65</v>
      </c>
      <c r="AM79">
        <v>1E-3</v>
      </c>
      <c r="AN79" t="s">
        <v>65</v>
      </c>
      <c r="AO79">
        <v>2.25</v>
      </c>
      <c r="AP79" t="s">
        <v>65</v>
      </c>
      <c r="AQ79">
        <v>0.36</v>
      </c>
      <c r="AR79" t="s">
        <v>65</v>
      </c>
      <c r="AS79">
        <v>3.39</v>
      </c>
      <c r="AT79" t="s">
        <v>65</v>
      </c>
      <c r="AU79">
        <v>0.77</v>
      </c>
      <c r="AV79" t="s">
        <v>65</v>
      </c>
      <c r="AW79">
        <v>0.2</v>
      </c>
      <c r="AX79" t="s">
        <v>65</v>
      </c>
      <c r="AY79">
        <v>1.06</v>
      </c>
      <c r="AZ79" t="s">
        <v>65</v>
      </c>
      <c r="BB79" t="s">
        <v>63</v>
      </c>
    </row>
    <row r="80" spans="1:54" x14ac:dyDescent="0.25">
      <c r="A80" t="s">
        <v>57</v>
      </c>
      <c r="B80">
        <v>3</v>
      </c>
      <c r="C80" t="s">
        <v>76</v>
      </c>
      <c r="D80">
        <v>1991</v>
      </c>
      <c r="E80">
        <v>96.72</v>
      </c>
      <c r="F80" t="s">
        <v>59</v>
      </c>
      <c r="G80">
        <v>7.4</v>
      </c>
      <c r="H80" t="s">
        <v>65</v>
      </c>
      <c r="I80">
        <v>35.200000000000003</v>
      </c>
      <c r="J80" t="s">
        <v>65</v>
      </c>
      <c r="K80">
        <v>16.920000000000002</v>
      </c>
      <c r="L80" t="s">
        <v>65</v>
      </c>
      <c r="M80">
        <v>1.51</v>
      </c>
      <c r="N80" t="s">
        <v>65</v>
      </c>
      <c r="O80">
        <v>8.9</v>
      </c>
      <c r="P80" t="s">
        <v>65</v>
      </c>
      <c r="Q80">
        <v>3.7999999999999999E-2</v>
      </c>
      <c r="R80" t="s">
        <v>65</v>
      </c>
      <c r="S80">
        <v>3.3000000000000002E-2</v>
      </c>
      <c r="T80" t="s">
        <v>65</v>
      </c>
      <c r="U80">
        <v>5.0000000000000001E-3</v>
      </c>
      <c r="V80" t="s">
        <v>69</v>
      </c>
      <c r="W80">
        <v>2.1999999999999999E-2</v>
      </c>
      <c r="X80" t="s">
        <v>65</v>
      </c>
      <c r="Y80">
        <v>0.04</v>
      </c>
      <c r="Z80" t="s">
        <v>68</v>
      </c>
      <c r="AA80">
        <v>0.03</v>
      </c>
      <c r="AB80" t="s">
        <v>68</v>
      </c>
      <c r="AC80">
        <v>0.02</v>
      </c>
      <c r="AD80" t="s">
        <v>69</v>
      </c>
      <c r="AE80">
        <v>0.02</v>
      </c>
      <c r="AF80" t="s">
        <v>69</v>
      </c>
      <c r="AG80">
        <v>0.04</v>
      </c>
      <c r="AH80" t="s">
        <v>65</v>
      </c>
      <c r="AI80">
        <v>0.03</v>
      </c>
      <c r="AJ80" t="s">
        <v>70</v>
      </c>
      <c r="AK80">
        <v>8.0000000000000002E-3</v>
      </c>
      <c r="AL80" t="s">
        <v>70</v>
      </c>
      <c r="AM80">
        <v>1E-3</v>
      </c>
      <c r="AN80" t="s">
        <v>70</v>
      </c>
      <c r="AO80">
        <v>2.23</v>
      </c>
      <c r="AP80" t="s">
        <v>65</v>
      </c>
      <c r="AQ80">
        <v>0.33</v>
      </c>
      <c r="AR80" t="s">
        <v>65</v>
      </c>
      <c r="AS80">
        <v>3.25</v>
      </c>
      <c r="AT80" t="s">
        <v>65</v>
      </c>
      <c r="AU80">
        <v>0.79</v>
      </c>
      <c r="AV80" t="s">
        <v>65</v>
      </c>
      <c r="AW80">
        <v>0.12</v>
      </c>
      <c r="AX80" t="s">
        <v>60</v>
      </c>
      <c r="AY80">
        <v>1.05</v>
      </c>
      <c r="AZ80" t="s">
        <v>60</v>
      </c>
      <c r="BB80" t="s">
        <v>63</v>
      </c>
    </row>
    <row r="81" spans="1:54" x14ac:dyDescent="0.25">
      <c r="A81" t="s">
        <v>57</v>
      </c>
      <c r="B81">
        <v>3</v>
      </c>
      <c r="C81" t="s">
        <v>76</v>
      </c>
      <c r="D81">
        <v>1992</v>
      </c>
      <c r="E81">
        <v>76.42</v>
      </c>
      <c r="F81" t="s">
        <v>65</v>
      </c>
      <c r="G81">
        <v>7.4</v>
      </c>
      <c r="H81" t="s">
        <v>65</v>
      </c>
      <c r="I81">
        <v>35.9</v>
      </c>
      <c r="J81" t="s">
        <v>65</v>
      </c>
      <c r="K81">
        <v>17.29</v>
      </c>
      <c r="L81" t="s">
        <v>65</v>
      </c>
      <c r="M81">
        <v>1.9</v>
      </c>
      <c r="N81" t="s">
        <v>65</v>
      </c>
      <c r="O81">
        <v>8.77</v>
      </c>
      <c r="P81" t="s">
        <v>65</v>
      </c>
      <c r="Q81">
        <v>3.6999999999999998E-2</v>
      </c>
      <c r="R81" t="s">
        <v>65</v>
      </c>
      <c r="S81">
        <v>3.3000000000000002E-2</v>
      </c>
      <c r="T81" t="s">
        <v>65</v>
      </c>
      <c r="U81">
        <v>4.0000000000000001E-3</v>
      </c>
      <c r="V81" t="s">
        <v>69</v>
      </c>
      <c r="W81">
        <v>2.3E-2</v>
      </c>
      <c r="X81" t="s">
        <v>65</v>
      </c>
      <c r="Y81">
        <v>0.04</v>
      </c>
      <c r="Z81" t="s">
        <v>68</v>
      </c>
      <c r="AA81">
        <v>0.03</v>
      </c>
      <c r="AB81" t="s">
        <v>68</v>
      </c>
      <c r="AC81">
        <v>0.02</v>
      </c>
      <c r="AD81" t="s">
        <v>61</v>
      </c>
      <c r="AE81">
        <v>0.01</v>
      </c>
      <c r="AF81" t="s">
        <v>69</v>
      </c>
      <c r="AG81">
        <v>0.04</v>
      </c>
      <c r="AH81" t="s">
        <v>65</v>
      </c>
      <c r="AI81">
        <v>0.03</v>
      </c>
      <c r="AJ81" t="s">
        <v>70</v>
      </c>
      <c r="AK81">
        <v>8.9999999999999993E-3</v>
      </c>
      <c r="AL81" t="s">
        <v>64</v>
      </c>
      <c r="AM81">
        <v>1E-3</v>
      </c>
      <c r="AN81" t="s">
        <v>70</v>
      </c>
      <c r="AO81">
        <v>2.3199999999999998</v>
      </c>
      <c r="AP81" t="s">
        <v>65</v>
      </c>
      <c r="AQ81">
        <v>0.36</v>
      </c>
      <c r="AR81" t="s">
        <v>65</v>
      </c>
      <c r="AS81">
        <v>3.19</v>
      </c>
      <c r="AT81" t="s">
        <v>65</v>
      </c>
      <c r="AU81">
        <v>2.25</v>
      </c>
      <c r="AV81" t="s">
        <v>65</v>
      </c>
      <c r="AW81">
        <v>0.12</v>
      </c>
      <c r="AX81" t="s">
        <v>65</v>
      </c>
      <c r="AY81">
        <v>0.99</v>
      </c>
      <c r="AZ81" t="s">
        <v>65</v>
      </c>
      <c r="BB81" t="s">
        <v>63</v>
      </c>
    </row>
    <row r="82" spans="1:54" x14ac:dyDescent="0.25">
      <c r="A82" t="s">
        <v>57</v>
      </c>
      <c r="B82">
        <v>3</v>
      </c>
      <c r="C82" t="s">
        <v>76</v>
      </c>
      <c r="D82">
        <v>1993</v>
      </c>
      <c r="E82">
        <v>144.16999999999999</v>
      </c>
      <c r="F82" t="s">
        <v>59</v>
      </c>
      <c r="G82">
        <v>7.4</v>
      </c>
      <c r="H82" t="s">
        <v>65</v>
      </c>
      <c r="I82">
        <v>33.200000000000003</v>
      </c>
      <c r="J82" t="s">
        <v>65</v>
      </c>
      <c r="K82">
        <v>16.420000000000002</v>
      </c>
      <c r="L82" t="s">
        <v>65</v>
      </c>
      <c r="M82">
        <v>1.54</v>
      </c>
      <c r="N82" t="s">
        <v>65</v>
      </c>
      <c r="O82">
        <v>8.5500000000000007</v>
      </c>
      <c r="P82" t="s">
        <v>65</v>
      </c>
      <c r="Q82">
        <v>3.5000000000000003E-2</v>
      </c>
      <c r="R82" t="s">
        <v>65</v>
      </c>
      <c r="S82">
        <v>3.3000000000000002E-2</v>
      </c>
      <c r="T82" t="s">
        <v>65</v>
      </c>
      <c r="U82">
        <v>2E-3</v>
      </c>
      <c r="V82" t="s">
        <v>69</v>
      </c>
      <c r="W82">
        <v>2.1999999999999999E-2</v>
      </c>
      <c r="X82" t="s">
        <v>65</v>
      </c>
      <c r="Y82">
        <v>0.03</v>
      </c>
      <c r="Z82" t="s">
        <v>68</v>
      </c>
      <c r="AA82">
        <v>0.03</v>
      </c>
      <c r="AB82" t="s">
        <v>68</v>
      </c>
      <c r="AC82">
        <v>0.02</v>
      </c>
      <c r="AD82" t="s">
        <v>69</v>
      </c>
      <c r="AE82">
        <v>0.01</v>
      </c>
      <c r="AF82" t="s">
        <v>69</v>
      </c>
      <c r="AG82">
        <v>0.03</v>
      </c>
      <c r="AH82" t="s">
        <v>65</v>
      </c>
      <c r="AI82">
        <v>0.03</v>
      </c>
      <c r="AJ82" t="s">
        <v>70</v>
      </c>
      <c r="AK82">
        <v>8.0000000000000002E-3</v>
      </c>
      <c r="AL82" t="s">
        <v>70</v>
      </c>
      <c r="AM82">
        <v>1E-3</v>
      </c>
      <c r="AN82" t="s">
        <v>70</v>
      </c>
      <c r="AO82">
        <v>2.2000000000000002</v>
      </c>
      <c r="AP82" t="s">
        <v>65</v>
      </c>
      <c r="AQ82">
        <v>0.36</v>
      </c>
      <c r="AR82" t="s">
        <v>65</v>
      </c>
      <c r="AS82">
        <v>3.24</v>
      </c>
      <c r="AT82" t="s">
        <v>65</v>
      </c>
      <c r="AU82">
        <v>0.76</v>
      </c>
      <c r="AV82" t="s">
        <v>65</v>
      </c>
      <c r="AW82">
        <v>0.13</v>
      </c>
      <c r="AX82" t="s">
        <v>65</v>
      </c>
      <c r="AY82">
        <v>1.01</v>
      </c>
      <c r="AZ82" t="s">
        <v>65</v>
      </c>
      <c r="BB82" t="s">
        <v>63</v>
      </c>
    </row>
    <row r="83" spans="1:54" x14ac:dyDescent="0.25">
      <c r="A83" t="s">
        <v>57</v>
      </c>
      <c r="B83">
        <v>3</v>
      </c>
      <c r="C83" t="s">
        <v>76</v>
      </c>
      <c r="D83">
        <v>1994</v>
      </c>
      <c r="E83">
        <v>63.8</v>
      </c>
      <c r="F83" t="s">
        <v>59</v>
      </c>
      <c r="G83">
        <v>7.4</v>
      </c>
      <c r="H83" t="s">
        <v>65</v>
      </c>
      <c r="I83">
        <v>35.4</v>
      </c>
      <c r="J83" t="s">
        <v>65</v>
      </c>
      <c r="K83">
        <v>17.37</v>
      </c>
      <c r="L83" t="s">
        <v>65</v>
      </c>
      <c r="M83">
        <v>2.42</v>
      </c>
      <c r="N83" t="s">
        <v>65</v>
      </c>
      <c r="O83">
        <v>8.76</v>
      </c>
      <c r="P83" t="s">
        <v>65</v>
      </c>
      <c r="Q83">
        <v>3.9E-2</v>
      </c>
      <c r="R83" t="s">
        <v>65</v>
      </c>
      <c r="S83">
        <v>3.5000000000000003E-2</v>
      </c>
      <c r="T83" t="s">
        <v>65</v>
      </c>
      <c r="U83">
        <v>4.0000000000000001E-3</v>
      </c>
      <c r="V83" t="s">
        <v>69</v>
      </c>
      <c r="W83">
        <v>2.3E-2</v>
      </c>
      <c r="X83" t="s">
        <v>65</v>
      </c>
      <c r="Y83">
        <v>0.05</v>
      </c>
      <c r="Z83" t="s">
        <v>68</v>
      </c>
      <c r="AA83">
        <v>0.03</v>
      </c>
      <c r="AB83" t="s">
        <v>68</v>
      </c>
      <c r="AC83">
        <v>0.03</v>
      </c>
      <c r="AD83" t="s">
        <v>69</v>
      </c>
      <c r="AE83">
        <v>0.02</v>
      </c>
      <c r="AF83" t="s">
        <v>69</v>
      </c>
      <c r="AG83">
        <v>0.05</v>
      </c>
      <c r="AH83" t="s">
        <v>65</v>
      </c>
      <c r="AI83">
        <v>0.03</v>
      </c>
      <c r="AJ83" t="s">
        <v>65</v>
      </c>
      <c r="AK83">
        <v>5.0000000000000001E-3</v>
      </c>
      <c r="AL83" t="s">
        <v>70</v>
      </c>
      <c r="AM83">
        <v>0</v>
      </c>
      <c r="AN83" t="s">
        <v>70</v>
      </c>
      <c r="AO83">
        <v>2.35</v>
      </c>
      <c r="AP83" t="s">
        <v>65</v>
      </c>
      <c r="AQ83">
        <v>0.37</v>
      </c>
      <c r="AR83" t="s">
        <v>65</v>
      </c>
      <c r="AS83">
        <v>3.4</v>
      </c>
      <c r="AT83" t="s">
        <v>65</v>
      </c>
      <c r="AU83">
        <v>0.8</v>
      </c>
      <c r="AV83" t="s">
        <v>65</v>
      </c>
      <c r="AW83">
        <v>0.14000000000000001</v>
      </c>
      <c r="AX83" t="s">
        <v>65</v>
      </c>
      <c r="AY83">
        <v>0.93</v>
      </c>
      <c r="AZ83" t="s">
        <v>65</v>
      </c>
      <c r="BB83" t="s">
        <v>63</v>
      </c>
    </row>
    <row r="84" spans="1:54" x14ac:dyDescent="0.25">
      <c r="A84" t="s">
        <v>57</v>
      </c>
      <c r="B84">
        <v>3</v>
      </c>
      <c r="C84" t="s">
        <v>76</v>
      </c>
      <c r="D84">
        <v>1995</v>
      </c>
      <c r="E84">
        <v>129.09</v>
      </c>
      <c r="F84" t="s">
        <v>59</v>
      </c>
      <c r="G84">
        <v>7.5</v>
      </c>
      <c r="H84" t="s">
        <v>66</v>
      </c>
      <c r="I84">
        <v>34.1</v>
      </c>
      <c r="J84" t="s">
        <v>66</v>
      </c>
      <c r="K84">
        <v>16.5</v>
      </c>
      <c r="L84" t="s">
        <v>66</v>
      </c>
      <c r="M84">
        <v>16.62</v>
      </c>
      <c r="N84" t="s">
        <v>65</v>
      </c>
      <c r="O84">
        <v>8.57</v>
      </c>
      <c r="P84" t="s">
        <v>65</v>
      </c>
      <c r="Q84">
        <v>4.2000000000000003E-2</v>
      </c>
      <c r="R84" t="s">
        <v>65</v>
      </c>
      <c r="S84">
        <v>3.4000000000000002E-2</v>
      </c>
      <c r="T84" t="s">
        <v>65</v>
      </c>
      <c r="U84">
        <v>8.0000000000000002E-3</v>
      </c>
      <c r="V84" t="s">
        <v>69</v>
      </c>
      <c r="W84">
        <v>2.1999999999999999E-2</v>
      </c>
      <c r="X84" t="s">
        <v>65</v>
      </c>
      <c r="Y84">
        <v>0.05</v>
      </c>
      <c r="Z84" t="s">
        <v>69</v>
      </c>
      <c r="AA84">
        <v>0.03</v>
      </c>
      <c r="AB84" t="s">
        <v>69</v>
      </c>
      <c r="AC84">
        <v>0.02</v>
      </c>
      <c r="AD84" t="s">
        <v>69</v>
      </c>
      <c r="AE84">
        <v>0.03</v>
      </c>
      <c r="AF84" t="s">
        <v>69</v>
      </c>
      <c r="AG84">
        <v>0.05</v>
      </c>
      <c r="AH84" t="s">
        <v>65</v>
      </c>
      <c r="AI84">
        <v>0.03</v>
      </c>
      <c r="AJ84" t="s">
        <v>70</v>
      </c>
      <c r="AK84">
        <v>0.01</v>
      </c>
      <c r="AL84" t="s">
        <v>70</v>
      </c>
      <c r="AM84">
        <v>1E-3</v>
      </c>
      <c r="AN84" t="s">
        <v>70</v>
      </c>
      <c r="AO84">
        <v>2.2200000000000002</v>
      </c>
      <c r="AP84" t="s">
        <v>65</v>
      </c>
      <c r="AQ84">
        <v>0.34</v>
      </c>
      <c r="AR84" t="s">
        <v>65</v>
      </c>
      <c r="AS84">
        <v>3.2</v>
      </c>
      <c r="AT84" t="s">
        <v>65</v>
      </c>
      <c r="AU84">
        <v>0.76</v>
      </c>
      <c r="AV84" t="s">
        <v>65</v>
      </c>
      <c r="AW84">
        <v>0.12</v>
      </c>
      <c r="AX84" t="s">
        <v>65</v>
      </c>
      <c r="AY84">
        <v>1.03</v>
      </c>
      <c r="AZ84" t="s">
        <v>65</v>
      </c>
      <c r="BB84" t="s">
        <v>63</v>
      </c>
    </row>
    <row r="85" spans="1:54" x14ac:dyDescent="0.25">
      <c r="A85" t="s">
        <v>57</v>
      </c>
      <c r="B85">
        <v>3</v>
      </c>
      <c r="C85" t="s">
        <v>76</v>
      </c>
      <c r="D85">
        <v>1996</v>
      </c>
      <c r="E85">
        <v>203.38</v>
      </c>
      <c r="F85" t="s">
        <v>59</v>
      </c>
      <c r="G85">
        <v>7.4</v>
      </c>
      <c r="H85" t="s">
        <v>65</v>
      </c>
      <c r="I85">
        <v>31</v>
      </c>
      <c r="J85" t="s">
        <v>65</v>
      </c>
      <c r="K85">
        <v>16</v>
      </c>
      <c r="L85" t="s">
        <v>65</v>
      </c>
      <c r="M85">
        <v>401.14</v>
      </c>
      <c r="N85" t="s">
        <v>66</v>
      </c>
      <c r="O85">
        <v>8.32</v>
      </c>
      <c r="P85" t="s">
        <v>65</v>
      </c>
      <c r="Q85">
        <v>0.115</v>
      </c>
      <c r="R85" t="s">
        <v>66</v>
      </c>
      <c r="S85">
        <v>3.3000000000000002E-2</v>
      </c>
      <c r="T85" t="s">
        <v>65</v>
      </c>
      <c r="U85">
        <v>8.2000000000000003E-2</v>
      </c>
      <c r="V85" t="s">
        <v>67</v>
      </c>
      <c r="W85">
        <v>2.1000000000000001E-2</v>
      </c>
      <c r="X85" t="s">
        <v>65</v>
      </c>
      <c r="Y85">
        <v>0.25</v>
      </c>
      <c r="Z85" t="s">
        <v>68</v>
      </c>
      <c r="AA85">
        <v>0.03</v>
      </c>
      <c r="AB85" t="s">
        <v>68</v>
      </c>
      <c r="AC85">
        <v>0.02</v>
      </c>
      <c r="AD85" t="s">
        <v>69</v>
      </c>
      <c r="AE85">
        <v>0.22</v>
      </c>
      <c r="AF85" t="s">
        <v>69</v>
      </c>
      <c r="AG85">
        <v>0.25</v>
      </c>
      <c r="AH85" t="s">
        <v>65</v>
      </c>
      <c r="AI85">
        <v>0.03</v>
      </c>
      <c r="AJ85" t="s">
        <v>65</v>
      </c>
      <c r="AK85">
        <v>0.01</v>
      </c>
      <c r="AL85" t="s">
        <v>70</v>
      </c>
      <c r="AM85">
        <v>1E-3</v>
      </c>
      <c r="AN85" t="s">
        <v>70</v>
      </c>
      <c r="AO85">
        <v>2.2000000000000002</v>
      </c>
      <c r="AP85" t="s">
        <v>65</v>
      </c>
      <c r="AQ85">
        <v>0.36</v>
      </c>
      <c r="AR85" t="s">
        <v>65</v>
      </c>
      <c r="AS85">
        <v>3</v>
      </c>
      <c r="AT85" t="s">
        <v>65</v>
      </c>
      <c r="AU85">
        <v>0.71</v>
      </c>
      <c r="AV85" t="s">
        <v>65</v>
      </c>
      <c r="AW85">
        <v>0.13</v>
      </c>
      <c r="AX85" t="s">
        <v>60</v>
      </c>
      <c r="AY85">
        <v>1.02</v>
      </c>
      <c r="AZ85" t="s">
        <v>60</v>
      </c>
      <c r="BB85" t="s">
        <v>63</v>
      </c>
    </row>
    <row r="86" spans="1:54" x14ac:dyDescent="0.25">
      <c r="A86" t="s">
        <v>57</v>
      </c>
      <c r="B86">
        <v>3</v>
      </c>
      <c r="C86" t="s">
        <v>76</v>
      </c>
      <c r="D86">
        <v>1997</v>
      </c>
      <c r="E86">
        <v>209.24</v>
      </c>
      <c r="F86" t="s">
        <v>65</v>
      </c>
      <c r="G86">
        <v>7.4</v>
      </c>
      <c r="H86" t="s">
        <v>65</v>
      </c>
      <c r="I86">
        <v>30.3</v>
      </c>
      <c r="J86" t="s">
        <v>65</v>
      </c>
      <c r="K86">
        <v>14.87</v>
      </c>
      <c r="L86" t="s">
        <v>65</v>
      </c>
      <c r="M86">
        <v>11.13</v>
      </c>
      <c r="N86" t="s">
        <v>66</v>
      </c>
      <c r="O86">
        <v>8.15</v>
      </c>
      <c r="P86" t="s">
        <v>65</v>
      </c>
      <c r="Q86">
        <v>4.1000000000000002E-2</v>
      </c>
      <c r="R86" t="s">
        <v>65</v>
      </c>
      <c r="S86">
        <v>3.4000000000000002E-2</v>
      </c>
      <c r="T86" t="s">
        <v>65</v>
      </c>
      <c r="U86">
        <v>7.0000000000000001E-3</v>
      </c>
      <c r="V86" t="s">
        <v>69</v>
      </c>
      <c r="W86">
        <v>2.1000000000000001E-2</v>
      </c>
      <c r="X86" t="s">
        <v>65</v>
      </c>
      <c r="Y86">
        <v>0.04</v>
      </c>
      <c r="Z86" t="s">
        <v>69</v>
      </c>
      <c r="AA86">
        <v>0.02</v>
      </c>
      <c r="AB86" t="s">
        <v>69</v>
      </c>
      <c r="AC86">
        <v>0.01</v>
      </c>
      <c r="AD86" t="s">
        <v>68</v>
      </c>
      <c r="AE86">
        <v>0.01</v>
      </c>
      <c r="AF86" t="s">
        <v>69</v>
      </c>
      <c r="AG86">
        <v>0.04</v>
      </c>
      <c r="AH86" t="s">
        <v>65</v>
      </c>
      <c r="AI86">
        <v>0.02</v>
      </c>
      <c r="AJ86" t="s">
        <v>70</v>
      </c>
      <c r="AK86">
        <v>0.01</v>
      </c>
      <c r="AL86" t="s">
        <v>70</v>
      </c>
      <c r="AM86">
        <v>1E-3</v>
      </c>
      <c r="AN86" t="s">
        <v>70</v>
      </c>
      <c r="AO86">
        <v>2.02</v>
      </c>
      <c r="AP86" t="s">
        <v>65</v>
      </c>
      <c r="AQ86">
        <v>0.34</v>
      </c>
      <c r="AR86" t="s">
        <v>65</v>
      </c>
      <c r="AS86">
        <v>2.92</v>
      </c>
      <c r="AT86" t="s">
        <v>65</v>
      </c>
      <c r="AU86">
        <v>0.71</v>
      </c>
      <c r="AV86" t="s">
        <v>65</v>
      </c>
      <c r="AW86">
        <v>0.1</v>
      </c>
      <c r="AX86" t="s">
        <v>65</v>
      </c>
      <c r="AY86">
        <v>0.69</v>
      </c>
      <c r="AZ86" t="s">
        <v>65</v>
      </c>
      <c r="BB86" t="s">
        <v>63</v>
      </c>
    </row>
    <row r="87" spans="1:54" x14ac:dyDescent="0.25">
      <c r="A87" t="s">
        <v>57</v>
      </c>
      <c r="B87">
        <v>3</v>
      </c>
      <c r="C87" t="s">
        <v>76</v>
      </c>
      <c r="D87">
        <v>1998</v>
      </c>
      <c r="E87">
        <v>117.46</v>
      </c>
      <c r="F87" t="s">
        <v>65</v>
      </c>
      <c r="G87">
        <v>7.4</v>
      </c>
      <c r="H87" t="s">
        <v>65</v>
      </c>
      <c r="I87">
        <v>34.799999999999997</v>
      </c>
      <c r="J87" t="s">
        <v>65</v>
      </c>
      <c r="K87">
        <v>16.21</v>
      </c>
      <c r="L87" t="s">
        <v>65</v>
      </c>
      <c r="M87">
        <v>6.35</v>
      </c>
      <c r="N87" t="s">
        <v>65</v>
      </c>
      <c r="O87">
        <v>8.6199999999999992</v>
      </c>
      <c r="P87" t="s">
        <v>65</v>
      </c>
      <c r="Q87">
        <v>3.6999999999999998E-2</v>
      </c>
      <c r="R87" t="s">
        <v>65</v>
      </c>
      <c r="S87">
        <v>0.03</v>
      </c>
      <c r="T87" t="s">
        <v>65</v>
      </c>
      <c r="U87">
        <v>7.0000000000000001E-3</v>
      </c>
      <c r="V87" t="s">
        <v>69</v>
      </c>
      <c r="W87">
        <v>0.02</v>
      </c>
      <c r="X87" t="s">
        <v>65</v>
      </c>
      <c r="Y87">
        <v>0.05</v>
      </c>
      <c r="Z87" t="s">
        <v>69</v>
      </c>
      <c r="AA87">
        <v>0.03</v>
      </c>
      <c r="AB87" t="s">
        <v>69</v>
      </c>
      <c r="AC87">
        <v>0.02</v>
      </c>
      <c r="AD87" t="s">
        <v>69</v>
      </c>
      <c r="AE87">
        <v>0.02</v>
      </c>
      <c r="AF87" t="s">
        <v>69</v>
      </c>
      <c r="AG87">
        <v>0.05</v>
      </c>
      <c r="AH87" t="s">
        <v>65</v>
      </c>
      <c r="AI87">
        <v>0.03</v>
      </c>
      <c r="AJ87" t="s">
        <v>65</v>
      </c>
      <c r="AK87">
        <v>0.01</v>
      </c>
      <c r="AL87" t="s">
        <v>70</v>
      </c>
      <c r="AM87">
        <v>2E-3</v>
      </c>
      <c r="AN87" t="s">
        <v>70</v>
      </c>
      <c r="AO87">
        <v>2.3199999999999998</v>
      </c>
      <c r="AP87" t="s">
        <v>65</v>
      </c>
      <c r="AQ87">
        <v>0.36</v>
      </c>
      <c r="AR87" t="s">
        <v>65</v>
      </c>
      <c r="AS87">
        <v>3.29</v>
      </c>
      <c r="AT87" t="s">
        <v>65</v>
      </c>
      <c r="AU87">
        <v>0.79</v>
      </c>
      <c r="AV87" t="s">
        <v>65</v>
      </c>
      <c r="AW87">
        <v>0.12</v>
      </c>
      <c r="AX87" t="s">
        <v>60</v>
      </c>
      <c r="AY87">
        <v>1.1599999999999999</v>
      </c>
      <c r="AZ87" t="s">
        <v>60</v>
      </c>
      <c r="BB87" t="s">
        <v>63</v>
      </c>
    </row>
    <row r="88" spans="1:54" x14ac:dyDescent="0.25">
      <c r="A88" t="s">
        <v>57</v>
      </c>
      <c r="B88">
        <v>3</v>
      </c>
      <c r="C88" t="s">
        <v>76</v>
      </c>
      <c r="D88">
        <v>1999</v>
      </c>
      <c r="E88">
        <v>188.14</v>
      </c>
      <c r="F88" t="s">
        <v>65</v>
      </c>
      <c r="G88">
        <v>7.3</v>
      </c>
      <c r="H88" t="s">
        <v>65</v>
      </c>
      <c r="I88">
        <v>29.9</v>
      </c>
      <c r="J88" t="s">
        <v>65</v>
      </c>
      <c r="K88">
        <v>14.79</v>
      </c>
      <c r="L88" t="s">
        <v>65</v>
      </c>
      <c r="M88">
        <v>3.66</v>
      </c>
      <c r="N88" t="s">
        <v>65</v>
      </c>
      <c r="O88">
        <v>8.42</v>
      </c>
      <c r="P88" t="s">
        <v>65</v>
      </c>
      <c r="Q88">
        <v>3.3000000000000002E-2</v>
      </c>
      <c r="R88" t="s">
        <v>65</v>
      </c>
      <c r="S88">
        <v>2.9000000000000001E-2</v>
      </c>
      <c r="T88" t="s">
        <v>65</v>
      </c>
      <c r="U88">
        <v>4.0000000000000001E-3</v>
      </c>
      <c r="V88" t="s">
        <v>69</v>
      </c>
      <c r="W88">
        <v>0.02</v>
      </c>
      <c r="X88" t="s">
        <v>65</v>
      </c>
      <c r="Y88">
        <v>0.03</v>
      </c>
      <c r="Z88" t="s">
        <v>69</v>
      </c>
      <c r="AA88">
        <v>0.02</v>
      </c>
      <c r="AB88" t="s">
        <v>69</v>
      </c>
      <c r="AC88">
        <v>0.01</v>
      </c>
      <c r="AD88" t="s">
        <v>69</v>
      </c>
      <c r="AE88">
        <v>0.01</v>
      </c>
      <c r="AF88" t="s">
        <v>69</v>
      </c>
      <c r="AG88">
        <v>0.03</v>
      </c>
      <c r="AH88" t="s">
        <v>70</v>
      </c>
      <c r="AI88">
        <v>0.02</v>
      </c>
      <c r="AJ88" t="s">
        <v>70</v>
      </c>
      <c r="AK88">
        <v>1.0999999999999999E-2</v>
      </c>
      <c r="AL88" t="s">
        <v>70</v>
      </c>
      <c r="AM88">
        <v>1E-3</v>
      </c>
      <c r="AN88" t="s">
        <v>70</v>
      </c>
      <c r="AO88">
        <v>2.06</v>
      </c>
      <c r="AP88" t="s">
        <v>65</v>
      </c>
      <c r="AQ88">
        <v>0.34</v>
      </c>
      <c r="AR88" t="s">
        <v>65</v>
      </c>
      <c r="AS88">
        <v>2.96</v>
      </c>
      <c r="AT88" t="s">
        <v>65</v>
      </c>
      <c r="AU88">
        <v>0.7</v>
      </c>
      <c r="AV88" t="s">
        <v>65</v>
      </c>
      <c r="AW88">
        <v>0.11</v>
      </c>
      <c r="AX88" t="s">
        <v>60</v>
      </c>
      <c r="AY88">
        <v>0.83</v>
      </c>
      <c r="AZ88" t="s">
        <v>60</v>
      </c>
      <c r="BB88" t="s">
        <v>63</v>
      </c>
    </row>
    <row r="89" spans="1:54" x14ac:dyDescent="0.25">
      <c r="A89" t="s">
        <v>57</v>
      </c>
      <c r="B89">
        <v>3</v>
      </c>
      <c r="C89" t="s">
        <v>76</v>
      </c>
      <c r="D89">
        <v>2000</v>
      </c>
      <c r="E89">
        <v>154.09</v>
      </c>
      <c r="F89" t="s">
        <v>59</v>
      </c>
      <c r="G89">
        <v>7.3</v>
      </c>
      <c r="H89" t="s">
        <v>65</v>
      </c>
      <c r="I89">
        <v>30.7</v>
      </c>
      <c r="J89" t="s">
        <v>65</v>
      </c>
      <c r="K89">
        <v>15.07</v>
      </c>
      <c r="L89" t="s">
        <v>65</v>
      </c>
      <c r="M89">
        <v>13.34</v>
      </c>
      <c r="N89" t="s">
        <v>65</v>
      </c>
      <c r="O89">
        <v>8.42</v>
      </c>
      <c r="P89" t="s">
        <v>65</v>
      </c>
      <c r="Q89">
        <v>3.4000000000000002E-2</v>
      </c>
      <c r="R89" t="s">
        <v>65</v>
      </c>
      <c r="S89">
        <v>0.03</v>
      </c>
      <c r="T89" t="s">
        <v>65</v>
      </c>
      <c r="U89">
        <v>4.0000000000000001E-3</v>
      </c>
      <c r="V89" t="s">
        <v>69</v>
      </c>
      <c r="W89">
        <v>2.1000000000000001E-2</v>
      </c>
      <c r="X89" t="s">
        <v>65</v>
      </c>
      <c r="Y89">
        <v>0.04</v>
      </c>
      <c r="Z89" t="s">
        <v>69</v>
      </c>
      <c r="AA89">
        <v>0.02</v>
      </c>
      <c r="AB89" t="s">
        <v>69</v>
      </c>
      <c r="AC89">
        <v>0.02</v>
      </c>
      <c r="AD89" t="s">
        <v>69</v>
      </c>
      <c r="AE89">
        <v>0.02</v>
      </c>
      <c r="AF89" t="s">
        <v>69</v>
      </c>
      <c r="AG89">
        <v>0.04</v>
      </c>
      <c r="AH89" t="s">
        <v>65</v>
      </c>
      <c r="AI89">
        <v>0.02</v>
      </c>
      <c r="AJ89" t="s">
        <v>65</v>
      </c>
      <c r="AK89">
        <v>8.0000000000000002E-3</v>
      </c>
      <c r="AL89" t="s">
        <v>70</v>
      </c>
      <c r="AM89">
        <v>1E-3</v>
      </c>
      <c r="AN89" t="s">
        <v>70</v>
      </c>
      <c r="AO89">
        <v>2.14</v>
      </c>
      <c r="AP89" t="s">
        <v>65</v>
      </c>
      <c r="AQ89">
        <v>0.36</v>
      </c>
      <c r="AR89" t="s">
        <v>65</v>
      </c>
      <c r="AS89">
        <v>3.01</v>
      </c>
      <c r="AT89" t="s">
        <v>65</v>
      </c>
      <c r="AU89">
        <v>0.67</v>
      </c>
      <c r="AV89" t="s">
        <v>65</v>
      </c>
      <c r="AW89">
        <v>0.11</v>
      </c>
      <c r="AX89" t="s">
        <v>65</v>
      </c>
      <c r="AY89">
        <v>1.28</v>
      </c>
      <c r="AZ89" t="s">
        <v>65</v>
      </c>
      <c r="BB89" t="s">
        <v>63</v>
      </c>
    </row>
    <row r="90" spans="1:54" x14ac:dyDescent="0.25">
      <c r="A90" t="s">
        <v>57</v>
      </c>
      <c r="B90">
        <v>3</v>
      </c>
      <c r="C90" t="s">
        <v>76</v>
      </c>
      <c r="D90">
        <v>2001</v>
      </c>
      <c r="E90">
        <v>49.03</v>
      </c>
      <c r="F90" t="s">
        <v>59</v>
      </c>
      <c r="G90">
        <v>7.5</v>
      </c>
      <c r="H90" t="s">
        <v>65</v>
      </c>
      <c r="I90">
        <v>36.6</v>
      </c>
      <c r="J90" t="s">
        <v>65</v>
      </c>
      <c r="K90">
        <v>17.61</v>
      </c>
      <c r="L90" t="s">
        <v>65</v>
      </c>
      <c r="M90">
        <v>1.72</v>
      </c>
      <c r="N90" t="s">
        <v>65</v>
      </c>
      <c r="O90">
        <v>8.9600000000000009</v>
      </c>
      <c r="P90" t="s">
        <v>65</v>
      </c>
      <c r="Q90">
        <v>3.7999999999999999E-2</v>
      </c>
      <c r="R90" t="s">
        <v>65</v>
      </c>
      <c r="S90">
        <v>3.4000000000000002E-2</v>
      </c>
      <c r="T90" t="s">
        <v>65</v>
      </c>
      <c r="U90">
        <v>4.0000000000000001E-3</v>
      </c>
      <c r="V90" t="s">
        <v>69</v>
      </c>
      <c r="W90">
        <v>2.5000000000000001E-2</v>
      </c>
      <c r="X90" t="s">
        <v>65</v>
      </c>
      <c r="Y90">
        <v>0.06</v>
      </c>
      <c r="Z90" t="s">
        <v>67</v>
      </c>
      <c r="AA90">
        <v>0.04</v>
      </c>
      <c r="AB90" t="s">
        <v>67</v>
      </c>
      <c r="AC90">
        <v>0.03</v>
      </c>
      <c r="AD90" t="s">
        <v>69</v>
      </c>
      <c r="AE90">
        <v>0.01</v>
      </c>
      <c r="AF90" t="s">
        <v>69</v>
      </c>
      <c r="AG90">
        <v>0.05</v>
      </c>
      <c r="AH90" t="s">
        <v>65</v>
      </c>
      <c r="AI90">
        <v>0.04</v>
      </c>
      <c r="AJ90" t="s">
        <v>65</v>
      </c>
      <c r="AK90">
        <v>1.6E-2</v>
      </c>
      <c r="AL90" t="s">
        <v>70</v>
      </c>
      <c r="AM90">
        <v>3.0000000000000001E-3</v>
      </c>
      <c r="AN90" t="s">
        <v>66</v>
      </c>
      <c r="AO90">
        <v>2.62</v>
      </c>
      <c r="AP90" t="s">
        <v>65</v>
      </c>
      <c r="AQ90">
        <v>0.38</v>
      </c>
      <c r="AR90" t="s">
        <v>65</v>
      </c>
      <c r="AS90">
        <v>3.62</v>
      </c>
      <c r="AT90" t="s">
        <v>65</v>
      </c>
      <c r="AU90">
        <v>0.82</v>
      </c>
      <c r="AV90" t="s">
        <v>65</v>
      </c>
      <c r="AW90">
        <v>0.13</v>
      </c>
      <c r="AX90" t="s">
        <v>65</v>
      </c>
      <c r="AY90">
        <v>1.44</v>
      </c>
      <c r="AZ90" t="s">
        <v>65</v>
      </c>
      <c r="BA90">
        <v>1.35</v>
      </c>
      <c r="BB90" t="s">
        <v>60</v>
      </c>
    </row>
    <row r="91" spans="1:54" x14ac:dyDescent="0.25">
      <c r="A91" t="s">
        <v>57</v>
      </c>
      <c r="B91">
        <v>3</v>
      </c>
      <c r="C91" t="s">
        <v>76</v>
      </c>
      <c r="D91">
        <v>2002</v>
      </c>
      <c r="E91">
        <v>142.18</v>
      </c>
      <c r="F91" t="s">
        <v>65</v>
      </c>
      <c r="G91">
        <v>7.4</v>
      </c>
      <c r="H91" t="s">
        <v>60</v>
      </c>
      <c r="I91">
        <v>31.5</v>
      </c>
      <c r="J91" t="s">
        <v>60</v>
      </c>
      <c r="K91">
        <v>15.82</v>
      </c>
      <c r="L91" t="s">
        <v>60</v>
      </c>
      <c r="M91">
        <v>4.01</v>
      </c>
      <c r="N91" t="s">
        <v>65</v>
      </c>
      <c r="O91">
        <v>8.4</v>
      </c>
      <c r="P91" t="s">
        <v>60</v>
      </c>
      <c r="Q91">
        <v>3.2000000000000001E-2</v>
      </c>
      <c r="R91" t="s">
        <v>65</v>
      </c>
      <c r="S91">
        <v>2.5999999999999999E-2</v>
      </c>
      <c r="T91" t="s">
        <v>65</v>
      </c>
      <c r="U91">
        <v>6.0000000000000001E-3</v>
      </c>
      <c r="V91" t="s">
        <v>69</v>
      </c>
      <c r="W91">
        <v>0.02</v>
      </c>
      <c r="X91" t="s">
        <v>60</v>
      </c>
      <c r="Y91">
        <v>0.04</v>
      </c>
      <c r="Z91" t="s">
        <v>61</v>
      </c>
      <c r="AA91">
        <v>0.03</v>
      </c>
      <c r="AB91" t="s">
        <v>61</v>
      </c>
      <c r="AC91">
        <v>0.02</v>
      </c>
      <c r="AD91" t="s">
        <v>61</v>
      </c>
      <c r="AE91">
        <v>0.01</v>
      </c>
      <c r="AF91" t="s">
        <v>61</v>
      </c>
      <c r="AG91">
        <v>0.04</v>
      </c>
      <c r="AH91" t="s">
        <v>60</v>
      </c>
      <c r="AI91">
        <v>0.03</v>
      </c>
      <c r="AJ91" t="s">
        <v>64</v>
      </c>
      <c r="AK91">
        <v>5.0000000000000001E-3</v>
      </c>
      <c r="AL91" t="s">
        <v>64</v>
      </c>
      <c r="AM91">
        <v>1E-3</v>
      </c>
      <c r="AN91" t="s">
        <v>64</v>
      </c>
      <c r="AO91">
        <v>2.2200000000000002</v>
      </c>
      <c r="AP91" t="s">
        <v>60</v>
      </c>
      <c r="AQ91">
        <v>0.35</v>
      </c>
      <c r="AR91" t="s">
        <v>60</v>
      </c>
      <c r="AS91">
        <v>3.19</v>
      </c>
      <c r="AT91" t="s">
        <v>60</v>
      </c>
      <c r="AU91">
        <v>0.72</v>
      </c>
      <c r="AV91" t="s">
        <v>60</v>
      </c>
      <c r="AW91">
        <v>0.12</v>
      </c>
      <c r="AX91" t="s">
        <v>60</v>
      </c>
      <c r="AY91">
        <v>0.88</v>
      </c>
      <c r="AZ91" t="s">
        <v>60</v>
      </c>
      <c r="BA91">
        <v>0.93</v>
      </c>
      <c r="BB91" t="s">
        <v>60</v>
      </c>
    </row>
    <row r="92" spans="1:54" x14ac:dyDescent="0.25">
      <c r="A92" t="s">
        <v>57</v>
      </c>
      <c r="B92">
        <v>3</v>
      </c>
      <c r="C92" t="s">
        <v>76</v>
      </c>
      <c r="D92">
        <v>2003</v>
      </c>
      <c r="E92">
        <v>118.59</v>
      </c>
      <c r="F92" t="s">
        <v>65</v>
      </c>
      <c r="G92">
        <v>7.4</v>
      </c>
      <c r="H92" t="s">
        <v>65</v>
      </c>
      <c r="I92">
        <v>32.9</v>
      </c>
      <c r="J92" t="s">
        <v>65</v>
      </c>
      <c r="K92">
        <v>16.3</v>
      </c>
      <c r="L92" t="s">
        <v>65</v>
      </c>
      <c r="M92">
        <v>1.56</v>
      </c>
      <c r="N92" t="s">
        <v>65</v>
      </c>
      <c r="O92">
        <v>8.64</v>
      </c>
      <c r="P92" t="s">
        <v>65</v>
      </c>
      <c r="Q92">
        <v>3.3000000000000002E-2</v>
      </c>
      <c r="R92" t="s">
        <v>65</v>
      </c>
      <c r="S92">
        <v>2.9000000000000001E-2</v>
      </c>
      <c r="T92" t="s">
        <v>65</v>
      </c>
      <c r="U92">
        <v>4.0000000000000001E-3</v>
      </c>
      <c r="V92" t="s">
        <v>69</v>
      </c>
      <c r="W92">
        <v>2.1000000000000001E-2</v>
      </c>
      <c r="X92" t="s">
        <v>65</v>
      </c>
      <c r="Y92">
        <v>0.04</v>
      </c>
      <c r="Z92" t="s">
        <v>69</v>
      </c>
      <c r="AA92">
        <v>0.04</v>
      </c>
      <c r="AB92" t="s">
        <v>69</v>
      </c>
      <c r="AC92">
        <v>0.03</v>
      </c>
      <c r="AD92" t="s">
        <v>69</v>
      </c>
      <c r="AE92">
        <v>0.01</v>
      </c>
      <c r="AF92" t="s">
        <v>69</v>
      </c>
      <c r="AG92">
        <v>0.04</v>
      </c>
      <c r="AH92" t="s">
        <v>65</v>
      </c>
      <c r="AI92">
        <v>0.04</v>
      </c>
      <c r="AJ92" t="s">
        <v>65</v>
      </c>
      <c r="AK92">
        <v>8.0000000000000002E-3</v>
      </c>
      <c r="AL92" t="s">
        <v>70</v>
      </c>
      <c r="AM92">
        <v>1E-3</v>
      </c>
      <c r="AN92" t="s">
        <v>70</v>
      </c>
      <c r="AO92">
        <v>2.35</v>
      </c>
      <c r="AP92" t="s">
        <v>65</v>
      </c>
      <c r="AQ92">
        <v>0.37</v>
      </c>
      <c r="AR92" t="s">
        <v>65</v>
      </c>
      <c r="AS92">
        <v>3.25</v>
      </c>
      <c r="AT92" t="s">
        <v>65</v>
      </c>
      <c r="AU92">
        <v>0.79</v>
      </c>
      <c r="AV92" t="s">
        <v>65</v>
      </c>
      <c r="AW92">
        <v>0.12</v>
      </c>
      <c r="AX92" t="s">
        <v>65</v>
      </c>
      <c r="AY92">
        <v>0.87</v>
      </c>
      <c r="AZ92" t="s">
        <v>65</v>
      </c>
      <c r="BA92">
        <v>1.08</v>
      </c>
      <c r="BB92" t="s">
        <v>60</v>
      </c>
    </row>
    <row r="93" spans="1:54" x14ac:dyDescent="0.25">
      <c r="A93" t="s">
        <v>57</v>
      </c>
      <c r="B93">
        <v>3</v>
      </c>
      <c r="C93" t="s">
        <v>76</v>
      </c>
      <c r="D93">
        <v>2004</v>
      </c>
      <c r="E93">
        <v>128.66</v>
      </c>
      <c r="F93" t="s">
        <v>59</v>
      </c>
      <c r="G93">
        <v>7.3</v>
      </c>
      <c r="H93" t="s">
        <v>65</v>
      </c>
      <c r="I93">
        <v>32.9</v>
      </c>
      <c r="J93" t="s">
        <v>65</v>
      </c>
      <c r="K93">
        <v>15.93</v>
      </c>
      <c r="L93" t="s">
        <v>65</v>
      </c>
      <c r="M93">
        <v>2.62</v>
      </c>
      <c r="N93" t="s">
        <v>65</v>
      </c>
      <c r="O93">
        <v>8.59</v>
      </c>
      <c r="P93" t="s">
        <v>65</v>
      </c>
      <c r="Q93">
        <v>3.5999999999999997E-2</v>
      </c>
      <c r="R93" t="s">
        <v>65</v>
      </c>
      <c r="S93">
        <v>3.2000000000000001E-2</v>
      </c>
      <c r="T93" t="s">
        <v>65</v>
      </c>
      <c r="U93">
        <v>4.0000000000000001E-3</v>
      </c>
      <c r="V93" t="s">
        <v>69</v>
      </c>
      <c r="W93">
        <v>2.1999999999999999E-2</v>
      </c>
      <c r="X93" t="s">
        <v>65</v>
      </c>
      <c r="Y93">
        <v>7.0000000000000007E-2</v>
      </c>
      <c r="Z93" t="s">
        <v>69</v>
      </c>
      <c r="AA93">
        <v>0.04</v>
      </c>
      <c r="AB93" t="s">
        <v>69</v>
      </c>
      <c r="AC93">
        <v>0.03</v>
      </c>
      <c r="AD93" t="s">
        <v>69</v>
      </c>
      <c r="AE93">
        <v>0.02</v>
      </c>
      <c r="AF93" t="s">
        <v>69</v>
      </c>
      <c r="AG93">
        <v>0.06</v>
      </c>
      <c r="AH93" t="s">
        <v>65</v>
      </c>
      <c r="AI93">
        <v>0.04</v>
      </c>
      <c r="AJ93" t="s">
        <v>65</v>
      </c>
      <c r="AK93">
        <v>1.4E-2</v>
      </c>
      <c r="AL93" t="s">
        <v>70</v>
      </c>
      <c r="AM93">
        <v>3.0000000000000001E-3</v>
      </c>
      <c r="AN93" t="s">
        <v>70</v>
      </c>
      <c r="AO93">
        <v>2.36</v>
      </c>
      <c r="AP93" t="s">
        <v>65</v>
      </c>
      <c r="AQ93">
        <v>0.36</v>
      </c>
      <c r="AR93" t="s">
        <v>65</v>
      </c>
      <c r="AS93">
        <v>3.18</v>
      </c>
      <c r="AT93" t="s">
        <v>65</v>
      </c>
      <c r="AU93">
        <v>0.71</v>
      </c>
      <c r="AV93" t="s">
        <v>65</v>
      </c>
      <c r="AW93">
        <v>0.13</v>
      </c>
      <c r="AX93" t="s">
        <v>65</v>
      </c>
      <c r="AY93">
        <v>0.92</v>
      </c>
      <c r="AZ93" t="s">
        <v>65</v>
      </c>
      <c r="BA93">
        <v>1.44</v>
      </c>
      <c r="BB93" t="s">
        <v>60</v>
      </c>
    </row>
    <row r="94" spans="1:54" x14ac:dyDescent="0.25">
      <c r="A94" t="s">
        <v>57</v>
      </c>
      <c r="B94">
        <v>3</v>
      </c>
      <c r="C94" t="s">
        <v>76</v>
      </c>
      <c r="D94">
        <v>2005</v>
      </c>
      <c r="E94">
        <v>89.86</v>
      </c>
      <c r="F94" t="s">
        <v>59</v>
      </c>
      <c r="G94">
        <v>7.4</v>
      </c>
      <c r="H94" t="s">
        <v>65</v>
      </c>
      <c r="I94">
        <v>36.799999999999997</v>
      </c>
      <c r="J94" t="s">
        <v>65</v>
      </c>
      <c r="K94">
        <v>17.97</v>
      </c>
      <c r="L94" t="s">
        <v>65</v>
      </c>
      <c r="M94">
        <v>2.74</v>
      </c>
      <c r="N94" t="s">
        <v>65</v>
      </c>
      <c r="O94">
        <v>9.19</v>
      </c>
      <c r="P94" t="s">
        <v>65</v>
      </c>
      <c r="Q94">
        <v>3.7999999999999999E-2</v>
      </c>
      <c r="R94" t="s">
        <v>65</v>
      </c>
      <c r="S94">
        <v>3.4000000000000002E-2</v>
      </c>
      <c r="T94" t="s">
        <v>65</v>
      </c>
      <c r="U94">
        <v>5.0000000000000001E-3</v>
      </c>
      <c r="V94" t="s">
        <v>69</v>
      </c>
      <c r="W94">
        <v>2.3E-2</v>
      </c>
      <c r="X94" t="s">
        <v>65</v>
      </c>
      <c r="Y94">
        <v>0.06</v>
      </c>
      <c r="Z94" t="s">
        <v>69</v>
      </c>
      <c r="AA94">
        <v>0.04</v>
      </c>
      <c r="AB94" t="s">
        <v>69</v>
      </c>
      <c r="AC94">
        <v>0.03</v>
      </c>
      <c r="AD94" t="s">
        <v>69</v>
      </c>
      <c r="AE94">
        <v>0.02</v>
      </c>
      <c r="AF94" t="s">
        <v>69</v>
      </c>
      <c r="AG94">
        <v>0.06</v>
      </c>
      <c r="AH94" t="s">
        <v>60</v>
      </c>
      <c r="AI94">
        <v>0.04</v>
      </c>
      <c r="AJ94" t="s">
        <v>60</v>
      </c>
      <c r="AK94">
        <v>0.01</v>
      </c>
      <c r="AL94" t="s">
        <v>70</v>
      </c>
      <c r="AM94">
        <v>1E-3</v>
      </c>
      <c r="AN94" t="s">
        <v>70</v>
      </c>
      <c r="AO94">
        <v>2.56</v>
      </c>
      <c r="AP94" t="s">
        <v>65</v>
      </c>
      <c r="AQ94">
        <v>0.37</v>
      </c>
      <c r="AR94" t="s">
        <v>65</v>
      </c>
      <c r="AS94">
        <v>3.66</v>
      </c>
      <c r="AT94" t="s">
        <v>65</v>
      </c>
      <c r="AU94">
        <v>0.54</v>
      </c>
      <c r="AV94" t="s">
        <v>65</v>
      </c>
      <c r="AW94">
        <v>0.12</v>
      </c>
      <c r="AX94" t="s">
        <v>65</v>
      </c>
      <c r="AY94">
        <v>0.78</v>
      </c>
      <c r="AZ94" t="s">
        <v>65</v>
      </c>
      <c r="BA94">
        <v>1.61</v>
      </c>
      <c r="BB94" t="s">
        <v>65</v>
      </c>
    </row>
    <row r="95" spans="1:54" x14ac:dyDescent="0.25">
      <c r="A95" t="s">
        <v>57</v>
      </c>
      <c r="B95">
        <v>3</v>
      </c>
      <c r="C95" t="s">
        <v>76</v>
      </c>
      <c r="D95">
        <v>2006</v>
      </c>
      <c r="E95">
        <v>148.18</v>
      </c>
      <c r="F95" t="s">
        <v>59</v>
      </c>
      <c r="G95">
        <v>7.4</v>
      </c>
      <c r="H95" t="s">
        <v>65</v>
      </c>
      <c r="I95">
        <v>31.9</v>
      </c>
      <c r="J95" t="s">
        <v>65</v>
      </c>
      <c r="K95">
        <v>15.73</v>
      </c>
      <c r="L95" t="s">
        <v>65</v>
      </c>
      <c r="M95">
        <v>121.48</v>
      </c>
      <c r="N95" t="s">
        <v>65</v>
      </c>
      <c r="O95">
        <v>8.42</v>
      </c>
      <c r="P95" t="s">
        <v>65</v>
      </c>
      <c r="Q95">
        <v>7.3999999999999996E-2</v>
      </c>
      <c r="R95" t="s">
        <v>66</v>
      </c>
      <c r="S95">
        <v>2.9000000000000001E-2</v>
      </c>
      <c r="T95" t="s">
        <v>65</v>
      </c>
      <c r="U95">
        <v>4.3999999999999997E-2</v>
      </c>
      <c r="V95" t="s">
        <v>67</v>
      </c>
      <c r="W95">
        <v>2.1000000000000001E-2</v>
      </c>
      <c r="X95" t="s">
        <v>65</v>
      </c>
      <c r="Y95">
        <v>0.14000000000000001</v>
      </c>
      <c r="Z95" t="s">
        <v>65</v>
      </c>
      <c r="AA95">
        <v>0.04</v>
      </c>
      <c r="AB95" t="s">
        <v>65</v>
      </c>
      <c r="AC95">
        <v>0.03</v>
      </c>
      <c r="AD95" t="s">
        <v>69</v>
      </c>
      <c r="AE95">
        <v>0.11</v>
      </c>
      <c r="AF95" t="s">
        <v>69</v>
      </c>
      <c r="AH95" t="s">
        <v>63</v>
      </c>
      <c r="AJ95" t="s">
        <v>63</v>
      </c>
      <c r="AK95">
        <v>7.0000000000000001E-3</v>
      </c>
      <c r="AL95" t="s">
        <v>70</v>
      </c>
      <c r="AM95">
        <v>1E-3</v>
      </c>
      <c r="AN95" t="s">
        <v>70</v>
      </c>
      <c r="AO95">
        <v>2.42</v>
      </c>
      <c r="AP95" t="s">
        <v>65</v>
      </c>
      <c r="AQ95">
        <v>0.38</v>
      </c>
      <c r="AR95" t="s">
        <v>65</v>
      </c>
      <c r="AS95">
        <v>3.03</v>
      </c>
      <c r="AT95" t="s">
        <v>65</v>
      </c>
      <c r="AU95">
        <v>0.67</v>
      </c>
      <c r="AV95" t="s">
        <v>65</v>
      </c>
      <c r="AW95">
        <v>0.1</v>
      </c>
      <c r="AX95" t="s">
        <v>65</v>
      </c>
      <c r="AY95">
        <v>0.89</v>
      </c>
      <c r="AZ95" t="s">
        <v>65</v>
      </c>
      <c r="BA95">
        <v>1.53</v>
      </c>
      <c r="BB95" t="s">
        <v>65</v>
      </c>
    </row>
    <row r="96" spans="1:54" x14ac:dyDescent="0.25">
      <c r="A96" t="s">
        <v>57</v>
      </c>
      <c r="B96">
        <v>3</v>
      </c>
      <c r="C96" t="s">
        <v>76</v>
      </c>
      <c r="D96">
        <v>2007</v>
      </c>
      <c r="E96">
        <v>127.11</v>
      </c>
      <c r="F96" t="s">
        <v>59</v>
      </c>
      <c r="G96">
        <v>7.4</v>
      </c>
      <c r="H96" t="s">
        <v>65</v>
      </c>
      <c r="I96">
        <v>32.799999999999997</v>
      </c>
      <c r="J96" t="s">
        <v>65</v>
      </c>
      <c r="K96">
        <v>15.81</v>
      </c>
      <c r="L96" t="s">
        <v>65</v>
      </c>
      <c r="M96">
        <v>19.170000000000002</v>
      </c>
      <c r="N96" t="s">
        <v>65</v>
      </c>
      <c r="O96">
        <v>8.84</v>
      </c>
      <c r="P96" t="s">
        <v>65</v>
      </c>
      <c r="Q96">
        <v>4.3999999999999997E-2</v>
      </c>
      <c r="R96" t="s">
        <v>65</v>
      </c>
      <c r="S96">
        <v>3.4000000000000002E-2</v>
      </c>
      <c r="T96" t="s">
        <v>65</v>
      </c>
      <c r="U96">
        <v>0.01</v>
      </c>
      <c r="V96" t="s">
        <v>69</v>
      </c>
      <c r="W96">
        <v>2.1000000000000001E-2</v>
      </c>
      <c r="X96" t="s">
        <v>65</v>
      </c>
      <c r="Y96">
        <v>0.09</v>
      </c>
      <c r="Z96" t="s">
        <v>65</v>
      </c>
      <c r="AA96">
        <v>0.04</v>
      </c>
      <c r="AB96" t="s">
        <v>65</v>
      </c>
      <c r="AC96">
        <v>0.04</v>
      </c>
      <c r="AD96" t="s">
        <v>68</v>
      </c>
      <c r="AE96">
        <v>0.05</v>
      </c>
      <c r="AF96" t="s">
        <v>69</v>
      </c>
      <c r="AH96" t="s">
        <v>63</v>
      </c>
      <c r="AJ96" t="s">
        <v>63</v>
      </c>
      <c r="AK96">
        <v>5.0000000000000001E-3</v>
      </c>
      <c r="AL96" t="s">
        <v>70</v>
      </c>
      <c r="AM96">
        <v>0</v>
      </c>
      <c r="AN96" t="s">
        <v>70</v>
      </c>
      <c r="AO96">
        <v>2.37</v>
      </c>
      <c r="AP96" t="s">
        <v>65</v>
      </c>
      <c r="AQ96">
        <v>0.37</v>
      </c>
      <c r="AR96" t="s">
        <v>65</v>
      </c>
      <c r="AS96">
        <v>3.14</v>
      </c>
      <c r="AT96" t="s">
        <v>65</v>
      </c>
      <c r="AU96">
        <v>0.85</v>
      </c>
      <c r="AV96" t="s">
        <v>65</v>
      </c>
      <c r="AW96">
        <v>0.11</v>
      </c>
      <c r="AX96" t="s">
        <v>65</v>
      </c>
      <c r="AY96">
        <v>0.85</v>
      </c>
      <c r="AZ96" t="s">
        <v>65</v>
      </c>
      <c r="BA96">
        <v>1.25</v>
      </c>
      <c r="BB96" t="s">
        <v>65</v>
      </c>
    </row>
    <row r="97" spans="1:54" x14ac:dyDescent="0.25">
      <c r="A97" t="s">
        <v>57</v>
      </c>
      <c r="B97">
        <v>3</v>
      </c>
      <c r="C97" t="s">
        <v>76</v>
      </c>
      <c r="D97">
        <v>2008</v>
      </c>
      <c r="E97">
        <v>157.13</v>
      </c>
      <c r="F97" t="s">
        <v>59</v>
      </c>
      <c r="G97">
        <v>7.4</v>
      </c>
      <c r="H97" t="s">
        <v>65</v>
      </c>
      <c r="I97">
        <v>32.6</v>
      </c>
      <c r="J97" t="s">
        <v>65</v>
      </c>
      <c r="K97">
        <v>15.74</v>
      </c>
      <c r="L97" t="s">
        <v>65</v>
      </c>
      <c r="M97">
        <v>8.84</v>
      </c>
      <c r="N97" t="s">
        <v>65</v>
      </c>
      <c r="O97">
        <v>8.6</v>
      </c>
      <c r="P97" t="s">
        <v>65</v>
      </c>
      <c r="Q97">
        <v>0.04</v>
      </c>
      <c r="R97" t="s">
        <v>66</v>
      </c>
      <c r="S97">
        <v>3.2000000000000001E-2</v>
      </c>
      <c r="T97" t="s">
        <v>65</v>
      </c>
      <c r="U97">
        <v>8.0000000000000002E-3</v>
      </c>
      <c r="V97" t="s">
        <v>67</v>
      </c>
      <c r="W97">
        <v>1.9E-2</v>
      </c>
      <c r="X97" t="s">
        <v>65</v>
      </c>
      <c r="Y97">
        <v>0.06</v>
      </c>
      <c r="Z97" t="s">
        <v>65</v>
      </c>
      <c r="AA97">
        <v>0.04</v>
      </c>
      <c r="AB97" t="s">
        <v>65</v>
      </c>
      <c r="AC97">
        <v>0.04</v>
      </c>
      <c r="AD97" t="s">
        <v>69</v>
      </c>
      <c r="AE97">
        <v>0.02</v>
      </c>
      <c r="AF97" t="s">
        <v>69</v>
      </c>
      <c r="AH97" t="s">
        <v>63</v>
      </c>
      <c r="AJ97" t="s">
        <v>63</v>
      </c>
      <c r="AK97">
        <v>5.0000000000000001E-3</v>
      </c>
      <c r="AL97" t="s">
        <v>70</v>
      </c>
      <c r="AM97">
        <v>0</v>
      </c>
      <c r="AN97" t="s">
        <v>70</v>
      </c>
      <c r="AO97">
        <v>2.35</v>
      </c>
      <c r="AP97" t="s">
        <v>65</v>
      </c>
      <c r="AQ97">
        <v>0.35</v>
      </c>
      <c r="AR97" t="s">
        <v>65</v>
      </c>
      <c r="AS97">
        <v>3.26</v>
      </c>
      <c r="AT97" t="s">
        <v>65</v>
      </c>
      <c r="AU97">
        <v>0.65</v>
      </c>
      <c r="AV97" t="s">
        <v>65</v>
      </c>
      <c r="AW97">
        <v>0.11</v>
      </c>
      <c r="AX97" t="s">
        <v>65</v>
      </c>
      <c r="AY97">
        <v>0.87</v>
      </c>
      <c r="AZ97" t="s">
        <v>65</v>
      </c>
      <c r="BA97">
        <v>1.18</v>
      </c>
      <c r="BB97" t="s">
        <v>65</v>
      </c>
    </row>
    <row r="98" spans="1:54" x14ac:dyDescent="0.25">
      <c r="A98" t="s">
        <v>57</v>
      </c>
      <c r="B98">
        <v>3</v>
      </c>
      <c r="C98" t="s">
        <v>76</v>
      </c>
      <c r="D98">
        <v>2009</v>
      </c>
      <c r="E98">
        <v>125.91</v>
      </c>
      <c r="F98" t="s">
        <v>59</v>
      </c>
      <c r="G98">
        <v>7.5</v>
      </c>
      <c r="H98" t="s">
        <v>65</v>
      </c>
      <c r="I98">
        <v>31.2</v>
      </c>
      <c r="J98" t="s">
        <v>65</v>
      </c>
      <c r="K98">
        <v>15.68</v>
      </c>
      <c r="L98" t="s">
        <v>65</v>
      </c>
      <c r="M98">
        <v>74.37</v>
      </c>
      <c r="N98" t="s">
        <v>65</v>
      </c>
      <c r="O98">
        <v>8.0299999999999994</v>
      </c>
      <c r="P98" t="s">
        <v>65</v>
      </c>
      <c r="Q98">
        <v>7.0000000000000007E-2</v>
      </c>
      <c r="R98" t="s">
        <v>65</v>
      </c>
      <c r="S98">
        <v>3.4000000000000002E-2</v>
      </c>
      <c r="T98" t="s">
        <v>65</v>
      </c>
      <c r="U98">
        <v>3.5999999999999997E-2</v>
      </c>
      <c r="V98" t="s">
        <v>69</v>
      </c>
      <c r="W98">
        <v>1.7000000000000001E-2</v>
      </c>
      <c r="X98" t="s">
        <v>65</v>
      </c>
      <c r="Y98">
        <v>0.13</v>
      </c>
      <c r="Z98" t="s">
        <v>65</v>
      </c>
      <c r="AA98">
        <v>0.04</v>
      </c>
      <c r="AB98" t="s">
        <v>65</v>
      </c>
      <c r="AC98">
        <v>0.04</v>
      </c>
      <c r="AD98" t="s">
        <v>69</v>
      </c>
      <c r="AE98">
        <v>0.1</v>
      </c>
      <c r="AF98" t="s">
        <v>69</v>
      </c>
      <c r="AH98" t="s">
        <v>63</v>
      </c>
      <c r="AJ98" t="s">
        <v>63</v>
      </c>
      <c r="AK98">
        <v>5.0000000000000001E-3</v>
      </c>
      <c r="AL98" t="s">
        <v>70</v>
      </c>
      <c r="AM98">
        <v>1E-3</v>
      </c>
      <c r="AN98" t="s">
        <v>70</v>
      </c>
      <c r="AO98">
        <v>2.31</v>
      </c>
      <c r="AP98" t="s">
        <v>65</v>
      </c>
      <c r="AQ98">
        <v>0.36</v>
      </c>
      <c r="AR98" t="s">
        <v>65</v>
      </c>
      <c r="AS98">
        <v>3.11</v>
      </c>
      <c r="AT98" t="s">
        <v>65</v>
      </c>
      <c r="AU98">
        <v>0.62</v>
      </c>
      <c r="AV98" t="s">
        <v>65</v>
      </c>
      <c r="AW98">
        <v>0.1</v>
      </c>
      <c r="AX98" t="s">
        <v>65</v>
      </c>
      <c r="AY98">
        <v>0.87</v>
      </c>
      <c r="AZ98" t="s">
        <v>65</v>
      </c>
      <c r="BA98">
        <v>1.45</v>
      </c>
      <c r="BB98" t="s">
        <v>65</v>
      </c>
    </row>
    <row r="99" spans="1:54" x14ac:dyDescent="0.25">
      <c r="A99" t="s">
        <v>57</v>
      </c>
      <c r="B99">
        <v>3</v>
      </c>
      <c r="C99" t="s">
        <v>76</v>
      </c>
      <c r="D99">
        <v>2010</v>
      </c>
      <c r="E99">
        <v>108.72</v>
      </c>
      <c r="F99" t="s">
        <v>65</v>
      </c>
      <c r="G99">
        <v>7.5</v>
      </c>
      <c r="H99" t="s">
        <v>65</v>
      </c>
      <c r="I99">
        <v>34.1</v>
      </c>
      <c r="J99" t="s">
        <v>65</v>
      </c>
      <c r="K99">
        <v>16.89</v>
      </c>
      <c r="L99" t="s">
        <v>65</v>
      </c>
      <c r="M99">
        <v>31.95</v>
      </c>
      <c r="N99" t="s">
        <v>65</v>
      </c>
      <c r="O99">
        <v>8.59</v>
      </c>
      <c r="P99" t="s">
        <v>65</v>
      </c>
      <c r="Q99">
        <v>5.6000000000000001E-2</v>
      </c>
      <c r="R99" t="s">
        <v>66</v>
      </c>
      <c r="S99">
        <v>3.1E-2</v>
      </c>
      <c r="T99" t="s">
        <v>65</v>
      </c>
      <c r="U99">
        <v>2.5000000000000001E-2</v>
      </c>
      <c r="V99" t="s">
        <v>67</v>
      </c>
      <c r="W99">
        <v>0.02</v>
      </c>
      <c r="X99" t="s">
        <v>65</v>
      </c>
      <c r="Y99">
        <v>0.11</v>
      </c>
      <c r="Z99" t="s">
        <v>65</v>
      </c>
      <c r="AA99">
        <v>0.04</v>
      </c>
      <c r="AB99" t="s">
        <v>65</v>
      </c>
      <c r="AC99">
        <v>0.04</v>
      </c>
      <c r="AD99" t="s">
        <v>68</v>
      </c>
      <c r="AE99">
        <v>7.0000000000000007E-2</v>
      </c>
      <c r="AF99" t="s">
        <v>69</v>
      </c>
      <c r="AH99" t="s">
        <v>63</v>
      </c>
      <c r="AJ99" t="s">
        <v>63</v>
      </c>
      <c r="AK99">
        <v>7.0000000000000001E-3</v>
      </c>
      <c r="AL99" t="s">
        <v>70</v>
      </c>
      <c r="AM99">
        <v>0</v>
      </c>
      <c r="AN99" t="s">
        <v>70</v>
      </c>
      <c r="AO99">
        <v>2.29</v>
      </c>
      <c r="AP99" t="s">
        <v>65</v>
      </c>
      <c r="AQ99">
        <v>0.37</v>
      </c>
      <c r="AR99" t="s">
        <v>65</v>
      </c>
      <c r="AS99">
        <v>3.37</v>
      </c>
      <c r="AT99" t="s">
        <v>65</v>
      </c>
      <c r="AU99">
        <v>0.51</v>
      </c>
      <c r="AV99" t="s">
        <v>65</v>
      </c>
      <c r="AW99">
        <v>0.11</v>
      </c>
      <c r="AX99" t="s">
        <v>65</v>
      </c>
      <c r="AY99">
        <v>0.92</v>
      </c>
      <c r="AZ99" t="s">
        <v>65</v>
      </c>
      <c r="BA99">
        <v>1.46</v>
      </c>
      <c r="BB99" t="s">
        <v>65</v>
      </c>
    </row>
    <row r="100" spans="1:54" x14ac:dyDescent="0.25">
      <c r="A100" t="s">
        <v>57</v>
      </c>
      <c r="B100">
        <v>3</v>
      </c>
      <c r="C100" t="s">
        <v>76</v>
      </c>
      <c r="D100">
        <v>2011</v>
      </c>
      <c r="E100">
        <v>159.35</v>
      </c>
      <c r="F100" t="s">
        <v>59</v>
      </c>
      <c r="G100">
        <v>7.4</v>
      </c>
      <c r="H100" t="s">
        <v>65</v>
      </c>
      <c r="I100">
        <v>32.299999999999997</v>
      </c>
      <c r="J100" t="s">
        <v>65</v>
      </c>
      <c r="K100">
        <v>15.76</v>
      </c>
      <c r="L100" t="s">
        <v>65</v>
      </c>
      <c r="M100">
        <v>12.68</v>
      </c>
      <c r="N100" t="s">
        <v>65</v>
      </c>
      <c r="O100">
        <v>8.3699999999999992</v>
      </c>
      <c r="P100" t="s">
        <v>65</v>
      </c>
      <c r="Q100">
        <v>3.3000000000000002E-2</v>
      </c>
      <c r="R100" t="s">
        <v>65</v>
      </c>
      <c r="S100">
        <v>2.1999999999999999E-2</v>
      </c>
      <c r="T100" t="s">
        <v>65</v>
      </c>
      <c r="U100">
        <v>1.0999999999999999E-2</v>
      </c>
      <c r="V100" t="s">
        <v>69</v>
      </c>
      <c r="W100">
        <v>0.02</v>
      </c>
      <c r="X100" t="s">
        <v>65</v>
      </c>
      <c r="Y100">
        <v>0.06</v>
      </c>
      <c r="Z100" t="s">
        <v>65</v>
      </c>
      <c r="AA100">
        <v>0.04</v>
      </c>
      <c r="AB100" t="s">
        <v>70</v>
      </c>
      <c r="AC100">
        <v>0.03</v>
      </c>
      <c r="AD100" t="s">
        <v>69</v>
      </c>
      <c r="AE100">
        <v>0.02</v>
      </c>
      <c r="AF100" t="s">
        <v>69</v>
      </c>
      <c r="AH100" t="s">
        <v>63</v>
      </c>
      <c r="AJ100" t="s">
        <v>63</v>
      </c>
      <c r="AK100">
        <v>1.4999999999999999E-2</v>
      </c>
      <c r="AL100" t="s">
        <v>70</v>
      </c>
      <c r="AM100">
        <v>0</v>
      </c>
      <c r="AN100" t="s">
        <v>70</v>
      </c>
      <c r="AO100">
        <v>2.27</v>
      </c>
      <c r="AP100" t="s">
        <v>65</v>
      </c>
      <c r="AQ100">
        <v>0.35</v>
      </c>
      <c r="AR100" t="s">
        <v>65</v>
      </c>
      <c r="AS100">
        <v>3.2</v>
      </c>
      <c r="AT100" t="s">
        <v>65</v>
      </c>
      <c r="AU100">
        <v>0.59</v>
      </c>
      <c r="AV100" t="s">
        <v>65</v>
      </c>
      <c r="AW100">
        <v>0.11</v>
      </c>
      <c r="AX100" t="s">
        <v>65</v>
      </c>
      <c r="AY100">
        <v>0.88</v>
      </c>
      <c r="AZ100" t="s">
        <v>65</v>
      </c>
      <c r="BA100">
        <v>1.1200000000000001</v>
      </c>
      <c r="BB100" t="s">
        <v>65</v>
      </c>
    </row>
    <row r="101" spans="1:54" x14ac:dyDescent="0.25">
      <c r="A101" t="s">
        <v>57</v>
      </c>
      <c r="B101">
        <v>3</v>
      </c>
      <c r="C101" t="s">
        <v>76</v>
      </c>
      <c r="D101">
        <v>2012</v>
      </c>
      <c r="E101">
        <v>149.54</v>
      </c>
      <c r="F101" t="s">
        <v>59</v>
      </c>
      <c r="G101">
        <v>7.4</v>
      </c>
      <c r="H101" t="s">
        <v>65</v>
      </c>
      <c r="I101">
        <v>31.1</v>
      </c>
      <c r="J101" t="s">
        <v>65</v>
      </c>
      <c r="K101">
        <v>15.52</v>
      </c>
      <c r="L101" t="s">
        <v>65</v>
      </c>
      <c r="M101">
        <v>7.48</v>
      </c>
      <c r="N101" t="s">
        <v>65</v>
      </c>
      <c r="O101">
        <v>8.2899999999999991</v>
      </c>
      <c r="P101" t="s">
        <v>65</v>
      </c>
      <c r="Q101">
        <v>2.7E-2</v>
      </c>
      <c r="R101" t="s">
        <v>65</v>
      </c>
      <c r="S101">
        <v>0.02</v>
      </c>
      <c r="T101" t="s">
        <v>65</v>
      </c>
      <c r="U101">
        <v>7.0000000000000001E-3</v>
      </c>
      <c r="V101" t="s">
        <v>69</v>
      </c>
      <c r="W101">
        <v>1.7999999999999999E-2</v>
      </c>
      <c r="X101" t="s">
        <v>65</v>
      </c>
      <c r="Y101">
        <v>0.05</v>
      </c>
      <c r="Z101" t="s">
        <v>70</v>
      </c>
      <c r="AA101">
        <v>0.01</v>
      </c>
      <c r="AB101" t="s">
        <v>70</v>
      </c>
      <c r="AC101">
        <v>0.01</v>
      </c>
      <c r="AD101" t="s">
        <v>69</v>
      </c>
      <c r="AE101">
        <v>0.04</v>
      </c>
      <c r="AF101" t="s">
        <v>69</v>
      </c>
      <c r="AH101" t="s">
        <v>63</v>
      </c>
      <c r="AJ101" t="s">
        <v>63</v>
      </c>
      <c r="AK101">
        <v>1.0999999999999999E-2</v>
      </c>
      <c r="AL101" t="s">
        <v>70</v>
      </c>
      <c r="AM101">
        <v>2E-3</v>
      </c>
      <c r="AN101" t="s">
        <v>70</v>
      </c>
      <c r="AO101">
        <v>2.23</v>
      </c>
      <c r="AP101" t="s">
        <v>65</v>
      </c>
      <c r="AQ101">
        <v>0.35</v>
      </c>
      <c r="AR101" t="s">
        <v>65</v>
      </c>
      <c r="AS101">
        <v>3.12</v>
      </c>
      <c r="AT101" t="s">
        <v>65</v>
      </c>
      <c r="AU101">
        <v>0.74</v>
      </c>
      <c r="AV101" t="s">
        <v>65</v>
      </c>
      <c r="AW101">
        <v>0.11</v>
      </c>
      <c r="AX101" t="s">
        <v>65</v>
      </c>
      <c r="AY101">
        <v>0.8</v>
      </c>
      <c r="AZ101" t="s">
        <v>65</v>
      </c>
      <c r="BA101">
        <v>1.1499999999999999</v>
      </c>
      <c r="BB101" t="s">
        <v>65</v>
      </c>
    </row>
    <row r="102" spans="1:54" x14ac:dyDescent="0.25">
      <c r="A102" t="s">
        <v>57</v>
      </c>
      <c r="B102">
        <v>3</v>
      </c>
      <c r="C102" t="s">
        <v>76</v>
      </c>
      <c r="D102">
        <v>2013</v>
      </c>
      <c r="E102">
        <v>119.34</v>
      </c>
      <c r="F102" t="s">
        <v>59</v>
      </c>
      <c r="G102">
        <v>7.4</v>
      </c>
      <c r="H102" t="s">
        <v>65</v>
      </c>
      <c r="I102">
        <v>33.299999999999997</v>
      </c>
      <c r="J102" t="s">
        <v>65</v>
      </c>
      <c r="K102">
        <v>16.71</v>
      </c>
      <c r="L102" t="s">
        <v>65</v>
      </c>
      <c r="M102">
        <v>3.32</v>
      </c>
      <c r="N102" t="s">
        <v>65</v>
      </c>
      <c r="O102">
        <v>8.6300000000000008</v>
      </c>
      <c r="P102" t="s">
        <v>65</v>
      </c>
      <c r="Q102">
        <v>2.4E-2</v>
      </c>
      <c r="R102" t="s">
        <v>65</v>
      </c>
      <c r="S102">
        <v>2.1000000000000001E-2</v>
      </c>
      <c r="T102" t="s">
        <v>65</v>
      </c>
      <c r="U102">
        <v>3.0000000000000001E-3</v>
      </c>
      <c r="V102" t="s">
        <v>69</v>
      </c>
      <c r="W102">
        <v>1.9E-2</v>
      </c>
      <c r="X102" t="s">
        <v>65</v>
      </c>
      <c r="Y102">
        <v>0.04</v>
      </c>
      <c r="Z102" t="s">
        <v>65</v>
      </c>
      <c r="AA102">
        <v>0.03</v>
      </c>
      <c r="AB102" t="s">
        <v>70</v>
      </c>
      <c r="AC102">
        <v>0.03</v>
      </c>
      <c r="AD102" t="s">
        <v>68</v>
      </c>
      <c r="AE102">
        <v>0.01</v>
      </c>
      <c r="AF102" t="s">
        <v>69</v>
      </c>
      <c r="AH102" t="s">
        <v>63</v>
      </c>
      <c r="AJ102" t="s">
        <v>63</v>
      </c>
      <c r="AK102">
        <v>4.0000000000000001E-3</v>
      </c>
      <c r="AL102" t="s">
        <v>70</v>
      </c>
      <c r="AM102">
        <v>1E-3</v>
      </c>
      <c r="AN102" t="s">
        <v>70</v>
      </c>
      <c r="AO102">
        <v>2.34</v>
      </c>
      <c r="AP102" t="s">
        <v>65</v>
      </c>
      <c r="AQ102">
        <v>0.36</v>
      </c>
      <c r="AR102" t="s">
        <v>65</v>
      </c>
      <c r="AS102">
        <v>3.32</v>
      </c>
      <c r="AT102" t="s">
        <v>65</v>
      </c>
      <c r="AU102">
        <v>0.8</v>
      </c>
      <c r="AV102" t="s">
        <v>65</v>
      </c>
      <c r="AW102">
        <v>0.11</v>
      </c>
      <c r="AX102" t="s">
        <v>65</v>
      </c>
      <c r="AY102">
        <v>0.74</v>
      </c>
      <c r="AZ102" t="s">
        <v>65</v>
      </c>
      <c r="BA102">
        <v>1.26</v>
      </c>
      <c r="BB102" t="s">
        <v>65</v>
      </c>
    </row>
    <row r="103" spans="1:54" x14ac:dyDescent="0.25">
      <c r="A103" t="s">
        <v>57</v>
      </c>
      <c r="B103">
        <v>3</v>
      </c>
      <c r="C103" t="s">
        <v>76</v>
      </c>
      <c r="D103">
        <v>2014</v>
      </c>
      <c r="E103">
        <v>125.45</v>
      </c>
      <c r="F103" t="s">
        <v>59</v>
      </c>
      <c r="G103">
        <v>7.4</v>
      </c>
      <c r="H103" t="s">
        <v>65</v>
      </c>
      <c r="I103">
        <v>32.700000000000003</v>
      </c>
      <c r="J103" t="s">
        <v>65</v>
      </c>
      <c r="K103">
        <v>16.2</v>
      </c>
      <c r="L103" t="s">
        <v>65</v>
      </c>
      <c r="M103">
        <v>6.33</v>
      </c>
      <c r="N103" t="s">
        <v>65</v>
      </c>
      <c r="O103">
        <v>8.5</v>
      </c>
      <c r="P103" t="s">
        <v>65</v>
      </c>
      <c r="Q103">
        <v>2.8000000000000001E-2</v>
      </c>
      <c r="R103" t="s">
        <v>65</v>
      </c>
      <c r="S103">
        <v>2.1999999999999999E-2</v>
      </c>
      <c r="T103" t="s">
        <v>65</v>
      </c>
      <c r="U103">
        <v>7.0000000000000001E-3</v>
      </c>
      <c r="V103" t="s">
        <v>69</v>
      </c>
      <c r="W103">
        <v>1.9E-2</v>
      </c>
      <c r="X103" t="s">
        <v>65</v>
      </c>
      <c r="Y103">
        <v>0.04</v>
      </c>
      <c r="Z103" t="s">
        <v>65</v>
      </c>
      <c r="AA103">
        <v>0.02</v>
      </c>
      <c r="AB103" t="s">
        <v>70</v>
      </c>
      <c r="AC103">
        <v>0.02</v>
      </c>
      <c r="AD103" t="s">
        <v>68</v>
      </c>
      <c r="AE103">
        <v>0.02</v>
      </c>
      <c r="AF103" t="s">
        <v>69</v>
      </c>
      <c r="AH103" t="s">
        <v>63</v>
      </c>
      <c r="AJ103" t="s">
        <v>63</v>
      </c>
      <c r="AK103">
        <v>5.0000000000000001E-3</v>
      </c>
      <c r="AL103" t="s">
        <v>70</v>
      </c>
      <c r="AM103">
        <v>0</v>
      </c>
      <c r="AN103" t="s">
        <v>70</v>
      </c>
      <c r="AO103">
        <v>2.33</v>
      </c>
      <c r="AP103" t="s">
        <v>65</v>
      </c>
      <c r="AQ103">
        <v>0.36</v>
      </c>
      <c r="AR103" t="s">
        <v>65</v>
      </c>
      <c r="AS103">
        <v>3.27</v>
      </c>
      <c r="AT103" t="s">
        <v>65</v>
      </c>
      <c r="AU103">
        <v>0.78</v>
      </c>
      <c r="AV103" t="s">
        <v>65</v>
      </c>
      <c r="AW103">
        <v>0.11</v>
      </c>
      <c r="AX103" t="s">
        <v>65</v>
      </c>
      <c r="AY103">
        <v>0.8</v>
      </c>
      <c r="AZ103" t="s">
        <v>65</v>
      </c>
      <c r="BA103">
        <v>1.23</v>
      </c>
      <c r="BB103" t="s">
        <v>65</v>
      </c>
    </row>
    <row r="104" spans="1:54" x14ac:dyDescent="0.25">
      <c r="A104" t="s">
        <v>57</v>
      </c>
      <c r="B104">
        <v>3</v>
      </c>
      <c r="C104" t="s">
        <v>76</v>
      </c>
      <c r="D104">
        <v>2015</v>
      </c>
      <c r="E104">
        <v>88.38</v>
      </c>
      <c r="F104" t="s">
        <v>59</v>
      </c>
      <c r="G104">
        <v>7.3</v>
      </c>
      <c r="H104" t="s">
        <v>60</v>
      </c>
      <c r="I104">
        <v>35.4</v>
      </c>
      <c r="J104" t="s">
        <v>60</v>
      </c>
      <c r="K104">
        <v>17.09</v>
      </c>
      <c r="L104" t="s">
        <v>60</v>
      </c>
      <c r="M104">
        <v>2.2200000000000002</v>
      </c>
      <c r="N104" t="s">
        <v>60</v>
      </c>
      <c r="O104">
        <v>8.7100000000000009</v>
      </c>
      <c r="P104" t="s">
        <v>60</v>
      </c>
      <c r="Q104">
        <v>2.5999999999999999E-2</v>
      </c>
      <c r="R104" t="s">
        <v>60</v>
      </c>
      <c r="S104">
        <v>2.4E-2</v>
      </c>
      <c r="T104" t="s">
        <v>60</v>
      </c>
      <c r="U104">
        <v>3.0000000000000001E-3</v>
      </c>
      <c r="V104" t="s">
        <v>61</v>
      </c>
      <c r="W104">
        <v>2.1999999999999999E-2</v>
      </c>
      <c r="X104" t="s">
        <v>60</v>
      </c>
      <c r="Y104">
        <v>0.05</v>
      </c>
      <c r="Z104" t="s">
        <v>60</v>
      </c>
      <c r="AA104">
        <v>0.04</v>
      </c>
      <c r="AB104" t="s">
        <v>60</v>
      </c>
      <c r="AC104">
        <v>0.03</v>
      </c>
      <c r="AD104" t="s">
        <v>62</v>
      </c>
      <c r="AE104">
        <v>0.01</v>
      </c>
      <c r="AF104" t="s">
        <v>61</v>
      </c>
      <c r="AH104" t="s">
        <v>63</v>
      </c>
      <c r="AJ104" t="s">
        <v>63</v>
      </c>
      <c r="AK104">
        <v>3.0000000000000001E-3</v>
      </c>
      <c r="AL104" t="s">
        <v>64</v>
      </c>
      <c r="AM104">
        <v>1E-3</v>
      </c>
      <c r="AN104" t="s">
        <v>64</v>
      </c>
      <c r="AO104">
        <v>2.5</v>
      </c>
      <c r="AP104" t="s">
        <v>60</v>
      </c>
      <c r="AQ104">
        <v>0.37</v>
      </c>
      <c r="AR104" t="s">
        <v>60</v>
      </c>
      <c r="AS104">
        <v>3.53</v>
      </c>
      <c r="AT104" t="s">
        <v>60</v>
      </c>
      <c r="AU104">
        <v>0.84</v>
      </c>
      <c r="AV104" t="s">
        <v>60</v>
      </c>
      <c r="AW104">
        <v>0.11</v>
      </c>
      <c r="AX104" t="s">
        <v>60</v>
      </c>
      <c r="AY104">
        <v>0.76</v>
      </c>
      <c r="AZ104" t="s">
        <v>60</v>
      </c>
      <c r="BA104">
        <v>1.47</v>
      </c>
      <c r="BB104" t="s">
        <v>60</v>
      </c>
    </row>
    <row r="105" spans="1:54" x14ac:dyDescent="0.25">
      <c r="A105" t="s">
        <v>57</v>
      </c>
      <c r="B105">
        <v>3</v>
      </c>
      <c r="C105" t="s">
        <v>76</v>
      </c>
      <c r="D105">
        <v>2016</v>
      </c>
      <c r="E105">
        <v>123.87</v>
      </c>
      <c r="F105" t="s">
        <v>59</v>
      </c>
      <c r="G105">
        <v>7.5</v>
      </c>
      <c r="H105" t="s">
        <v>60</v>
      </c>
      <c r="I105">
        <v>32.5</v>
      </c>
      <c r="J105" t="s">
        <v>60</v>
      </c>
      <c r="K105">
        <v>16.260000000000002</v>
      </c>
      <c r="L105" t="s">
        <v>60</v>
      </c>
      <c r="M105">
        <v>4.7</v>
      </c>
      <c r="N105" t="s">
        <v>60</v>
      </c>
      <c r="O105">
        <v>8.5299999999999994</v>
      </c>
      <c r="P105" t="s">
        <v>60</v>
      </c>
      <c r="Q105">
        <v>2.9000000000000001E-2</v>
      </c>
      <c r="R105" t="s">
        <v>60</v>
      </c>
      <c r="S105">
        <v>2.3E-2</v>
      </c>
      <c r="T105" t="s">
        <v>60</v>
      </c>
      <c r="U105">
        <v>6.0000000000000001E-3</v>
      </c>
      <c r="V105" t="s">
        <v>61</v>
      </c>
      <c r="W105">
        <v>2.1999999999999999E-2</v>
      </c>
      <c r="X105" t="s">
        <v>60</v>
      </c>
      <c r="Y105">
        <v>0.04</v>
      </c>
      <c r="Z105" t="s">
        <v>64</v>
      </c>
      <c r="AA105">
        <v>0.03</v>
      </c>
      <c r="AB105" t="s">
        <v>64</v>
      </c>
      <c r="AC105">
        <v>0.02</v>
      </c>
      <c r="AD105" t="s">
        <v>62</v>
      </c>
      <c r="AE105">
        <v>0.01</v>
      </c>
      <c r="AF105" t="s">
        <v>61</v>
      </c>
      <c r="AH105" t="s">
        <v>63</v>
      </c>
      <c r="AJ105" t="s">
        <v>63</v>
      </c>
      <c r="AK105">
        <v>6.0000000000000001E-3</v>
      </c>
      <c r="AL105" t="s">
        <v>64</v>
      </c>
      <c r="AM105">
        <v>1E-3</v>
      </c>
      <c r="AN105" t="s">
        <v>64</v>
      </c>
      <c r="AO105">
        <v>2.25</v>
      </c>
      <c r="AP105" t="s">
        <v>60</v>
      </c>
      <c r="AQ105">
        <v>0.35</v>
      </c>
      <c r="AR105" t="s">
        <v>60</v>
      </c>
      <c r="AS105">
        <v>3.16</v>
      </c>
      <c r="AT105" t="s">
        <v>60</v>
      </c>
      <c r="AU105">
        <v>0.77</v>
      </c>
      <c r="AV105" t="s">
        <v>60</v>
      </c>
      <c r="AW105">
        <v>0.11</v>
      </c>
      <c r="AX105" t="s">
        <v>60</v>
      </c>
      <c r="AY105">
        <v>0.83</v>
      </c>
      <c r="AZ105" t="s">
        <v>60</v>
      </c>
      <c r="BA105">
        <v>1.26</v>
      </c>
      <c r="BB105" t="s">
        <v>60</v>
      </c>
    </row>
    <row r="106" spans="1:54" x14ac:dyDescent="0.25">
      <c r="A106" t="s">
        <v>57</v>
      </c>
      <c r="B106">
        <v>3</v>
      </c>
      <c r="C106" t="s">
        <v>76</v>
      </c>
      <c r="D106">
        <v>2017</v>
      </c>
      <c r="E106">
        <v>160.59</v>
      </c>
      <c r="F106" t="s">
        <v>65</v>
      </c>
      <c r="G106">
        <v>7.5</v>
      </c>
      <c r="H106" t="s">
        <v>65</v>
      </c>
      <c r="I106">
        <v>33.1</v>
      </c>
      <c r="J106" t="s">
        <v>65</v>
      </c>
      <c r="K106">
        <v>16.04</v>
      </c>
      <c r="L106" t="s">
        <v>65</v>
      </c>
      <c r="M106">
        <v>6.63</v>
      </c>
      <c r="N106" t="s">
        <v>65</v>
      </c>
      <c r="O106">
        <v>8.48</v>
      </c>
      <c r="P106" t="s">
        <v>65</v>
      </c>
      <c r="Q106">
        <v>3.2000000000000001E-2</v>
      </c>
      <c r="R106" t="s">
        <v>65</v>
      </c>
      <c r="S106">
        <v>2.3E-2</v>
      </c>
      <c r="T106" t="s">
        <v>65</v>
      </c>
      <c r="U106">
        <v>8.0000000000000002E-3</v>
      </c>
      <c r="V106" t="s">
        <v>69</v>
      </c>
      <c r="W106">
        <v>2.4E-2</v>
      </c>
      <c r="X106" t="s">
        <v>65</v>
      </c>
      <c r="Y106">
        <v>0.04</v>
      </c>
      <c r="Z106" t="s">
        <v>70</v>
      </c>
      <c r="AA106">
        <v>0.02</v>
      </c>
      <c r="AB106" t="s">
        <v>70</v>
      </c>
      <c r="AC106">
        <v>0.01</v>
      </c>
      <c r="AD106" t="s">
        <v>68</v>
      </c>
      <c r="AE106">
        <v>0.02</v>
      </c>
      <c r="AF106" t="s">
        <v>69</v>
      </c>
      <c r="AH106" t="s">
        <v>63</v>
      </c>
      <c r="AJ106" t="s">
        <v>63</v>
      </c>
      <c r="AK106">
        <v>5.0000000000000001E-3</v>
      </c>
      <c r="AL106" t="s">
        <v>70</v>
      </c>
      <c r="AM106">
        <v>1E-3</v>
      </c>
      <c r="AN106" t="s">
        <v>70</v>
      </c>
      <c r="AO106">
        <v>2.34</v>
      </c>
      <c r="AP106" t="s">
        <v>65</v>
      </c>
      <c r="AQ106">
        <v>0.35</v>
      </c>
      <c r="AR106" t="s">
        <v>65</v>
      </c>
      <c r="AS106">
        <v>3.3</v>
      </c>
      <c r="AT106" t="s">
        <v>65</v>
      </c>
      <c r="AU106">
        <v>0.79</v>
      </c>
      <c r="AV106" t="s">
        <v>65</v>
      </c>
      <c r="AW106">
        <v>0.11</v>
      </c>
      <c r="AX106" t="s">
        <v>65</v>
      </c>
      <c r="AY106">
        <v>0.8</v>
      </c>
      <c r="AZ106" t="s">
        <v>65</v>
      </c>
      <c r="BA106">
        <v>1.1499999999999999</v>
      </c>
      <c r="BB106" t="s">
        <v>65</v>
      </c>
    </row>
    <row r="107" spans="1:54" x14ac:dyDescent="0.25">
      <c r="A107" t="s">
        <v>57</v>
      </c>
      <c r="B107">
        <v>3</v>
      </c>
      <c r="C107" t="s">
        <v>76</v>
      </c>
      <c r="D107">
        <v>2018</v>
      </c>
      <c r="E107">
        <v>108.81</v>
      </c>
      <c r="F107" t="s">
        <v>59</v>
      </c>
      <c r="G107">
        <v>7.4</v>
      </c>
      <c r="H107" t="s">
        <v>65</v>
      </c>
      <c r="I107">
        <v>33</v>
      </c>
      <c r="J107" t="s">
        <v>60</v>
      </c>
      <c r="K107">
        <v>17.11</v>
      </c>
      <c r="L107" t="s">
        <v>65</v>
      </c>
      <c r="M107">
        <v>2.2400000000000002</v>
      </c>
      <c r="N107" t="s">
        <v>65</v>
      </c>
      <c r="O107">
        <v>8.84</v>
      </c>
      <c r="P107" t="s">
        <v>65</v>
      </c>
      <c r="Q107">
        <v>2.7E-2</v>
      </c>
      <c r="R107" t="s">
        <v>65</v>
      </c>
      <c r="S107">
        <v>2.4E-2</v>
      </c>
      <c r="T107" t="s">
        <v>65</v>
      </c>
      <c r="U107">
        <v>3.0000000000000001E-3</v>
      </c>
      <c r="V107" t="s">
        <v>69</v>
      </c>
      <c r="W107">
        <v>2.4E-2</v>
      </c>
      <c r="X107" t="s">
        <v>65</v>
      </c>
      <c r="Y107">
        <v>0.03</v>
      </c>
      <c r="Z107" t="s">
        <v>65</v>
      </c>
      <c r="AA107">
        <v>0.03</v>
      </c>
      <c r="AB107" t="s">
        <v>65</v>
      </c>
      <c r="AC107">
        <v>0.02</v>
      </c>
      <c r="AD107" t="s">
        <v>68</v>
      </c>
      <c r="AE107">
        <v>0.01</v>
      </c>
      <c r="AF107" t="s">
        <v>69</v>
      </c>
      <c r="AH107" t="s">
        <v>63</v>
      </c>
      <c r="AJ107" t="s">
        <v>63</v>
      </c>
      <c r="AK107">
        <v>8.0000000000000002E-3</v>
      </c>
      <c r="AL107" t="s">
        <v>70</v>
      </c>
      <c r="AM107">
        <v>0</v>
      </c>
      <c r="AN107" t="s">
        <v>70</v>
      </c>
      <c r="AO107">
        <v>2.38</v>
      </c>
      <c r="AP107" t="s">
        <v>65</v>
      </c>
      <c r="AQ107">
        <v>0.35</v>
      </c>
      <c r="AR107" t="s">
        <v>65</v>
      </c>
      <c r="AS107">
        <v>3.42</v>
      </c>
      <c r="AT107" t="s">
        <v>65</v>
      </c>
      <c r="AU107">
        <v>0.81</v>
      </c>
      <c r="AV107" t="s">
        <v>65</v>
      </c>
      <c r="AW107">
        <v>0.11</v>
      </c>
      <c r="AX107" t="s">
        <v>65</v>
      </c>
      <c r="AY107">
        <v>0.76</v>
      </c>
      <c r="AZ107" t="s">
        <v>65</v>
      </c>
      <c r="BA107">
        <v>1.19</v>
      </c>
      <c r="BB107" t="s">
        <v>65</v>
      </c>
    </row>
    <row r="108" spans="1:54" x14ac:dyDescent="0.25">
      <c r="A108" t="s">
        <v>57</v>
      </c>
      <c r="B108">
        <v>3</v>
      </c>
      <c r="C108" t="s">
        <v>77</v>
      </c>
      <c r="D108">
        <v>1972</v>
      </c>
      <c r="E108">
        <v>230.64</v>
      </c>
      <c r="F108" t="s">
        <v>65</v>
      </c>
      <c r="G108">
        <v>7.2</v>
      </c>
      <c r="H108" t="s">
        <v>60</v>
      </c>
      <c r="J108" t="s">
        <v>63</v>
      </c>
      <c r="K108">
        <v>17.46</v>
      </c>
      <c r="L108" t="s">
        <v>65</v>
      </c>
      <c r="M108">
        <v>6.78</v>
      </c>
      <c r="N108" t="s">
        <v>65</v>
      </c>
      <c r="O108">
        <v>5.77</v>
      </c>
      <c r="P108" t="s">
        <v>66</v>
      </c>
      <c r="R108" t="s">
        <v>63</v>
      </c>
      <c r="S108">
        <v>3.4000000000000002E-2</v>
      </c>
      <c r="T108" t="s">
        <v>65</v>
      </c>
      <c r="V108" t="s">
        <v>63</v>
      </c>
      <c r="W108">
        <v>1.6E-2</v>
      </c>
      <c r="X108" t="s">
        <v>65</v>
      </c>
      <c r="Z108" t="s">
        <v>63</v>
      </c>
      <c r="AA108">
        <v>0.03</v>
      </c>
      <c r="AB108" t="s">
        <v>69</v>
      </c>
      <c r="AC108">
        <v>0.03</v>
      </c>
      <c r="AD108" t="s">
        <v>69</v>
      </c>
      <c r="AF108" t="s">
        <v>63</v>
      </c>
      <c r="AH108" t="s">
        <v>63</v>
      </c>
      <c r="AI108">
        <v>0.03</v>
      </c>
      <c r="AJ108" t="s">
        <v>65</v>
      </c>
      <c r="AK108">
        <v>6.0000000000000001E-3</v>
      </c>
      <c r="AL108" t="s">
        <v>65</v>
      </c>
      <c r="AM108">
        <v>0</v>
      </c>
      <c r="AN108" t="s">
        <v>65</v>
      </c>
      <c r="AO108">
        <v>1.86</v>
      </c>
      <c r="AP108" t="s">
        <v>65</v>
      </c>
      <c r="AQ108">
        <v>0.1</v>
      </c>
      <c r="AR108" t="s">
        <v>65</v>
      </c>
      <c r="AS108">
        <v>3.12</v>
      </c>
      <c r="AT108" t="s">
        <v>65</v>
      </c>
      <c r="AU108">
        <v>0.9</v>
      </c>
      <c r="AV108" t="s">
        <v>65</v>
      </c>
      <c r="AX108" t="s">
        <v>63</v>
      </c>
      <c r="AZ108" t="s">
        <v>63</v>
      </c>
      <c r="BB108" t="s">
        <v>63</v>
      </c>
    </row>
    <row r="109" spans="1:54" x14ac:dyDescent="0.25">
      <c r="A109" t="s">
        <v>57</v>
      </c>
      <c r="B109">
        <v>3</v>
      </c>
      <c r="C109" t="s">
        <v>77</v>
      </c>
      <c r="D109">
        <v>1973</v>
      </c>
      <c r="E109">
        <v>71.67</v>
      </c>
      <c r="F109" t="s">
        <v>59</v>
      </c>
      <c r="G109">
        <v>7.1</v>
      </c>
      <c r="H109" t="s">
        <v>78</v>
      </c>
      <c r="J109" t="s">
        <v>63</v>
      </c>
      <c r="K109">
        <v>18.79</v>
      </c>
      <c r="L109" t="s">
        <v>65</v>
      </c>
      <c r="M109">
        <v>4.67</v>
      </c>
      <c r="N109" t="s">
        <v>59</v>
      </c>
      <c r="O109">
        <v>3.88</v>
      </c>
      <c r="P109" t="s">
        <v>66</v>
      </c>
      <c r="R109" t="s">
        <v>63</v>
      </c>
      <c r="S109">
        <v>3.4000000000000002E-2</v>
      </c>
      <c r="T109" t="s">
        <v>59</v>
      </c>
      <c r="V109" t="s">
        <v>63</v>
      </c>
      <c r="W109">
        <v>1.0999999999999999E-2</v>
      </c>
      <c r="X109" t="s">
        <v>59</v>
      </c>
      <c r="Z109" t="s">
        <v>63</v>
      </c>
      <c r="AA109">
        <v>0.03</v>
      </c>
      <c r="AB109" t="s">
        <v>74</v>
      </c>
      <c r="AC109">
        <v>0.02</v>
      </c>
      <c r="AD109" t="s">
        <v>79</v>
      </c>
      <c r="AF109" t="s">
        <v>63</v>
      </c>
      <c r="AH109" t="s">
        <v>63</v>
      </c>
      <c r="AI109">
        <v>0.02</v>
      </c>
      <c r="AJ109" t="s">
        <v>59</v>
      </c>
      <c r="AK109">
        <v>1E-3</v>
      </c>
      <c r="AL109" t="s">
        <v>78</v>
      </c>
      <c r="AM109">
        <v>3.0000000000000001E-3</v>
      </c>
      <c r="AN109" t="s">
        <v>59</v>
      </c>
      <c r="AO109">
        <v>1.51</v>
      </c>
      <c r="AP109" t="s">
        <v>59</v>
      </c>
      <c r="AQ109">
        <v>0.2</v>
      </c>
      <c r="AR109" t="s">
        <v>59</v>
      </c>
      <c r="AS109">
        <v>2.25</v>
      </c>
      <c r="AT109" t="s">
        <v>59</v>
      </c>
      <c r="AU109">
        <v>0.67</v>
      </c>
      <c r="AV109" t="s">
        <v>59</v>
      </c>
      <c r="AX109" t="s">
        <v>63</v>
      </c>
      <c r="AZ109" t="s">
        <v>63</v>
      </c>
      <c r="BB109" t="s">
        <v>63</v>
      </c>
    </row>
    <row r="110" spans="1:54" x14ac:dyDescent="0.25">
      <c r="A110" t="s">
        <v>57</v>
      </c>
      <c r="B110">
        <v>3</v>
      </c>
      <c r="C110" t="s">
        <v>77</v>
      </c>
      <c r="D110">
        <v>1974</v>
      </c>
      <c r="E110">
        <v>260.67</v>
      </c>
      <c r="F110" t="s">
        <v>59</v>
      </c>
      <c r="G110">
        <v>7.3</v>
      </c>
      <c r="H110" t="s">
        <v>60</v>
      </c>
      <c r="J110" t="s">
        <v>63</v>
      </c>
      <c r="K110">
        <v>20.58</v>
      </c>
      <c r="L110" t="s">
        <v>65</v>
      </c>
      <c r="M110">
        <v>1.1100000000000001</v>
      </c>
      <c r="N110" t="s">
        <v>65</v>
      </c>
      <c r="O110">
        <v>5.19</v>
      </c>
      <c r="P110" t="s">
        <v>66</v>
      </c>
      <c r="R110" t="s">
        <v>63</v>
      </c>
      <c r="S110">
        <v>3.4000000000000002E-2</v>
      </c>
      <c r="T110" t="s">
        <v>59</v>
      </c>
      <c r="V110" t="s">
        <v>63</v>
      </c>
      <c r="W110">
        <v>0.02</v>
      </c>
      <c r="X110" t="s">
        <v>59</v>
      </c>
      <c r="Z110" t="s">
        <v>63</v>
      </c>
      <c r="AA110">
        <v>0.02</v>
      </c>
      <c r="AB110" t="s">
        <v>74</v>
      </c>
      <c r="AD110" t="s">
        <v>63</v>
      </c>
      <c r="AF110" t="s">
        <v>63</v>
      </c>
      <c r="AH110" t="s">
        <v>63</v>
      </c>
      <c r="AI110">
        <v>0.02</v>
      </c>
      <c r="AJ110" t="s">
        <v>59</v>
      </c>
      <c r="AL110" t="s">
        <v>63</v>
      </c>
      <c r="AM110">
        <v>0</v>
      </c>
      <c r="AN110" t="s">
        <v>59</v>
      </c>
      <c r="AO110">
        <v>2.04</v>
      </c>
      <c r="AP110" t="s">
        <v>65</v>
      </c>
      <c r="AQ110">
        <v>0.57999999999999996</v>
      </c>
      <c r="AR110" t="s">
        <v>65</v>
      </c>
      <c r="AS110">
        <v>3.78</v>
      </c>
      <c r="AT110" t="s">
        <v>65</v>
      </c>
      <c r="AU110">
        <v>1.01</v>
      </c>
      <c r="AV110" t="s">
        <v>65</v>
      </c>
      <c r="AX110" t="s">
        <v>63</v>
      </c>
      <c r="AZ110" t="s">
        <v>63</v>
      </c>
      <c r="BB110" t="s">
        <v>63</v>
      </c>
    </row>
    <row r="111" spans="1:54" x14ac:dyDescent="0.25">
      <c r="A111" t="s">
        <v>57</v>
      </c>
      <c r="B111">
        <v>3</v>
      </c>
      <c r="C111" t="s">
        <v>77</v>
      </c>
      <c r="D111">
        <v>1975</v>
      </c>
      <c r="E111">
        <v>195.75</v>
      </c>
      <c r="F111" t="s">
        <v>65</v>
      </c>
      <c r="G111">
        <v>7.4</v>
      </c>
      <c r="H111" t="s">
        <v>60</v>
      </c>
      <c r="J111" t="s">
        <v>63</v>
      </c>
      <c r="K111">
        <v>18.420000000000002</v>
      </c>
      <c r="L111" t="s">
        <v>59</v>
      </c>
      <c r="M111">
        <v>4.66</v>
      </c>
      <c r="N111" t="s">
        <v>59</v>
      </c>
      <c r="O111">
        <v>5.14</v>
      </c>
      <c r="P111" t="s">
        <v>66</v>
      </c>
      <c r="Q111">
        <v>5.5E-2</v>
      </c>
      <c r="R111" t="s">
        <v>60</v>
      </c>
      <c r="S111">
        <v>0.03</v>
      </c>
      <c r="T111" t="s">
        <v>65</v>
      </c>
      <c r="U111">
        <v>2.3E-2</v>
      </c>
      <c r="V111" t="s">
        <v>61</v>
      </c>
      <c r="W111">
        <v>0.01</v>
      </c>
      <c r="X111" t="s">
        <v>65</v>
      </c>
      <c r="Z111" t="s">
        <v>63</v>
      </c>
      <c r="AA111">
        <v>7.0000000000000007E-2</v>
      </c>
      <c r="AB111" t="s">
        <v>79</v>
      </c>
      <c r="AD111" t="s">
        <v>63</v>
      </c>
      <c r="AF111" t="s">
        <v>63</v>
      </c>
      <c r="AH111" t="s">
        <v>63</v>
      </c>
      <c r="AI111">
        <v>0.04</v>
      </c>
      <c r="AJ111" t="s">
        <v>59</v>
      </c>
      <c r="AL111" t="s">
        <v>63</v>
      </c>
      <c r="AM111">
        <v>2.4E-2</v>
      </c>
      <c r="AN111" t="s">
        <v>60</v>
      </c>
      <c r="AO111">
        <v>2.0299999999999998</v>
      </c>
      <c r="AP111" t="s">
        <v>65</v>
      </c>
      <c r="AQ111">
        <v>0.4</v>
      </c>
      <c r="AR111" t="s">
        <v>65</v>
      </c>
      <c r="AS111">
        <v>3.13</v>
      </c>
      <c r="AT111" t="s">
        <v>65</v>
      </c>
      <c r="AU111">
        <v>0.86</v>
      </c>
      <c r="AV111" t="s">
        <v>65</v>
      </c>
      <c r="AX111" t="s">
        <v>63</v>
      </c>
      <c r="AZ111" t="s">
        <v>63</v>
      </c>
      <c r="BB111" t="s">
        <v>63</v>
      </c>
    </row>
    <row r="112" spans="1:54" x14ac:dyDescent="0.25">
      <c r="A112" t="s">
        <v>57</v>
      </c>
      <c r="B112">
        <v>3</v>
      </c>
      <c r="C112" t="s">
        <v>77</v>
      </c>
      <c r="D112">
        <v>1976</v>
      </c>
      <c r="E112">
        <v>208.52</v>
      </c>
      <c r="F112" t="s">
        <v>65</v>
      </c>
      <c r="G112">
        <v>7.4</v>
      </c>
      <c r="H112" t="s">
        <v>60</v>
      </c>
      <c r="I112">
        <v>34.200000000000003</v>
      </c>
      <c r="J112" t="s">
        <v>78</v>
      </c>
      <c r="K112">
        <v>17.920000000000002</v>
      </c>
      <c r="L112" t="s">
        <v>60</v>
      </c>
      <c r="M112">
        <v>8.77</v>
      </c>
      <c r="N112" t="s">
        <v>60</v>
      </c>
      <c r="O112">
        <v>5.04</v>
      </c>
      <c r="P112" t="s">
        <v>71</v>
      </c>
      <c r="Q112">
        <v>4.1000000000000002E-2</v>
      </c>
      <c r="R112" t="s">
        <v>60</v>
      </c>
      <c r="S112">
        <v>3.1E-2</v>
      </c>
      <c r="T112" t="s">
        <v>60</v>
      </c>
      <c r="U112">
        <v>0.01</v>
      </c>
      <c r="V112" t="s">
        <v>61</v>
      </c>
      <c r="W112">
        <v>1.4999999999999999E-2</v>
      </c>
      <c r="X112" t="s">
        <v>60</v>
      </c>
      <c r="Z112" t="s">
        <v>63</v>
      </c>
      <c r="AA112">
        <v>0.08</v>
      </c>
      <c r="AB112" t="s">
        <v>61</v>
      </c>
      <c r="AD112" t="s">
        <v>63</v>
      </c>
      <c r="AF112" t="s">
        <v>63</v>
      </c>
      <c r="AH112" t="s">
        <v>63</v>
      </c>
      <c r="AI112">
        <v>0.04</v>
      </c>
      <c r="AJ112" t="s">
        <v>60</v>
      </c>
      <c r="AL112" t="s">
        <v>63</v>
      </c>
      <c r="AM112">
        <v>3.6999999999999998E-2</v>
      </c>
      <c r="AN112" t="s">
        <v>60</v>
      </c>
      <c r="AO112">
        <v>2.0099999999999998</v>
      </c>
      <c r="AP112" t="s">
        <v>60</v>
      </c>
      <c r="AQ112">
        <v>0.36</v>
      </c>
      <c r="AR112" t="s">
        <v>60</v>
      </c>
      <c r="AS112">
        <v>4</v>
      </c>
      <c r="AT112" t="s">
        <v>60</v>
      </c>
      <c r="AU112">
        <v>0.9</v>
      </c>
      <c r="AV112" t="s">
        <v>60</v>
      </c>
      <c r="AX112" t="s">
        <v>63</v>
      </c>
      <c r="AZ112" t="s">
        <v>63</v>
      </c>
      <c r="BB112" t="s">
        <v>63</v>
      </c>
    </row>
    <row r="113" spans="1:54" x14ac:dyDescent="0.25">
      <c r="A113" t="s">
        <v>57</v>
      </c>
      <c r="B113">
        <v>3</v>
      </c>
      <c r="C113" t="s">
        <v>77</v>
      </c>
      <c r="D113">
        <v>1977</v>
      </c>
      <c r="E113">
        <v>72.72</v>
      </c>
      <c r="F113" t="s">
        <v>65</v>
      </c>
      <c r="G113">
        <v>7.3</v>
      </c>
      <c r="H113" t="s">
        <v>65</v>
      </c>
      <c r="I113">
        <v>38.6</v>
      </c>
      <c r="J113" t="s">
        <v>65</v>
      </c>
      <c r="K113">
        <v>19.670000000000002</v>
      </c>
      <c r="L113" t="s">
        <v>65</v>
      </c>
      <c r="M113">
        <v>1.41</v>
      </c>
      <c r="N113" t="s">
        <v>65</v>
      </c>
      <c r="O113">
        <v>5.1100000000000003</v>
      </c>
      <c r="P113" t="s">
        <v>66</v>
      </c>
      <c r="Q113">
        <v>4.3999999999999997E-2</v>
      </c>
      <c r="R113" t="s">
        <v>65</v>
      </c>
      <c r="S113">
        <v>2.5999999999999999E-2</v>
      </c>
      <c r="T113" t="s">
        <v>65</v>
      </c>
      <c r="U113">
        <v>1.7999999999999999E-2</v>
      </c>
      <c r="V113" t="s">
        <v>69</v>
      </c>
      <c r="W113">
        <v>1.2E-2</v>
      </c>
      <c r="X113" t="s">
        <v>65</v>
      </c>
      <c r="Z113" t="s">
        <v>63</v>
      </c>
      <c r="AA113">
        <v>0.09</v>
      </c>
      <c r="AB113" t="s">
        <v>69</v>
      </c>
      <c r="AD113" t="s">
        <v>63</v>
      </c>
      <c r="AF113" t="s">
        <v>63</v>
      </c>
      <c r="AH113" t="s">
        <v>63</v>
      </c>
      <c r="AI113">
        <v>0.05</v>
      </c>
      <c r="AJ113" t="s">
        <v>65</v>
      </c>
      <c r="AL113" t="s">
        <v>63</v>
      </c>
      <c r="AM113">
        <v>4.5999999999999999E-2</v>
      </c>
      <c r="AN113" t="s">
        <v>65</v>
      </c>
      <c r="AO113">
        <v>1.99</v>
      </c>
      <c r="AP113" t="s">
        <v>65</v>
      </c>
      <c r="AQ113">
        <v>0.45</v>
      </c>
      <c r="AR113" t="s">
        <v>65</v>
      </c>
      <c r="AS113">
        <v>4.0599999999999996</v>
      </c>
      <c r="AT113" t="s">
        <v>65</v>
      </c>
      <c r="AU113">
        <v>0.91</v>
      </c>
      <c r="AV113" t="s">
        <v>59</v>
      </c>
      <c r="AX113" t="s">
        <v>63</v>
      </c>
      <c r="AZ113" t="s">
        <v>63</v>
      </c>
      <c r="BB113" t="s">
        <v>63</v>
      </c>
    </row>
    <row r="114" spans="1:54" x14ac:dyDescent="0.25">
      <c r="A114" t="s">
        <v>57</v>
      </c>
      <c r="B114">
        <v>3</v>
      </c>
      <c r="C114" t="s">
        <v>77</v>
      </c>
      <c r="D114">
        <v>1978</v>
      </c>
      <c r="E114">
        <v>191.85</v>
      </c>
      <c r="F114" t="s">
        <v>59</v>
      </c>
      <c r="G114">
        <v>7.1</v>
      </c>
      <c r="H114" t="s">
        <v>65</v>
      </c>
      <c r="I114">
        <v>36.6</v>
      </c>
      <c r="J114" t="s">
        <v>65</v>
      </c>
      <c r="K114">
        <v>17.079999999999998</v>
      </c>
      <c r="L114" t="s">
        <v>65</v>
      </c>
      <c r="M114">
        <v>14.71</v>
      </c>
      <c r="N114" t="s">
        <v>65</v>
      </c>
      <c r="O114">
        <v>5.49</v>
      </c>
      <c r="P114" t="s">
        <v>66</v>
      </c>
      <c r="Q114">
        <v>4.1000000000000002E-2</v>
      </c>
      <c r="R114" t="s">
        <v>59</v>
      </c>
      <c r="S114">
        <v>3.2000000000000001E-2</v>
      </c>
      <c r="T114" t="s">
        <v>65</v>
      </c>
      <c r="U114">
        <v>0.01</v>
      </c>
      <c r="V114" t="s">
        <v>74</v>
      </c>
      <c r="W114">
        <v>1.6E-2</v>
      </c>
      <c r="X114" t="s">
        <v>65</v>
      </c>
      <c r="Y114">
        <v>0.04</v>
      </c>
      <c r="Z114" t="s">
        <v>61</v>
      </c>
      <c r="AA114">
        <v>7.0000000000000007E-2</v>
      </c>
      <c r="AB114" t="s">
        <v>69</v>
      </c>
      <c r="AC114">
        <v>0</v>
      </c>
      <c r="AD114" t="s">
        <v>61</v>
      </c>
      <c r="AE114">
        <v>0.01</v>
      </c>
      <c r="AF114" t="s">
        <v>61</v>
      </c>
      <c r="AG114">
        <v>0.04</v>
      </c>
      <c r="AH114" t="s">
        <v>60</v>
      </c>
      <c r="AI114">
        <v>0.04</v>
      </c>
      <c r="AJ114" t="s">
        <v>65</v>
      </c>
      <c r="AK114">
        <v>3.0000000000000001E-3</v>
      </c>
      <c r="AL114" t="s">
        <v>60</v>
      </c>
      <c r="AM114">
        <v>2.8000000000000001E-2</v>
      </c>
      <c r="AN114" t="s">
        <v>65</v>
      </c>
      <c r="AO114">
        <v>1.93</v>
      </c>
      <c r="AP114" t="s">
        <v>59</v>
      </c>
      <c r="AQ114">
        <v>0.4</v>
      </c>
      <c r="AR114" t="s">
        <v>65</v>
      </c>
      <c r="AS114">
        <v>3.3</v>
      </c>
      <c r="AT114" t="s">
        <v>65</v>
      </c>
      <c r="AU114">
        <v>0.86</v>
      </c>
      <c r="AV114" t="s">
        <v>65</v>
      </c>
      <c r="AW114">
        <v>0.21</v>
      </c>
      <c r="AX114" t="s">
        <v>60</v>
      </c>
      <c r="AY114">
        <v>2.0299999999999998</v>
      </c>
      <c r="AZ114" t="s">
        <v>60</v>
      </c>
      <c r="BB114" t="s">
        <v>63</v>
      </c>
    </row>
    <row r="115" spans="1:54" x14ac:dyDescent="0.25">
      <c r="A115" t="s">
        <v>57</v>
      </c>
      <c r="B115">
        <v>3</v>
      </c>
      <c r="C115" t="s">
        <v>77</v>
      </c>
      <c r="D115">
        <v>1979</v>
      </c>
      <c r="E115">
        <v>146.69999999999999</v>
      </c>
      <c r="F115" t="s">
        <v>59</v>
      </c>
      <c r="G115">
        <v>7.4</v>
      </c>
      <c r="H115" t="s">
        <v>60</v>
      </c>
      <c r="I115">
        <v>43.6</v>
      </c>
      <c r="J115" t="s">
        <v>60</v>
      </c>
      <c r="K115">
        <v>18.079999999999998</v>
      </c>
      <c r="L115" t="s">
        <v>60</v>
      </c>
      <c r="M115">
        <v>1.75</v>
      </c>
      <c r="N115" t="s">
        <v>60</v>
      </c>
      <c r="O115">
        <v>6.54</v>
      </c>
      <c r="P115" t="s">
        <v>71</v>
      </c>
      <c r="Q115">
        <v>3.3000000000000002E-2</v>
      </c>
      <c r="R115" t="s">
        <v>78</v>
      </c>
      <c r="S115">
        <v>2.5000000000000001E-2</v>
      </c>
      <c r="T115" t="s">
        <v>60</v>
      </c>
      <c r="U115">
        <v>7.0000000000000001E-3</v>
      </c>
      <c r="V115" t="s">
        <v>79</v>
      </c>
      <c r="W115">
        <v>1.6E-2</v>
      </c>
      <c r="X115" t="s">
        <v>60</v>
      </c>
      <c r="Y115">
        <v>7.0000000000000007E-2</v>
      </c>
      <c r="Z115" t="s">
        <v>61</v>
      </c>
      <c r="AA115">
        <v>0.05</v>
      </c>
      <c r="AB115" t="s">
        <v>79</v>
      </c>
      <c r="AC115">
        <v>0.02</v>
      </c>
      <c r="AD115" t="s">
        <v>79</v>
      </c>
      <c r="AE115">
        <v>0.02</v>
      </c>
      <c r="AF115" t="s">
        <v>79</v>
      </c>
      <c r="AG115">
        <v>0.04</v>
      </c>
      <c r="AH115" t="s">
        <v>60</v>
      </c>
      <c r="AI115">
        <v>0.02</v>
      </c>
      <c r="AJ115" t="s">
        <v>78</v>
      </c>
      <c r="AK115">
        <v>6.0000000000000001E-3</v>
      </c>
      <c r="AL115" t="s">
        <v>60</v>
      </c>
      <c r="AM115">
        <v>2.5999999999999999E-2</v>
      </c>
      <c r="AN115" t="s">
        <v>60</v>
      </c>
      <c r="AO115">
        <v>1.63</v>
      </c>
      <c r="AP115" t="s">
        <v>60</v>
      </c>
      <c r="AQ115">
        <v>0.49</v>
      </c>
      <c r="AR115" t="s">
        <v>60</v>
      </c>
      <c r="AS115">
        <v>3.93</v>
      </c>
      <c r="AT115" t="s">
        <v>60</v>
      </c>
      <c r="AU115">
        <v>0.82</v>
      </c>
      <c r="AV115" t="s">
        <v>60</v>
      </c>
      <c r="AW115">
        <v>0.14000000000000001</v>
      </c>
      <c r="AX115" t="s">
        <v>60</v>
      </c>
      <c r="AY115">
        <v>0.83</v>
      </c>
      <c r="AZ115" t="s">
        <v>60</v>
      </c>
      <c r="BB115" t="s">
        <v>63</v>
      </c>
    </row>
    <row r="116" spans="1:54" x14ac:dyDescent="0.25">
      <c r="A116" t="s">
        <v>57</v>
      </c>
      <c r="B116">
        <v>3</v>
      </c>
      <c r="C116" t="s">
        <v>77</v>
      </c>
      <c r="D116">
        <v>1980</v>
      </c>
      <c r="E116">
        <v>144.66</v>
      </c>
      <c r="F116" t="s">
        <v>59</v>
      </c>
      <c r="G116">
        <v>7.2</v>
      </c>
      <c r="H116" t="s">
        <v>65</v>
      </c>
      <c r="I116">
        <v>43</v>
      </c>
      <c r="J116" t="s">
        <v>60</v>
      </c>
      <c r="K116">
        <v>20.420000000000002</v>
      </c>
      <c r="L116" t="s">
        <v>65</v>
      </c>
      <c r="M116">
        <v>2.66</v>
      </c>
      <c r="N116" t="s">
        <v>65</v>
      </c>
      <c r="O116">
        <v>7.98</v>
      </c>
      <c r="P116" t="s">
        <v>66</v>
      </c>
      <c r="Q116">
        <v>3.5000000000000003E-2</v>
      </c>
      <c r="R116" t="s">
        <v>65</v>
      </c>
      <c r="S116">
        <v>3.1E-2</v>
      </c>
      <c r="T116" t="s">
        <v>65</v>
      </c>
      <c r="U116">
        <v>4.0000000000000001E-3</v>
      </c>
      <c r="V116" t="s">
        <v>69</v>
      </c>
      <c r="W116">
        <v>1.4999999999999999E-2</v>
      </c>
      <c r="X116" t="s">
        <v>65</v>
      </c>
      <c r="Y116">
        <v>0.05</v>
      </c>
      <c r="Z116" t="s">
        <v>74</v>
      </c>
      <c r="AA116">
        <v>0.04</v>
      </c>
      <c r="AB116" t="s">
        <v>69</v>
      </c>
      <c r="AC116">
        <v>0.02</v>
      </c>
      <c r="AD116" t="s">
        <v>69</v>
      </c>
      <c r="AE116">
        <v>0.01</v>
      </c>
      <c r="AF116" t="s">
        <v>74</v>
      </c>
      <c r="AG116">
        <v>0.04</v>
      </c>
      <c r="AH116" t="s">
        <v>59</v>
      </c>
      <c r="AI116">
        <v>0.03</v>
      </c>
      <c r="AJ116" t="s">
        <v>65</v>
      </c>
      <c r="AK116">
        <v>8.0000000000000002E-3</v>
      </c>
      <c r="AL116" t="s">
        <v>65</v>
      </c>
      <c r="AM116">
        <v>0.01</v>
      </c>
      <c r="AN116" t="s">
        <v>65</v>
      </c>
      <c r="AO116">
        <v>1.97</v>
      </c>
      <c r="AP116" t="s">
        <v>65</v>
      </c>
      <c r="AQ116">
        <v>0.45</v>
      </c>
      <c r="AR116" t="s">
        <v>65</v>
      </c>
      <c r="AS116">
        <v>3.31</v>
      </c>
      <c r="AT116" t="s">
        <v>65</v>
      </c>
      <c r="AU116">
        <v>0.95</v>
      </c>
      <c r="AV116" t="s">
        <v>65</v>
      </c>
      <c r="AW116">
        <v>0.28999999999999998</v>
      </c>
      <c r="AX116" t="s">
        <v>60</v>
      </c>
      <c r="AY116">
        <v>0.82</v>
      </c>
      <c r="AZ116" t="s">
        <v>60</v>
      </c>
      <c r="BB116" t="s">
        <v>63</v>
      </c>
    </row>
    <row r="117" spans="1:54" x14ac:dyDescent="0.25">
      <c r="A117" t="s">
        <v>57</v>
      </c>
      <c r="B117">
        <v>3</v>
      </c>
      <c r="C117" t="s">
        <v>77</v>
      </c>
      <c r="D117">
        <v>1981</v>
      </c>
      <c r="E117">
        <v>158.47</v>
      </c>
      <c r="F117" t="s">
        <v>59</v>
      </c>
      <c r="G117">
        <v>7.2</v>
      </c>
      <c r="H117" t="s">
        <v>65</v>
      </c>
      <c r="I117">
        <v>35.700000000000003</v>
      </c>
      <c r="J117" t="s">
        <v>65</v>
      </c>
      <c r="K117">
        <v>20.58</v>
      </c>
      <c r="L117" t="s">
        <v>65</v>
      </c>
      <c r="M117">
        <v>4.05</v>
      </c>
      <c r="N117" t="s">
        <v>65</v>
      </c>
      <c r="O117">
        <v>7.74</v>
      </c>
      <c r="P117" t="s">
        <v>66</v>
      </c>
      <c r="Q117">
        <v>3.7999999999999999E-2</v>
      </c>
      <c r="R117" t="s">
        <v>65</v>
      </c>
      <c r="S117">
        <v>3.3000000000000002E-2</v>
      </c>
      <c r="T117" t="s">
        <v>65</v>
      </c>
      <c r="U117">
        <v>5.0000000000000001E-3</v>
      </c>
      <c r="V117" t="s">
        <v>69</v>
      </c>
      <c r="W117">
        <v>1.4999999999999999E-2</v>
      </c>
      <c r="X117" t="s">
        <v>65</v>
      </c>
      <c r="Y117">
        <v>0.04</v>
      </c>
      <c r="Z117" t="s">
        <v>74</v>
      </c>
      <c r="AA117">
        <v>0.03</v>
      </c>
      <c r="AB117" t="s">
        <v>74</v>
      </c>
      <c r="AC117">
        <v>0.03</v>
      </c>
      <c r="AD117" t="s">
        <v>74</v>
      </c>
      <c r="AE117">
        <v>0</v>
      </c>
      <c r="AF117" t="s">
        <v>74</v>
      </c>
      <c r="AG117">
        <v>0.04</v>
      </c>
      <c r="AH117" t="s">
        <v>59</v>
      </c>
      <c r="AI117">
        <v>0.03</v>
      </c>
      <c r="AJ117" t="s">
        <v>59</v>
      </c>
      <c r="AK117">
        <v>4.0000000000000001E-3</v>
      </c>
      <c r="AL117" t="s">
        <v>65</v>
      </c>
      <c r="AM117">
        <v>4.0000000000000001E-3</v>
      </c>
      <c r="AN117" t="s">
        <v>65</v>
      </c>
      <c r="AO117">
        <v>1.77</v>
      </c>
      <c r="AP117" t="s">
        <v>65</v>
      </c>
      <c r="AQ117">
        <v>0.37</v>
      </c>
      <c r="AR117" t="s">
        <v>65</v>
      </c>
      <c r="AS117">
        <v>3.31</v>
      </c>
      <c r="AT117" t="s">
        <v>65</v>
      </c>
      <c r="AU117">
        <v>0.96</v>
      </c>
      <c r="AV117" t="s">
        <v>65</v>
      </c>
      <c r="AX117" t="s">
        <v>63</v>
      </c>
      <c r="AZ117" t="s">
        <v>63</v>
      </c>
      <c r="BB117" t="s">
        <v>63</v>
      </c>
    </row>
    <row r="118" spans="1:54" x14ac:dyDescent="0.25">
      <c r="A118" t="s">
        <v>57</v>
      </c>
      <c r="B118">
        <v>3</v>
      </c>
      <c r="C118" t="s">
        <v>77</v>
      </c>
      <c r="D118">
        <v>1982</v>
      </c>
      <c r="E118">
        <v>222.78</v>
      </c>
      <c r="F118" t="s">
        <v>59</v>
      </c>
      <c r="G118">
        <v>7.2</v>
      </c>
      <c r="H118" t="s">
        <v>65</v>
      </c>
      <c r="I118">
        <v>32.799999999999997</v>
      </c>
      <c r="J118" t="s">
        <v>65</v>
      </c>
      <c r="K118">
        <v>16.420000000000002</v>
      </c>
      <c r="L118" t="s">
        <v>65</v>
      </c>
      <c r="M118">
        <v>1.37</v>
      </c>
      <c r="N118" t="s">
        <v>60</v>
      </c>
      <c r="O118">
        <v>7.6</v>
      </c>
      <c r="P118" t="s">
        <v>66</v>
      </c>
      <c r="Q118">
        <v>4.3999999999999997E-2</v>
      </c>
      <c r="R118" t="s">
        <v>65</v>
      </c>
      <c r="S118">
        <v>4.2999999999999997E-2</v>
      </c>
      <c r="T118" t="s">
        <v>65</v>
      </c>
      <c r="U118">
        <v>3.0000000000000001E-3</v>
      </c>
      <c r="V118" t="s">
        <v>69</v>
      </c>
      <c r="W118">
        <v>1.4999999999999999E-2</v>
      </c>
      <c r="X118" t="s">
        <v>60</v>
      </c>
      <c r="Y118">
        <v>0.05</v>
      </c>
      <c r="Z118" t="s">
        <v>74</v>
      </c>
      <c r="AA118">
        <v>0.04</v>
      </c>
      <c r="AB118" t="s">
        <v>69</v>
      </c>
      <c r="AC118">
        <v>0.03</v>
      </c>
      <c r="AD118" t="s">
        <v>61</v>
      </c>
      <c r="AE118">
        <v>0.01</v>
      </c>
      <c r="AF118" t="s">
        <v>74</v>
      </c>
      <c r="AG118">
        <v>0.05</v>
      </c>
      <c r="AH118" t="s">
        <v>59</v>
      </c>
      <c r="AI118">
        <v>0.04</v>
      </c>
      <c r="AJ118" t="s">
        <v>65</v>
      </c>
      <c r="AK118">
        <v>8.9999999999999993E-3</v>
      </c>
      <c r="AL118" t="s">
        <v>60</v>
      </c>
      <c r="AM118">
        <v>5.0000000000000001E-3</v>
      </c>
      <c r="AN118" t="s">
        <v>65</v>
      </c>
      <c r="AO118">
        <v>1.89</v>
      </c>
      <c r="AP118" t="s">
        <v>65</v>
      </c>
      <c r="AQ118">
        <v>0.37</v>
      </c>
      <c r="AR118" t="s">
        <v>65</v>
      </c>
      <c r="AS118">
        <v>3.29</v>
      </c>
      <c r="AT118" t="s">
        <v>65</v>
      </c>
      <c r="AU118">
        <v>0.93</v>
      </c>
      <c r="AV118" t="s">
        <v>65</v>
      </c>
      <c r="AX118" t="s">
        <v>63</v>
      </c>
      <c r="AZ118" t="s">
        <v>63</v>
      </c>
      <c r="BB118" t="s">
        <v>63</v>
      </c>
    </row>
    <row r="119" spans="1:54" x14ac:dyDescent="0.25">
      <c r="A119" t="s">
        <v>57</v>
      </c>
      <c r="B119">
        <v>3</v>
      </c>
      <c r="C119" t="s">
        <v>77</v>
      </c>
      <c r="D119">
        <v>1983</v>
      </c>
      <c r="E119">
        <v>205.44</v>
      </c>
      <c r="F119" t="s">
        <v>65</v>
      </c>
      <c r="G119">
        <v>7.3</v>
      </c>
      <c r="H119" t="s">
        <v>65</v>
      </c>
      <c r="I119">
        <v>33.4</v>
      </c>
      <c r="J119" t="s">
        <v>65</v>
      </c>
      <c r="K119">
        <v>16.420000000000002</v>
      </c>
      <c r="L119" t="s">
        <v>65</v>
      </c>
      <c r="M119">
        <v>1.5</v>
      </c>
      <c r="N119" t="s">
        <v>65</v>
      </c>
      <c r="O119">
        <v>6.17</v>
      </c>
      <c r="P119" t="s">
        <v>66</v>
      </c>
      <c r="Q119">
        <v>3.3000000000000002E-2</v>
      </c>
      <c r="R119" t="s">
        <v>65</v>
      </c>
      <c r="S119">
        <v>3.2000000000000001E-2</v>
      </c>
      <c r="T119" t="s">
        <v>65</v>
      </c>
      <c r="U119">
        <v>3.0000000000000001E-3</v>
      </c>
      <c r="V119" t="s">
        <v>69</v>
      </c>
      <c r="X119" t="s">
        <v>63</v>
      </c>
      <c r="Y119">
        <v>0.04</v>
      </c>
      <c r="Z119" t="s">
        <v>74</v>
      </c>
      <c r="AA119">
        <v>0.04</v>
      </c>
      <c r="AB119" t="s">
        <v>74</v>
      </c>
      <c r="AC119">
        <v>0.01</v>
      </c>
      <c r="AD119" t="s">
        <v>61</v>
      </c>
      <c r="AE119">
        <v>0.01</v>
      </c>
      <c r="AF119" t="s">
        <v>69</v>
      </c>
      <c r="AG119">
        <v>0.04</v>
      </c>
      <c r="AH119" t="s">
        <v>65</v>
      </c>
      <c r="AI119">
        <v>0.04</v>
      </c>
      <c r="AJ119" t="s">
        <v>65</v>
      </c>
      <c r="AK119">
        <v>2.1000000000000001E-2</v>
      </c>
      <c r="AL119" t="s">
        <v>60</v>
      </c>
      <c r="AM119">
        <v>4.0000000000000001E-3</v>
      </c>
      <c r="AN119" t="s">
        <v>59</v>
      </c>
      <c r="AO119">
        <v>1.84</v>
      </c>
      <c r="AP119" t="s">
        <v>65</v>
      </c>
      <c r="AQ119">
        <v>0.37</v>
      </c>
      <c r="AR119" t="s">
        <v>65</v>
      </c>
      <c r="AS119">
        <v>3.21</v>
      </c>
      <c r="AT119" t="s">
        <v>59</v>
      </c>
      <c r="AU119">
        <v>0.9</v>
      </c>
      <c r="AV119" t="s">
        <v>65</v>
      </c>
      <c r="AX119" t="s">
        <v>63</v>
      </c>
      <c r="AZ119" t="s">
        <v>63</v>
      </c>
      <c r="BB119" t="s">
        <v>63</v>
      </c>
    </row>
    <row r="120" spans="1:54" x14ac:dyDescent="0.25">
      <c r="A120" t="s">
        <v>57</v>
      </c>
      <c r="B120">
        <v>3</v>
      </c>
      <c r="C120" t="s">
        <v>77</v>
      </c>
      <c r="D120">
        <v>1984</v>
      </c>
      <c r="E120">
        <v>203.79</v>
      </c>
      <c r="F120" t="s">
        <v>59</v>
      </c>
      <c r="G120">
        <v>7.2</v>
      </c>
      <c r="H120" t="s">
        <v>65</v>
      </c>
      <c r="I120">
        <v>31.5</v>
      </c>
      <c r="J120" t="s">
        <v>65</v>
      </c>
      <c r="K120">
        <v>17.12</v>
      </c>
      <c r="L120" t="s">
        <v>65</v>
      </c>
      <c r="M120">
        <v>1.64</v>
      </c>
      <c r="N120" t="s">
        <v>60</v>
      </c>
      <c r="O120">
        <v>8.0399999999999991</v>
      </c>
      <c r="P120" t="s">
        <v>65</v>
      </c>
      <c r="Q120">
        <v>2.5000000000000001E-2</v>
      </c>
      <c r="R120" t="s">
        <v>65</v>
      </c>
      <c r="S120">
        <v>2.1000000000000001E-2</v>
      </c>
      <c r="T120" t="s">
        <v>65</v>
      </c>
      <c r="U120">
        <v>5.0000000000000001E-3</v>
      </c>
      <c r="V120" t="s">
        <v>69</v>
      </c>
      <c r="X120" t="s">
        <v>63</v>
      </c>
      <c r="Y120">
        <v>0.05</v>
      </c>
      <c r="Z120" t="s">
        <v>74</v>
      </c>
      <c r="AA120">
        <v>0.03</v>
      </c>
      <c r="AB120" t="s">
        <v>74</v>
      </c>
      <c r="AC120">
        <v>0.01</v>
      </c>
      <c r="AD120" t="s">
        <v>69</v>
      </c>
      <c r="AE120">
        <v>0.02</v>
      </c>
      <c r="AF120" t="s">
        <v>69</v>
      </c>
      <c r="AG120">
        <v>0.03</v>
      </c>
      <c r="AH120" t="s">
        <v>65</v>
      </c>
      <c r="AI120">
        <v>0.02</v>
      </c>
      <c r="AJ120" t="s">
        <v>65</v>
      </c>
      <c r="AK120">
        <v>3.0000000000000001E-3</v>
      </c>
      <c r="AL120" t="s">
        <v>65</v>
      </c>
      <c r="AM120">
        <v>1.7000000000000001E-2</v>
      </c>
      <c r="AN120" t="s">
        <v>59</v>
      </c>
      <c r="AO120">
        <v>1.96</v>
      </c>
      <c r="AP120" t="s">
        <v>65</v>
      </c>
      <c r="AQ120">
        <v>0.35</v>
      </c>
      <c r="AR120" t="s">
        <v>65</v>
      </c>
      <c r="AS120">
        <v>3.13</v>
      </c>
      <c r="AT120" t="s">
        <v>59</v>
      </c>
      <c r="AU120">
        <v>0.85</v>
      </c>
      <c r="AV120" t="s">
        <v>65</v>
      </c>
      <c r="AW120">
        <v>0.28000000000000003</v>
      </c>
      <c r="AX120" t="s">
        <v>60</v>
      </c>
      <c r="AY120">
        <v>0.74</v>
      </c>
      <c r="AZ120" t="s">
        <v>60</v>
      </c>
      <c r="BB120" t="s">
        <v>63</v>
      </c>
    </row>
    <row r="121" spans="1:54" x14ac:dyDescent="0.25">
      <c r="A121" t="s">
        <v>57</v>
      </c>
      <c r="B121">
        <v>3</v>
      </c>
      <c r="C121" t="s">
        <v>77</v>
      </c>
      <c r="D121">
        <v>1985</v>
      </c>
      <c r="E121">
        <v>154.38</v>
      </c>
      <c r="F121" t="s">
        <v>59</v>
      </c>
      <c r="G121">
        <v>7.5</v>
      </c>
      <c r="H121" t="s">
        <v>65</v>
      </c>
      <c r="I121">
        <v>36.1</v>
      </c>
      <c r="J121" t="s">
        <v>65</v>
      </c>
      <c r="K121">
        <v>18.04</v>
      </c>
      <c r="L121" t="s">
        <v>65</v>
      </c>
      <c r="M121">
        <v>0.73</v>
      </c>
      <c r="N121" t="s">
        <v>65</v>
      </c>
      <c r="O121">
        <v>8.43</v>
      </c>
      <c r="P121" t="s">
        <v>65</v>
      </c>
      <c r="Q121">
        <v>3.5999999999999997E-2</v>
      </c>
      <c r="R121" t="s">
        <v>65</v>
      </c>
      <c r="S121">
        <v>3.3000000000000002E-2</v>
      </c>
      <c r="T121" t="s">
        <v>65</v>
      </c>
      <c r="U121">
        <v>6.0000000000000001E-3</v>
      </c>
      <c r="V121" t="s">
        <v>69</v>
      </c>
      <c r="X121" t="s">
        <v>63</v>
      </c>
      <c r="Y121">
        <v>0.03</v>
      </c>
      <c r="Z121" t="s">
        <v>61</v>
      </c>
      <c r="AA121">
        <v>0.02</v>
      </c>
      <c r="AB121" t="s">
        <v>61</v>
      </c>
      <c r="AC121">
        <v>0.01</v>
      </c>
      <c r="AD121" t="s">
        <v>61</v>
      </c>
      <c r="AE121">
        <v>0.01</v>
      </c>
      <c r="AF121" t="s">
        <v>61</v>
      </c>
      <c r="AG121">
        <v>0.02</v>
      </c>
      <c r="AH121" t="s">
        <v>60</v>
      </c>
      <c r="AI121">
        <v>0.02</v>
      </c>
      <c r="AJ121" t="s">
        <v>60</v>
      </c>
      <c r="AK121">
        <v>8.0000000000000002E-3</v>
      </c>
      <c r="AL121" t="s">
        <v>65</v>
      </c>
      <c r="AM121">
        <v>4.0000000000000001E-3</v>
      </c>
      <c r="AN121" t="s">
        <v>65</v>
      </c>
      <c r="AO121">
        <v>1.95</v>
      </c>
      <c r="AP121" t="s">
        <v>65</v>
      </c>
      <c r="AQ121">
        <v>0.3</v>
      </c>
      <c r="AR121" t="s">
        <v>65</v>
      </c>
      <c r="AS121">
        <v>3.06</v>
      </c>
      <c r="AT121" t="s">
        <v>59</v>
      </c>
      <c r="AU121">
        <v>0.91</v>
      </c>
      <c r="AV121" t="s">
        <v>65</v>
      </c>
      <c r="AX121" t="s">
        <v>63</v>
      </c>
      <c r="AZ121" t="s">
        <v>63</v>
      </c>
      <c r="BB121" t="s">
        <v>63</v>
      </c>
    </row>
    <row r="122" spans="1:54" x14ac:dyDescent="0.25">
      <c r="A122" t="s">
        <v>57</v>
      </c>
      <c r="B122">
        <v>3</v>
      </c>
      <c r="C122" t="s">
        <v>77</v>
      </c>
      <c r="D122">
        <v>1986</v>
      </c>
      <c r="E122">
        <v>149.66</v>
      </c>
      <c r="F122" t="s">
        <v>65</v>
      </c>
      <c r="G122">
        <v>7.4</v>
      </c>
      <c r="H122" t="s">
        <v>65</v>
      </c>
      <c r="I122">
        <v>34.799999999999997</v>
      </c>
      <c r="J122" t="s">
        <v>65</v>
      </c>
      <c r="K122">
        <v>17.04</v>
      </c>
      <c r="L122" t="s">
        <v>65</v>
      </c>
      <c r="M122">
        <v>5.16</v>
      </c>
      <c r="N122" t="s">
        <v>65</v>
      </c>
      <c r="O122">
        <v>8.07</v>
      </c>
      <c r="P122" t="s">
        <v>65</v>
      </c>
      <c r="Q122">
        <v>3.3000000000000002E-2</v>
      </c>
      <c r="R122" t="s">
        <v>65</v>
      </c>
      <c r="S122">
        <v>2.7E-2</v>
      </c>
      <c r="T122" t="s">
        <v>65</v>
      </c>
      <c r="U122">
        <v>6.0000000000000001E-3</v>
      </c>
      <c r="V122" t="s">
        <v>69</v>
      </c>
      <c r="X122" t="s">
        <v>63</v>
      </c>
      <c r="Y122">
        <v>0.03</v>
      </c>
      <c r="Z122" t="s">
        <v>69</v>
      </c>
      <c r="AA122">
        <v>0.01</v>
      </c>
      <c r="AB122" t="s">
        <v>69</v>
      </c>
      <c r="AC122">
        <v>0.01</v>
      </c>
      <c r="AD122" t="s">
        <v>69</v>
      </c>
      <c r="AE122">
        <v>0.02</v>
      </c>
      <c r="AF122" t="s">
        <v>69</v>
      </c>
      <c r="AG122">
        <v>0.03</v>
      </c>
      <c r="AH122" t="s">
        <v>65</v>
      </c>
      <c r="AI122">
        <v>0.01</v>
      </c>
      <c r="AJ122" t="s">
        <v>65</v>
      </c>
      <c r="AK122">
        <v>4.0000000000000001E-3</v>
      </c>
      <c r="AL122" t="s">
        <v>65</v>
      </c>
      <c r="AM122">
        <v>3.0000000000000001E-3</v>
      </c>
      <c r="AN122" t="s">
        <v>65</v>
      </c>
      <c r="AO122">
        <v>1.93</v>
      </c>
      <c r="AP122" t="s">
        <v>65</v>
      </c>
      <c r="AQ122">
        <v>0.34</v>
      </c>
      <c r="AR122" t="s">
        <v>65</v>
      </c>
      <c r="AS122">
        <v>3.58</v>
      </c>
      <c r="AT122" t="s">
        <v>59</v>
      </c>
      <c r="AU122">
        <v>0.95</v>
      </c>
      <c r="AV122" t="s">
        <v>65</v>
      </c>
      <c r="AX122" t="s">
        <v>63</v>
      </c>
      <c r="AZ122" t="s">
        <v>63</v>
      </c>
      <c r="BB122" t="s">
        <v>63</v>
      </c>
    </row>
    <row r="123" spans="1:54" x14ac:dyDescent="0.25">
      <c r="A123" t="s">
        <v>57</v>
      </c>
      <c r="B123">
        <v>3</v>
      </c>
      <c r="C123" t="s">
        <v>77</v>
      </c>
      <c r="D123">
        <v>1987</v>
      </c>
      <c r="E123">
        <v>118.93</v>
      </c>
      <c r="F123" t="s">
        <v>65</v>
      </c>
      <c r="G123">
        <v>7.4</v>
      </c>
      <c r="H123" t="s">
        <v>60</v>
      </c>
      <c r="I123">
        <v>36</v>
      </c>
      <c r="J123" t="s">
        <v>60</v>
      </c>
      <c r="K123">
        <v>17.62</v>
      </c>
      <c r="L123" t="s">
        <v>60</v>
      </c>
      <c r="M123">
        <v>1.24</v>
      </c>
      <c r="N123" t="s">
        <v>60</v>
      </c>
      <c r="O123">
        <v>8</v>
      </c>
      <c r="P123" t="s">
        <v>60</v>
      </c>
      <c r="Q123">
        <v>3.4000000000000002E-2</v>
      </c>
      <c r="R123" t="s">
        <v>60</v>
      </c>
      <c r="S123">
        <v>0.03</v>
      </c>
      <c r="T123" t="s">
        <v>60</v>
      </c>
      <c r="U123">
        <v>4.0000000000000001E-3</v>
      </c>
      <c r="V123" t="s">
        <v>61</v>
      </c>
      <c r="X123" t="s">
        <v>63</v>
      </c>
      <c r="Y123">
        <v>0.02</v>
      </c>
      <c r="Z123" t="s">
        <v>61</v>
      </c>
      <c r="AA123">
        <v>0.02</v>
      </c>
      <c r="AB123" t="s">
        <v>61</v>
      </c>
      <c r="AC123">
        <v>0.02</v>
      </c>
      <c r="AD123" t="s">
        <v>61</v>
      </c>
      <c r="AE123">
        <v>0</v>
      </c>
      <c r="AF123" t="s">
        <v>61</v>
      </c>
      <c r="AG123">
        <v>0.02</v>
      </c>
      <c r="AH123" t="s">
        <v>60</v>
      </c>
      <c r="AI123">
        <v>0.02</v>
      </c>
      <c r="AJ123" t="s">
        <v>60</v>
      </c>
      <c r="AK123">
        <v>5.0000000000000001E-3</v>
      </c>
      <c r="AL123" t="s">
        <v>60</v>
      </c>
      <c r="AM123">
        <v>1E-3</v>
      </c>
      <c r="AN123" t="s">
        <v>60</v>
      </c>
      <c r="AO123">
        <v>2.02</v>
      </c>
      <c r="AP123" t="s">
        <v>60</v>
      </c>
      <c r="AQ123">
        <v>0.35</v>
      </c>
      <c r="AR123" t="s">
        <v>60</v>
      </c>
      <c r="AS123">
        <v>3.55</v>
      </c>
      <c r="AT123" t="s">
        <v>78</v>
      </c>
      <c r="AU123">
        <v>1</v>
      </c>
      <c r="AV123" t="s">
        <v>60</v>
      </c>
      <c r="AX123" t="s">
        <v>63</v>
      </c>
      <c r="AZ123" t="s">
        <v>63</v>
      </c>
      <c r="BB123" t="s">
        <v>63</v>
      </c>
    </row>
    <row r="124" spans="1:54" x14ac:dyDescent="0.25">
      <c r="A124" t="s">
        <v>57</v>
      </c>
      <c r="B124">
        <v>3</v>
      </c>
      <c r="C124" t="s">
        <v>77</v>
      </c>
      <c r="D124">
        <v>2003</v>
      </c>
      <c r="E124">
        <v>124.01</v>
      </c>
      <c r="F124" t="s">
        <v>65</v>
      </c>
      <c r="G124">
        <v>7.5</v>
      </c>
      <c r="H124" t="s">
        <v>60</v>
      </c>
      <c r="I124">
        <v>37</v>
      </c>
      <c r="J124" t="s">
        <v>60</v>
      </c>
      <c r="K124">
        <v>19.12</v>
      </c>
      <c r="L124" t="s">
        <v>60</v>
      </c>
      <c r="M124">
        <v>11.27</v>
      </c>
      <c r="N124" t="s">
        <v>60</v>
      </c>
      <c r="O124">
        <v>8.09</v>
      </c>
      <c r="P124" t="s">
        <v>60</v>
      </c>
      <c r="Q124">
        <v>2.1000000000000001E-2</v>
      </c>
      <c r="R124" t="s">
        <v>60</v>
      </c>
      <c r="S124">
        <v>1.7000000000000001E-2</v>
      </c>
      <c r="T124" t="s">
        <v>60</v>
      </c>
      <c r="U124">
        <v>5.0000000000000001E-3</v>
      </c>
      <c r="V124" t="s">
        <v>61</v>
      </c>
      <c r="W124">
        <v>1.0999999999999999E-2</v>
      </c>
      <c r="X124" t="s">
        <v>60</v>
      </c>
      <c r="Y124">
        <v>0.03</v>
      </c>
      <c r="Z124" t="s">
        <v>62</v>
      </c>
      <c r="AA124">
        <v>0.02</v>
      </c>
      <c r="AB124" t="s">
        <v>62</v>
      </c>
      <c r="AC124">
        <v>0.01</v>
      </c>
      <c r="AD124" t="s">
        <v>61</v>
      </c>
      <c r="AE124">
        <v>0.01</v>
      </c>
      <c r="AF124" t="s">
        <v>61</v>
      </c>
      <c r="AG124">
        <v>0.03</v>
      </c>
      <c r="AH124" t="s">
        <v>64</v>
      </c>
      <c r="AI124">
        <v>0.02</v>
      </c>
      <c r="AJ124" t="s">
        <v>64</v>
      </c>
      <c r="AK124">
        <v>8.0000000000000002E-3</v>
      </c>
      <c r="AL124" t="s">
        <v>64</v>
      </c>
      <c r="AM124">
        <v>0</v>
      </c>
      <c r="AN124" t="s">
        <v>64</v>
      </c>
      <c r="AO124">
        <v>2.02</v>
      </c>
      <c r="AP124" t="s">
        <v>60</v>
      </c>
      <c r="AQ124">
        <v>0.36</v>
      </c>
      <c r="AR124" t="s">
        <v>60</v>
      </c>
      <c r="AS124">
        <v>3.86</v>
      </c>
      <c r="AT124" t="s">
        <v>60</v>
      </c>
      <c r="AU124">
        <v>1.21</v>
      </c>
      <c r="AV124" t="s">
        <v>60</v>
      </c>
      <c r="AW124">
        <v>0.08</v>
      </c>
      <c r="AX124" t="s">
        <v>60</v>
      </c>
      <c r="AY124">
        <v>0.63</v>
      </c>
      <c r="AZ124" t="s">
        <v>60</v>
      </c>
      <c r="BA124">
        <v>0.55000000000000004</v>
      </c>
      <c r="BB124" t="s">
        <v>60</v>
      </c>
    </row>
    <row r="125" spans="1:54" x14ac:dyDescent="0.25">
      <c r="A125" t="s">
        <v>57</v>
      </c>
      <c r="B125">
        <v>3</v>
      </c>
      <c r="C125" t="s">
        <v>77</v>
      </c>
      <c r="D125">
        <v>2004</v>
      </c>
      <c r="E125">
        <v>124.81</v>
      </c>
      <c r="F125" t="s">
        <v>65</v>
      </c>
      <c r="G125">
        <v>7.4</v>
      </c>
      <c r="H125" t="s">
        <v>65</v>
      </c>
      <c r="I125">
        <v>37.799999999999997</v>
      </c>
      <c r="J125" t="s">
        <v>65</v>
      </c>
      <c r="K125">
        <v>19.329999999999998</v>
      </c>
      <c r="L125" t="s">
        <v>65</v>
      </c>
      <c r="M125">
        <v>5.27</v>
      </c>
      <c r="N125" t="s">
        <v>65</v>
      </c>
      <c r="O125">
        <v>8.09</v>
      </c>
      <c r="P125" t="s">
        <v>65</v>
      </c>
      <c r="Q125">
        <v>2.4E-2</v>
      </c>
      <c r="R125" t="s">
        <v>66</v>
      </c>
      <c r="S125">
        <v>0.02</v>
      </c>
      <c r="T125" t="s">
        <v>65</v>
      </c>
      <c r="U125">
        <v>4.0000000000000001E-3</v>
      </c>
      <c r="V125" t="s">
        <v>67</v>
      </c>
      <c r="W125">
        <v>1.2E-2</v>
      </c>
      <c r="X125" t="s">
        <v>65</v>
      </c>
      <c r="Y125">
        <v>0.03</v>
      </c>
      <c r="Z125" t="s">
        <v>67</v>
      </c>
      <c r="AA125">
        <v>0.03</v>
      </c>
      <c r="AB125" t="s">
        <v>67</v>
      </c>
      <c r="AC125">
        <v>0.02</v>
      </c>
      <c r="AD125" t="s">
        <v>67</v>
      </c>
      <c r="AE125">
        <v>0.01</v>
      </c>
      <c r="AF125" t="s">
        <v>67</v>
      </c>
      <c r="AG125">
        <v>0.03</v>
      </c>
      <c r="AH125" t="s">
        <v>66</v>
      </c>
      <c r="AI125">
        <v>0.03</v>
      </c>
      <c r="AJ125" t="s">
        <v>66</v>
      </c>
      <c r="AK125">
        <v>1.4E-2</v>
      </c>
      <c r="AL125" t="s">
        <v>70</v>
      </c>
      <c r="AM125">
        <v>1E-3</v>
      </c>
      <c r="AN125" t="s">
        <v>70</v>
      </c>
      <c r="AO125">
        <v>2.06</v>
      </c>
      <c r="AP125" t="s">
        <v>65</v>
      </c>
      <c r="AQ125">
        <v>0.35</v>
      </c>
      <c r="AR125" t="s">
        <v>65</v>
      </c>
      <c r="AS125">
        <v>3.93</v>
      </c>
      <c r="AT125" t="s">
        <v>65</v>
      </c>
      <c r="AU125">
        <v>1.18</v>
      </c>
      <c r="AV125" t="s">
        <v>65</v>
      </c>
      <c r="AW125">
        <v>0.1</v>
      </c>
      <c r="AX125" t="s">
        <v>65</v>
      </c>
      <c r="AY125">
        <v>0.65</v>
      </c>
      <c r="AZ125" t="s">
        <v>65</v>
      </c>
      <c r="BA125">
        <v>0.38</v>
      </c>
      <c r="BB125" t="s">
        <v>60</v>
      </c>
    </row>
    <row r="126" spans="1:54" x14ac:dyDescent="0.25">
      <c r="A126" t="s">
        <v>57</v>
      </c>
      <c r="B126">
        <v>3</v>
      </c>
      <c r="C126" t="s">
        <v>77</v>
      </c>
      <c r="D126">
        <v>2005</v>
      </c>
      <c r="E126">
        <v>79.66</v>
      </c>
      <c r="F126" t="s">
        <v>65</v>
      </c>
      <c r="G126">
        <v>7.5</v>
      </c>
      <c r="H126" t="s">
        <v>65</v>
      </c>
      <c r="I126">
        <v>40.1</v>
      </c>
      <c r="J126" t="s">
        <v>65</v>
      </c>
      <c r="K126">
        <v>20.46</v>
      </c>
      <c r="L126" t="s">
        <v>65</v>
      </c>
      <c r="M126">
        <v>2.5499999999999998</v>
      </c>
      <c r="N126" t="s">
        <v>65</v>
      </c>
      <c r="O126">
        <v>8.6199999999999992</v>
      </c>
      <c r="P126" t="s">
        <v>65</v>
      </c>
      <c r="Q126">
        <v>2.5999999999999999E-2</v>
      </c>
      <c r="R126" t="s">
        <v>65</v>
      </c>
      <c r="S126">
        <v>2.1999999999999999E-2</v>
      </c>
      <c r="T126" t="s">
        <v>65</v>
      </c>
      <c r="U126">
        <v>4.0000000000000001E-3</v>
      </c>
      <c r="V126" t="s">
        <v>69</v>
      </c>
      <c r="W126">
        <v>1.2999999999999999E-2</v>
      </c>
      <c r="X126" t="s">
        <v>65</v>
      </c>
      <c r="Y126">
        <v>0.03</v>
      </c>
      <c r="Z126" t="s">
        <v>68</v>
      </c>
      <c r="AA126">
        <v>0.02</v>
      </c>
      <c r="AB126" t="s">
        <v>68</v>
      </c>
      <c r="AC126">
        <v>0.02</v>
      </c>
      <c r="AD126" t="s">
        <v>68</v>
      </c>
      <c r="AE126">
        <v>0.01</v>
      </c>
      <c r="AF126" t="s">
        <v>69</v>
      </c>
      <c r="AG126">
        <v>0.03</v>
      </c>
      <c r="AH126" t="s">
        <v>64</v>
      </c>
      <c r="AI126">
        <v>0.02</v>
      </c>
      <c r="AJ126" t="s">
        <v>60</v>
      </c>
      <c r="AK126">
        <v>8.0000000000000002E-3</v>
      </c>
      <c r="AL126" t="s">
        <v>70</v>
      </c>
      <c r="AM126">
        <v>0</v>
      </c>
      <c r="AN126" t="s">
        <v>70</v>
      </c>
      <c r="AO126">
        <v>2.14</v>
      </c>
      <c r="AP126" t="s">
        <v>65</v>
      </c>
      <c r="AQ126">
        <v>0.37</v>
      </c>
      <c r="AR126" t="s">
        <v>65</v>
      </c>
      <c r="AS126">
        <v>4.18</v>
      </c>
      <c r="AT126" t="s">
        <v>65</v>
      </c>
      <c r="AU126">
        <v>0.82</v>
      </c>
      <c r="AV126" t="s">
        <v>65</v>
      </c>
      <c r="AW126">
        <v>0.08</v>
      </c>
      <c r="AX126" t="s">
        <v>65</v>
      </c>
      <c r="AY126">
        <v>0.61</v>
      </c>
      <c r="AZ126" t="s">
        <v>65</v>
      </c>
      <c r="BA126">
        <v>0.53</v>
      </c>
      <c r="BB126" t="s">
        <v>65</v>
      </c>
    </row>
    <row r="127" spans="1:54" x14ac:dyDescent="0.25">
      <c r="A127" t="s">
        <v>57</v>
      </c>
      <c r="B127">
        <v>3</v>
      </c>
      <c r="C127" t="s">
        <v>77</v>
      </c>
      <c r="D127">
        <v>2006</v>
      </c>
      <c r="E127">
        <v>158.58000000000001</v>
      </c>
      <c r="F127" t="s">
        <v>59</v>
      </c>
      <c r="G127">
        <v>7.5</v>
      </c>
      <c r="H127" t="s">
        <v>65</v>
      </c>
      <c r="I127">
        <v>37.299999999999997</v>
      </c>
      <c r="J127" t="s">
        <v>65</v>
      </c>
      <c r="K127">
        <v>19.21</v>
      </c>
      <c r="L127" t="s">
        <v>65</v>
      </c>
      <c r="M127">
        <v>34.520000000000003</v>
      </c>
      <c r="N127" t="s">
        <v>65</v>
      </c>
      <c r="O127">
        <v>7.89</v>
      </c>
      <c r="P127" t="s">
        <v>65</v>
      </c>
      <c r="Q127">
        <v>2.7E-2</v>
      </c>
      <c r="R127" t="s">
        <v>65</v>
      </c>
      <c r="S127">
        <v>0.02</v>
      </c>
      <c r="T127" t="s">
        <v>65</v>
      </c>
      <c r="U127">
        <v>7.0000000000000001E-3</v>
      </c>
      <c r="V127" t="s">
        <v>69</v>
      </c>
      <c r="W127">
        <v>1.2E-2</v>
      </c>
      <c r="X127" t="s">
        <v>65</v>
      </c>
      <c r="Y127">
        <v>0.04</v>
      </c>
      <c r="Z127" t="s">
        <v>70</v>
      </c>
      <c r="AA127">
        <v>0.02</v>
      </c>
      <c r="AB127" t="s">
        <v>70</v>
      </c>
      <c r="AC127">
        <v>0.01</v>
      </c>
      <c r="AD127" t="s">
        <v>68</v>
      </c>
      <c r="AE127">
        <v>0.02</v>
      </c>
      <c r="AF127" t="s">
        <v>69</v>
      </c>
      <c r="AH127" t="s">
        <v>63</v>
      </c>
      <c r="AJ127" t="s">
        <v>63</v>
      </c>
      <c r="AK127">
        <v>1.0999999999999999E-2</v>
      </c>
      <c r="AL127" t="s">
        <v>70</v>
      </c>
      <c r="AM127">
        <v>0</v>
      </c>
      <c r="AN127" t="s">
        <v>70</v>
      </c>
      <c r="AO127">
        <v>2.0299999999999998</v>
      </c>
      <c r="AP127" t="s">
        <v>65</v>
      </c>
      <c r="AQ127">
        <v>0.35</v>
      </c>
      <c r="AR127" t="s">
        <v>65</v>
      </c>
      <c r="AS127">
        <v>3.9</v>
      </c>
      <c r="AT127" t="s">
        <v>65</v>
      </c>
      <c r="AU127">
        <v>0.99</v>
      </c>
      <c r="AV127" t="s">
        <v>65</v>
      </c>
      <c r="AW127">
        <v>7.0000000000000007E-2</v>
      </c>
      <c r="AX127" t="s">
        <v>65</v>
      </c>
      <c r="AY127">
        <v>0.69</v>
      </c>
      <c r="AZ127" t="s">
        <v>65</v>
      </c>
      <c r="BA127">
        <v>0.54</v>
      </c>
      <c r="BB127" t="s">
        <v>65</v>
      </c>
    </row>
    <row r="128" spans="1:54" x14ac:dyDescent="0.25">
      <c r="A128" t="s">
        <v>57</v>
      </c>
      <c r="B128">
        <v>3</v>
      </c>
      <c r="C128" t="s">
        <v>77</v>
      </c>
      <c r="D128">
        <v>2007</v>
      </c>
      <c r="E128">
        <v>136.55000000000001</v>
      </c>
      <c r="F128" t="s">
        <v>59</v>
      </c>
      <c r="G128">
        <v>7.5</v>
      </c>
      <c r="H128" t="s">
        <v>65</v>
      </c>
      <c r="I128">
        <v>37.4</v>
      </c>
      <c r="J128" t="s">
        <v>65</v>
      </c>
      <c r="K128">
        <v>19.04</v>
      </c>
      <c r="L128" t="s">
        <v>65</v>
      </c>
      <c r="M128">
        <v>2.94</v>
      </c>
      <c r="N128" t="s">
        <v>65</v>
      </c>
      <c r="O128">
        <v>8.36</v>
      </c>
      <c r="P128" t="s">
        <v>65</v>
      </c>
      <c r="Q128">
        <v>2.7E-2</v>
      </c>
      <c r="R128" t="s">
        <v>65</v>
      </c>
      <c r="S128">
        <v>2.3E-2</v>
      </c>
      <c r="T128" t="s">
        <v>65</v>
      </c>
      <c r="U128">
        <v>4.0000000000000001E-3</v>
      </c>
      <c r="V128" t="s">
        <v>69</v>
      </c>
      <c r="W128">
        <v>1.2E-2</v>
      </c>
      <c r="X128" t="s">
        <v>65</v>
      </c>
      <c r="Y128">
        <v>0.02</v>
      </c>
      <c r="Z128" t="s">
        <v>70</v>
      </c>
      <c r="AA128">
        <v>0.02</v>
      </c>
      <c r="AB128" t="s">
        <v>70</v>
      </c>
      <c r="AC128">
        <v>0.02</v>
      </c>
      <c r="AD128" t="s">
        <v>68</v>
      </c>
      <c r="AE128">
        <v>0.01</v>
      </c>
      <c r="AF128" t="s">
        <v>69</v>
      </c>
      <c r="AH128" t="s">
        <v>63</v>
      </c>
      <c r="AJ128" t="s">
        <v>63</v>
      </c>
      <c r="AK128">
        <v>3.0000000000000001E-3</v>
      </c>
      <c r="AL128" t="s">
        <v>70</v>
      </c>
      <c r="AM128">
        <v>0</v>
      </c>
      <c r="AN128" t="s">
        <v>70</v>
      </c>
      <c r="AO128">
        <v>2.11</v>
      </c>
      <c r="AP128" t="s">
        <v>65</v>
      </c>
      <c r="AQ128">
        <v>0.37</v>
      </c>
      <c r="AR128" t="s">
        <v>65</v>
      </c>
      <c r="AS128">
        <v>3.78</v>
      </c>
      <c r="AT128" t="s">
        <v>65</v>
      </c>
      <c r="AU128">
        <v>1.26</v>
      </c>
      <c r="AV128" t="s">
        <v>65</v>
      </c>
      <c r="AW128">
        <v>7.0000000000000007E-2</v>
      </c>
      <c r="AX128" t="s">
        <v>65</v>
      </c>
      <c r="AY128">
        <v>0.62</v>
      </c>
      <c r="AZ128" t="s">
        <v>65</v>
      </c>
      <c r="BA128">
        <v>0.42</v>
      </c>
      <c r="BB128" t="s">
        <v>65</v>
      </c>
    </row>
    <row r="129" spans="1:54" x14ac:dyDescent="0.25">
      <c r="A129" t="s">
        <v>57</v>
      </c>
      <c r="B129">
        <v>3</v>
      </c>
      <c r="C129" t="s">
        <v>77</v>
      </c>
      <c r="D129">
        <v>2008</v>
      </c>
      <c r="E129">
        <v>173.41</v>
      </c>
      <c r="F129" t="s">
        <v>59</v>
      </c>
      <c r="G129">
        <v>7.5</v>
      </c>
      <c r="H129" t="s">
        <v>65</v>
      </c>
      <c r="I129">
        <v>39.4</v>
      </c>
      <c r="J129" t="s">
        <v>65</v>
      </c>
      <c r="K129">
        <v>20.079999999999998</v>
      </c>
      <c r="L129" t="s">
        <v>65</v>
      </c>
      <c r="M129">
        <v>3.58</v>
      </c>
      <c r="N129" t="s">
        <v>65</v>
      </c>
      <c r="O129">
        <v>8.26</v>
      </c>
      <c r="P129" t="s">
        <v>65</v>
      </c>
      <c r="Q129">
        <v>2.5000000000000001E-2</v>
      </c>
      <c r="R129" t="s">
        <v>65</v>
      </c>
      <c r="S129">
        <v>2.4E-2</v>
      </c>
      <c r="T129" t="s">
        <v>65</v>
      </c>
      <c r="U129">
        <v>2E-3</v>
      </c>
      <c r="V129" t="s">
        <v>69</v>
      </c>
      <c r="W129">
        <v>1.2E-2</v>
      </c>
      <c r="X129" t="s">
        <v>65</v>
      </c>
      <c r="Y129">
        <v>0.02</v>
      </c>
      <c r="Z129" t="s">
        <v>70</v>
      </c>
      <c r="AA129">
        <v>0.02</v>
      </c>
      <c r="AB129" t="s">
        <v>70</v>
      </c>
      <c r="AC129">
        <v>0.02</v>
      </c>
      <c r="AD129" t="s">
        <v>69</v>
      </c>
      <c r="AE129">
        <v>0</v>
      </c>
      <c r="AF129" t="s">
        <v>69</v>
      </c>
      <c r="AH129" t="s">
        <v>63</v>
      </c>
      <c r="AJ129" t="s">
        <v>63</v>
      </c>
      <c r="AK129">
        <v>5.0000000000000001E-3</v>
      </c>
      <c r="AL129" t="s">
        <v>70</v>
      </c>
      <c r="AM129">
        <v>0</v>
      </c>
      <c r="AN129" t="s">
        <v>70</v>
      </c>
      <c r="AO129">
        <v>2.15</v>
      </c>
      <c r="AP129" t="s">
        <v>65</v>
      </c>
      <c r="AQ129">
        <v>0.36</v>
      </c>
      <c r="AR129" t="s">
        <v>65</v>
      </c>
      <c r="AS129">
        <v>4.21</v>
      </c>
      <c r="AT129" t="s">
        <v>65</v>
      </c>
      <c r="AU129">
        <v>1.01</v>
      </c>
      <c r="AV129" t="s">
        <v>65</v>
      </c>
      <c r="AW129">
        <v>7.0000000000000007E-2</v>
      </c>
      <c r="AX129" t="s">
        <v>65</v>
      </c>
      <c r="AY129">
        <v>0.6</v>
      </c>
      <c r="AZ129" t="s">
        <v>65</v>
      </c>
      <c r="BA129">
        <v>0.39</v>
      </c>
      <c r="BB129" t="s">
        <v>65</v>
      </c>
    </row>
    <row r="130" spans="1:54" x14ac:dyDescent="0.25">
      <c r="A130" t="s">
        <v>57</v>
      </c>
      <c r="B130">
        <v>3</v>
      </c>
      <c r="C130" t="s">
        <v>77</v>
      </c>
      <c r="D130">
        <v>2009</v>
      </c>
      <c r="E130">
        <v>129.47999999999999</v>
      </c>
      <c r="F130" t="s">
        <v>65</v>
      </c>
      <c r="G130">
        <v>7.6</v>
      </c>
      <c r="H130" t="s">
        <v>65</v>
      </c>
      <c r="I130">
        <v>36.799999999999997</v>
      </c>
      <c r="J130" t="s">
        <v>65</v>
      </c>
      <c r="K130">
        <v>19</v>
      </c>
      <c r="L130" t="s">
        <v>65</v>
      </c>
      <c r="M130">
        <v>143.47</v>
      </c>
      <c r="N130" t="s">
        <v>65</v>
      </c>
      <c r="O130">
        <v>7.79</v>
      </c>
      <c r="P130" t="s">
        <v>65</v>
      </c>
      <c r="Q130">
        <v>3.2000000000000001E-2</v>
      </c>
      <c r="R130" t="s">
        <v>65</v>
      </c>
      <c r="S130">
        <v>2.4E-2</v>
      </c>
      <c r="T130" t="s">
        <v>65</v>
      </c>
      <c r="U130">
        <v>8.0000000000000002E-3</v>
      </c>
      <c r="V130" t="s">
        <v>69</v>
      </c>
      <c r="W130">
        <v>1.0999999999999999E-2</v>
      </c>
      <c r="X130" t="s">
        <v>65</v>
      </c>
      <c r="Y130">
        <v>0.03</v>
      </c>
      <c r="Z130" t="s">
        <v>70</v>
      </c>
      <c r="AA130">
        <v>0.02</v>
      </c>
      <c r="AB130" t="s">
        <v>65</v>
      </c>
      <c r="AC130">
        <v>0.02</v>
      </c>
      <c r="AD130" t="s">
        <v>68</v>
      </c>
      <c r="AE130">
        <v>0.01</v>
      </c>
      <c r="AF130" t="s">
        <v>69</v>
      </c>
      <c r="AH130" t="s">
        <v>63</v>
      </c>
      <c r="AJ130" t="s">
        <v>63</v>
      </c>
      <c r="AK130">
        <v>3.0000000000000001E-3</v>
      </c>
      <c r="AL130" t="s">
        <v>70</v>
      </c>
      <c r="AM130">
        <v>0</v>
      </c>
      <c r="AN130" t="s">
        <v>70</v>
      </c>
      <c r="AO130">
        <v>2.09</v>
      </c>
      <c r="AP130" t="s">
        <v>65</v>
      </c>
      <c r="AQ130">
        <v>0.35</v>
      </c>
      <c r="AR130" t="s">
        <v>65</v>
      </c>
      <c r="AS130">
        <v>3.91</v>
      </c>
      <c r="AT130" t="s">
        <v>65</v>
      </c>
      <c r="AU130">
        <v>0.92</v>
      </c>
      <c r="AV130" t="s">
        <v>65</v>
      </c>
      <c r="AW130">
        <v>7.0000000000000007E-2</v>
      </c>
      <c r="AX130" t="s">
        <v>65</v>
      </c>
      <c r="AY130">
        <v>0.6</v>
      </c>
      <c r="AZ130" t="s">
        <v>65</v>
      </c>
      <c r="BA130">
        <v>0.46</v>
      </c>
      <c r="BB130" t="s">
        <v>65</v>
      </c>
    </row>
    <row r="131" spans="1:54" x14ac:dyDescent="0.25">
      <c r="A131" t="s">
        <v>57</v>
      </c>
      <c r="B131">
        <v>3</v>
      </c>
      <c r="C131" t="s">
        <v>77</v>
      </c>
      <c r="D131">
        <v>2010</v>
      </c>
      <c r="E131">
        <v>123</v>
      </c>
      <c r="F131" t="s">
        <v>59</v>
      </c>
      <c r="G131">
        <v>7.6</v>
      </c>
      <c r="H131" t="s">
        <v>65</v>
      </c>
      <c r="I131">
        <v>38.9</v>
      </c>
      <c r="J131" t="s">
        <v>65</v>
      </c>
      <c r="K131">
        <v>19.97</v>
      </c>
      <c r="L131" t="s">
        <v>65</v>
      </c>
      <c r="M131">
        <v>3.01</v>
      </c>
      <c r="N131" t="s">
        <v>65</v>
      </c>
      <c r="O131">
        <v>8.06</v>
      </c>
      <c r="P131" t="s">
        <v>65</v>
      </c>
      <c r="Q131">
        <v>2.3E-2</v>
      </c>
      <c r="R131" t="s">
        <v>65</v>
      </c>
      <c r="S131">
        <v>2.1000000000000001E-2</v>
      </c>
      <c r="T131" t="s">
        <v>65</v>
      </c>
      <c r="U131">
        <v>2E-3</v>
      </c>
      <c r="V131" t="s">
        <v>69</v>
      </c>
      <c r="W131">
        <v>1.2E-2</v>
      </c>
      <c r="X131" t="s">
        <v>65</v>
      </c>
      <c r="Y131">
        <v>0.02</v>
      </c>
      <c r="Z131" t="s">
        <v>70</v>
      </c>
      <c r="AA131">
        <v>0.02</v>
      </c>
      <c r="AB131" t="s">
        <v>70</v>
      </c>
      <c r="AC131">
        <v>0.01</v>
      </c>
      <c r="AD131" t="s">
        <v>68</v>
      </c>
      <c r="AE131">
        <v>0.01</v>
      </c>
      <c r="AF131" t="s">
        <v>69</v>
      </c>
      <c r="AH131" t="s">
        <v>63</v>
      </c>
      <c r="AJ131" t="s">
        <v>63</v>
      </c>
      <c r="AK131">
        <v>8.9999999999999993E-3</v>
      </c>
      <c r="AL131" t="s">
        <v>70</v>
      </c>
      <c r="AM131">
        <v>1E-3</v>
      </c>
      <c r="AN131" t="s">
        <v>70</v>
      </c>
      <c r="AO131">
        <v>2.02</v>
      </c>
      <c r="AP131" t="s">
        <v>65</v>
      </c>
      <c r="AQ131">
        <v>0.36</v>
      </c>
      <c r="AR131" t="s">
        <v>65</v>
      </c>
      <c r="AS131">
        <v>4.08</v>
      </c>
      <c r="AT131" t="s">
        <v>65</v>
      </c>
      <c r="AU131">
        <v>0.76</v>
      </c>
      <c r="AV131" t="s">
        <v>65</v>
      </c>
      <c r="AW131">
        <v>7.0000000000000007E-2</v>
      </c>
      <c r="AX131" t="s">
        <v>65</v>
      </c>
      <c r="AY131">
        <v>0.64</v>
      </c>
      <c r="AZ131" t="s">
        <v>65</v>
      </c>
      <c r="BA131">
        <v>0.42</v>
      </c>
      <c r="BB131" t="s">
        <v>65</v>
      </c>
    </row>
    <row r="132" spans="1:54" x14ac:dyDescent="0.25">
      <c r="A132" t="s">
        <v>57</v>
      </c>
      <c r="B132">
        <v>3</v>
      </c>
      <c r="C132" t="s">
        <v>77</v>
      </c>
      <c r="D132">
        <v>2011</v>
      </c>
      <c r="E132">
        <v>173.75</v>
      </c>
      <c r="F132" t="s">
        <v>65</v>
      </c>
      <c r="G132">
        <v>7.5</v>
      </c>
      <c r="H132" t="s">
        <v>65</v>
      </c>
      <c r="I132">
        <v>38.6</v>
      </c>
      <c r="J132" t="s">
        <v>65</v>
      </c>
      <c r="K132">
        <v>19.510000000000002</v>
      </c>
      <c r="L132" t="s">
        <v>65</v>
      </c>
      <c r="M132">
        <v>20.93</v>
      </c>
      <c r="N132" t="s">
        <v>65</v>
      </c>
      <c r="O132">
        <v>7.79</v>
      </c>
      <c r="P132" t="s">
        <v>65</v>
      </c>
      <c r="Q132">
        <v>1.9E-2</v>
      </c>
      <c r="R132" t="s">
        <v>65</v>
      </c>
      <c r="S132">
        <v>1.2E-2</v>
      </c>
      <c r="T132" t="s">
        <v>65</v>
      </c>
      <c r="U132">
        <v>7.0000000000000001E-3</v>
      </c>
      <c r="V132" t="s">
        <v>69</v>
      </c>
      <c r="W132">
        <v>1.0999999999999999E-2</v>
      </c>
      <c r="X132" t="s">
        <v>65</v>
      </c>
      <c r="Y132">
        <v>0.02</v>
      </c>
      <c r="Z132" t="s">
        <v>66</v>
      </c>
      <c r="AA132">
        <v>0.02</v>
      </c>
      <c r="AB132" t="s">
        <v>66</v>
      </c>
      <c r="AC132">
        <v>0.02</v>
      </c>
      <c r="AD132" t="s">
        <v>67</v>
      </c>
      <c r="AE132">
        <v>0.01</v>
      </c>
      <c r="AF132" t="s">
        <v>67</v>
      </c>
      <c r="AH132" t="s">
        <v>63</v>
      </c>
      <c r="AJ132" t="s">
        <v>63</v>
      </c>
      <c r="AK132">
        <v>1.0999999999999999E-2</v>
      </c>
      <c r="AL132" t="s">
        <v>70</v>
      </c>
      <c r="AM132">
        <v>0</v>
      </c>
      <c r="AN132" t="s">
        <v>70</v>
      </c>
      <c r="AO132">
        <v>2.08</v>
      </c>
      <c r="AP132" t="s">
        <v>65</v>
      </c>
      <c r="AQ132">
        <v>0.35</v>
      </c>
      <c r="AR132" t="s">
        <v>65</v>
      </c>
      <c r="AS132">
        <v>4.09</v>
      </c>
      <c r="AT132" t="s">
        <v>65</v>
      </c>
      <c r="AU132">
        <v>0.9</v>
      </c>
      <c r="AV132" t="s">
        <v>65</v>
      </c>
      <c r="AW132">
        <v>7.0000000000000007E-2</v>
      </c>
      <c r="AX132" t="s">
        <v>65</v>
      </c>
      <c r="AY132">
        <v>0.61</v>
      </c>
      <c r="AZ132" t="s">
        <v>65</v>
      </c>
      <c r="BA132">
        <v>0.47</v>
      </c>
      <c r="BB132" t="s">
        <v>65</v>
      </c>
    </row>
    <row r="133" spans="1:54" x14ac:dyDescent="0.25">
      <c r="A133" t="s">
        <v>57</v>
      </c>
      <c r="B133">
        <v>3</v>
      </c>
      <c r="C133" t="s">
        <v>77</v>
      </c>
      <c r="D133">
        <v>2012</v>
      </c>
      <c r="E133">
        <v>166.82</v>
      </c>
      <c r="F133" t="s">
        <v>65</v>
      </c>
      <c r="G133">
        <v>7.5</v>
      </c>
      <c r="H133" t="s">
        <v>65</v>
      </c>
      <c r="I133">
        <v>36.6</v>
      </c>
      <c r="J133" t="s">
        <v>65</v>
      </c>
      <c r="K133">
        <v>19.05</v>
      </c>
      <c r="L133" t="s">
        <v>65</v>
      </c>
      <c r="M133">
        <v>18.23</v>
      </c>
      <c r="N133" t="s">
        <v>65</v>
      </c>
      <c r="O133">
        <v>7.72</v>
      </c>
      <c r="P133" t="s">
        <v>65</v>
      </c>
      <c r="Q133">
        <v>1.4999999999999999E-2</v>
      </c>
      <c r="R133" t="s">
        <v>65</v>
      </c>
      <c r="S133">
        <v>1.0999999999999999E-2</v>
      </c>
      <c r="T133" t="s">
        <v>65</v>
      </c>
      <c r="U133">
        <v>4.0000000000000001E-3</v>
      </c>
      <c r="V133" t="s">
        <v>69</v>
      </c>
      <c r="W133">
        <v>0.01</v>
      </c>
      <c r="X133" t="s">
        <v>65</v>
      </c>
      <c r="Y133">
        <v>0.02</v>
      </c>
      <c r="Z133" t="s">
        <v>70</v>
      </c>
      <c r="AA133">
        <v>0.01</v>
      </c>
      <c r="AB133" t="s">
        <v>70</v>
      </c>
      <c r="AC133">
        <v>0</v>
      </c>
      <c r="AD133" t="s">
        <v>68</v>
      </c>
      <c r="AE133">
        <v>0.01</v>
      </c>
      <c r="AF133" t="s">
        <v>69</v>
      </c>
      <c r="AH133" t="s">
        <v>63</v>
      </c>
      <c r="AJ133" t="s">
        <v>63</v>
      </c>
      <c r="AK133">
        <v>4.0000000000000001E-3</v>
      </c>
      <c r="AL133" t="s">
        <v>70</v>
      </c>
      <c r="AM133">
        <v>1E-3</v>
      </c>
      <c r="AN133" t="s">
        <v>70</v>
      </c>
      <c r="AO133">
        <v>2.02</v>
      </c>
      <c r="AP133" t="s">
        <v>65</v>
      </c>
      <c r="AQ133">
        <v>0.34</v>
      </c>
      <c r="AR133" t="s">
        <v>65</v>
      </c>
      <c r="AS133">
        <v>3.96</v>
      </c>
      <c r="AT133" t="s">
        <v>65</v>
      </c>
      <c r="AU133">
        <v>1.02</v>
      </c>
      <c r="AV133" t="s">
        <v>65</v>
      </c>
      <c r="AW133">
        <v>7.0000000000000007E-2</v>
      </c>
      <c r="AX133" t="s">
        <v>65</v>
      </c>
      <c r="AY133">
        <v>0.57999999999999996</v>
      </c>
      <c r="AZ133" t="s">
        <v>65</v>
      </c>
      <c r="BA133">
        <v>0.56000000000000005</v>
      </c>
      <c r="BB133" t="s">
        <v>65</v>
      </c>
    </row>
    <row r="134" spans="1:54" x14ac:dyDescent="0.25">
      <c r="A134" t="s">
        <v>57</v>
      </c>
      <c r="B134">
        <v>3</v>
      </c>
      <c r="C134" t="s">
        <v>77</v>
      </c>
      <c r="D134">
        <v>2013</v>
      </c>
      <c r="E134">
        <v>131.01</v>
      </c>
      <c r="F134" t="s">
        <v>59</v>
      </c>
      <c r="G134">
        <v>7.5</v>
      </c>
      <c r="H134" t="s">
        <v>65</v>
      </c>
      <c r="I134">
        <v>37.6</v>
      </c>
      <c r="J134" t="s">
        <v>65</v>
      </c>
      <c r="K134">
        <v>19.53</v>
      </c>
      <c r="L134" t="s">
        <v>65</v>
      </c>
      <c r="M134">
        <v>14.37</v>
      </c>
      <c r="N134" t="s">
        <v>65</v>
      </c>
      <c r="O134">
        <v>8.0399999999999991</v>
      </c>
      <c r="P134" t="s">
        <v>65</v>
      </c>
      <c r="Q134">
        <v>1.4E-2</v>
      </c>
      <c r="R134" t="s">
        <v>65</v>
      </c>
      <c r="S134">
        <v>1.2E-2</v>
      </c>
      <c r="T134" t="s">
        <v>65</v>
      </c>
      <c r="U134">
        <v>2E-3</v>
      </c>
      <c r="V134" t="s">
        <v>69</v>
      </c>
      <c r="W134">
        <v>1.0999999999999999E-2</v>
      </c>
      <c r="X134" t="s">
        <v>65</v>
      </c>
      <c r="Y134">
        <v>0.02</v>
      </c>
      <c r="Z134" t="s">
        <v>70</v>
      </c>
      <c r="AA134">
        <v>0.01</v>
      </c>
      <c r="AB134" t="s">
        <v>70</v>
      </c>
      <c r="AC134">
        <v>0.01</v>
      </c>
      <c r="AD134" t="s">
        <v>68</v>
      </c>
      <c r="AE134">
        <v>0.01</v>
      </c>
      <c r="AF134" t="s">
        <v>69</v>
      </c>
      <c r="AH134" t="s">
        <v>63</v>
      </c>
      <c r="AJ134" t="s">
        <v>63</v>
      </c>
      <c r="AK134">
        <v>3.0000000000000001E-3</v>
      </c>
      <c r="AL134" t="s">
        <v>70</v>
      </c>
      <c r="AM134">
        <v>0</v>
      </c>
      <c r="AN134" t="s">
        <v>70</v>
      </c>
      <c r="AO134">
        <v>2.08</v>
      </c>
      <c r="AP134" t="s">
        <v>65</v>
      </c>
      <c r="AQ134">
        <v>0.36</v>
      </c>
      <c r="AR134" t="s">
        <v>65</v>
      </c>
      <c r="AS134">
        <v>3.99</v>
      </c>
      <c r="AT134" t="s">
        <v>65</v>
      </c>
      <c r="AU134">
        <v>1.05</v>
      </c>
      <c r="AV134" t="s">
        <v>65</v>
      </c>
      <c r="AW134">
        <v>7.0000000000000007E-2</v>
      </c>
      <c r="AX134" t="s">
        <v>65</v>
      </c>
      <c r="AY134">
        <v>0.56000000000000005</v>
      </c>
      <c r="AZ134" t="s">
        <v>65</v>
      </c>
      <c r="BA134">
        <v>0.56999999999999995</v>
      </c>
      <c r="BB134" t="s">
        <v>65</v>
      </c>
    </row>
    <row r="135" spans="1:54" x14ac:dyDescent="0.25">
      <c r="A135" t="s">
        <v>57</v>
      </c>
      <c r="B135">
        <v>3</v>
      </c>
      <c r="C135" t="s">
        <v>77</v>
      </c>
      <c r="D135">
        <v>2014</v>
      </c>
      <c r="E135">
        <v>140.82</v>
      </c>
      <c r="F135" t="s">
        <v>65</v>
      </c>
      <c r="G135">
        <v>7.5</v>
      </c>
      <c r="H135" t="s">
        <v>65</v>
      </c>
      <c r="I135">
        <v>38.200000000000003</v>
      </c>
      <c r="J135" t="s">
        <v>65</v>
      </c>
      <c r="K135">
        <v>19.71</v>
      </c>
      <c r="L135" t="s">
        <v>65</v>
      </c>
      <c r="M135">
        <v>16.190000000000001</v>
      </c>
      <c r="N135" t="s">
        <v>65</v>
      </c>
      <c r="O135">
        <v>7.97</v>
      </c>
      <c r="P135" t="s">
        <v>65</v>
      </c>
      <c r="Q135">
        <v>1.7000000000000001E-2</v>
      </c>
      <c r="R135" t="s">
        <v>65</v>
      </c>
      <c r="S135">
        <v>1.2E-2</v>
      </c>
      <c r="T135" t="s">
        <v>65</v>
      </c>
      <c r="U135">
        <v>6.0000000000000001E-3</v>
      </c>
      <c r="V135" t="s">
        <v>69</v>
      </c>
      <c r="W135">
        <v>1.0999999999999999E-2</v>
      </c>
      <c r="X135" t="s">
        <v>65</v>
      </c>
      <c r="Y135">
        <v>0.03</v>
      </c>
      <c r="Z135" t="s">
        <v>70</v>
      </c>
      <c r="AA135">
        <v>0.01</v>
      </c>
      <c r="AB135" t="s">
        <v>70</v>
      </c>
      <c r="AC135">
        <v>0.01</v>
      </c>
      <c r="AD135" t="s">
        <v>68</v>
      </c>
      <c r="AE135">
        <v>0.01</v>
      </c>
      <c r="AF135" t="s">
        <v>69</v>
      </c>
      <c r="AH135" t="s">
        <v>63</v>
      </c>
      <c r="AJ135" t="s">
        <v>63</v>
      </c>
      <c r="AK135">
        <v>4.0000000000000001E-3</v>
      </c>
      <c r="AL135" t="s">
        <v>70</v>
      </c>
      <c r="AM135">
        <v>0</v>
      </c>
      <c r="AN135" t="s">
        <v>70</v>
      </c>
      <c r="AO135">
        <v>2.1</v>
      </c>
      <c r="AP135" t="s">
        <v>65</v>
      </c>
      <c r="AQ135">
        <v>0.36</v>
      </c>
      <c r="AR135" t="s">
        <v>65</v>
      </c>
      <c r="AS135">
        <v>4.1399999999999997</v>
      </c>
      <c r="AT135" t="s">
        <v>65</v>
      </c>
      <c r="AU135">
        <v>1.07</v>
      </c>
      <c r="AV135" t="s">
        <v>65</v>
      </c>
      <c r="AW135">
        <v>7.0000000000000007E-2</v>
      </c>
      <c r="AX135" t="s">
        <v>65</v>
      </c>
      <c r="AY135">
        <v>0.59</v>
      </c>
      <c r="AZ135" t="s">
        <v>65</v>
      </c>
      <c r="BA135">
        <v>0.56000000000000005</v>
      </c>
      <c r="BB135" t="s">
        <v>65</v>
      </c>
    </row>
    <row r="136" spans="1:54" x14ac:dyDescent="0.25">
      <c r="A136" t="s">
        <v>57</v>
      </c>
      <c r="B136">
        <v>3</v>
      </c>
      <c r="C136" t="s">
        <v>77</v>
      </c>
      <c r="D136">
        <v>2015</v>
      </c>
      <c r="E136">
        <v>87.44</v>
      </c>
      <c r="F136" t="s">
        <v>59</v>
      </c>
      <c r="G136">
        <v>7.3</v>
      </c>
      <c r="H136" t="s">
        <v>65</v>
      </c>
      <c r="I136">
        <v>37.799999999999997</v>
      </c>
      <c r="J136" t="s">
        <v>65</v>
      </c>
      <c r="K136">
        <v>18.96</v>
      </c>
      <c r="L136" t="s">
        <v>65</v>
      </c>
      <c r="M136">
        <v>5.93</v>
      </c>
      <c r="N136" t="s">
        <v>65</v>
      </c>
      <c r="O136">
        <v>7.94</v>
      </c>
      <c r="P136" t="s">
        <v>65</v>
      </c>
      <c r="Q136">
        <v>1.6E-2</v>
      </c>
      <c r="R136" t="s">
        <v>65</v>
      </c>
      <c r="S136">
        <v>1.2999999999999999E-2</v>
      </c>
      <c r="T136" t="s">
        <v>65</v>
      </c>
      <c r="U136">
        <v>3.0000000000000001E-3</v>
      </c>
      <c r="V136" t="s">
        <v>69</v>
      </c>
      <c r="W136">
        <v>1.2999999999999999E-2</v>
      </c>
      <c r="X136" t="s">
        <v>65</v>
      </c>
      <c r="Y136">
        <v>0.03</v>
      </c>
      <c r="Z136" t="s">
        <v>65</v>
      </c>
      <c r="AA136">
        <v>0.03</v>
      </c>
      <c r="AB136" t="s">
        <v>70</v>
      </c>
      <c r="AC136">
        <v>0.03</v>
      </c>
      <c r="AD136" t="s">
        <v>68</v>
      </c>
      <c r="AE136">
        <v>0.01</v>
      </c>
      <c r="AF136" t="s">
        <v>69</v>
      </c>
      <c r="AH136" t="s">
        <v>63</v>
      </c>
      <c r="AJ136" t="s">
        <v>63</v>
      </c>
      <c r="AK136">
        <v>3.0000000000000001E-3</v>
      </c>
      <c r="AL136" t="s">
        <v>70</v>
      </c>
      <c r="AM136">
        <v>0</v>
      </c>
      <c r="AN136" t="s">
        <v>70</v>
      </c>
      <c r="AO136">
        <v>2.04</v>
      </c>
      <c r="AP136" t="s">
        <v>65</v>
      </c>
      <c r="AQ136">
        <v>0.35</v>
      </c>
      <c r="AR136" t="s">
        <v>65</v>
      </c>
      <c r="AS136">
        <v>4.04</v>
      </c>
      <c r="AT136" t="s">
        <v>65</v>
      </c>
      <c r="AU136">
        <v>1.06</v>
      </c>
      <c r="AV136" t="s">
        <v>65</v>
      </c>
      <c r="AW136">
        <v>7.0000000000000007E-2</v>
      </c>
      <c r="AX136" t="s">
        <v>65</v>
      </c>
      <c r="AY136">
        <v>0.57999999999999996</v>
      </c>
      <c r="AZ136" t="s">
        <v>65</v>
      </c>
      <c r="BA136">
        <v>0.51</v>
      </c>
      <c r="BB136" t="s">
        <v>65</v>
      </c>
    </row>
    <row r="137" spans="1:54" x14ac:dyDescent="0.25">
      <c r="A137" t="s">
        <v>57</v>
      </c>
      <c r="B137">
        <v>3</v>
      </c>
      <c r="C137" t="s">
        <v>77</v>
      </c>
      <c r="D137">
        <v>2016</v>
      </c>
      <c r="E137">
        <v>128.58000000000001</v>
      </c>
      <c r="F137" t="s">
        <v>65</v>
      </c>
      <c r="G137">
        <v>7.5</v>
      </c>
      <c r="H137" t="s">
        <v>65</v>
      </c>
      <c r="I137">
        <v>39.299999999999997</v>
      </c>
      <c r="J137" t="s">
        <v>65</v>
      </c>
      <c r="K137">
        <v>20.51</v>
      </c>
      <c r="L137" t="s">
        <v>65</v>
      </c>
      <c r="M137">
        <v>7.75</v>
      </c>
      <c r="N137" t="s">
        <v>65</v>
      </c>
      <c r="O137">
        <v>8.11</v>
      </c>
      <c r="P137" t="s">
        <v>65</v>
      </c>
      <c r="Q137">
        <v>1.4999999999999999E-2</v>
      </c>
      <c r="R137" t="s">
        <v>65</v>
      </c>
      <c r="S137">
        <v>1.2E-2</v>
      </c>
      <c r="T137" t="s">
        <v>65</v>
      </c>
      <c r="U137">
        <v>3.0000000000000001E-3</v>
      </c>
      <c r="V137" t="s">
        <v>69</v>
      </c>
      <c r="W137">
        <v>1.2E-2</v>
      </c>
      <c r="X137" t="s">
        <v>65</v>
      </c>
      <c r="Y137">
        <v>0.02</v>
      </c>
      <c r="Z137" t="s">
        <v>70</v>
      </c>
      <c r="AA137">
        <v>0.02</v>
      </c>
      <c r="AB137" t="s">
        <v>70</v>
      </c>
      <c r="AC137">
        <v>0.01</v>
      </c>
      <c r="AD137" t="s">
        <v>68</v>
      </c>
      <c r="AE137">
        <v>0</v>
      </c>
      <c r="AF137" t="s">
        <v>69</v>
      </c>
      <c r="AH137" t="s">
        <v>63</v>
      </c>
      <c r="AJ137" t="s">
        <v>63</v>
      </c>
      <c r="AK137">
        <v>5.0000000000000001E-3</v>
      </c>
      <c r="AL137" t="s">
        <v>70</v>
      </c>
      <c r="AM137">
        <v>1E-3</v>
      </c>
      <c r="AN137" t="s">
        <v>70</v>
      </c>
      <c r="AO137">
        <v>2.1</v>
      </c>
      <c r="AP137" t="s">
        <v>65</v>
      </c>
      <c r="AQ137">
        <v>0.36</v>
      </c>
      <c r="AR137" t="s">
        <v>65</v>
      </c>
      <c r="AS137">
        <v>4.13</v>
      </c>
      <c r="AT137" t="s">
        <v>65</v>
      </c>
      <c r="AU137">
        <v>1.0900000000000001</v>
      </c>
      <c r="AV137" t="s">
        <v>65</v>
      </c>
      <c r="AW137">
        <v>7.0000000000000007E-2</v>
      </c>
      <c r="AX137" t="s">
        <v>65</v>
      </c>
      <c r="AY137">
        <v>0.64</v>
      </c>
      <c r="AZ137" t="s">
        <v>65</v>
      </c>
      <c r="BA137">
        <v>0.57999999999999996</v>
      </c>
      <c r="BB137" t="s">
        <v>65</v>
      </c>
    </row>
    <row r="138" spans="1:54" x14ac:dyDescent="0.25">
      <c r="A138" t="s">
        <v>57</v>
      </c>
      <c r="B138">
        <v>3</v>
      </c>
      <c r="C138" t="s">
        <v>77</v>
      </c>
      <c r="D138">
        <v>2017</v>
      </c>
      <c r="E138">
        <v>176.04</v>
      </c>
      <c r="F138" t="s">
        <v>65</v>
      </c>
      <c r="G138">
        <v>7.6</v>
      </c>
      <c r="H138" t="s">
        <v>65</v>
      </c>
      <c r="I138">
        <v>39.6</v>
      </c>
      <c r="J138" t="s">
        <v>65</v>
      </c>
      <c r="K138">
        <v>19.899999999999999</v>
      </c>
      <c r="L138" t="s">
        <v>65</v>
      </c>
      <c r="M138">
        <v>14.07</v>
      </c>
      <c r="N138" t="s">
        <v>65</v>
      </c>
      <c r="O138">
        <v>7.97</v>
      </c>
      <c r="P138" t="s">
        <v>65</v>
      </c>
      <c r="Q138">
        <v>1.4999999999999999E-2</v>
      </c>
      <c r="R138" t="s">
        <v>65</v>
      </c>
      <c r="S138">
        <v>1.2E-2</v>
      </c>
      <c r="T138" t="s">
        <v>65</v>
      </c>
      <c r="U138">
        <v>3.0000000000000001E-3</v>
      </c>
      <c r="V138" t="s">
        <v>69</v>
      </c>
      <c r="W138">
        <v>1.4E-2</v>
      </c>
      <c r="X138" t="s">
        <v>65</v>
      </c>
      <c r="Y138">
        <v>0.01</v>
      </c>
      <c r="Z138" t="s">
        <v>70</v>
      </c>
      <c r="AA138">
        <v>0.01</v>
      </c>
      <c r="AB138" t="s">
        <v>70</v>
      </c>
      <c r="AC138">
        <v>0</v>
      </c>
      <c r="AD138" t="s">
        <v>68</v>
      </c>
      <c r="AE138">
        <v>0</v>
      </c>
      <c r="AF138" t="s">
        <v>69</v>
      </c>
      <c r="AH138" t="s">
        <v>63</v>
      </c>
      <c r="AJ138" t="s">
        <v>63</v>
      </c>
      <c r="AK138">
        <v>5.0000000000000001E-3</v>
      </c>
      <c r="AL138" t="s">
        <v>70</v>
      </c>
      <c r="AM138">
        <v>1E-3</v>
      </c>
      <c r="AN138" t="s">
        <v>70</v>
      </c>
      <c r="AO138">
        <v>2.15</v>
      </c>
      <c r="AP138" t="s">
        <v>65</v>
      </c>
      <c r="AQ138">
        <v>0.36</v>
      </c>
      <c r="AR138" t="s">
        <v>65</v>
      </c>
      <c r="AS138">
        <v>4.24</v>
      </c>
      <c r="AT138" t="s">
        <v>65</v>
      </c>
      <c r="AU138">
        <v>1.1000000000000001</v>
      </c>
      <c r="AV138" t="s">
        <v>65</v>
      </c>
      <c r="AW138">
        <v>7.0000000000000007E-2</v>
      </c>
      <c r="AX138" t="s">
        <v>65</v>
      </c>
      <c r="AY138">
        <v>0.62</v>
      </c>
      <c r="AZ138" t="s">
        <v>65</v>
      </c>
      <c r="BA138">
        <v>0.5</v>
      </c>
      <c r="BB138" t="s">
        <v>65</v>
      </c>
    </row>
    <row r="139" spans="1:54" x14ac:dyDescent="0.25">
      <c r="A139" t="s">
        <v>57</v>
      </c>
      <c r="B139">
        <v>3</v>
      </c>
      <c r="C139" t="s">
        <v>77</v>
      </c>
      <c r="D139">
        <v>2018</v>
      </c>
      <c r="E139">
        <v>115.61</v>
      </c>
      <c r="F139" t="s">
        <v>65</v>
      </c>
      <c r="G139">
        <v>7.5</v>
      </c>
      <c r="H139" t="s">
        <v>65</v>
      </c>
      <c r="I139">
        <v>36.200000000000003</v>
      </c>
      <c r="J139" t="s">
        <v>60</v>
      </c>
      <c r="K139">
        <v>20.54</v>
      </c>
      <c r="L139" t="s">
        <v>65</v>
      </c>
      <c r="M139">
        <v>1.42</v>
      </c>
      <c r="N139" t="s">
        <v>65</v>
      </c>
      <c r="O139">
        <v>8.36</v>
      </c>
      <c r="P139" t="s">
        <v>65</v>
      </c>
      <c r="Q139">
        <v>1.4999999999999999E-2</v>
      </c>
      <c r="R139" t="s">
        <v>65</v>
      </c>
      <c r="S139">
        <v>1.2999999999999999E-2</v>
      </c>
      <c r="T139" t="s">
        <v>65</v>
      </c>
      <c r="U139">
        <v>2E-3</v>
      </c>
      <c r="V139" t="s">
        <v>69</v>
      </c>
      <c r="W139">
        <v>1.4E-2</v>
      </c>
      <c r="X139" t="s">
        <v>65</v>
      </c>
      <c r="Y139">
        <v>0.01</v>
      </c>
      <c r="Z139" t="s">
        <v>70</v>
      </c>
      <c r="AA139">
        <v>0.01</v>
      </c>
      <c r="AB139" t="s">
        <v>70</v>
      </c>
      <c r="AC139">
        <v>0.01</v>
      </c>
      <c r="AD139" t="s">
        <v>68</v>
      </c>
      <c r="AE139">
        <v>0</v>
      </c>
      <c r="AF139" t="s">
        <v>69</v>
      </c>
      <c r="AH139" t="s">
        <v>63</v>
      </c>
      <c r="AJ139" t="s">
        <v>63</v>
      </c>
      <c r="AK139">
        <v>0.01</v>
      </c>
      <c r="AL139" t="s">
        <v>70</v>
      </c>
      <c r="AM139">
        <v>0</v>
      </c>
      <c r="AN139" t="s">
        <v>70</v>
      </c>
      <c r="AO139">
        <v>2.13</v>
      </c>
      <c r="AP139" t="s">
        <v>65</v>
      </c>
      <c r="AQ139">
        <v>0.36</v>
      </c>
      <c r="AR139" t="s">
        <v>65</v>
      </c>
      <c r="AS139">
        <v>4.22</v>
      </c>
      <c r="AT139" t="s">
        <v>65</v>
      </c>
      <c r="AU139">
        <v>1.0900000000000001</v>
      </c>
      <c r="AV139" t="s">
        <v>65</v>
      </c>
      <c r="AW139">
        <v>7.0000000000000007E-2</v>
      </c>
      <c r="AX139" t="s">
        <v>65</v>
      </c>
      <c r="AY139">
        <v>0.6</v>
      </c>
      <c r="AZ139" t="s">
        <v>65</v>
      </c>
      <c r="BA139">
        <v>0.44</v>
      </c>
      <c r="BB139" t="s">
        <v>65</v>
      </c>
    </row>
    <row r="140" spans="1:54" x14ac:dyDescent="0.25">
      <c r="A140" t="s">
        <v>57</v>
      </c>
      <c r="B140">
        <v>3</v>
      </c>
      <c r="C140" t="s">
        <v>80</v>
      </c>
      <c r="D140">
        <v>1972</v>
      </c>
      <c r="E140">
        <v>162.13</v>
      </c>
      <c r="F140" t="s">
        <v>65</v>
      </c>
      <c r="G140">
        <v>7.2</v>
      </c>
      <c r="H140" t="s">
        <v>78</v>
      </c>
      <c r="J140" t="s">
        <v>63</v>
      </c>
      <c r="K140">
        <v>14.17</v>
      </c>
      <c r="L140" t="s">
        <v>60</v>
      </c>
      <c r="M140">
        <v>3.1</v>
      </c>
      <c r="N140" t="s">
        <v>60</v>
      </c>
      <c r="O140">
        <v>5.1100000000000003</v>
      </c>
      <c r="P140" t="s">
        <v>71</v>
      </c>
      <c r="R140" t="s">
        <v>63</v>
      </c>
      <c r="S140">
        <v>3.5999999999999997E-2</v>
      </c>
      <c r="T140" t="s">
        <v>60</v>
      </c>
      <c r="V140" t="s">
        <v>63</v>
      </c>
      <c r="W140">
        <v>1.9E-2</v>
      </c>
      <c r="X140" t="s">
        <v>60</v>
      </c>
      <c r="Z140" t="s">
        <v>63</v>
      </c>
      <c r="AA140">
        <v>0.03</v>
      </c>
      <c r="AB140" t="s">
        <v>61</v>
      </c>
      <c r="AC140">
        <v>0.03</v>
      </c>
      <c r="AD140" t="s">
        <v>61</v>
      </c>
      <c r="AF140" t="s">
        <v>63</v>
      </c>
      <c r="AH140" t="s">
        <v>63</v>
      </c>
      <c r="AI140">
        <v>0.03</v>
      </c>
      <c r="AJ140" t="s">
        <v>60</v>
      </c>
      <c r="AK140">
        <v>5.0000000000000001E-3</v>
      </c>
      <c r="AL140" t="s">
        <v>60</v>
      </c>
      <c r="AM140">
        <v>1E-3</v>
      </c>
      <c r="AN140" t="s">
        <v>60</v>
      </c>
      <c r="AO140">
        <v>1.68</v>
      </c>
      <c r="AP140" t="s">
        <v>60</v>
      </c>
      <c r="AQ140">
        <v>0.15</v>
      </c>
      <c r="AR140" t="s">
        <v>60</v>
      </c>
      <c r="AS140">
        <v>2.64</v>
      </c>
      <c r="AT140" t="s">
        <v>60</v>
      </c>
      <c r="AU140">
        <v>0.76</v>
      </c>
      <c r="AV140" t="s">
        <v>60</v>
      </c>
      <c r="AX140" t="s">
        <v>63</v>
      </c>
      <c r="AZ140" t="s">
        <v>63</v>
      </c>
      <c r="BB140" t="s">
        <v>63</v>
      </c>
    </row>
    <row r="141" spans="1:54" x14ac:dyDescent="0.25">
      <c r="A141" t="s">
        <v>57</v>
      </c>
      <c r="B141">
        <v>3</v>
      </c>
      <c r="C141" t="s">
        <v>80</v>
      </c>
      <c r="D141">
        <v>1973</v>
      </c>
      <c r="E141">
        <v>55.44</v>
      </c>
      <c r="F141" t="s">
        <v>65</v>
      </c>
      <c r="G141">
        <v>7.2</v>
      </c>
      <c r="H141" t="s">
        <v>78</v>
      </c>
      <c r="J141" t="s">
        <v>63</v>
      </c>
      <c r="K141">
        <v>18.12</v>
      </c>
      <c r="L141" t="s">
        <v>65</v>
      </c>
      <c r="M141">
        <v>2.38</v>
      </c>
      <c r="N141" t="s">
        <v>59</v>
      </c>
      <c r="O141">
        <v>3.7</v>
      </c>
      <c r="P141" t="s">
        <v>66</v>
      </c>
      <c r="R141" t="s">
        <v>63</v>
      </c>
      <c r="S141">
        <v>0.06</v>
      </c>
      <c r="T141" t="s">
        <v>59</v>
      </c>
      <c r="V141" t="s">
        <v>63</v>
      </c>
      <c r="W141">
        <v>2.3E-2</v>
      </c>
      <c r="X141" t="s">
        <v>59</v>
      </c>
      <c r="Z141" t="s">
        <v>63</v>
      </c>
      <c r="AA141">
        <v>0.04</v>
      </c>
      <c r="AB141" t="s">
        <v>74</v>
      </c>
      <c r="AC141">
        <v>0.03</v>
      </c>
      <c r="AD141" t="s">
        <v>79</v>
      </c>
      <c r="AF141" t="s">
        <v>63</v>
      </c>
      <c r="AH141" t="s">
        <v>63</v>
      </c>
      <c r="AI141">
        <v>0.03</v>
      </c>
      <c r="AJ141" t="s">
        <v>59</v>
      </c>
      <c r="AK141">
        <v>1E-3</v>
      </c>
      <c r="AL141" t="s">
        <v>78</v>
      </c>
      <c r="AM141">
        <v>2E-3</v>
      </c>
      <c r="AN141" t="s">
        <v>59</v>
      </c>
      <c r="AO141">
        <v>1.67</v>
      </c>
      <c r="AP141" t="s">
        <v>59</v>
      </c>
      <c r="AQ141">
        <v>0.36</v>
      </c>
      <c r="AR141" t="s">
        <v>59</v>
      </c>
      <c r="AS141">
        <v>2.48</v>
      </c>
      <c r="AT141" t="s">
        <v>59</v>
      </c>
      <c r="AU141">
        <v>0.8</v>
      </c>
      <c r="AV141" t="s">
        <v>59</v>
      </c>
      <c r="AX141" t="s">
        <v>63</v>
      </c>
      <c r="AZ141" t="s">
        <v>63</v>
      </c>
      <c r="BB141" t="s">
        <v>63</v>
      </c>
    </row>
    <row r="142" spans="1:54" x14ac:dyDescent="0.25">
      <c r="A142" t="s">
        <v>57</v>
      </c>
      <c r="B142">
        <v>3</v>
      </c>
      <c r="C142" t="s">
        <v>80</v>
      </c>
      <c r="D142">
        <v>1974</v>
      </c>
      <c r="E142">
        <v>171.35</v>
      </c>
      <c r="F142" t="s">
        <v>59</v>
      </c>
      <c r="G142">
        <v>7.1</v>
      </c>
      <c r="H142" t="s">
        <v>60</v>
      </c>
      <c r="J142" t="s">
        <v>63</v>
      </c>
      <c r="K142">
        <v>16.670000000000002</v>
      </c>
      <c r="L142" t="s">
        <v>65</v>
      </c>
      <c r="M142">
        <v>1.1599999999999999</v>
      </c>
      <c r="N142" t="s">
        <v>65</v>
      </c>
      <c r="O142">
        <v>4.62</v>
      </c>
      <c r="P142" t="s">
        <v>66</v>
      </c>
      <c r="R142" t="s">
        <v>63</v>
      </c>
      <c r="S142">
        <v>4.3999999999999997E-2</v>
      </c>
      <c r="T142" t="s">
        <v>59</v>
      </c>
      <c r="V142" t="s">
        <v>63</v>
      </c>
      <c r="W142">
        <v>2.4E-2</v>
      </c>
      <c r="X142" t="s">
        <v>59</v>
      </c>
      <c r="Z142" t="s">
        <v>63</v>
      </c>
      <c r="AA142">
        <v>0.02</v>
      </c>
      <c r="AB142" t="s">
        <v>74</v>
      </c>
      <c r="AD142" t="s">
        <v>63</v>
      </c>
      <c r="AF142" t="s">
        <v>63</v>
      </c>
      <c r="AH142" t="s">
        <v>63</v>
      </c>
      <c r="AI142">
        <v>0.02</v>
      </c>
      <c r="AJ142" t="s">
        <v>59</v>
      </c>
      <c r="AL142" t="s">
        <v>63</v>
      </c>
      <c r="AM142">
        <v>0</v>
      </c>
      <c r="AN142" t="s">
        <v>59</v>
      </c>
      <c r="AO142">
        <v>1.86</v>
      </c>
      <c r="AP142" t="s">
        <v>65</v>
      </c>
      <c r="AQ142">
        <v>0.68</v>
      </c>
      <c r="AR142" t="s">
        <v>65</v>
      </c>
      <c r="AS142">
        <v>2.93</v>
      </c>
      <c r="AT142" t="s">
        <v>65</v>
      </c>
      <c r="AU142">
        <v>0.81</v>
      </c>
      <c r="AV142" t="s">
        <v>65</v>
      </c>
      <c r="AX142" t="s">
        <v>63</v>
      </c>
      <c r="AZ142" t="s">
        <v>63</v>
      </c>
      <c r="BB142" t="s">
        <v>63</v>
      </c>
    </row>
    <row r="143" spans="1:54" x14ac:dyDescent="0.25">
      <c r="A143" t="s">
        <v>57</v>
      </c>
      <c r="B143">
        <v>3</v>
      </c>
      <c r="C143" t="s">
        <v>80</v>
      </c>
      <c r="D143">
        <v>1975</v>
      </c>
      <c r="E143">
        <v>126.19</v>
      </c>
      <c r="F143" t="s">
        <v>59</v>
      </c>
      <c r="G143">
        <v>7.5</v>
      </c>
      <c r="H143" t="s">
        <v>60</v>
      </c>
      <c r="J143" t="s">
        <v>63</v>
      </c>
      <c r="K143">
        <v>17.329999999999998</v>
      </c>
      <c r="L143" t="s">
        <v>59</v>
      </c>
      <c r="M143">
        <v>5.27</v>
      </c>
      <c r="N143" t="s">
        <v>59</v>
      </c>
      <c r="O143">
        <v>4.5999999999999996</v>
      </c>
      <c r="P143" t="s">
        <v>66</v>
      </c>
      <c r="Q143">
        <v>6.2E-2</v>
      </c>
      <c r="R143" t="s">
        <v>60</v>
      </c>
      <c r="S143">
        <v>4.2000000000000003E-2</v>
      </c>
      <c r="T143" t="s">
        <v>65</v>
      </c>
      <c r="U143">
        <v>1.9E-2</v>
      </c>
      <c r="V143" t="s">
        <v>61</v>
      </c>
      <c r="W143">
        <v>1.9E-2</v>
      </c>
      <c r="X143" t="s">
        <v>65</v>
      </c>
      <c r="Z143" t="s">
        <v>63</v>
      </c>
      <c r="AA143">
        <v>0.08</v>
      </c>
      <c r="AB143" t="s">
        <v>79</v>
      </c>
      <c r="AD143" t="s">
        <v>63</v>
      </c>
      <c r="AF143" t="s">
        <v>63</v>
      </c>
      <c r="AH143" t="s">
        <v>63</v>
      </c>
      <c r="AI143">
        <v>0.03</v>
      </c>
      <c r="AJ143" t="s">
        <v>59</v>
      </c>
      <c r="AL143" t="s">
        <v>63</v>
      </c>
      <c r="AM143">
        <v>5.0999999999999997E-2</v>
      </c>
      <c r="AN143" t="s">
        <v>60</v>
      </c>
      <c r="AO143">
        <v>2.02</v>
      </c>
      <c r="AP143" t="s">
        <v>65</v>
      </c>
      <c r="AQ143">
        <v>0.53</v>
      </c>
      <c r="AR143" t="s">
        <v>65</v>
      </c>
      <c r="AS143">
        <v>2.92</v>
      </c>
      <c r="AT143" t="s">
        <v>65</v>
      </c>
      <c r="AU143">
        <v>0.83</v>
      </c>
      <c r="AV143" t="s">
        <v>65</v>
      </c>
      <c r="AX143" t="s">
        <v>63</v>
      </c>
      <c r="AZ143" t="s">
        <v>63</v>
      </c>
      <c r="BB143" t="s">
        <v>63</v>
      </c>
    </row>
    <row r="144" spans="1:54" x14ac:dyDescent="0.25">
      <c r="A144" t="s">
        <v>57</v>
      </c>
      <c r="B144">
        <v>3</v>
      </c>
      <c r="C144" t="s">
        <v>80</v>
      </c>
      <c r="D144">
        <v>1976</v>
      </c>
      <c r="E144">
        <v>141.72999999999999</v>
      </c>
      <c r="F144" t="s">
        <v>59</v>
      </c>
      <c r="G144">
        <v>7.3</v>
      </c>
      <c r="H144" t="s">
        <v>65</v>
      </c>
      <c r="I144">
        <v>33.700000000000003</v>
      </c>
      <c r="J144" t="s">
        <v>78</v>
      </c>
      <c r="K144">
        <v>17.37</v>
      </c>
      <c r="L144" t="s">
        <v>65</v>
      </c>
      <c r="M144">
        <v>2.44</v>
      </c>
      <c r="N144" t="s">
        <v>65</v>
      </c>
      <c r="O144">
        <v>5.3</v>
      </c>
      <c r="P144" t="s">
        <v>66</v>
      </c>
      <c r="Q144">
        <v>4.7E-2</v>
      </c>
      <c r="R144" t="s">
        <v>65</v>
      </c>
      <c r="S144">
        <v>0.04</v>
      </c>
      <c r="T144" t="s">
        <v>65</v>
      </c>
      <c r="U144">
        <v>6.0000000000000001E-3</v>
      </c>
      <c r="V144" t="s">
        <v>69</v>
      </c>
      <c r="W144">
        <v>2.3E-2</v>
      </c>
      <c r="X144" t="s">
        <v>65</v>
      </c>
      <c r="Z144" t="s">
        <v>63</v>
      </c>
      <c r="AA144">
        <v>0.06</v>
      </c>
      <c r="AB144" t="s">
        <v>74</v>
      </c>
      <c r="AD144" t="s">
        <v>63</v>
      </c>
      <c r="AF144" t="s">
        <v>63</v>
      </c>
      <c r="AH144" t="s">
        <v>63</v>
      </c>
      <c r="AI144">
        <v>0.05</v>
      </c>
      <c r="AJ144" t="s">
        <v>59</v>
      </c>
      <c r="AL144" t="s">
        <v>63</v>
      </c>
      <c r="AM144">
        <v>8.9999999999999993E-3</v>
      </c>
      <c r="AN144" t="s">
        <v>65</v>
      </c>
      <c r="AO144">
        <v>2.0299999999999998</v>
      </c>
      <c r="AP144" t="s">
        <v>65</v>
      </c>
      <c r="AQ144">
        <v>0.51</v>
      </c>
      <c r="AR144" t="s">
        <v>65</v>
      </c>
      <c r="AS144">
        <v>3.72</v>
      </c>
      <c r="AT144" t="s">
        <v>65</v>
      </c>
      <c r="AU144">
        <v>0.87</v>
      </c>
      <c r="AV144" t="s">
        <v>65</v>
      </c>
      <c r="AX144" t="s">
        <v>63</v>
      </c>
      <c r="AZ144" t="s">
        <v>63</v>
      </c>
      <c r="BB144" t="s">
        <v>63</v>
      </c>
    </row>
    <row r="145" spans="1:54" x14ac:dyDescent="0.25">
      <c r="A145" t="s">
        <v>57</v>
      </c>
      <c r="B145">
        <v>3</v>
      </c>
      <c r="C145" t="s">
        <v>80</v>
      </c>
      <c r="D145">
        <v>1977</v>
      </c>
      <c r="E145">
        <v>47.89</v>
      </c>
      <c r="F145" t="s">
        <v>59</v>
      </c>
      <c r="G145">
        <v>7.4</v>
      </c>
      <c r="H145" t="s">
        <v>65</v>
      </c>
      <c r="I145">
        <v>41.4</v>
      </c>
      <c r="J145" t="s">
        <v>65</v>
      </c>
      <c r="K145">
        <v>21</v>
      </c>
      <c r="L145" t="s">
        <v>65</v>
      </c>
      <c r="M145">
        <v>1.69</v>
      </c>
      <c r="N145" t="s">
        <v>65</v>
      </c>
      <c r="O145">
        <v>6.53</v>
      </c>
      <c r="P145" t="s">
        <v>66</v>
      </c>
      <c r="Q145">
        <v>5.6000000000000001E-2</v>
      </c>
      <c r="R145" t="s">
        <v>65</v>
      </c>
      <c r="S145">
        <v>0.04</v>
      </c>
      <c r="T145" t="s">
        <v>65</v>
      </c>
      <c r="U145">
        <v>1.7000000000000001E-2</v>
      </c>
      <c r="V145" t="s">
        <v>69</v>
      </c>
      <c r="W145">
        <v>2.3E-2</v>
      </c>
      <c r="X145" t="s">
        <v>65</v>
      </c>
      <c r="Z145" t="s">
        <v>63</v>
      </c>
      <c r="AA145">
        <v>0.04</v>
      </c>
      <c r="AB145" t="s">
        <v>69</v>
      </c>
      <c r="AD145" t="s">
        <v>63</v>
      </c>
      <c r="AF145" t="s">
        <v>63</v>
      </c>
      <c r="AH145" t="s">
        <v>63</v>
      </c>
      <c r="AI145">
        <v>0.04</v>
      </c>
      <c r="AJ145" t="s">
        <v>65</v>
      </c>
      <c r="AL145" t="s">
        <v>63</v>
      </c>
      <c r="AM145">
        <v>7.0000000000000001E-3</v>
      </c>
      <c r="AN145" t="s">
        <v>65</v>
      </c>
      <c r="AO145">
        <v>2.17</v>
      </c>
      <c r="AP145" t="s">
        <v>65</v>
      </c>
      <c r="AQ145">
        <v>0.6</v>
      </c>
      <c r="AR145" t="s">
        <v>65</v>
      </c>
      <c r="AS145">
        <v>4.58</v>
      </c>
      <c r="AT145" t="s">
        <v>65</v>
      </c>
      <c r="AU145">
        <v>0.97</v>
      </c>
      <c r="AV145" t="s">
        <v>65</v>
      </c>
      <c r="AX145" t="s">
        <v>63</v>
      </c>
      <c r="AZ145" t="s">
        <v>63</v>
      </c>
      <c r="BB145" t="s">
        <v>63</v>
      </c>
    </row>
    <row r="146" spans="1:54" x14ac:dyDescent="0.25">
      <c r="A146" t="s">
        <v>57</v>
      </c>
      <c r="B146">
        <v>3</v>
      </c>
      <c r="C146" t="s">
        <v>80</v>
      </c>
      <c r="D146">
        <v>1978</v>
      </c>
      <c r="E146">
        <v>127.94</v>
      </c>
      <c r="F146" t="s">
        <v>59</v>
      </c>
      <c r="G146">
        <v>7</v>
      </c>
      <c r="H146" t="s">
        <v>65</v>
      </c>
      <c r="I146">
        <v>35.700000000000003</v>
      </c>
      <c r="J146" t="s">
        <v>65</v>
      </c>
      <c r="K146">
        <v>17</v>
      </c>
      <c r="L146" t="s">
        <v>65</v>
      </c>
      <c r="M146">
        <v>3.86</v>
      </c>
      <c r="N146" t="s">
        <v>65</v>
      </c>
      <c r="O146">
        <v>5.23</v>
      </c>
      <c r="P146" t="s">
        <v>66</v>
      </c>
      <c r="Q146">
        <v>4.7E-2</v>
      </c>
      <c r="R146" t="s">
        <v>59</v>
      </c>
      <c r="S146">
        <v>3.5000000000000003E-2</v>
      </c>
      <c r="T146" t="s">
        <v>65</v>
      </c>
      <c r="U146">
        <v>1.2E-2</v>
      </c>
      <c r="V146" t="s">
        <v>74</v>
      </c>
      <c r="W146">
        <v>2.1000000000000001E-2</v>
      </c>
      <c r="X146" t="s">
        <v>65</v>
      </c>
      <c r="Y146">
        <v>0.03</v>
      </c>
      <c r="Z146" t="s">
        <v>61</v>
      </c>
      <c r="AA146">
        <v>0.06</v>
      </c>
      <c r="AB146" t="s">
        <v>69</v>
      </c>
      <c r="AC146">
        <v>0</v>
      </c>
      <c r="AD146" t="s">
        <v>61</v>
      </c>
      <c r="AE146">
        <v>0.01</v>
      </c>
      <c r="AF146" t="s">
        <v>61</v>
      </c>
      <c r="AG146">
        <v>0.03</v>
      </c>
      <c r="AH146" t="s">
        <v>60</v>
      </c>
      <c r="AI146">
        <v>0.04</v>
      </c>
      <c r="AJ146" t="s">
        <v>65</v>
      </c>
      <c r="AK146">
        <v>1.7999999999999999E-2</v>
      </c>
      <c r="AL146" t="s">
        <v>60</v>
      </c>
      <c r="AM146">
        <v>1.9E-2</v>
      </c>
      <c r="AN146" t="s">
        <v>65</v>
      </c>
      <c r="AO146">
        <v>1.97</v>
      </c>
      <c r="AP146" t="s">
        <v>65</v>
      </c>
      <c r="AQ146">
        <v>0.52</v>
      </c>
      <c r="AR146" t="s">
        <v>65</v>
      </c>
      <c r="AS146">
        <v>3.08</v>
      </c>
      <c r="AT146" t="s">
        <v>65</v>
      </c>
      <c r="AU146">
        <v>0.85</v>
      </c>
      <c r="AV146" t="s">
        <v>65</v>
      </c>
      <c r="AW146">
        <v>7.0000000000000007E-2</v>
      </c>
      <c r="AX146" t="s">
        <v>60</v>
      </c>
      <c r="AY146">
        <v>0.92</v>
      </c>
      <c r="AZ146" t="s">
        <v>60</v>
      </c>
      <c r="BB146" t="s">
        <v>63</v>
      </c>
    </row>
    <row r="147" spans="1:54" x14ac:dyDescent="0.25">
      <c r="A147" t="s">
        <v>57</v>
      </c>
      <c r="B147">
        <v>3</v>
      </c>
      <c r="C147" t="s">
        <v>80</v>
      </c>
      <c r="D147">
        <v>1979</v>
      </c>
      <c r="E147">
        <v>91.9</v>
      </c>
      <c r="F147" t="s">
        <v>59</v>
      </c>
      <c r="G147">
        <v>7.4</v>
      </c>
      <c r="H147" t="s">
        <v>65</v>
      </c>
      <c r="I147">
        <v>40.1</v>
      </c>
      <c r="J147" t="s">
        <v>60</v>
      </c>
      <c r="K147">
        <v>18.96</v>
      </c>
      <c r="L147" t="s">
        <v>65</v>
      </c>
      <c r="M147">
        <v>0.77</v>
      </c>
      <c r="N147" t="s">
        <v>59</v>
      </c>
      <c r="O147">
        <v>7.3</v>
      </c>
      <c r="P147" t="s">
        <v>66</v>
      </c>
      <c r="Q147">
        <v>4.1000000000000002E-2</v>
      </c>
      <c r="R147" t="s">
        <v>59</v>
      </c>
      <c r="S147">
        <v>3.3000000000000002E-2</v>
      </c>
      <c r="T147" t="s">
        <v>65</v>
      </c>
      <c r="U147">
        <v>8.0000000000000002E-3</v>
      </c>
      <c r="V147" t="s">
        <v>74</v>
      </c>
      <c r="W147">
        <v>2.4E-2</v>
      </c>
      <c r="X147" t="s">
        <v>65</v>
      </c>
      <c r="Y147">
        <v>0.04</v>
      </c>
      <c r="Z147" t="s">
        <v>69</v>
      </c>
      <c r="AA147">
        <v>0.03</v>
      </c>
      <c r="AB147" t="s">
        <v>69</v>
      </c>
      <c r="AC147">
        <v>0.02</v>
      </c>
      <c r="AD147" t="s">
        <v>61</v>
      </c>
      <c r="AE147">
        <v>0.01</v>
      </c>
      <c r="AF147" t="s">
        <v>69</v>
      </c>
      <c r="AG147">
        <v>0.03</v>
      </c>
      <c r="AH147" t="s">
        <v>65</v>
      </c>
      <c r="AI147">
        <v>0.02</v>
      </c>
      <c r="AJ147" t="s">
        <v>65</v>
      </c>
      <c r="AK147">
        <v>6.0000000000000001E-3</v>
      </c>
      <c r="AL147" t="s">
        <v>60</v>
      </c>
      <c r="AM147">
        <v>3.0000000000000001E-3</v>
      </c>
      <c r="AN147" t="s">
        <v>65</v>
      </c>
      <c r="AO147">
        <v>1.8</v>
      </c>
      <c r="AP147" t="s">
        <v>65</v>
      </c>
      <c r="AQ147">
        <v>0.63</v>
      </c>
      <c r="AR147" t="s">
        <v>59</v>
      </c>
      <c r="AS147">
        <v>4.0199999999999996</v>
      </c>
      <c r="AT147" t="s">
        <v>65</v>
      </c>
      <c r="AU147">
        <v>0.87</v>
      </c>
      <c r="AV147" t="s">
        <v>65</v>
      </c>
      <c r="AW147">
        <v>0.13</v>
      </c>
      <c r="AX147" t="s">
        <v>65</v>
      </c>
      <c r="AY147">
        <v>0.92</v>
      </c>
      <c r="AZ147" t="s">
        <v>65</v>
      </c>
      <c r="BB147" t="s">
        <v>63</v>
      </c>
    </row>
    <row r="148" spans="1:54" x14ac:dyDescent="0.25">
      <c r="A148" t="s">
        <v>57</v>
      </c>
      <c r="B148">
        <v>3</v>
      </c>
      <c r="C148" t="s">
        <v>80</v>
      </c>
      <c r="D148">
        <v>1980</v>
      </c>
      <c r="E148">
        <v>86.58</v>
      </c>
      <c r="F148" t="s">
        <v>59</v>
      </c>
      <c r="G148">
        <v>7.2</v>
      </c>
      <c r="H148" t="s">
        <v>65</v>
      </c>
      <c r="I148">
        <v>54.8</v>
      </c>
      <c r="J148" t="s">
        <v>60</v>
      </c>
      <c r="K148">
        <v>21.17</v>
      </c>
      <c r="L148" t="s">
        <v>65</v>
      </c>
      <c r="M148">
        <v>1.83</v>
      </c>
      <c r="N148" t="s">
        <v>65</v>
      </c>
      <c r="O148">
        <v>9.18</v>
      </c>
      <c r="P148" t="s">
        <v>66</v>
      </c>
      <c r="Q148">
        <v>4.5999999999999999E-2</v>
      </c>
      <c r="R148" t="s">
        <v>65</v>
      </c>
      <c r="S148">
        <v>4.1000000000000002E-2</v>
      </c>
      <c r="T148" t="s">
        <v>65</v>
      </c>
      <c r="U148">
        <v>5.0000000000000001E-3</v>
      </c>
      <c r="V148" t="s">
        <v>69</v>
      </c>
      <c r="W148">
        <v>2.1999999999999999E-2</v>
      </c>
      <c r="X148" t="s">
        <v>65</v>
      </c>
      <c r="Y148">
        <v>0.03</v>
      </c>
      <c r="Z148" t="s">
        <v>69</v>
      </c>
      <c r="AA148">
        <v>0.03</v>
      </c>
      <c r="AB148" t="s">
        <v>69</v>
      </c>
      <c r="AC148">
        <v>0.02</v>
      </c>
      <c r="AD148" t="s">
        <v>69</v>
      </c>
      <c r="AE148">
        <v>0.01</v>
      </c>
      <c r="AF148" t="s">
        <v>69</v>
      </c>
      <c r="AG148">
        <v>0.03</v>
      </c>
      <c r="AH148" t="s">
        <v>65</v>
      </c>
      <c r="AI148">
        <v>0.03</v>
      </c>
      <c r="AJ148" t="s">
        <v>65</v>
      </c>
      <c r="AK148">
        <v>7.0000000000000001E-3</v>
      </c>
      <c r="AL148" t="s">
        <v>65</v>
      </c>
      <c r="AM148">
        <v>2E-3</v>
      </c>
      <c r="AN148" t="s">
        <v>65</v>
      </c>
      <c r="AO148">
        <v>2.16</v>
      </c>
      <c r="AP148" t="s">
        <v>65</v>
      </c>
      <c r="AQ148">
        <v>0.62</v>
      </c>
      <c r="AR148" t="s">
        <v>59</v>
      </c>
      <c r="AS148">
        <v>3.67</v>
      </c>
      <c r="AT148" t="s">
        <v>65</v>
      </c>
      <c r="AU148">
        <v>1.04</v>
      </c>
      <c r="AV148" t="s">
        <v>65</v>
      </c>
      <c r="AW148">
        <v>0.28999999999999998</v>
      </c>
      <c r="AX148" t="s">
        <v>60</v>
      </c>
      <c r="AY148">
        <v>0.9</v>
      </c>
      <c r="AZ148" t="s">
        <v>60</v>
      </c>
      <c r="BB148" t="s">
        <v>63</v>
      </c>
    </row>
    <row r="149" spans="1:54" x14ac:dyDescent="0.25">
      <c r="A149" t="s">
        <v>57</v>
      </c>
      <c r="B149">
        <v>3</v>
      </c>
      <c r="C149" t="s">
        <v>80</v>
      </c>
      <c r="D149">
        <v>1981</v>
      </c>
      <c r="E149">
        <v>100.07</v>
      </c>
      <c r="F149" t="s">
        <v>59</v>
      </c>
      <c r="G149">
        <v>7.3</v>
      </c>
      <c r="H149" t="s">
        <v>59</v>
      </c>
      <c r="I149">
        <v>38.299999999999997</v>
      </c>
      <c r="J149" t="s">
        <v>65</v>
      </c>
      <c r="K149">
        <v>22.67</v>
      </c>
      <c r="L149" t="s">
        <v>65</v>
      </c>
      <c r="M149">
        <v>2.38</v>
      </c>
      <c r="N149" t="s">
        <v>65</v>
      </c>
      <c r="O149">
        <v>8.7899999999999991</v>
      </c>
      <c r="P149" t="s">
        <v>66</v>
      </c>
      <c r="Q149">
        <v>5.0999999999999997E-2</v>
      </c>
      <c r="R149" t="s">
        <v>65</v>
      </c>
      <c r="S149">
        <v>4.2999999999999997E-2</v>
      </c>
      <c r="T149" t="s">
        <v>65</v>
      </c>
      <c r="U149">
        <v>8.0000000000000002E-3</v>
      </c>
      <c r="V149" t="s">
        <v>69</v>
      </c>
      <c r="W149">
        <v>2.1999999999999999E-2</v>
      </c>
      <c r="X149" t="s">
        <v>65</v>
      </c>
      <c r="Y149">
        <v>0.05</v>
      </c>
      <c r="Z149" t="s">
        <v>74</v>
      </c>
      <c r="AA149">
        <v>0.03</v>
      </c>
      <c r="AB149" t="s">
        <v>74</v>
      </c>
      <c r="AC149">
        <v>0.03</v>
      </c>
      <c r="AD149" t="s">
        <v>74</v>
      </c>
      <c r="AE149">
        <v>0.01</v>
      </c>
      <c r="AF149" t="s">
        <v>74</v>
      </c>
      <c r="AG149">
        <v>0.04</v>
      </c>
      <c r="AH149" t="s">
        <v>59</v>
      </c>
      <c r="AI149">
        <v>0.03</v>
      </c>
      <c r="AJ149" t="s">
        <v>59</v>
      </c>
      <c r="AK149">
        <v>6.0000000000000001E-3</v>
      </c>
      <c r="AL149" t="s">
        <v>65</v>
      </c>
      <c r="AM149">
        <v>2E-3</v>
      </c>
      <c r="AN149" t="s">
        <v>65</v>
      </c>
      <c r="AO149">
        <v>1.94</v>
      </c>
      <c r="AP149" t="s">
        <v>65</v>
      </c>
      <c r="AQ149">
        <v>0.55000000000000004</v>
      </c>
      <c r="AR149" t="s">
        <v>65</v>
      </c>
      <c r="AS149">
        <v>3.46</v>
      </c>
      <c r="AT149" t="s">
        <v>65</v>
      </c>
      <c r="AU149">
        <v>1.04</v>
      </c>
      <c r="AV149" t="s">
        <v>65</v>
      </c>
      <c r="AX149" t="s">
        <v>63</v>
      </c>
      <c r="AZ149" t="s">
        <v>63</v>
      </c>
      <c r="BB149" t="s">
        <v>63</v>
      </c>
    </row>
    <row r="150" spans="1:54" x14ac:dyDescent="0.25">
      <c r="A150" t="s">
        <v>57</v>
      </c>
      <c r="B150">
        <v>3</v>
      </c>
      <c r="C150" t="s">
        <v>80</v>
      </c>
      <c r="D150">
        <v>1982</v>
      </c>
      <c r="E150">
        <v>139.78</v>
      </c>
      <c r="F150" t="s">
        <v>59</v>
      </c>
      <c r="G150">
        <v>7.1</v>
      </c>
      <c r="H150" t="s">
        <v>65</v>
      </c>
      <c r="I150">
        <v>32.700000000000003</v>
      </c>
      <c r="J150" t="s">
        <v>65</v>
      </c>
      <c r="K150">
        <v>16.37</v>
      </c>
      <c r="L150" t="s">
        <v>65</v>
      </c>
      <c r="M150">
        <v>1.1299999999999999</v>
      </c>
      <c r="N150" t="s">
        <v>60</v>
      </c>
      <c r="O150">
        <v>8.0500000000000007</v>
      </c>
      <c r="P150" t="s">
        <v>66</v>
      </c>
      <c r="Q150">
        <v>0.05</v>
      </c>
      <c r="R150" t="s">
        <v>65</v>
      </c>
      <c r="S150">
        <v>4.4999999999999998E-2</v>
      </c>
      <c r="T150" t="s">
        <v>65</v>
      </c>
      <c r="U150">
        <v>6.0000000000000001E-3</v>
      </c>
      <c r="V150" t="s">
        <v>69</v>
      </c>
      <c r="W150">
        <v>0.02</v>
      </c>
      <c r="X150" t="s">
        <v>60</v>
      </c>
      <c r="Y150">
        <v>0.03</v>
      </c>
      <c r="Z150" t="s">
        <v>69</v>
      </c>
      <c r="AA150">
        <v>0.02</v>
      </c>
      <c r="AB150" t="s">
        <v>69</v>
      </c>
      <c r="AC150">
        <v>0.02</v>
      </c>
      <c r="AD150" t="s">
        <v>61</v>
      </c>
      <c r="AE150">
        <v>0.01</v>
      </c>
      <c r="AF150" t="s">
        <v>69</v>
      </c>
      <c r="AG150">
        <v>0.02</v>
      </c>
      <c r="AH150" t="s">
        <v>65</v>
      </c>
      <c r="AI150">
        <v>0.02</v>
      </c>
      <c r="AJ150" t="s">
        <v>65</v>
      </c>
      <c r="AK150">
        <v>2E-3</v>
      </c>
      <c r="AL150" t="s">
        <v>60</v>
      </c>
      <c r="AM150">
        <v>6.0000000000000001E-3</v>
      </c>
      <c r="AN150" t="s">
        <v>65</v>
      </c>
      <c r="AO150">
        <v>1.95</v>
      </c>
      <c r="AP150" t="s">
        <v>65</v>
      </c>
      <c r="AQ150">
        <v>0.51</v>
      </c>
      <c r="AR150" t="s">
        <v>65</v>
      </c>
      <c r="AS150">
        <v>3.17</v>
      </c>
      <c r="AT150" t="s">
        <v>65</v>
      </c>
      <c r="AU150">
        <v>0.95</v>
      </c>
      <c r="AV150" t="s">
        <v>65</v>
      </c>
      <c r="AX150" t="s">
        <v>63</v>
      </c>
      <c r="AZ150" t="s">
        <v>63</v>
      </c>
      <c r="BB150" t="s">
        <v>63</v>
      </c>
    </row>
    <row r="151" spans="1:54" x14ac:dyDescent="0.25">
      <c r="A151" t="s">
        <v>57</v>
      </c>
      <c r="B151">
        <v>3</v>
      </c>
      <c r="C151" t="s">
        <v>80</v>
      </c>
      <c r="D151">
        <v>1983</v>
      </c>
      <c r="E151">
        <v>126.62</v>
      </c>
      <c r="F151" t="s">
        <v>65</v>
      </c>
      <c r="G151">
        <v>7.3</v>
      </c>
      <c r="H151" t="s">
        <v>65</v>
      </c>
      <c r="I151">
        <v>34.700000000000003</v>
      </c>
      <c r="J151" t="s">
        <v>65</v>
      </c>
      <c r="K151">
        <v>17.329999999999998</v>
      </c>
      <c r="L151" t="s">
        <v>65</v>
      </c>
      <c r="M151">
        <v>0.74</v>
      </c>
      <c r="N151" t="s">
        <v>65</v>
      </c>
      <c r="O151">
        <v>7.08</v>
      </c>
      <c r="P151" t="s">
        <v>66</v>
      </c>
      <c r="Q151">
        <v>4.2000000000000003E-2</v>
      </c>
      <c r="R151" t="s">
        <v>65</v>
      </c>
      <c r="S151">
        <v>0.04</v>
      </c>
      <c r="T151" t="s">
        <v>65</v>
      </c>
      <c r="U151">
        <v>4.0000000000000001E-3</v>
      </c>
      <c r="V151" t="s">
        <v>69</v>
      </c>
      <c r="X151" t="s">
        <v>63</v>
      </c>
      <c r="Y151">
        <v>0.04</v>
      </c>
      <c r="Z151" t="s">
        <v>69</v>
      </c>
      <c r="AA151">
        <v>0.04</v>
      </c>
      <c r="AB151" t="s">
        <v>69</v>
      </c>
      <c r="AC151">
        <v>0.01</v>
      </c>
      <c r="AD151" t="s">
        <v>61</v>
      </c>
      <c r="AE151">
        <v>0</v>
      </c>
      <c r="AF151" t="s">
        <v>69</v>
      </c>
      <c r="AG151">
        <v>0.04</v>
      </c>
      <c r="AH151" t="s">
        <v>65</v>
      </c>
      <c r="AI151">
        <v>0.03</v>
      </c>
      <c r="AJ151" t="s">
        <v>65</v>
      </c>
      <c r="AK151">
        <v>7.0000000000000001E-3</v>
      </c>
      <c r="AL151" t="s">
        <v>60</v>
      </c>
      <c r="AM151">
        <v>5.0000000000000001E-3</v>
      </c>
      <c r="AN151" t="s">
        <v>65</v>
      </c>
      <c r="AO151">
        <v>1.98</v>
      </c>
      <c r="AP151" t="s">
        <v>65</v>
      </c>
      <c r="AQ151">
        <v>0.59</v>
      </c>
      <c r="AR151" t="s">
        <v>59</v>
      </c>
      <c r="AS151">
        <v>3.21</v>
      </c>
      <c r="AT151" t="s">
        <v>59</v>
      </c>
      <c r="AU151">
        <v>0.95</v>
      </c>
      <c r="AV151" t="s">
        <v>65</v>
      </c>
      <c r="AX151" t="s">
        <v>63</v>
      </c>
      <c r="AZ151" t="s">
        <v>63</v>
      </c>
      <c r="BB151" t="s">
        <v>63</v>
      </c>
    </row>
    <row r="152" spans="1:54" x14ac:dyDescent="0.25">
      <c r="A152" t="s">
        <v>57</v>
      </c>
      <c r="B152">
        <v>3</v>
      </c>
      <c r="C152" t="s">
        <v>80</v>
      </c>
      <c r="D152">
        <v>1984</v>
      </c>
      <c r="E152">
        <v>129.06</v>
      </c>
      <c r="F152" t="s">
        <v>65</v>
      </c>
      <c r="G152">
        <v>7.2</v>
      </c>
      <c r="H152" t="s">
        <v>65</v>
      </c>
      <c r="I152">
        <v>33.200000000000003</v>
      </c>
      <c r="J152" t="s">
        <v>65</v>
      </c>
      <c r="K152">
        <v>18.25</v>
      </c>
      <c r="L152" t="s">
        <v>65</v>
      </c>
      <c r="M152">
        <v>1.23</v>
      </c>
      <c r="N152" t="s">
        <v>65</v>
      </c>
      <c r="O152">
        <v>8.84</v>
      </c>
      <c r="P152" t="s">
        <v>65</v>
      </c>
      <c r="Q152">
        <v>3.2000000000000001E-2</v>
      </c>
      <c r="R152" t="s">
        <v>65</v>
      </c>
      <c r="S152">
        <v>2.9000000000000001E-2</v>
      </c>
      <c r="T152" t="s">
        <v>65</v>
      </c>
      <c r="U152">
        <v>3.0000000000000001E-3</v>
      </c>
      <c r="V152" t="s">
        <v>69</v>
      </c>
      <c r="X152" t="s">
        <v>63</v>
      </c>
      <c r="Y152">
        <v>0.03</v>
      </c>
      <c r="Z152" t="s">
        <v>74</v>
      </c>
      <c r="AA152">
        <v>0.02</v>
      </c>
      <c r="AB152" t="s">
        <v>74</v>
      </c>
      <c r="AC152">
        <v>0.02</v>
      </c>
      <c r="AD152" t="s">
        <v>69</v>
      </c>
      <c r="AE152">
        <v>0.01</v>
      </c>
      <c r="AF152" t="s">
        <v>69</v>
      </c>
      <c r="AG152">
        <v>0.03</v>
      </c>
      <c r="AH152" t="s">
        <v>65</v>
      </c>
      <c r="AI152">
        <v>0.02</v>
      </c>
      <c r="AJ152" t="s">
        <v>65</v>
      </c>
      <c r="AK152">
        <v>1E-3</v>
      </c>
      <c r="AL152" t="s">
        <v>65</v>
      </c>
      <c r="AM152">
        <v>4.0000000000000001E-3</v>
      </c>
      <c r="AN152" t="s">
        <v>59</v>
      </c>
      <c r="AO152">
        <v>2.08</v>
      </c>
      <c r="AP152" t="s">
        <v>65</v>
      </c>
      <c r="AQ152">
        <v>0.5</v>
      </c>
      <c r="AR152" t="s">
        <v>65</v>
      </c>
      <c r="AS152">
        <v>3.1</v>
      </c>
      <c r="AT152" t="s">
        <v>59</v>
      </c>
      <c r="AU152">
        <v>0.9</v>
      </c>
      <c r="AV152" t="s">
        <v>65</v>
      </c>
      <c r="AW152">
        <v>0.28999999999999998</v>
      </c>
      <c r="AX152" t="s">
        <v>60</v>
      </c>
      <c r="AY152">
        <v>0.96</v>
      </c>
      <c r="AZ152" t="s">
        <v>60</v>
      </c>
      <c r="BB152" t="s">
        <v>63</v>
      </c>
    </row>
    <row r="153" spans="1:54" x14ac:dyDescent="0.25">
      <c r="A153" t="s">
        <v>57</v>
      </c>
      <c r="B153">
        <v>3</v>
      </c>
      <c r="C153" t="s">
        <v>80</v>
      </c>
      <c r="D153">
        <v>1985</v>
      </c>
      <c r="E153">
        <v>111.55</v>
      </c>
      <c r="F153" t="s">
        <v>65</v>
      </c>
      <c r="G153">
        <v>7.6</v>
      </c>
      <c r="H153" t="s">
        <v>65</v>
      </c>
      <c r="I153">
        <v>37.299999999999997</v>
      </c>
      <c r="J153" t="s">
        <v>65</v>
      </c>
      <c r="K153">
        <v>18.670000000000002</v>
      </c>
      <c r="L153" t="s">
        <v>65</v>
      </c>
      <c r="M153">
        <v>0.88</v>
      </c>
      <c r="N153" t="s">
        <v>65</v>
      </c>
      <c r="O153">
        <v>9.06</v>
      </c>
      <c r="P153" t="s">
        <v>65</v>
      </c>
      <c r="Q153">
        <v>4.1000000000000002E-2</v>
      </c>
      <c r="R153" t="s">
        <v>65</v>
      </c>
      <c r="S153">
        <v>3.6999999999999998E-2</v>
      </c>
      <c r="T153" t="s">
        <v>65</v>
      </c>
      <c r="U153">
        <v>5.0000000000000001E-3</v>
      </c>
      <c r="V153" t="s">
        <v>69</v>
      </c>
      <c r="X153" t="s">
        <v>63</v>
      </c>
      <c r="Y153">
        <v>0.04</v>
      </c>
      <c r="Z153" t="s">
        <v>69</v>
      </c>
      <c r="AA153">
        <v>0.03</v>
      </c>
      <c r="AB153" t="s">
        <v>69</v>
      </c>
      <c r="AC153">
        <v>0.02</v>
      </c>
      <c r="AD153" t="s">
        <v>69</v>
      </c>
      <c r="AE153">
        <v>0.01</v>
      </c>
      <c r="AF153" t="s">
        <v>69</v>
      </c>
      <c r="AG153">
        <v>0.04</v>
      </c>
      <c r="AH153" t="s">
        <v>65</v>
      </c>
      <c r="AI153">
        <v>0.03</v>
      </c>
      <c r="AJ153" t="s">
        <v>65</v>
      </c>
      <c r="AK153">
        <v>1.2999999999999999E-2</v>
      </c>
      <c r="AL153" t="s">
        <v>65</v>
      </c>
      <c r="AM153">
        <v>4.0000000000000001E-3</v>
      </c>
      <c r="AN153" t="s">
        <v>65</v>
      </c>
      <c r="AO153">
        <v>2.04</v>
      </c>
      <c r="AP153" t="s">
        <v>65</v>
      </c>
      <c r="AQ153">
        <v>0.46</v>
      </c>
      <c r="AR153" t="s">
        <v>65</v>
      </c>
      <c r="AS153">
        <v>3</v>
      </c>
      <c r="AT153" t="s">
        <v>59</v>
      </c>
      <c r="AU153">
        <v>0.94</v>
      </c>
      <c r="AV153" t="s">
        <v>65</v>
      </c>
      <c r="AX153" t="s">
        <v>63</v>
      </c>
      <c r="AZ153" t="s">
        <v>63</v>
      </c>
      <c r="BB153" t="s">
        <v>63</v>
      </c>
    </row>
    <row r="154" spans="1:54" x14ac:dyDescent="0.25">
      <c r="A154" t="s">
        <v>57</v>
      </c>
      <c r="B154">
        <v>3</v>
      </c>
      <c r="C154" t="s">
        <v>80</v>
      </c>
      <c r="D154">
        <v>1986</v>
      </c>
      <c r="E154">
        <v>106.48</v>
      </c>
      <c r="F154" t="s">
        <v>59</v>
      </c>
      <c r="G154">
        <v>7.4</v>
      </c>
      <c r="H154" t="s">
        <v>65</v>
      </c>
      <c r="I154">
        <v>35.4</v>
      </c>
      <c r="J154" t="s">
        <v>65</v>
      </c>
      <c r="K154">
        <v>17.170000000000002</v>
      </c>
      <c r="L154" t="s">
        <v>65</v>
      </c>
      <c r="M154">
        <v>3.54</v>
      </c>
      <c r="N154" t="s">
        <v>65</v>
      </c>
      <c r="O154">
        <v>8.64</v>
      </c>
      <c r="P154" t="s">
        <v>65</v>
      </c>
      <c r="Q154">
        <v>4.2000000000000003E-2</v>
      </c>
      <c r="R154" t="s">
        <v>65</v>
      </c>
      <c r="S154">
        <v>3.4000000000000002E-2</v>
      </c>
      <c r="T154" t="s">
        <v>65</v>
      </c>
      <c r="U154">
        <v>8.0000000000000002E-3</v>
      </c>
      <c r="V154" t="s">
        <v>69</v>
      </c>
      <c r="X154" t="s">
        <v>63</v>
      </c>
      <c r="Y154">
        <v>0.03</v>
      </c>
      <c r="Z154" t="s">
        <v>69</v>
      </c>
      <c r="AA154">
        <v>0.02</v>
      </c>
      <c r="AB154" t="s">
        <v>69</v>
      </c>
      <c r="AC154">
        <v>0.01</v>
      </c>
      <c r="AD154" t="s">
        <v>69</v>
      </c>
      <c r="AE154">
        <v>0.01</v>
      </c>
      <c r="AF154" t="s">
        <v>69</v>
      </c>
      <c r="AG154">
        <v>0.03</v>
      </c>
      <c r="AH154" t="s">
        <v>65</v>
      </c>
      <c r="AI154">
        <v>0.02</v>
      </c>
      <c r="AJ154" t="s">
        <v>65</v>
      </c>
      <c r="AK154">
        <v>5.0000000000000001E-3</v>
      </c>
      <c r="AL154" t="s">
        <v>65</v>
      </c>
      <c r="AM154">
        <v>4.0000000000000001E-3</v>
      </c>
      <c r="AN154" t="s">
        <v>65</v>
      </c>
      <c r="AO154">
        <v>2.02</v>
      </c>
      <c r="AP154" t="s">
        <v>65</v>
      </c>
      <c r="AQ154">
        <v>0.51</v>
      </c>
      <c r="AR154" t="s">
        <v>65</v>
      </c>
      <c r="AS154">
        <v>3.48</v>
      </c>
      <c r="AT154" t="s">
        <v>59</v>
      </c>
      <c r="AU154">
        <v>0.96</v>
      </c>
      <c r="AV154" t="s">
        <v>65</v>
      </c>
      <c r="AX154" t="s">
        <v>63</v>
      </c>
      <c r="AZ154" t="s">
        <v>63</v>
      </c>
      <c r="BB154" t="s">
        <v>63</v>
      </c>
    </row>
    <row r="155" spans="1:54" x14ac:dyDescent="0.25">
      <c r="A155" t="s">
        <v>57</v>
      </c>
      <c r="B155">
        <v>3</v>
      </c>
      <c r="C155" t="s">
        <v>80</v>
      </c>
      <c r="D155">
        <v>1987</v>
      </c>
      <c r="E155">
        <v>83.81</v>
      </c>
      <c r="F155" t="s">
        <v>59</v>
      </c>
      <c r="G155">
        <v>7.4</v>
      </c>
      <c r="H155" t="s">
        <v>60</v>
      </c>
      <c r="I155">
        <v>37.700000000000003</v>
      </c>
      <c r="J155" t="s">
        <v>60</v>
      </c>
      <c r="K155">
        <v>17.87</v>
      </c>
      <c r="L155" t="s">
        <v>60</v>
      </c>
      <c r="M155">
        <v>2.46</v>
      </c>
      <c r="N155" t="s">
        <v>60</v>
      </c>
      <c r="O155">
        <v>8.7799999999999994</v>
      </c>
      <c r="P155" t="s">
        <v>60</v>
      </c>
      <c r="Q155">
        <v>4.2999999999999997E-2</v>
      </c>
      <c r="R155" t="s">
        <v>60</v>
      </c>
      <c r="S155">
        <v>3.9E-2</v>
      </c>
      <c r="T155" t="s">
        <v>60</v>
      </c>
      <c r="U155">
        <v>5.0000000000000001E-3</v>
      </c>
      <c r="V155" t="s">
        <v>61</v>
      </c>
      <c r="X155" t="s">
        <v>63</v>
      </c>
      <c r="Y155">
        <v>0.03</v>
      </c>
      <c r="Z155" t="s">
        <v>61</v>
      </c>
      <c r="AA155">
        <v>0.02</v>
      </c>
      <c r="AB155" t="s">
        <v>61</v>
      </c>
      <c r="AC155">
        <v>0.02</v>
      </c>
      <c r="AD155" t="s">
        <v>61</v>
      </c>
      <c r="AE155">
        <v>0.01</v>
      </c>
      <c r="AF155" t="s">
        <v>61</v>
      </c>
      <c r="AG155">
        <v>0.03</v>
      </c>
      <c r="AH155" t="s">
        <v>60</v>
      </c>
      <c r="AI155">
        <v>0.02</v>
      </c>
      <c r="AJ155" t="s">
        <v>60</v>
      </c>
      <c r="AK155">
        <v>5.0000000000000001E-3</v>
      </c>
      <c r="AL155" t="s">
        <v>60</v>
      </c>
      <c r="AM155">
        <v>2E-3</v>
      </c>
      <c r="AN155" t="s">
        <v>60</v>
      </c>
      <c r="AO155">
        <v>2.17</v>
      </c>
      <c r="AP155" t="s">
        <v>60</v>
      </c>
      <c r="AQ155">
        <v>0.54</v>
      </c>
      <c r="AR155" t="s">
        <v>60</v>
      </c>
      <c r="AS155">
        <v>3.53</v>
      </c>
      <c r="AT155" t="s">
        <v>78</v>
      </c>
      <c r="AU155">
        <v>1.02</v>
      </c>
      <c r="AV155" t="s">
        <v>60</v>
      </c>
      <c r="AX155" t="s">
        <v>63</v>
      </c>
      <c r="AZ155" t="s">
        <v>63</v>
      </c>
      <c r="BB155" t="s">
        <v>63</v>
      </c>
    </row>
    <row r="156" spans="1:54" x14ac:dyDescent="0.25">
      <c r="A156" t="s">
        <v>57</v>
      </c>
      <c r="B156">
        <v>3</v>
      </c>
      <c r="C156" t="s">
        <v>80</v>
      </c>
      <c r="D156">
        <v>2002</v>
      </c>
      <c r="E156">
        <v>111.02</v>
      </c>
      <c r="F156" t="s">
        <v>65</v>
      </c>
      <c r="G156">
        <v>7.4</v>
      </c>
      <c r="H156" t="s">
        <v>60</v>
      </c>
      <c r="I156">
        <v>33.799999999999997</v>
      </c>
      <c r="J156" t="s">
        <v>60</v>
      </c>
      <c r="K156">
        <v>17.829999999999998</v>
      </c>
      <c r="L156" t="s">
        <v>60</v>
      </c>
      <c r="M156">
        <v>2.2999999999999998</v>
      </c>
      <c r="N156" t="s">
        <v>60</v>
      </c>
      <c r="O156">
        <v>8.36</v>
      </c>
      <c r="P156" t="s">
        <v>60</v>
      </c>
      <c r="Q156">
        <v>2.4E-2</v>
      </c>
      <c r="R156" t="s">
        <v>60</v>
      </c>
      <c r="S156">
        <v>0.02</v>
      </c>
      <c r="T156" t="s">
        <v>60</v>
      </c>
      <c r="U156">
        <v>4.0000000000000001E-3</v>
      </c>
      <c r="V156" t="s">
        <v>61</v>
      </c>
      <c r="W156">
        <v>1.4999999999999999E-2</v>
      </c>
      <c r="X156" t="s">
        <v>60</v>
      </c>
      <c r="Y156">
        <v>0.02</v>
      </c>
      <c r="Z156" t="s">
        <v>62</v>
      </c>
      <c r="AA156">
        <v>0.02</v>
      </c>
      <c r="AB156" t="s">
        <v>62</v>
      </c>
      <c r="AC156">
        <v>0.02</v>
      </c>
      <c r="AD156" t="s">
        <v>61</v>
      </c>
      <c r="AE156">
        <v>0</v>
      </c>
      <c r="AF156" t="s">
        <v>61</v>
      </c>
      <c r="AG156">
        <v>0.02</v>
      </c>
      <c r="AH156" t="s">
        <v>64</v>
      </c>
      <c r="AI156">
        <v>0.02</v>
      </c>
      <c r="AJ156" t="s">
        <v>64</v>
      </c>
      <c r="AK156">
        <v>4.0000000000000001E-3</v>
      </c>
      <c r="AL156" t="s">
        <v>64</v>
      </c>
      <c r="AM156">
        <v>1E-3</v>
      </c>
      <c r="AN156" t="s">
        <v>64</v>
      </c>
      <c r="AO156">
        <v>1.95</v>
      </c>
      <c r="AP156" t="s">
        <v>60</v>
      </c>
      <c r="AQ156">
        <v>0.47</v>
      </c>
      <c r="AR156" t="s">
        <v>60</v>
      </c>
      <c r="AS156">
        <v>3.43</v>
      </c>
      <c r="AT156" t="s">
        <v>60</v>
      </c>
      <c r="AU156">
        <v>0.93</v>
      </c>
      <c r="AV156" t="s">
        <v>60</v>
      </c>
      <c r="AW156">
        <v>0.06</v>
      </c>
      <c r="AX156" t="s">
        <v>60</v>
      </c>
      <c r="AY156">
        <v>0.57999999999999996</v>
      </c>
      <c r="AZ156" t="s">
        <v>60</v>
      </c>
      <c r="BA156">
        <v>0.63</v>
      </c>
      <c r="BB156" t="s">
        <v>60</v>
      </c>
    </row>
    <row r="157" spans="1:54" x14ac:dyDescent="0.25">
      <c r="A157" t="s">
        <v>57</v>
      </c>
      <c r="B157">
        <v>3</v>
      </c>
      <c r="C157" t="s">
        <v>80</v>
      </c>
      <c r="D157">
        <v>2003</v>
      </c>
      <c r="E157">
        <v>85.49</v>
      </c>
      <c r="F157" t="s">
        <v>65</v>
      </c>
      <c r="G157">
        <v>7.5</v>
      </c>
      <c r="H157" t="s">
        <v>65</v>
      </c>
      <c r="I157">
        <v>36.200000000000003</v>
      </c>
      <c r="J157" t="s">
        <v>65</v>
      </c>
      <c r="K157">
        <v>18.670000000000002</v>
      </c>
      <c r="L157" t="s">
        <v>65</v>
      </c>
      <c r="M157">
        <v>2.7</v>
      </c>
      <c r="N157" t="s">
        <v>65</v>
      </c>
      <c r="O157">
        <v>8.85</v>
      </c>
      <c r="P157" t="s">
        <v>65</v>
      </c>
      <c r="Q157">
        <v>2.7E-2</v>
      </c>
      <c r="R157" t="s">
        <v>65</v>
      </c>
      <c r="S157">
        <v>2.3E-2</v>
      </c>
      <c r="T157" t="s">
        <v>65</v>
      </c>
      <c r="U157">
        <v>4.0000000000000001E-3</v>
      </c>
      <c r="V157" t="s">
        <v>69</v>
      </c>
      <c r="W157">
        <v>1.7000000000000001E-2</v>
      </c>
      <c r="X157" t="s">
        <v>65</v>
      </c>
      <c r="Y157">
        <v>0.03</v>
      </c>
      <c r="Z157" t="s">
        <v>68</v>
      </c>
      <c r="AA157">
        <v>0.02</v>
      </c>
      <c r="AB157" t="s">
        <v>68</v>
      </c>
      <c r="AC157">
        <v>0.02</v>
      </c>
      <c r="AD157" t="s">
        <v>69</v>
      </c>
      <c r="AE157">
        <v>0.01</v>
      </c>
      <c r="AF157" t="s">
        <v>69</v>
      </c>
      <c r="AG157">
        <v>0.03</v>
      </c>
      <c r="AH157" t="s">
        <v>70</v>
      </c>
      <c r="AI157">
        <v>0.02</v>
      </c>
      <c r="AJ157" t="s">
        <v>65</v>
      </c>
      <c r="AK157">
        <v>6.0000000000000001E-3</v>
      </c>
      <c r="AL157" t="s">
        <v>70</v>
      </c>
      <c r="AM157">
        <v>0</v>
      </c>
      <c r="AN157" t="s">
        <v>70</v>
      </c>
      <c r="AO157">
        <v>2.1</v>
      </c>
      <c r="AP157" t="s">
        <v>65</v>
      </c>
      <c r="AQ157">
        <v>0.53</v>
      </c>
      <c r="AR157" t="s">
        <v>65</v>
      </c>
      <c r="AS157">
        <v>3.6</v>
      </c>
      <c r="AT157" t="s">
        <v>65</v>
      </c>
      <c r="AU157">
        <v>1.08</v>
      </c>
      <c r="AV157" t="s">
        <v>65</v>
      </c>
      <c r="AW157">
        <v>0.06</v>
      </c>
      <c r="AX157" t="s">
        <v>65</v>
      </c>
      <c r="AY157">
        <v>0.57999999999999996</v>
      </c>
      <c r="AZ157" t="s">
        <v>65</v>
      </c>
      <c r="BA157">
        <v>0.76</v>
      </c>
      <c r="BB157" t="s">
        <v>60</v>
      </c>
    </row>
    <row r="158" spans="1:54" x14ac:dyDescent="0.25">
      <c r="A158" t="s">
        <v>57</v>
      </c>
      <c r="B158">
        <v>3</v>
      </c>
      <c r="C158" t="s">
        <v>80</v>
      </c>
      <c r="D158">
        <v>2004</v>
      </c>
      <c r="E158">
        <v>88.57</v>
      </c>
      <c r="F158" t="s">
        <v>65</v>
      </c>
      <c r="G158">
        <v>7.4</v>
      </c>
      <c r="H158" t="s">
        <v>65</v>
      </c>
      <c r="I158">
        <v>36.1</v>
      </c>
      <c r="J158" t="s">
        <v>65</v>
      </c>
      <c r="K158">
        <v>18.37</v>
      </c>
      <c r="L158" t="s">
        <v>65</v>
      </c>
      <c r="M158">
        <v>4.74</v>
      </c>
      <c r="N158" t="s">
        <v>65</v>
      </c>
      <c r="O158">
        <v>8.7899999999999991</v>
      </c>
      <c r="P158" t="s">
        <v>65</v>
      </c>
      <c r="Q158">
        <v>3.1E-2</v>
      </c>
      <c r="R158" t="s">
        <v>65</v>
      </c>
      <c r="S158">
        <v>2.5999999999999999E-2</v>
      </c>
      <c r="T158" t="s">
        <v>65</v>
      </c>
      <c r="U158">
        <v>5.0000000000000001E-3</v>
      </c>
      <c r="V158" t="s">
        <v>69</v>
      </c>
      <c r="W158">
        <v>1.7000000000000001E-2</v>
      </c>
      <c r="X158" t="s">
        <v>65</v>
      </c>
      <c r="Y158">
        <v>0.05</v>
      </c>
      <c r="Z158" t="s">
        <v>68</v>
      </c>
      <c r="AA158">
        <v>0.04</v>
      </c>
      <c r="AB158" t="s">
        <v>68</v>
      </c>
      <c r="AC158">
        <v>0.03</v>
      </c>
      <c r="AD158" t="s">
        <v>69</v>
      </c>
      <c r="AE158">
        <v>0.02</v>
      </c>
      <c r="AF158" t="s">
        <v>69</v>
      </c>
      <c r="AG158">
        <v>0.05</v>
      </c>
      <c r="AH158" t="s">
        <v>65</v>
      </c>
      <c r="AI158">
        <v>0.04</v>
      </c>
      <c r="AJ158" t="s">
        <v>65</v>
      </c>
      <c r="AK158">
        <v>8.0000000000000002E-3</v>
      </c>
      <c r="AL158" t="s">
        <v>70</v>
      </c>
      <c r="AM158">
        <v>1E-3</v>
      </c>
      <c r="AN158" t="s">
        <v>70</v>
      </c>
      <c r="AO158">
        <v>2.12</v>
      </c>
      <c r="AP158" t="s">
        <v>65</v>
      </c>
      <c r="AQ158">
        <v>0.51</v>
      </c>
      <c r="AR158" t="s">
        <v>65</v>
      </c>
      <c r="AS158">
        <v>3.55</v>
      </c>
      <c r="AT158" t="s">
        <v>65</v>
      </c>
      <c r="AU158">
        <v>1.03</v>
      </c>
      <c r="AV158" t="s">
        <v>65</v>
      </c>
      <c r="AW158">
        <v>7.0000000000000007E-2</v>
      </c>
      <c r="AX158" t="s">
        <v>65</v>
      </c>
      <c r="AY158">
        <v>0.61</v>
      </c>
      <c r="AZ158" t="s">
        <v>65</v>
      </c>
      <c r="BA158">
        <v>0.5</v>
      </c>
      <c r="BB158" t="s">
        <v>60</v>
      </c>
    </row>
    <row r="159" spans="1:54" x14ac:dyDescent="0.25">
      <c r="A159" t="s">
        <v>57</v>
      </c>
      <c r="B159">
        <v>3</v>
      </c>
      <c r="C159" t="s">
        <v>80</v>
      </c>
      <c r="D159">
        <v>2005</v>
      </c>
      <c r="E159">
        <v>56.71</v>
      </c>
      <c r="F159" t="s">
        <v>59</v>
      </c>
      <c r="G159">
        <v>7.6</v>
      </c>
      <c r="H159" t="s">
        <v>65</v>
      </c>
      <c r="I159">
        <v>42.2</v>
      </c>
      <c r="J159" t="s">
        <v>65</v>
      </c>
      <c r="K159">
        <v>21.58</v>
      </c>
      <c r="L159" t="s">
        <v>65</v>
      </c>
      <c r="M159">
        <v>5.28</v>
      </c>
      <c r="N159" t="s">
        <v>65</v>
      </c>
      <c r="O159">
        <v>10</v>
      </c>
      <c r="P159" t="s">
        <v>65</v>
      </c>
      <c r="Q159">
        <v>3.7999999999999999E-2</v>
      </c>
      <c r="R159" t="s">
        <v>65</v>
      </c>
      <c r="S159">
        <v>3.1E-2</v>
      </c>
      <c r="T159" t="s">
        <v>65</v>
      </c>
      <c r="U159">
        <v>7.0000000000000001E-3</v>
      </c>
      <c r="V159" t="s">
        <v>69</v>
      </c>
      <c r="W159">
        <v>2.1000000000000001E-2</v>
      </c>
      <c r="X159" t="s">
        <v>65</v>
      </c>
      <c r="Y159">
        <v>0.05</v>
      </c>
      <c r="Z159" t="s">
        <v>68</v>
      </c>
      <c r="AA159">
        <v>0.03</v>
      </c>
      <c r="AB159" t="s">
        <v>68</v>
      </c>
      <c r="AC159">
        <v>0.02</v>
      </c>
      <c r="AD159" t="s">
        <v>68</v>
      </c>
      <c r="AE159">
        <v>0.02</v>
      </c>
      <c r="AF159" t="s">
        <v>69</v>
      </c>
      <c r="AG159">
        <v>0.06</v>
      </c>
      <c r="AH159" t="s">
        <v>60</v>
      </c>
      <c r="AI159">
        <v>0.03</v>
      </c>
      <c r="AJ159" t="s">
        <v>64</v>
      </c>
      <c r="AK159">
        <v>8.0000000000000002E-3</v>
      </c>
      <c r="AL159" t="s">
        <v>70</v>
      </c>
      <c r="AM159">
        <v>1E-3</v>
      </c>
      <c r="AN159" t="s">
        <v>70</v>
      </c>
      <c r="AO159">
        <v>2.36</v>
      </c>
      <c r="AP159" t="s">
        <v>65</v>
      </c>
      <c r="AQ159">
        <v>0.56999999999999995</v>
      </c>
      <c r="AR159" t="s">
        <v>65</v>
      </c>
      <c r="AS159">
        <v>4.1900000000000004</v>
      </c>
      <c r="AT159" t="s">
        <v>65</v>
      </c>
      <c r="AU159">
        <v>0.8</v>
      </c>
      <c r="AV159" t="s">
        <v>65</v>
      </c>
      <c r="AW159">
        <v>0.06</v>
      </c>
      <c r="AX159" t="s">
        <v>65</v>
      </c>
      <c r="AY159">
        <v>0.59</v>
      </c>
      <c r="AZ159" t="s">
        <v>65</v>
      </c>
      <c r="BA159">
        <v>0.7</v>
      </c>
      <c r="BB159" t="s">
        <v>65</v>
      </c>
    </row>
    <row r="160" spans="1:54" x14ac:dyDescent="0.25">
      <c r="A160" t="s">
        <v>57</v>
      </c>
      <c r="B160">
        <v>3</v>
      </c>
      <c r="C160" t="s">
        <v>80</v>
      </c>
      <c r="D160">
        <v>2006</v>
      </c>
      <c r="E160">
        <v>110.91</v>
      </c>
      <c r="F160" t="s">
        <v>65</v>
      </c>
      <c r="G160">
        <v>7.4</v>
      </c>
      <c r="H160" t="s">
        <v>65</v>
      </c>
      <c r="I160">
        <v>34.700000000000003</v>
      </c>
      <c r="J160" t="s">
        <v>65</v>
      </c>
      <c r="K160">
        <v>17.96</v>
      </c>
      <c r="L160" t="s">
        <v>65</v>
      </c>
      <c r="M160">
        <v>18.600000000000001</v>
      </c>
      <c r="N160" t="s">
        <v>65</v>
      </c>
      <c r="O160">
        <v>8.43</v>
      </c>
      <c r="P160" t="s">
        <v>65</v>
      </c>
      <c r="Q160">
        <v>3.5000000000000003E-2</v>
      </c>
      <c r="R160" t="s">
        <v>65</v>
      </c>
      <c r="S160">
        <v>2.5000000000000001E-2</v>
      </c>
      <c r="T160" t="s">
        <v>65</v>
      </c>
      <c r="U160">
        <v>0.01</v>
      </c>
      <c r="V160" t="s">
        <v>69</v>
      </c>
      <c r="W160">
        <v>1.6E-2</v>
      </c>
      <c r="X160" t="s">
        <v>65</v>
      </c>
      <c r="Y160">
        <v>0.04</v>
      </c>
      <c r="Z160" t="s">
        <v>70</v>
      </c>
      <c r="AA160">
        <v>0.02</v>
      </c>
      <c r="AB160" t="s">
        <v>70</v>
      </c>
      <c r="AC160">
        <v>0.02</v>
      </c>
      <c r="AD160" t="s">
        <v>68</v>
      </c>
      <c r="AE160">
        <v>0.02</v>
      </c>
      <c r="AF160" t="s">
        <v>69</v>
      </c>
      <c r="AH160" t="s">
        <v>63</v>
      </c>
      <c r="AJ160" t="s">
        <v>63</v>
      </c>
      <c r="AK160">
        <v>6.0000000000000001E-3</v>
      </c>
      <c r="AL160" t="s">
        <v>70</v>
      </c>
      <c r="AM160">
        <v>1E-3</v>
      </c>
      <c r="AN160" t="s">
        <v>70</v>
      </c>
      <c r="AO160">
        <v>2.0699999999999998</v>
      </c>
      <c r="AP160" t="s">
        <v>65</v>
      </c>
      <c r="AQ160">
        <v>0.5</v>
      </c>
      <c r="AR160" t="s">
        <v>65</v>
      </c>
      <c r="AS160">
        <v>3.42</v>
      </c>
      <c r="AT160" t="s">
        <v>65</v>
      </c>
      <c r="AU160">
        <v>0.91</v>
      </c>
      <c r="AV160" t="s">
        <v>65</v>
      </c>
      <c r="AW160">
        <v>0.05</v>
      </c>
      <c r="AX160" t="s">
        <v>65</v>
      </c>
      <c r="AY160">
        <v>0.6</v>
      </c>
      <c r="AZ160" t="s">
        <v>65</v>
      </c>
      <c r="BA160">
        <v>0.71</v>
      </c>
      <c r="BB160" t="s">
        <v>65</v>
      </c>
    </row>
    <row r="161" spans="1:54" x14ac:dyDescent="0.25">
      <c r="A161" t="s">
        <v>57</v>
      </c>
      <c r="B161">
        <v>3</v>
      </c>
      <c r="C161" t="s">
        <v>80</v>
      </c>
      <c r="D161">
        <v>2007</v>
      </c>
      <c r="E161">
        <v>93.41</v>
      </c>
      <c r="F161" t="s">
        <v>59</v>
      </c>
      <c r="G161">
        <v>7.4</v>
      </c>
      <c r="H161" t="s">
        <v>65</v>
      </c>
      <c r="I161">
        <v>35.6</v>
      </c>
      <c r="J161" t="s">
        <v>65</v>
      </c>
      <c r="K161">
        <v>17.96</v>
      </c>
      <c r="L161" t="s">
        <v>65</v>
      </c>
      <c r="M161">
        <v>2.98</v>
      </c>
      <c r="N161" t="s">
        <v>65</v>
      </c>
      <c r="O161">
        <v>8.9700000000000006</v>
      </c>
      <c r="P161" t="s">
        <v>65</v>
      </c>
      <c r="Q161">
        <v>3.3000000000000002E-2</v>
      </c>
      <c r="R161" t="s">
        <v>65</v>
      </c>
      <c r="S161">
        <v>0.03</v>
      </c>
      <c r="T161" t="s">
        <v>65</v>
      </c>
      <c r="U161">
        <v>4.0000000000000001E-3</v>
      </c>
      <c r="V161" t="s">
        <v>69</v>
      </c>
      <c r="W161">
        <v>1.7000000000000001E-2</v>
      </c>
      <c r="X161" t="s">
        <v>65</v>
      </c>
      <c r="Y161">
        <v>0.04</v>
      </c>
      <c r="Z161" t="s">
        <v>65</v>
      </c>
      <c r="AA161">
        <v>0.02</v>
      </c>
      <c r="AB161" t="s">
        <v>70</v>
      </c>
      <c r="AC161">
        <v>0.02</v>
      </c>
      <c r="AD161" t="s">
        <v>68</v>
      </c>
      <c r="AE161">
        <v>0.02</v>
      </c>
      <c r="AF161" t="s">
        <v>69</v>
      </c>
      <c r="AH161" t="s">
        <v>63</v>
      </c>
      <c r="AJ161" t="s">
        <v>63</v>
      </c>
      <c r="AK161">
        <v>3.0000000000000001E-3</v>
      </c>
      <c r="AL161" t="s">
        <v>70</v>
      </c>
      <c r="AM161">
        <v>0</v>
      </c>
      <c r="AN161" t="s">
        <v>70</v>
      </c>
      <c r="AO161">
        <v>2.13</v>
      </c>
      <c r="AP161" t="s">
        <v>65</v>
      </c>
      <c r="AQ161">
        <v>0.52</v>
      </c>
      <c r="AR161" t="s">
        <v>65</v>
      </c>
      <c r="AS161">
        <v>3.41</v>
      </c>
      <c r="AT161" t="s">
        <v>65</v>
      </c>
      <c r="AU161">
        <v>1.1399999999999999</v>
      </c>
      <c r="AV161" t="s">
        <v>65</v>
      </c>
      <c r="AW161">
        <v>0.06</v>
      </c>
      <c r="AX161" t="s">
        <v>65</v>
      </c>
      <c r="AY161">
        <v>0.61</v>
      </c>
      <c r="AZ161" t="s">
        <v>65</v>
      </c>
      <c r="BA161">
        <v>0.61</v>
      </c>
      <c r="BB161" t="s">
        <v>65</v>
      </c>
    </row>
    <row r="162" spans="1:54" x14ac:dyDescent="0.25">
      <c r="A162" t="s">
        <v>57</v>
      </c>
      <c r="B162">
        <v>3</v>
      </c>
      <c r="C162" t="s">
        <v>80</v>
      </c>
      <c r="D162">
        <v>2008</v>
      </c>
      <c r="E162">
        <v>118.26</v>
      </c>
      <c r="F162" t="s">
        <v>59</v>
      </c>
      <c r="G162">
        <v>7.5</v>
      </c>
      <c r="H162" t="s">
        <v>65</v>
      </c>
      <c r="I162">
        <v>37.799999999999997</v>
      </c>
      <c r="J162" t="s">
        <v>65</v>
      </c>
      <c r="K162">
        <v>19.170000000000002</v>
      </c>
      <c r="L162" t="s">
        <v>65</v>
      </c>
      <c r="M162">
        <v>3.08</v>
      </c>
      <c r="N162" t="s">
        <v>65</v>
      </c>
      <c r="O162">
        <v>8.86</v>
      </c>
      <c r="P162" t="s">
        <v>65</v>
      </c>
      <c r="Q162">
        <v>3.3000000000000002E-2</v>
      </c>
      <c r="R162" t="s">
        <v>65</v>
      </c>
      <c r="S162">
        <v>2.9000000000000001E-2</v>
      </c>
      <c r="T162" t="s">
        <v>65</v>
      </c>
      <c r="U162">
        <v>4.0000000000000001E-3</v>
      </c>
      <c r="V162" t="s">
        <v>69</v>
      </c>
      <c r="W162">
        <v>1.6E-2</v>
      </c>
      <c r="X162" t="s">
        <v>65</v>
      </c>
      <c r="Y162">
        <v>0.03</v>
      </c>
      <c r="Z162" t="s">
        <v>65</v>
      </c>
      <c r="AA162">
        <v>0.03</v>
      </c>
      <c r="AB162" t="s">
        <v>70</v>
      </c>
      <c r="AC162">
        <v>0.02</v>
      </c>
      <c r="AD162" t="s">
        <v>68</v>
      </c>
      <c r="AE162">
        <v>0</v>
      </c>
      <c r="AF162" t="s">
        <v>69</v>
      </c>
      <c r="AH162" t="s">
        <v>63</v>
      </c>
      <c r="AJ162" t="s">
        <v>63</v>
      </c>
      <c r="AK162">
        <v>3.0000000000000001E-3</v>
      </c>
      <c r="AL162" t="s">
        <v>70</v>
      </c>
      <c r="AM162">
        <v>0</v>
      </c>
      <c r="AN162" t="s">
        <v>70</v>
      </c>
      <c r="AO162">
        <v>2.2400000000000002</v>
      </c>
      <c r="AP162" t="s">
        <v>65</v>
      </c>
      <c r="AQ162">
        <v>0.5</v>
      </c>
      <c r="AR162" t="s">
        <v>65</v>
      </c>
      <c r="AS162">
        <v>3.81</v>
      </c>
      <c r="AT162" t="s">
        <v>65</v>
      </c>
      <c r="AU162">
        <v>0.93</v>
      </c>
      <c r="AV162" t="s">
        <v>65</v>
      </c>
      <c r="AW162">
        <v>0.06</v>
      </c>
      <c r="AX162" t="s">
        <v>65</v>
      </c>
      <c r="AY162">
        <v>0.64</v>
      </c>
      <c r="AZ162" t="s">
        <v>65</v>
      </c>
      <c r="BA162">
        <v>0.52</v>
      </c>
      <c r="BB162" t="s">
        <v>65</v>
      </c>
    </row>
    <row r="163" spans="1:54" x14ac:dyDescent="0.25">
      <c r="A163" t="s">
        <v>57</v>
      </c>
      <c r="B163">
        <v>3</v>
      </c>
      <c r="C163" t="s">
        <v>80</v>
      </c>
      <c r="D163">
        <v>2009</v>
      </c>
      <c r="E163">
        <v>88.3</v>
      </c>
      <c r="F163" t="s">
        <v>59</v>
      </c>
      <c r="G163">
        <v>7.6</v>
      </c>
      <c r="H163" t="s">
        <v>60</v>
      </c>
      <c r="I163">
        <v>38.1</v>
      </c>
      <c r="J163" t="s">
        <v>60</v>
      </c>
      <c r="K163">
        <v>19.670000000000002</v>
      </c>
      <c r="L163" t="s">
        <v>60</v>
      </c>
      <c r="M163">
        <v>3.46</v>
      </c>
      <c r="N163" t="s">
        <v>60</v>
      </c>
      <c r="O163">
        <v>8.7799999999999994</v>
      </c>
      <c r="P163" t="s">
        <v>60</v>
      </c>
      <c r="Q163">
        <v>3.6999999999999998E-2</v>
      </c>
      <c r="R163" t="s">
        <v>60</v>
      </c>
      <c r="S163">
        <v>3.2000000000000001E-2</v>
      </c>
      <c r="T163" t="s">
        <v>60</v>
      </c>
      <c r="U163">
        <v>5.0000000000000001E-3</v>
      </c>
      <c r="V163" t="s">
        <v>61</v>
      </c>
      <c r="W163">
        <v>1.7999999999999999E-2</v>
      </c>
      <c r="X163" t="s">
        <v>60</v>
      </c>
      <c r="Y163">
        <v>0.05</v>
      </c>
      <c r="Z163" t="s">
        <v>60</v>
      </c>
      <c r="AA163">
        <v>0.04</v>
      </c>
      <c r="AB163" t="s">
        <v>64</v>
      </c>
      <c r="AC163">
        <v>0.03</v>
      </c>
      <c r="AD163" t="s">
        <v>61</v>
      </c>
      <c r="AE163">
        <v>0.01</v>
      </c>
      <c r="AF163" t="s">
        <v>61</v>
      </c>
      <c r="AH163" t="s">
        <v>63</v>
      </c>
      <c r="AJ163" t="s">
        <v>63</v>
      </c>
      <c r="AK163">
        <v>5.0000000000000001E-3</v>
      </c>
      <c r="AL163" t="s">
        <v>64</v>
      </c>
      <c r="AM163">
        <v>1E-3</v>
      </c>
      <c r="AN163" t="s">
        <v>64</v>
      </c>
      <c r="AO163">
        <v>2.25</v>
      </c>
      <c r="AP163" t="s">
        <v>60</v>
      </c>
      <c r="AQ163">
        <v>0.53</v>
      </c>
      <c r="AR163" t="s">
        <v>60</v>
      </c>
      <c r="AS163">
        <v>3.87</v>
      </c>
      <c r="AT163" t="s">
        <v>60</v>
      </c>
      <c r="AU163">
        <v>0.93</v>
      </c>
      <c r="AV163" t="s">
        <v>60</v>
      </c>
      <c r="AW163">
        <v>0.06</v>
      </c>
      <c r="AX163" t="s">
        <v>60</v>
      </c>
      <c r="AY163">
        <v>0.59</v>
      </c>
      <c r="AZ163" t="s">
        <v>60</v>
      </c>
      <c r="BA163">
        <v>0.59</v>
      </c>
      <c r="BB163" t="s">
        <v>60</v>
      </c>
    </row>
    <row r="164" spans="1:54" x14ac:dyDescent="0.25">
      <c r="A164" t="s">
        <v>57</v>
      </c>
      <c r="B164">
        <v>3</v>
      </c>
      <c r="C164" t="s">
        <v>80</v>
      </c>
      <c r="D164">
        <v>2010</v>
      </c>
      <c r="E164">
        <v>83.41</v>
      </c>
      <c r="F164" t="s">
        <v>65</v>
      </c>
      <c r="G164">
        <v>7.6</v>
      </c>
      <c r="H164" t="s">
        <v>65</v>
      </c>
      <c r="I164">
        <v>40.200000000000003</v>
      </c>
      <c r="J164" t="s">
        <v>65</v>
      </c>
      <c r="K164">
        <v>20.56</v>
      </c>
      <c r="L164" t="s">
        <v>65</v>
      </c>
      <c r="M164">
        <v>4.3899999999999997</v>
      </c>
      <c r="N164" t="s">
        <v>65</v>
      </c>
      <c r="O164">
        <v>8.98</v>
      </c>
      <c r="P164" t="s">
        <v>65</v>
      </c>
      <c r="Q164">
        <v>3.1E-2</v>
      </c>
      <c r="R164" t="s">
        <v>65</v>
      </c>
      <c r="S164">
        <v>2.5999999999999999E-2</v>
      </c>
      <c r="T164" t="s">
        <v>65</v>
      </c>
      <c r="U164">
        <v>5.0000000000000001E-3</v>
      </c>
      <c r="V164" t="s">
        <v>69</v>
      </c>
      <c r="W164">
        <v>1.7000000000000001E-2</v>
      </c>
      <c r="X164" t="s">
        <v>65</v>
      </c>
      <c r="Y164">
        <v>0.03</v>
      </c>
      <c r="Z164" t="s">
        <v>70</v>
      </c>
      <c r="AA164">
        <v>0.03</v>
      </c>
      <c r="AB164" t="s">
        <v>70</v>
      </c>
      <c r="AC164">
        <v>0.02</v>
      </c>
      <c r="AD164" t="s">
        <v>68</v>
      </c>
      <c r="AE164">
        <v>0.01</v>
      </c>
      <c r="AF164" t="s">
        <v>69</v>
      </c>
      <c r="AH164" t="s">
        <v>63</v>
      </c>
      <c r="AJ164" t="s">
        <v>63</v>
      </c>
      <c r="AK164">
        <v>8.9999999999999993E-3</v>
      </c>
      <c r="AL164" t="s">
        <v>70</v>
      </c>
      <c r="AM164">
        <v>0</v>
      </c>
      <c r="AN164" t="s">
        <v>70</v>
      </c>
      <c r="AO164">
        <v>2.15</v>
      </c>
      <c r="AP164" t="s">
        <v>65</v>
      </c>
      <c r="AQ164">
        <v>0.54</v>
      </c>
      <c r="AR164" t="s">
        <v>65</v>
      </c>
      <c r="AS164">
        <v>4.0199999999999996</v>
      </c>
      <c r="AT164" t="s">
        <v>65</v>
      </c>
      <c r="AU164">
        <v>0.75</v>
      </c>
      <c r="AV164" t="s">
        <v>65</v>
      </c>
      <c r="AW164">
        <v>0.05</v>
      </c>
      <c r="AX164" t="s">
        <v>65</v>
      </c>
      <c r="AY164">
        <v>0.65</v>
      </c>
      <c r="AZ164" t="s">
        <v>65</v>
      </c>
      <c r="BA164">
        <v>0.6</v>
      </c>
      <c r="BB164" t="s">
        <v>65</v>
      </c>
    </row>
    <row r="165" spans="1:54" x14ac:dyDescent="0.25">
      <c r="A165" t="s">
        <v>57</v>
      </c>
      <c r="B165">
        <v>3</v>
      </c>
      <c r="C165" t="s">
        <v>80</v>
      </c>
      <c r="D165">
        <v>2011</v>
      </c>
      <c r="E165">
        <v>115.46</v>
      </c>
      <c r="F165" t="s">
        <v>65</v>
      </c>
      <c r="G165">
        <v>7.5</v>
      </c>
      <c r="H165" t="s">
        <v>65</v>
      </c>
      <c r="I165">
        <v>36.9</v>
      </c>
      <c r="J165" t="s">
        <v>65</v>
      </c>
      <c r="K165">
        <v>18.760000000000002</v>
      </c>
      <c r="L165" t="s">
        <v>65</v>
      </c>
      <c r="M165">
        <v>18.809999999999999</v>
      </c>
      <c r="N165" t="s">
        <v>65</v>
      </c>
      <c r="O165">
        <v>8.2200000000000006</v>
      </c>
      <c r="P165" t="s">
        <v>65</v>
      </c>
      <c r="Q165">
        <v>2.3E-2</v>
      </c>
      <c r="R165" t="s">
        <v>65</v>
      </c>
      <c r="S165">
        <v>1.6E-2</v>
      </c>
      <c r="T165" t="s">
        <v>65</v>
      </c>
      <c r="U165">
        <v>7.0000000000000001E-3</v>
      </c>
      <c r="V165" t="s">
        <v>69</v>
      </c>
      <c r="W165">
        <v>1.4999999999999999E-2</v>
      </c>
      <c r="X165" t="s">
        <v>65</v>
      </c>
      <c r="Y165">
        <v>0.04</v>
      </c>
      <c r="Z165" t="s">
        <v>66</v>
      </c>
      <c r="AA165">
        <v>0.03</v>
      </c>
      <c r="AB165" t="s">
        <v>66</v>
      </c>
      <c r="AC165">
        <v>0.03</v>
      </c>
      <c r="AD165" t="s">
        <v>67</v>
      </c>
      <c r="AE165">
        <v>0.02</v>
      </c>
      <c r="AF165" t="s">
        <v>67</v>
      </c>
      <c r="AH165" t="s">
        <v>63</v>
      </c>
      <c r="AJ165" t="s">
        <v>63</v>
      </c>
      <c r="AK165">
        <v>7.0000000000000001E-3</v>
      </c>
      <c r="AL165" t="s">
        <v>70</v>
      </c>
      <c r="AM165">
        <v>0</v>
      </c>
      <c r="AN165" t="s">
        <v>70</v>
      </c>
      <c r="AO165">
        <v>2.11</v>
      </c>
      <c r="AP165" t="s">
        <v>65</v>
      </c>
      <c r="AQ165">
        <v>0.5</v>
      </c>
      <c r="AR165" t="s">
        <v>65</v>
      </c>
      <c r="AS165">
        <v>3.69</v>
      </c>
      <c r="AT165" t="s">
        <v>65</v>
      </c>
      <c r="AU165">
        <v>0.84</v>
      </c>
      <c r="AV165" t="s">
        <v>65</v>
      </c>
      <c r="AW165">
        <v>0.06</v>
      </c>
      <c r="AX165" t="s">
        <v>65</v>
      </c>
      <c r="AY165">
        <v>0.59</v>
      </c>
      <c r="AZ165" t="s">
        <v>65</v>
      </c>
      <c r="BA165">
        <v>0.56000000000000005</v>
      </c>
      <c r="BB165" t="s">
        <v>65</v>
      </c>
    </row>
    <row r="166" spans="1:54" x14ac:dyDescent="0.25">
      <c r="A166" t="s">
        <v>57</v>
      </c>
      <c r="B166">
        <v>3</v>
      </c>
      <c r="C166" t="s">
        <v>80</v>
      </c>
      <c r="D166">
        <v>2012</v>
      </c>
      <c r="E166">
        <v>111.79</v>
      </c>
      <c r="F166" t="s">
        <v>59</v>
      </c>
      <c r="G166">
        <v>7.5</v>
      </c>
      <c r="H166" t="s">
        <v>65</v>
      </c>
      <c r="I166">
        <v>36.1</v>
      </c>
      <c r="J166" t="s">
        <v>65</v>
      </c>
      <c r="K166">
        <v>18.73</v>
      </c>
      <c r="L166" t="s">
        <v>65</v>
      </c>
      <c r="M166">
        <v>21.23</v>
      </c>
      <c r="N166" t="s">
        <v>65</v>
      </c>
      <c r="O166">
        <v>8.31</v>
      </c>
      <c r="P166" t="s">
        <v>65</v>
      </c>
      <c r="Q166">
        <v>1.9E-2</v>
      </c>
      <c r="R166" t="s">
        <v>65</v>
      </c>
      <c r="S166">
        <v>1.4999999999999999E-2</v>
      </c>
      <c r="T166" t="s">
        <v>65</v>
      </c>
      <c r="U166">
        <v>4.0000000000000001E-3</v>
      </c>
      <c r="V166" t="s">
        <v>69</v>
      </c>
      <c r="W166">
        <v>1.4E-2</v>
      </c>
      <c r="X166" t="s">
        <v>65</v>
      </c>
      <c r="Y166">
        <v>0.03</v>
      </c>
      <c r="Z166" t="s">
        <v>70</v>
      </c>
      <c r="AA166">
        <v>0.01</v>
      </c>
      <c r="AB166" t="s">
        <v>70</v>
      </c>
      <c r="AC166">
        <v>0.01</v>
      </c>
      <c r="AD166" t="s">
        <v>68</v>
      </c>
      <c r="AE166">
        <v>0.02</v>
      </c>
      <c r="AF166" t="s">
        <v>69</v>
      </c>
      <c r="AH166" t="s">
        <v>63</v>
      </c>
      <c r="AJ166" t="s">
        <v>63</v>
      </c>
      <c r="AK166">
        <v>4.0000000000000001E-3</v>
      </c>
      <c r="AL166" t="s">
        <v>70</v>
      </c>
      <c r="AM166">
        <v>1E-3</v>
      </c>
      <c r="AN166" t="s">
        <v>70</v>
      </c>
      <c r="AO166">
        <v>2.0699999999999998</v>
      </c>
      <c r="AP166" t="s">
        <v>65</v>
      </c>
      <c r="AQ166">
        <v>0.49</v>
      </c>
      <c r="AR166" t="s">
        <v>65</v>
      </c>
      <c r="AS166">
        <v>3.69</v>
      </c>
      <c r="AT166" t="s">
        <v>65</v>
      </c>
      <c r="AU166">
        <v>1.02</v>
      </c>
      <c r="AV166" t="s">
        <v>65</v>
      </c>
      <c r="AW166">
        <v>0.06</v>
      </c>
      <c r="AX166" t="s">
        <v>65</v>
      </c>
      <c r="AY166">
        <v>0.55000000000000004</v>
      </c>
      <c r="AZ166" t="s">
        <v>65</v>
      </c>
      <c r="BA166">
        <v>0.56999999999999995</v>
      </c>
      <c r="BB166" t="s">
        <v>65</v>
      </c>
    </row>
    <row r="167" spans="1:54" x14ac:dyDescent="0.25">
      <c r="A167" t="s">
        <v>57</v>
      </c>
      <c r="B167">
        <v>3</v>
      </c>
      <c r="C167" t="s">
        <v>80</v>
      </c>
      <c r="D167">
        <v>2013</v>
      </c>
      <c r="E167">
        <v>87.2</v>
      </c>
      <c r="F167" t="s">
        <v>59</v>
      </c>
      <c r="G167">
        <v>7.5</v>
      </c>
      <c r="H167" t="s">
        <v>65</v>
      </c>
      <c r="I167">
        <v>37.799999999999997</v>
      </c>
      <c r="J167" t="s">
        <v>65</v>
      </c>
      <c r="K167">
        <v>19.63</v>
      </c>
      <c r="L167" t="s">
        <v>65</v>
      </c>
      <c r="M167">
        <v>4.58</v>
      </c>
      <c r="N167" t="s">
        <v>65</v>
      </c>
      <c r="O167">
        <v>8.82</v>
      </c>
      <c r="P167" t="s">
        <v>65</v>
      </c>
      <c r="Q167">
        <v>1.7999999999999999E-2</v>
      </c>
      <c r="R167" t="s">
        <v>65</v>
      </c>
      <c r="S167">
        <v>1.6E-2</v>
      </c>
      <c r="T167" t="s">
        <v>65</v>
      </c>
      <c r="U167">
        <v>2E-3</v>
      </c>
      <c r="V167" t="s">
        <v>69</v>
      </c>
      <c r="W167">
        <v>1.4999999999999999E-2</v>
      </c>
      <c r="X167" t="s">
        <v>65</v>
      </c>
      <c r="Y167">
        <v>0.03</v>
      </c>
      <c r="Z167" t="s">
        <v>70</v>
      </c>
      <c r="AA167">
        <v>0.02</v>
      </c>
      <c r="AB167" t="s">
        <v>70</v>
      </c>
      <c r="AC167">
        <v>0.01</v>
      </c>
      <c r="AD167" t="s">
        <v>68</v>
      </c>
      <c r="AE167">
        <v>0.01</v>
      </c>
      <c r="AF167" t="s">
        <v>69</v>
      </c>
      <c r="AH167" t="s">
        <v>63</v>
      </c>
      <c r="AJ167" t="s">
        <v>63</v>
      </c>
      <c r="AK167">
        <v>4.0000000000000001E-3</v>
      </c>
      <c r="AL167" t="s">
        <v>70</v>
      </c>
      <c r="AM167">
        <v>0</v>
      </c>
      <c r="AN167" t="s">
        <v>70</v>
      </c>
      <c r="AO167">
        <v>2.15</v>
      </c>
      <c r="AP167" t="s">
        <v>65</v>
      </c>
      <c r="AQ167">
        <v>0.52</v>
      </c>
      <c r="AR167" t="s">
        <v>65</v>
      </c>
      <c r="AS167">
        <v>3.84</v>
      </c>
      <c r="AT167" t="s">
        <v>65</v>
      </c>
      <c r="AU167">
        <v>1.08</v>
      </c>
      <c r="AV167" t="s">
        <v>65</v>
      </c>
      <c r="AW167">
        <v>0.06</v>
      </c>
      <c r="AX167" t="s">
        <v>65</v>
      </c>
      <c r="AY167">
        <v>0.54</v>
      </c>
      <c r="AZ167" t="s">
        <v>65</v>
      </c>
      <c r="BA167">
        <v>0.56000000000000005</v>
      </c>
      <c r="BB167" t="s">
        <v>65</v>
      </c>
    </row>
    <row r="168" spans="1:54" x14ac:dyDescent="0.25">
      <c r="A168" t="s">
        <v>57</v>
      </c>
      <c r="B168">
        <v>3</v>
      </c>
      <c r="C168" t="s">
        <v>80</v>
      </c>
      <c r="D168">
        <v>2014</v>
      </c>
      <c r="E168">
        <v>90.48</v>
      </c>
      <c r="F168" t="s">
        <v>65</v>
      </c>
      <c r="G168">
        <v>7.6</v>
      </c>
      <c r="H168" t="s">
        <v>65</v>
      </c>
      <c r="I168">
        <v>38.6</v>
      </c>
      <c r="J168" t="s">
        <v>65</v>
      </c>
      <c r="K168">
        <v>19.95</v>
      </c>
      <c r="L168" t="s">
        <v>65</v>
      </c>
      <c r="M168">
        <v>4.21</v>
      </c>
      <c r="N168" t="s">
        <v>65</v>
      </c>
      <c r="O168">
        <v>8.74</v>
      </c>
      <c r="P168" t="s">
        <v>65</v>
      </c>
      <c r="Q168">
        <v>0.02</v>
      </c>
      <c r="R168" t="s">
        <v>65</v>
      </c>
      <c r="S168">
        <v>1.7000000000000001E-2</v>
      </c>
      <c r="T168" t="s">
        <v>65</v>
      </c>
      <c r="U168">
        <v>4.0000000000000001E-3</v>
      </c>
      <c r="V168" t="s">
        <v>69</v>
      </c>
      <c r="W168">
        <v>1.4999999999999999E-2</v>
      </c>
      <c r="X168" t="s">
        <v>65</v>
      </c>
      <c r="Y168">
        <v>0.02</v>
      </c>
      <c r="Z168" t="s">
        <v>70</v>
      </c>
      <c r="AA168">
        <v>0.01</v>
      </c>
      <c r="AB168" t="s">
        <v>70</v>
      </c>
      <c r="AC168">
        <v>0.01</v>
      </c>
      <c r="AD168" t="s">
        <v>68</v>
      </c>
      <c r="AE168">
        <v>0.01</v>
      </c>
      <c r="AF168" t="s">
        <v>69</v>
      </c>
      <c r="AH168" t="s">
        <v>63</v>
      </c>
      <c r="AJ168" t="s">
        <v>63</v>
      </c>
      <c r="AK168">
        <v>4.0000000000000001E-3</v>
      </c>
      <c r="AL168" t="s">
        <v>70</v>
      </c>
      <c r="AM168">
        <v>0</v>
      </c>
      <c r="AN168" t="s">
        <v>70</v>
      </c>
      <c r="AO168">
        <v>2.19</v>
      </c>
      <c r="AP168" t="s">
        <v>65</v>
      </c>
      <c r="AQ168">
        <v>0.52</v>
      </c>
      <c r="AR168" t="s">
        <v>65</v>
      </c>
      <c r="AS168">
        <v>3.98</v>
      </c>
      <c r="AT168" t="s">
        <v>65</v>
      </c>
      <c r="AU168">
        <v>1.1000000000000001</v>
      </c>
      <c r="AV168" t="s">
        <v>65</v>
      </c>
      <c r="AW168">
        <v>0.06</v>
      </c>
      <c r="AX168" t="s">
        <v>65</v>
      </c>
      <c r="AY168">
        <v>0.59</v>
      </c>
      <c r="AZ168" t="s">
        <v>65</v>
      </c>
      <c r="BA168">
        <v>0.56000000000000005</v>
      </c>
      <c r="BB168" t="s">
        <v>65</v>
      </c>
    </row>
    <row r="169" spans="1:54" x14ac:dyDescent="0.25">
      <c r="A169" t="s">
        <v>57</v>
      </c>
      <c r="B169">
        <v>3</v>
      </c>
      <c r="C169" t="s">
        <v>80</v>
      </c>
      <c r="D169">
        <v>2015</v>
      </c>
      <c r="E169">
        <v>59.27</v>
      </c>
      <c r="F169" t="s">
        <v>65</v>
      </c>
      <c r="G169">
        <v>7.4</v>
      </c>
      <c r="H169" t="s">
        <v>65</v>
      </c>
      <c r="I169">
        <v>40.200000000000003</v>
      </c>
      <c r="J169" t="s">
        <v>65</v>
      </c>
      <c r="K169">
        <v>20.13</v>
      </c>
      <c r="L169" t="s">
        <v>65</v>
      </c>
      <c r="M169">
        <v>7.02</v>
      </c>
      <c r="N169" t="s">
        <v>65</v>
      </c>
      <c r="O169">
        <v>9.02</v>
      </c>
      <c r="P169" t="s">
        <v>65</v>
      </c>
      <c r="Q169">
        <v>2.3E-2</v>
      </c>
      <c r="R169" t="s">
        <v>65</v>
      </c>
      <c r="S169">
        <v>0.02</v>
      </c>
      <c r="T169" t="s">
        <v>65</v>
      </c>
      <c r="U169">
        <v>4.0000000000000001E-3</v>
      </c>
      <c r="V169" t="s">
        <v>69</v>
      </c>
      <c r="W169">
        <v>1.9E-2</v>
      </c>
      <c r="X169" t="s">
        <v>65</v>
      </c>
      <c r="Y169">
        <v>0.04</v>
      </c>
      <c r="Z169" t="s">
        <v>70</v>
      </c>
      <c r="AA169">
        <v>0.03</v>
      </c>
      <c r="AB169" t="s">
        <v>70</v>
      </c>
      <c r="AC169">
        <v>0.03</v>
      </c>
      <c r="AD169" t="s">
        <v>68</v>
      </c>
      <c r="AE169">
        <v>0.01</v>
      </c>
      <c r="AF169" t="s">
        <v>68</v>
      </c>
      <c r="AH169" t="s">
        <v>63</v>
      </c>
      <c r="AJ169" t="s">
        <v>63</v>
      </c>
      <c r="AK169">
        <v>2E-3</v>
      </c>
      <c r="AL169" t="s">
        <v>70</v>
      </c>
      <c r="AM169">
        <v>0</v>
      </c>
      <c r="AN169" t="s">
        <v>70</v>
      </c>
      <c r="AO169">
        <v>2.23</v>
      </c>
      <c r="AP169" t="s">
        <v>65</v>
      </c>
      <c r="AQ169">
        <v>0.54</v>
      </c>
      <c r="AR169" t="s">
        <v>65</v>
      </c>
      <c r="AS169">
        <v>4.08</v>
      </c>
      <c r="AT169" t="s">
        <v>65</v>
      </c>
      <c r="AU169">
        <v>1.1499999999999999</v>
      </c>
      <c r="AV169" t="s">
        <v>65</v>
      </c>
      <c r="AW169">
        <v>0.06</v>
      </c>
      <c r="AX169" t="s">
        <v>65</v>
      </c>
      <c r="AY169">
        <v>0.57999999999999996</v>
      </c>
      <c r="AZ169" t="s">
        <v>65</v>
      </c>
      <c r="BA169">
        <v>0.72</v>
      </c>
      <c r="BB169" t="s">
        <v>65</v>
      </c>
    </row>
    <row r="170" spans="1:54" x14ac:dyDescent="0.25">
      <c r="A170" t="s">
        <v>57</v>
      </c>
      <c r="B170">
        <v>3</v>
      </c>
      <c r="C170" t="s">
        <v>80</v>
      </c>
      <c r="D170">
        <v>2016</v>
      </c>
      <c r="E170">
        <v>83.59</v>
      </c>
      <c r="F170" t="s">
        <v>59</v>
      </c>
      <c r="G170">
        <v>7.6</v>
      </c>
      <c r="H170" t="s">
        <v>60</v>
      </c>
      <c r="I170">
        <v>38.9</v>
      </c>
      <c r="J170" t="s">
        <v>60</v>
      </c>
      <c r="K170">
        <v>20.28</v>
      </c>
      <c r="L170" t="s">
        <v>60</v>
      </c>
      <c r="M170">
        <v>2.23</v>
      </c>
      <c r="N170" t="s">
        <v>60</v>
      </c>
      <c r="O170">
        <v>8.77</v>
      </c>
      <c r="P170" t="s">
        <v>60</v>
      </c>
      <c r="Q170">
        <v>1.9E-2</v>
      </c>
      <c r="R170" t="s">
        <v>60</v>
      </c>
      <c r="S170">
        <v>1.7000000000000001E-2</v>
      </c>
      <c r="T170" t="s">
        <v>60</v>
      </c>
      <c r="U170">
        <v>2E-3</v>
      </c>
      <c r="V170" t="s">
        <v>61</v>
      </c>
      <c r="W170">
        <v>1.7000000000000001E-2</v>
      </c>
      <c r="X170" t="s">
        <v>60</v>
      </c>
      <c r="Y170">
        <v>0.02</v>
      </c>
      <c r="Z170" t="s">
        <v>64</v>
      </c>
      <c r="AA170">
        <v>0.02</v>
      </c>
      <c r="AB170" t="s">
        <v>64</v>
      </c>
      <c r="AC170">
        <v>0.02</v>
      </c>
      <c r="AD170" t="s">
        <v>62</v>
      </c>
      <c r="AE170">
        <v>0</v>
      </c>
      <c r="AF170" t="s">
        <v>61</v>
      </c>
      <c r="AH170" t="s">
        <v>63</v>
      </c>
      <c r="AJ170" t="s">
        <v>63</v>
      </c>
      <c r="AK170">
        <v>3.0000000000000001E-3</v>
      </c>
      <c r="AL170" t="s">
        <v>64</v>
      </c>
      <c r="AM170">
        <v>0</v>
      </c>
      <c r="AN170" t="s">
        <v>64</v>
      </c>
      <c r="AO170">
        <v>2.16</v>
      </c>
      <c r="AP170" t="s">
        <v>60</v>
      </c>
      <c r="AQ170">
        <v>0.52</v>
      </c>
      <c r="AR170" t="s">
        <v>60</v>
      </c>
      <c r="AS170">
        <v>3.88</v>
      </c>
      <c r="AT170" t="s">
        <v>60</v>
      </c>
      <c r="AU170">
        <v>1.1000000000000001</v>
      </c>
      <c r="AV170" t="s">
        <v>60</v>
      </c>
      <c r="AW170">
        <v>0.06</v>
      </c>
      <c r="AX170" t="s">
        <v>60</v>
      </c>
      <c r="AY170">
        <v>0.63</v>
      </c>
      <c r="AZ170" t="s">
        <v>60</v>
      </c>
      <c r="BA170">
        <v>0.57999999999999996</v>
      </c>
      <c r="BB170" t="s">
        <v>60</v>
      </c>
    </row>
    <row r="171" spans="1:54" x14ac:dyDescent="0.25">
      <c r="A171" t="s">
        <v>57</v>
      </c>
      <c r="B171">
        <v>3</v>
      </c>
      <c r="C171" t="s">
        <v>80</v>
      </c>
      <c r="D171">
        <v>2017</v>
      </c>
      <c r="E171">
        <v>114.69</v>
      </c>
      <c r="F171" t="s">
        <v>65</v>
      </c>
      <c r="G171">
        <v>7.6</v>
      </c>
      <c r="H171" t="s">
        <v>65</v>
      </c>
      <c r="I171">
        <v>38.6</v>
      </c>
      <c r="J171" t="s">
        <v>65</v>
      </c>
      <c r="K171">
        <v>19.53</v>
      </c>
      <c r="L171" t="s">
        <v>65</v>
      </c>
      <c r="M171">
        <v>16.940000000000001</v>
      </c>
      <c r="N171" t="s">
        <v>65</v>
      </c>
      <c r="O171">
        <v>8.5</v>
      </c>
      <c r="P171" t="s">
        <v>65</v>
      </c>
      <c r="Q171">
        <v>1.9E-2</v>
      </c>
      <c r="R171" t="s">
        <v>65</v>
      </c>
      <c r="S171">
        <v>1.6E-2</v>
      </c>
      <c r="T171" t="s">
        <v>65</v>
      </c>
      <c r="U171">
        <v>2E-3</v>
      </c>
      <c r="V171" t="s">
        <v>69</v>
      </c>
      <c r="W171">
        <v>1.7999999999999999E-2</v>
      </c>
      <c r="X171" t="s">
        <v>65</v>
      </c>
      <c r="Y171">
        <v>0.02</v>
      </c>
      <c r="Z171" t="s">
        <v>70</v>
      </c>
      <c r="AA171">
        <v>0.01</v>
      </c>
      <c r="AB171" t="s">
        <v>70</v>
      </c>
      <c r="AC171">
        <v>0.01</v>
      </c>
      <c r="AD171" t="s">
        <v>68</v>
      </c>
      <c r="AE171">
        <v>0.01</v>
      </c>
      <c r="AF171" t="s">
        <v>69</v>
      </c>
      <c r="AH171" t="s">
        <v>63</v>
      </c>
      <c r="AJ171" t="s">
        <v>63</v>
      </c>
      <c r="AK171">
        <v>4.0000000000000001E-3</v>
      </c>
      <c r="AL171" t="s">
        <v>70</v>
      </c>
      <c r="AM171">
        <v>0</v>
      </c>
      <c r="AN171" t="s">
        <v>70</v>
      </c>
      <c r="AO171">
        <v>2.19</v>
      </c>
      <c r="AP171" t="s">
        <v>65</v>
      </c>
      <c r="AQ171">
        <v>0.52</v>
      </c>
      <c r="AR171" t="s">
        <v>65</v>
      </c>
      <c r="AS171">
        <v>3.94</v>
      </c>
      <c r="AT171" t="s">
        <v>65</v>
      </c>
      <c r="AU171">
        <v>1.0900000000000001</v>
      </c>
      <c r="AV171" t="s">
        <v>65</v>
      </c>
      <c r="AW171">
        <v>0.06</v>
      </c>
      <c r="AX171" t="s">
        <v>65</v>
      </c>
      <c r="AY171">
        <v>0.6</v>
      </c>
      <c r="AZ171" t="s">
        <v>65</v>
      </c>
      <c r="BA171">
        <v>0.51</v>
      </c>
      <c r="BB171" t="s">
        <v>65</v>
      </c>
    </row>
    <row r="172" spans="1:54" x14ac:dyDescent="0.25">
      <c r="A172" t="s">
        <v>57</v>
      </c>
      <c r="B172">
        <v>3</v>
      </c>
      <c r="C172" t="s">
        <v>80</v>
      </c>
      <c r="D172">
        <v>2018</v>
      </c>
      <c r="E172">
        <v>74.08</v>
      </c>
      <c r="F172" t="s">
        <v>65</v>
      </c>
      <c r="G172">
        <v>7.5</v>
      </c>
      <c r="H172" t="s">
        <v>65</v>
      </c>
      <c r="I172">
        <v>41.4</v>
      </c>
      <c r="J172" t="s">
        <v>60</v>
      </c>
      <c r="K172">
        <v>20.9</v>
      </c>
      <c r="L172" t="s">
        <v>65</v>
      </c>
      <c r="M172">
        <v>0.97</v>
      </c>
      <c r="N172" t="s">
        <v>65</v>
      </c>
      <c r="O172">
        <v>9.2200000000000006</v>
      </c>
      <c r="P172" t="s">
        <v>65</v>
      </c>
      <c r="Q172">
        <v>2.1000000000000001E-2</v>
      </c>
      <c r="R172" t="s">
        <v>65</v>
      </c>
      <c r="S172">
        <v>1.9E-2</v>
      </c>
      <c r="T172" t="s">
        <v>65</v>
      </c>
      <c r="U172">
        <v>2E-3</v>
      </c>
      <c r="V172" t="s">
        <v>69</v>
      </c>
      <c r="W172">
        <v>0.02</v>
      </c>
      <c r="X172" t="s">
        <v>65</v>
      </c>
      <c r="Y172">
        <v>0.01</v>
      </c>
      <c r="Z172" t="s">
        <v>70</v>
      </c>
      <c r="AA172">
        <v>0.02</v>
      </c>
      <c r="AB172" t="s">
        <v>70</v>
      </c>
      <c r="AC172">
        <v>0.02</v>
      </c>
      <c r="AD172" t="s">
        <v>68</v>
      </c>
      <c r="AE172">
        <v>0</v>
      </c>
      <c r="AF172" t="s">
        <v>69</v>
      </c>
      <c r="AH172" t="s">
        <v>63</v>
      </c>
      <c r="AJ172" t="s">
        <v>63</v>
      </c>
      <c r="AK172">
        <v>6.0000000000000001E-3</v>
      </c>
      <c r="AL172" t="s">
        <v>70</v>
      </c>
      <c r="AM172">
        <v>0</v>
      </c>
      <c r="AN172" t="s">
        <v>70</v>
      </c>
      <c r="AO172">
        <v>2.25</v>
      </c>
      <c r="AP172" t="s">
        <v>65</v>
      </c>
      <c r="AQ172">
        <v>0.52</v>
      </c>
      <c r="AR172" t="s">
        <v>65</v>
      </c>
      <c r="AS172">
        <v>4.1100000000000003</v>
      </c>
      <c r="AT172" t="s">
        <v>65</v>
      </c>
      <c r="AU172">
        <v>1.1299999999999999</v>
      </c>
      <c r="AV172" t="s">
        <v>65</v>
      </c>
      <c r="AW172">
        <v>0.06</v>
      </c>
      <c r="AX172" t="s">
        <v>65</v>
      </c>
      <c r="AY172">
        <v>0.57999999999999996</v>
      </c>
      <c r="AZ172" t="s">
        <v>65</v>
      </c>
      <c r="BA172">
        <v>0.49</v>
      </c>
      <c r="BB172" t="s">
        <v>65</v>
      </c>
    </row>
    <row r="173" spans="1:54" x14ac:dyDescent="0.25">
      <c r="A173" t="s">
        <v>57</v>
      </c>
      <c r="B173">
        <v>3</v>
      </c>
      <c r="C173" t="s">
        <v>81</v>
      </c>
      <c r="D173">
        <v>1972</v>
      </c>
      <c r="E173">
        <v>190.41</v>
      </c>
      <c r="F173" t="s">
        <v>59</v>
      </c>
      <c r="G173">
        <v>7.1</v>
      </c>
      <c r="H173" t="s">
        <v>60</v>
      </c>
      <c r="J173" t="s">
        <v>63</v>
      </c>
      <c r="K173">
        <v>12.87</v>
      </c>
      <c r="L173" t="s">
        <v>60</v>
      </c>
      <c r="M173">
        <v>17.11</v>
      </c>
      <c r="N173" t="s">
        <v>60</v>
      </c>
      <c r="O173">
        <v>5.45</v>
      </c>
      <c r="P173" t="s">
        <v>71</v>
      </c>
      <c r="R173" t="s">
        <v>63</v>
      </c>
      <c r="S173">
        <v>3.4000000000000002E-2</v>
      </c>
      <c r="T173" t="s">
        <v>60</v>
      </c>
      <c r="V173" t="s">
        <v>63</v>
      </c>
      <c r="W173">
        <v>1.7999999999999999E-2</v>
      </c>
      <c r="X173" t="s">
        <v>60</v>
      </c>
      <c r="Z173" t="s">
        <v>63</v>
      </c>
      <c r="AA173">
        <v>0.06</v>
      </c>
      <c r="AB173" t="s">
        <v>61</v>
      </c>
      <c r="AC173">
        <v>0.04</v>
      </c>
      <c r="AD173" t="s">
        <v>61</v>
      </c>
      <c r="AF173" t="s">
        <v>63</v>
      </c>
      <c r="AH173" t="s">
        <v>63</v>
      </c>
      <c r="AI173">
        <v>0.06</v>
      </c>
      <c r="AJ173" t="s">
        <v>60</v>
      </c>
      <c r="AK173">
        <v>1.7000000000000001E-2</v>
      </c>
      <c r="AL173" t="s">
        <v>60</v>
      </c>
      <c r="AM173">
        <v>1E-3</v>
      </c>
      <c r="AN173" t="s">
        <v>60</v>
      </c>
      <c r="AO173">
        <v>2.36</v>
      </c>
      <c r="AP173" t="s">
        <v>60</v>
      </c>
      <c r="AQ173">
        <v>0.16</v>
      </c>
      <c r="AR173" t="s">
        <v>60</v>
      </c>
      <c r="AS173">
        <v>2.4300000000000002</v>
      </c>
      <c r="AT173" t="s">
        <v>60</v>
      </c>
      <c r="AU173">
        <v>0.59</v>
      </c>
      <c r="AV173" t="s">
        <v>78</v>
      </c>
      <c r="AX173" t="s">
        <v>63</v>
      </c>
      <c r="AZ173" t="s">
        <v>63</v>
      </c>
      <c r="BB173" t="s">
        <v>63</v>
      </c>
    </row>
    <row r="174" spans="1:54" x14ac:dyDescent="0.25">
      <c r="A174" t="s">
        <v>57</v>
      </c>
      <c r="B174">
        <v>3</v>
      </c>
      <c r="C174" t="s">
        <v>81</v>
      </c>
      <c r="D174">
        <v>1973</v>
      </c>
      <c r="E174">
        <v>68.25</v>
      </c>
      <c r="F174" t="s">
        <v>59</v>
      </c>
      <c r="G174">
        <v>7.3</v>
      </c>
      <c r="H174" t="s">
        <v>60</v>
      </c>
      <c r="J174" t="s">
        <v>63</v>
      </c>
      <c r="K174">
        <v>15.25</v>
      </c>
      <c r="L174" t="s">
        <v>65</v>
      </c>
      <c r="M174">
        <v>3.62</v>
      </c>
      <c r="N174" t="s">
        <v>59</v>
      </c>
      <c r="O174">
        <v>3.1</v>
      </c>
      <c r="P174" t="s">
        <v>66</v>
      </c>
      <c r="R174" t="s">
        <v>63</v>
      </c>
      <c r="S174">
        <v>5.1999999999999998E-2</v>
      </c>
      <c r="T174" t="s">
        <v>59</v>
      </c>
      <c r="V174" t="s">
        <v>63</v>
      </c>
      <c r="W174">
        <v>2.3E-2</v>
      </c>
      <c r="X174" t="s">
        <v>59</v>
      </c>
      <c r="Z174" t="s">
        <v>63</v>
      </c>
      <c r="AA174">
        <v>0.04</v>
      </c>
      <c r="AB174" t="s">
        <v>74</v>
      </c>
      <c r="AC174">
        <v>0.04</v>
      </c>
      <c r="AD174" t="s">
        <v>79</v>
      </c>
      <c r="AF174" t="s">
        <v>63</v>
      </c>
      <c r="AH174" t="s">
        <v>63</v>
      </c>
      <c r="AI174">
        <v>0.04</v>
      </c>
      <c r="AJ174" t="s">
        <v>59</v>
      </c>
      <c r="AK174">
        <v>1E-3</v>
      </c>
      <c r="AL174" t="s">
        <v>78</v>
      </c>
      <c r="AM174">
        <v>1E-3</v>
      </c>
      <c r="AN174" t="s">
        <v>59</v>
      </c>
      <c r="AO174">
        <v>2.2200000000000002</v>
      </c>
      <c r="AP174" t="s">
        <v>59</v>
      </c>
      <c r="AQ174">
        <v>0.24</v>
      </c>
      <c r="AR174" t="s">
        <v>59</v>
      </c>
      <c r="AS174">
        <v>2.02</v>
      </c>
      <c r="AT174" t="s">
        <v>59</v>
      </c>
      <c r="AU174">
        <v>0.8</v>
      </c>
      <c r="AV174" t="s">
        <v>59</v>
      </c>
      <c r="AX174" t="s">
        <v>63</v>
      </c>
      <c r="AZ174" t="s">
        <v>63</v>
      </c>
      <c r="BB174" t="s">
        <v>63</v>
      </c>
    </row>
    <row r="175" spans="1:54" x14ac:dyDescent="0.25">
      <c r="A175" t="s">
        <v>57</v>
      </c>
      <c r="B175">
        <v>3</v>
      </c>
      <c r="C175" t="s">
        <v>81</v>
      </c>
      <c r="D175">
        <v>1974</v>
      </c>
      <c r="E175">
        <v>213.79</v>
      </c>
      <c r="F175" t="s">
        <v>65</v>
      </c>
      <c r="G175">
        <v>7.1</v>
      </c>
      <c r="H175" t="s">
        <v>60</v>
      </c>
      <c r="J175" t="s">
        <v>63</v>
      </c>
      <c r="K175">
        <v>15.83</v>
      </c>
      <c r="L175" t="s">
        <v>65</v>
      </c>
      <c r="M175">
        <v>3.27</v>
      </c>
      <c r="N175" t="s">
        <v>65</v>
      </c>
      <c r="O175">
        <v>4.1100000000000003</v>
      </c>
      <c r="P175" t="s">
        <v>66</v>
      </c>
      <c r="R175" t="s">
        <v>63</v>
      </c>
      <c r="S175">
        <v>4.2999999999999997E-2</v>
      </c>
      <c r="T175" t="s">
        <v>59</v>
      </c>
      <c r="V175" t="s">
        <v>63</v>
      </c>
      <c r="W175">
        <v>2.3E-2</v>
      </c>
      <c r="X175" t="s">
        <v>59</v>
      </c>
      <c r="Z175" t="s">
        <v>63</v>
      </c>
      <c r="AA175">
        <v>0.03</v>
      </c>
      <c r="AB175" t="s">
        <v>74</v>
      </c>
      <c r="AD175" t="s">
        <v>63</v>
      </c>
      <c r="AF175" t="s">
        <v>63</v>
      </c>
      <c r="AH175" t="s">
        <v>63</v>
      </c>
      <c r="AI175">
        <v>0.03</v>
      </c>
      <c r="AJ175" t="s">
        <v>59</v>
      </c>
      <c r="AL175" t="s">
        <v>63</v>
      </c>
      <c r="AM175">
        <v>0</v>
      </c>
      <c r="AN175" t="s">
        <v>59</v>
      </c>
      <c r="AO175">
        <v>2.29</v>
      </c>
      <c r="AP175" t="s">
        <v>65</v>
      </c>
      <c r="AQ175">
        <v>0.68</v>
      </c>
      <c r="AR175" t="s">
        <v>65</v>
      </c>
      <c r="AS175">
        <v>2.76</v>
      </c>
      <c r="AT175" t="s">
        <v>65</v>
      </c>
      <c r="AU175">
        <v>0.53</v>
      </c>
      <c r="AV175" t="s">
        <v>65</v>
      </c>
      <c r="AX175" t="s">
        <v>63</v>
      </c>
      <c r="AZ175" t="s">
        <v>63</v>
      </c>
      <c r="BB175" t="s">
        <v>63</v>
      </c>
    </row>
    <row r="176" spans="1:54" x14ac:dyDescent="0.25">
      <c r="A176" t="s">
        <v>57</v>
      </c>
      <c r="B176">
        <v>3</v>
      </c>
      <c r="C176" t="s">
        <v>81</v>
      </c>
      <c r="D176">
        <v>1975</v>
      </c>
      <c r="E176">
        <v>135.13</v>
      </c>
      <c r="F176" t="s">
        <v>65</v>
      </c>
      <c r="G176">
        <v>7.4</v>
      </c>
      <c r="H176" t="s">
        <v>60</v>
      </c>
      <c r="J176" t="s">
        <v>63</v>
      </c>
      <c r="K176">
        <v>13.75</v>
      </c>
      <c r="L176" t="s">
        <v>59</v>
      </c>
      <c r="M176">
        <v>2.19</v>
      </c>
      <c r="N176" t="s">
        <v>59</v>
      </c>
      <c r="O176">
        <v>3.7</v>
      </c>
      <c r="P176" t="s">
        <v>66</v>
      </c>
      <c r="Q176">
        <v>5.1999999999999998E-2</v>
      </c>
      <c r="R176" t="s">
        <v>60</v>
      </c>
      <c r="S176">
        <v>3.7999999999999999E-2</v>
      </c>
      <c r="T176" t="s">
        <v>65</v>
      </c>
      <c r="U176">
        <v>1.2999999999999999E-2</v>
      </c>
      <c r="V176" t="s">
        <v>61</v>
      </c>
      <c r="W176">
        <v>1.7000000000000001E-2</v>
      </c>
      <c r="X176" t="s">
        <v>65</v>
      </c>
      <c r="Z176" t="s">
        <v>63</v>
      </c>
      <c r="AA176">
        <v>0.02</v>
      </c>
      <c r="AB176" t="s">
        <v>61</v>
      </c>
      <c r="AD176" t="s">
        <v>63</v>
      </c>
      <c r="AF176" t="s">
        <v>63</v>
      </c>
      <c r="AH176" t="s">
        <v>63</v>
      </c>
      <c r="AI176">
        <v>7.0000000000000007E-2</v>
      </c>
      <c r="AJ176" t="s">
        <v>65</v>
      </c>
      <c r="AL176" t="s">
        <v>63</v>
      </c>
      <c r="AM176">
        <v>0</v>
      </c>
      <c r="AN176" t="s">
        <v>60</v>
      </c>
      <c r="AO176">
        <v>2.46</v>
      </c>
      <c r="AP176" t="s">
        <v>65</v>
      </c>
      <c r="AQ176">
        <v>0.39</v>
      </c>
      <c r="AR176" t="s">
        <v>65</v>
      </c>
      <c r="AS176">
        <v>2.37</v>
      </c>
      <c r="AT176" t="s">
        <v>65</v>
      </c>
      <c r="AU176">
        <v>0.49</v>
      </c>
      <c r="AV176" t="s">
        <v>65</v>
      </c>
      <c r="AX176" t="s">
        <v>63</v>
      </c>
      <c r="AZ176" t="s">
        <v>63</v>
      </c>
      <c r="BB176" t="s">
        <v>63</v>
      </c>
    </row>
    <row r="177" spans="1:54" x14ac:dyDescent="0.25">
      <c r="A177" t="s">
        <v>57</v>
      </c>
      <c r="B177">
        <v>3</v>
      </c>
      <c r="C177" t="s">
        <v>81</v>
      </c>
      <c r="D177">
        <v>1976</v>
      </c>
      <c r="E177">
        <v>147.9</v>
      </c>
      <c r="F177" t="s">
        <v>59</v>
      </c>
      <c r="G177">
        <v>7.3</v>
      </c>
      <c r="H177" t="s">
        <v>65</v>
      </c>
      <c r="I177">
        <v>30.3</v>
      </c>
      <c r="J177" t="s">
        <v>78</v>
      </c>
      <c r="K177">
        <v>15.37</v>
      </c>
      <c r="L177" t="s">
        <v>65</v>
      </c>
      <c r="M177">
        <v>16</v>
      </c>
      <c r="N177" t="s">
        <v>65</v>
      </c>
      <c r="O177">
        <v>4.57</v>
      </c>
      <c r="P177" t="s">
        <v>66</v>
      </c>
      <c r="Q177">
        <v>4.5999999999999999E-2</v>
      </c>
      <c r="R177" t="s">
        <v>65</v>
      </c>
      <c r="S177">
        <v>3.6999999999999998E-2</v>
      </c>
      <c r="T177" t="s">
        <v>65</v>
      </c>
      <c r="U177">
        <v>8.0000000000000002E-3</v>
      </c>
      <c r="V177" t="s">
        <v>69</v>
      </c>
      <c r="W177">
        <v>2.1000000000000001E-2</v>
      </c>
      <c r="X177" t="s">
        <v>65</v>
      </c>
      <c r="Z177" t="s">
        <v>63</v>
      </c>
      <c r="AA177">
        <v>0.06</v>
      </c>
      <c r="AB177" t="s">
        <v>74</v>
      </c>
      <c r="AD177" t="s">
        <v>63</v>
      </c>
      <c r="AF177" t="s">
        <v>63</v>
      </c>
      <c r="AH177" t="s">
        <v>63</v>
      </c>
      <c r="AI177">
        <v>0.05</v>
      </c>
      <c r="AJ177" t="s">
        <v>59</v>
      </c>
      <c r="AL177" t="s">
        <v>63</v>
      </c>
      <c r="AM177">
        <v>7.0000000000000001E-3</v>
      </c>
      <c r="AN177" t="s">
        <v>65</v>
      </c>
      <c r="AO177">
        <v>2.52</v>
      </c>
      <c r="AP177" t="s">
        <v>65</v>
      </c>
      <c r="AQ177">
        <v>0.36</v>
      </c>
      <c r="AR177" t="s">
        <v>65</v>
      </c>
      <c r="AS177">
        <v>3.32</v>
      </c>
      <c r="AT177" t="s">
        <v>65</v>
      </c>
      <c r="AU177">
        <v>0.54</v>
      </c>
      <c r="AV177" t="s">
        <v>65</v>
      </c>
      <c r="AX177" t="s">
        <v>63</v>
      </c>
      <c r="AZ177" t="s">
        <v>63</v>
      </c>
      <c r="BB177" t="s">
        <v>63</v>
      </c>
    </row>
    <row r="178" spans="1:54" x14ac:dyDescent="0.25">
      <c r="A178" t="s">
        <v>57</v>
      </c>
      <c r="B178">
        <v>3</v>
      </c>
      <c r="C178" t="s">
        <v>81</v>
      </c>
      <c r="D178">
        <v>1977</v>
      </c>
      <c r="E178">
        <v>42.05</v>
      </c>
      <c r="F178" t="s">
        <v>59</v>
      </c>
      <c r="G178">
        <v>7.3</v>
      </c>
      <c r="H178" t="s">
        <v>65</v>
      </c>
      <c r="I178">
        <v>36.4</v>
      </c>
      <c r="J178" t="s">
        <v>65</v>
      </c>
      <c r="K178">
        <v>18.62</v>
      </c>
      <c r="L178" t="s">
        <v>65</v>
      </c>
      <c r="M178">
        <v>0.89</v>
      </c>
      <c r="N178" t="s">
        <v>65</v>
      </c>
      <c r="O178">
        <v>4.6900000000000004</v>
      </c>
      <c r="P178" t="s">
        <v>66</v>
      </c>
      <c r="Q178">
        <v>0.06</v>
      </c>
      <c r="R178" t="s">
        <v>65</v>
      </c>
      <c r="S178">
        <v>3.7999999999999999E-2</v>
      </c>
      <c r="T178" t="s">
        <v>65</v>
      </c>
      <c r="U178">
        <v>2.1999999999999999E-2</v>
      </c>
      <c r="V178" t="s">
        <v>69</v>
      </c>
      <c r="W178">
        <v>2.1999999999999999E-2</v>
      </c>
      <c r="X178" t="s">
        <v>65</v>
      </c>
      <c r="Z178" t="s">
        <v>63</v>
      </c>
      <c r="AA178">
        <v>0.05</v>
      </c>
      <c r="AB178" t="s">
        <v>69</v>
      </c>
      <c r="AD178" t="s">
        <v>63</v>
      </c>
      <c r="AF178" t="s">
        <v>63</v>
      </c>
      <c r="AH178" t="s">
        <v>63</v>
      </c>
      <c r="AI178">
        <v>0.04</v>
      </c>
      <c r="AJ178" t="s">
        <v>65</v>
      </c>
      <c r="AL178" t="s">
        <v>63</v>
      </c>
      <c r="AM178">
        <v>5.0000000000000001E-3</v>
      </c>
      <c r="AN178" t="s">
        <v>65</v>
      </c>
      <c r="AO178">
        <v>2.81</v>
      </c>
      <c r="AP178" t="s">
        <v>65</v>
      </c>
      <c r="AQ178">
        <v>0.44</v>
      </c>
      <c r="AR178" t="s">
        <v>65</v>
      </c>
      <c r="AS178">
        <v>3.52</v>
      </c>
      <c r="AT178" t="s">
        <v>65</v>
      </c>
      <c r="AU178">
        <v>0.55000000000000004</v>
      </c>
      <c r="AV178" t="s">
        <v>65</v>
      </c>
      <c r="AX178" t="s">
        <v>63</v>
      </c>
      <c r="AZ178" t="s">
        <v>63</v>
      </c>
      <c r="BB178" t="s">
        <v>63</v>
      </c>
    </row>
    <row r="179" spans="1:54" x14ac:dyDescent="0.25">
      <c r="A179" t="s">
        <v>57</v>
      </c>
      <c r="B179">
        <v>3</v>
      </c>
      <c r="C179" t="s">
        <v>81</v>
      </c>
      <c r="D179">
        <v>1978</v>
      </c>
      <c r="E179">
        <v>135.32</v>
      </c>
      <c r="F179" t="s">
        <v>65</v>
      </c>
      <c r="G179">
        <v>7</v>
      </c>
      <c r="H179" t="s">
        <v>65</v>
      </c>
      <c r="I179">
        <v>31.4</v>
      </c>
      <c r="J179" t="s">
        <v>65</v>
      </c>
      <c r="K179">
        <v>14.83</v>
      </c>
      <c r="L179" t="s">
        <v>65</v>
      </c>
      <c r="M179">
        <v>13.44</v>
      </c>
      <c r="N179" t="s">
        <v>65</v>
      </c>
      <c r="O179">
        <v>4.83</v>
      </c>
      <c r="P179" t="s">
        <v>66</v>
      </c>
      <c r="Q179">
        <v>4.9000000000000002E-2</v>
      </c>
      <c r="R179" t="s">
        <v>59</v>
      </c>
      <c r="S179">
        <v>3.7999999999999999E-2</v>
      </c>
      <c r="T179" t="s">
        <v>65</v>
      </c>
      <c r="U179">
        <v>1.0999999999999999E-2</v>
      </c>
      <c r="V179" t="s">
        <v>74</v>
      </c>
      <c r="W179">
        <v>2.3E-2</v>
      </c>
      <c r="X179" t="s">
        <v>65</v>
      </c>
      <c r="Y179">
        <v>0.06</v>
      </c>
      <c r="Z179" t="s">
        <v>61</v>
      </c>
      <c r="AA179">
        <v>0.05</v>
      </c>
      <c r="AB179" t="s">
        <v>69</v>
      </c>
      <c r="AC179">
        <v>0.01</v>
      </c>
      <c r="AD179" t="s">
        <v>61</v>
      </c>
      <c r="AE179">
        <v>0.01</v>
      </c>
      <c r="AF179" t="s">
        <v>61</v>
      </c>
      <c r="AG179">
        <v>0.04</v>
      </c>
      <c r="AH179" t="s">
        <v>60</v>
      </c>
      <c r="AI179">
        <v>0.05</v>
      </c>
      <c r="AJ179" t="s">
        <v>65</v>
      </c>
      <c r="AK179">
        <v>0.01</v>
      </c>
      <c r="AL179" t="s">
        <v>60</v>
      </c>
      <c r="AM179">
        <v>3.0000000000000001E-3</v>
      </c>
      <c r="AN179" t="s">
        <v>65</v>
      </c>
      <c r="AO179">
        <v>2.4300000000000002</v>
      </c>
      <c r="AP179" t="s">
        <v>65</v>
      </c>
      <c r="AQ179">
        <v>0.41</v>
      </c>
      <c r="AR179" t="s">
        <v>65</v>
      </c>
      <c r="AS179">
        <v>2.68</v>
      </c>
      <c r="AT179" t="s">
        <v>65</v>
      </c>
      <c r="AU179">
        <v>0.51</v>
      </c>
      <c r="AV179" t="s">
        <v>65</v>
      </c>
      <c r="AW179">
        <v>0.12</v>
      </c>
      <c r="AX179" t="s">
        <v>60</v>
      </c>
      <c r="AY179">
        <v>1.21</v>
      </c>
      <c r="AZ179" t="s">
        <v>60</v>
      </c>
      <c r="BB179" t="s">
        <v>63</v>
      </c>
    </row>
    <row r="180" spans="1:54" x14ac:dyDescent="0.25">
      <c r="A180" t="s">
        <v>57</v>
      </c>
      <c r="B180">
        <v>3</v>
      </c>
      <c r="C180" t="s">
        <v>81</v>
      </c>
      <c r="D180">
        <v>1979</v>
      </c>
      <c r="E180">
        <v>104.28</v>
      </c>
      <c r="F180" t="s">
        <v>59</v>
      </c>
      <c r="G180">
        <v>7.3</v>
      </c>
      <c r="H180" t="s">
        <v>65</v>
      </c>
      <c r="I180">
        <v>39.9</v>
      </c>
      <c r="J180" t="s">
        <v>60</v>
      </c>
      <c r="K180">
        <v>16</v>
      </c>
      <c r="L180" t="s">
        <v>65</v>
      </c>
      <c r="M180">
        <v>1.81</v>
      </c>
      <c r="N180" t="s">
        <v>65</v>
      </c>
      <c r="O180">
        <v>6.06</v>
      </c>
      <c r="P180" t="s">
        <v>66</v>
      </c>
      <c r="Q180">
        <v>4.1000000000000002E-2</v>
      </c>
      <c r="R180" t="s">
        <v>59</v>
      </c>
      <c r="S180">
        <v>3.4000000000000002E-2</v>
      </c>
      <c r="T180" t="s">
        <v>65</v>
      </c>
      <c r="U180">
        <v>7.0000000000000001E-3</v>
      </c>
      <c r="V180" t="s">
        <v>74</v>
      </c>
      <c r="W180">
        <v>2.4E-2</v>
      </c>
      <c r="X180" t="s">
        <v>65</v>
      </c>
      <c r="Y180">
        <v>0.03</v>
      </c>
      <c r="Z180" t="s">
        <v>74</v>
      </c>
      <c r="AA180">
        <v>0.02</v>
      </c>
      <c r="AB180" t="s">
        <v>69</v>
      </c>
      <c r="AC180">
        <v>0.01</v>
      </c>
      <c r="AD180" t="s">
        <v>61</v>
      </c>
      <c r="AE180">
        <v>0.01</v>
      </c>
      <c r="AF180" t="s">
        <v>74</v>
      </c>
      <c r="AG180">
        <v>0.03</v>
      </c>
      <c r="AH180" t="s">
        <v>59</v>
      </c>
      <c r="AI180">
        <v>0.02</v>
      </c>
      <c r="AJ180" t="s">
        <v>65</v>
      </c>
      <c r="AK180">
        <v>1.0999999999999999E-2</v>
      </c>
      <c r="AL180" t="s">
        <v>60</v>
      </c>
      <c r="AM180">
        <v>2E-3</v>
      </c>
      <c r="AN180" t="s">
        <v>65</v>
      </c>
      <c r="AO180">
        <v>2.16</v>
      </c>
      <c r="AP180" t="s">
        <v>65</v>
      </c>
      <c r="AQ180">
        <v>0.52</v>
      </c>
      <c r="AR180" t="s">
        <v>59</v>
      </c>
      <c r="AS180">
        <v>3.5</v>
      </c>
      <c r="AT180" t="s">
        <v>59</v>
      </c>
      <c r="AU180">
        <v>0.5</v>
      </c>
      <c r="AV180" t="s">
        <v>65</v>
      </c>
      <c r="AW180">
        <v>0.16</v>
      </c>
      <c r="AX180" t="s">
        <v>65</v>
      </c>
      <c r="AY180">
        <v>0.85</v>
      </c>
      <c r="AZ180" t="s">
        <v>65</v>
      </c>
      <c r="BB180" t="s">
        <v>63</v>
      </c>
    </row>
    <row r="181" spans="1:54" x14ac:dyDescent="0.25">
      <c r="A181" t="s">
        <v>57</v>
      </c>
      <c r="B181">
        <v>3</v>
      </c>
      <c r="C181" t="s">
        <v>81</v>
      </c>
      <c r="D181">
        <v>1980</v>
      </c>
      <c r="E181">
        <v>96.11</v>
      </c>
      <c r="F181" t="s">
        <v>59</v>
      </c>
      <c r="G181">
        <v>7.1</v>
      </c>
      <c r="H181" t="s">
        <v>60</v>
      </c>
      <c r="I181">
        <v>48.7</v>
      </c>
      <c r="J181" t="s">
        <v>60</v>
      </c>
      <c r="K181">
        <v>18.46</v>
      </c>
      <c r="L181" t="s">
        <v>60</v>
      </c>
      <c r="M181">
        <v>6.23</v>
      </c>
      <c r="N181" t="s">
        <v>60</v>
      </c>
      <c r="O181">
        <v>7.36</v>
      </c>
      <c r="P181" t="s">
        <v>71</v>
      </c>
      <c r="Q181">
        <v>4.4999999999999998E-2</v>
      </c>
      <c r="R181" t="s">
        <v>60</v>
      </c>
      <c r="S181">
        <v>3.9E-2</v>
      </c>
      <c r="T181" t="s">
        <v>60</v>
      </c>
      <c r="U181">
        <v>6.0000000000000001E-3</v>
      </c>
      <c r="V181" t="s">
        <v>61</v>
      </c>
      <c r="W181">
        <v>2.3E-2</v>
      </c>
      <c r="X181" t="s">
        <v>60</v>
      </c>
      <c r="Y181">
        <v>0.04</v>
      </c>
      <c r="Z181" t="s">
        <v>61</v>
      </c>
      <c r="AA181">
        <v>0.03</v>
      </c>
      <c r="AB181" t="s">
        <v>61</v>
      </c>
      <c r="AC181">
        <v>0.02</v>
      </c>
      <c r="AD181" t="s">
        <v>61</v>
      </c>
      <c r="AE181">
        <v>0.01</v>
      </c>
      <c r="AF181" t="s">
        <v>61</v>
      </c>
      <c r="AG181">
        <v>0.04</v>
      </c>
      <c r="AH181" t="s">
        <v>60</v>
      </c>
      <c r="AI181">
        <v>0.03</v>
      </c>
      <c r="AJ181" t="s">
        <v>60</v>
      </c>
      <c r="AK181">
        <v>8.9999999999999993E-3</v>
      </c>
      <c r="AL181" t="s">
        <v>60</v>
      </c>
      <c r="AM181">
        <v>2E-3</v>
      </c>
      <c r="AN181" t="s">
        <v>60</v>
      </c>
      <c r="AO181">
        <v>2.73</v>
      </c>
      <c r="AP181" t="s">
        <v>60</v>
      </c>
      <c r="AQ181">
        <v>0.51</v>
      </c>
      <c r="AR181" t="s">
        <v>78</v>
      </c>
      <c r="AS181">
        <v>3.14</v>
      </c>
      <c r="AT181" t="s">
        <v>60</v>
      </c>
      <c r="AU181">
        <v>0.62</v>
      </c>
      <c r="AV181" t="s">
        <v>78</v>
      </c>
      <c r="AW181">
        <v>0.17</v>
      </c>
      <c r="AX181" t="s">
        <v>60</v>
      </c>
      <c r="AY181">
        <v>0.75</v>
      </c>
      <c r="AZ181" t="s">
        <v>60</v>
      </c>
      <c r="BB181" t="s">
        <v>63</v>
      </c>
    </row>
    <row r="182" spans="1:54" x14ac:dyDescent="0.25">
      <c r="A182" t="s">
        <v>57</v>
      </c>
      <c r="B182">
        <v>3</v>
      </c>
      <c r="C182" t="s">
        <v>81</v>
      </c>
      <c r="D182">
        <v>1981</v>
      </c>
      <c r="E182">
        <v>109.56</v>
      </c>
      <c r="F182" t="s">
        <v>59</v>
      </c>
      <c r="G182">
        <v>7.2</v>
      </c>
      <c r="H182" t="s">
        <v>65</v>
      </c>
      <c r="I182">
        <v>34.299999999999997</v>
      </c>
      <c r="J182" t="s">
        <v>65</v>
      </c>
      <c r="K182">
        <v>19.75</v>
      </c>
      <c r="L182" t="s">
        <v>65</v>
      </c>
      <c r="M182">
        <v>10.61</v>
      </c>
      <c r="N182" t="s">
        <v>65</v>
      </c>
      <c r="O182">
        <v>7.65</v>
      </c>
      <c r="P182" t="s">
        <v>66</v>
      </c>
      <c r="Q182">
        <v>5.6000000000000001E-2</v>
      </c>
      <c r="R182" t="s">
        <v>65</v>
      </c>
      <c r="S182">
        <v>4.3999999999999997E-2</v>
      </c>
      <c r="T182" t="s">
        <v>65</v>
      </c>
      <c r="U182">
        <v>1.0999999999999999E-2</v>
      </c>
      <c r="V182" t="s">
        <v>69</v>
      </c>
      <c r="W182">
        <v>2.4E-2</v>
      </c>
      <c r="X182" t="s">
        <v>65</v>
      </c>
      <c r="Y182">
        <v>0.06</v>
      </c>
      <c r="Z182" t="s">
        <v>74</v>
      </c>
      <c r="AA182">
        <v>0.03</v>
      </c>
      <c r="AB182" t="s">
        <v>74</v>
      </c>
      <c r="AC182">
        <v>0.03</v>
      </c>
      <c r="AD182" t="s">
        <v>74</v>
      </c>
      <c r="AE182">
        <v>0.03</v>
      </c>
      <c r="AF182" t="s">
        <v>74</v>
      </c>
      <c r="AG182">
        <v>0.06</v>
      </c>
      <c r="AH182" t="s">
        <v>59</v>
      </c>
      <c r="AI182">
        <v>0.03</v>
      </c>
      <c r="AJ182" t="s">
        <v>59</v>
      </c>
      <c r="AK182">
        <v>7.0000000000000001E-3</v>
      </c>
      <c r="AL182" t="s">
        <v>65</v>
      </c>
      <c r="AM182">
        <v>1E-3</v>
      </c>
      <c r="AN182" t="s">
        <v>65</v>
      </c>
      <c r="AO182">
        <v>2.5099999999999998</v>
      </c>
      <c r="AP182" t="s">
        <v>65</v>
      </c>
      <c r="AQ182">
        <v>0.44</v>
      </c>
      <c r="AR182" t="s">
        <v>65</v>
      </c>
      <c r="AS182">
        <v>2.97</v>
      </c>
      <c r="AT182" t="s">
        <v>65</v>
      </c>
      <c r="AU182">
        <v>0.62</v>
      </c>
      <c r="AV182" t="s">
        <v>65</v>
      </c>
      <c r="AX182" t="s">
        <v>63</v>
      </c>
      <c r="AZ182" t="s">
        <v>63</v>
      </c>
      <c r="BB182" t="s">
        <v>63</v>
      </c>
    </row>
    <row r="183" spans="1:54" x14ac:dyDescent="0.25">
      <c r="A183" t="s">
        <v>57</v>
      </c>
      <c r="B183">
        <v>3</v>
      </c>
      <c r="C183" t="s">
        <v>81</v>
      </c>
      <c r="D183">
        <v>1982</v>
      </c>
      <c r="E183">
        <v>160.6</v>
      </c>
      <c r="F183" t="s">
        <v>59</v>
      </c>
      <c r="G183">
        <v>7.1</v>
      </c>
      <c r="H183" t="s">
        <v>65</v>
      </c>
      <c r="I183">
        <v>31.1</v>
      </c>
      <c r="J183" t="s">
        <v>65</v>
      </c>
      <c r="K183">
        <v>14.75</v>
      </c>
      <c r="L183" t="s">
        <v>65</v>
      </c>
      <c r="M183">
        <v>7.53</v>
      </c>
      <c r="N183" t="s">
        <v>65</v>
      </c>
      <c r="O183">
        <v>7.33</v>
      </c>
      <c r="P183" t="s">
        <v>66</v>
      </c>
      <c r="Q183">
        <v>0.05</v>
      </c>
      <c r="R183" t="s">
        <v>65</v>
      </c>
      <c r="S183">
        <v>4.4999999999999998E-2</v>
      </c>
      <c r="T183" t="s">
        <v>65</v>
      </c>
      <c r="U183">
        <v>6.0000000000000001E-3</v>
      </c>
      <c r="V183" t="s">
        <v>69</v>
      </c>
      <c r="W183">
        <v>2.3E-2</v>
      </c>
      <c r="X183" t="s">
        <v>60</v>
      </c>
      <c r="Y183">
        <v>0.04</v>
      </c>
      <c r="Z183" t="s">
        <v>69</v>
      </c>
      <c r="AA183">
        <v>0.04</v>
      </c>
      <c r="AB183" t="s">
        <v>69</v>
      </c>
      <c r="AC183">
        <v>0.03</v>
      </c>
      <c r="AD183" t="s">
        <v>61</v>
      </c>
      <c r="AE183">
        <v>0.01</v>
      </c>
      <c r="AF183" t="s">
        <v>69</v>
      </c>
      <c r="AG183">
        <v>0.04</v>
      </c>
      <c r="AH183" t="s">
        <v>65</v>
      </c>
      <c r="AI183">
        <v>0.03</v>
      </c>
      <c r="AJ183" t="s">
        <v>65</v>
      </c>
      <c r="AK183">
        <v>4.0000000000000001E-3</v>
      </c>
      <c r="AL183" t="s">
        <v>60</v>
      </c>
      <c r="AM183">
        <v>3.0000000000000001E-3</v>
      </c>
      <c r="AN183" t="s">
        <v>65</v>
      </c>
      <c r="AO183">
        <v>2.4500000000000002</v>
      </c>
      <c r="AP183" t="s">
        <v>65</v>
      </c>
      <c r="AQ183">
        <v>0.42</v>
      </c>
      <c r="AR183" t="s">
        <v>65</v>
      </c>
      <c r="AS183">
        <v>2.85</v>
      </c>
      <c r="AT183" t="s">
        <v>65</v>
      </c>
      <c r="AU183">
        <v>0.61</v>
      </c>
      <c r="AV183" t="s">
        <v>65</v>
      </c>
      <c r="AX183" t="s">
        <v>63</v>
      </c>
      <c r="AZ183" t="s">
        <v>63</v>
      </c>
      <c r="BB183" t="s">
        <v>63</v>
      </c>
    </row>
    <row r="184" spans="1:54" x14ac:dyDescent="0.25">
      <c r="A184" t="s">
        <v>57</v>
      </c>
      <c r="B184">
        <v>3</v>
      </c>
      <c r="C184" t="s">
        <v>81</v>
      </c>
      <c r="D184">
        <v>1983</v>
      </c>
      <c r="E184">
        <v>147.1</v>
      </c>
      <c r="F184" t="s">
        <v>59</v>
      </c>
      <c r="G184">
        <v>7.3</v>
      </c>
      <c r="H184" t="s">
        <v>65</v>
      </c>
      <c r="I184">
        <v>32.1</v>
      </c>
      <c r="J184" t="s">
        <v>65</v>
      </c>
      <c r="K184">
        <v>15.46</v>
      </c>
      <c r="L184" t="s">
        <v>65</v>
      </c>
      <c r="M184">
        <v>12.48</v>
      </c>
      <c r="N184" t="s">
        <v>65</v>
      </c>
      <c r="O184">
        <v>5.97</v>
      </c>
      <c r="P184" t="s">
        <v>66</v>
      </c>
      <c r="Q184">
        <v>4.8000000000000001E-2</v>
      </c>
      <c r="R184" t="s">
        <v>65</v>
      </c>
      <c r="S184">
        <v>4.2000000000000003E-2</v>
      </c>
      <c r="T184" t="s">
        <v>65</v>
      </c>
      <c r="U184">
        <v>6.0000000000000001E-3</v>
      </c>
      <c r="V184" t="s">
        <v>69</v>
      </c>
      <c r="X184" t="s">
        <v>63</v>
      </c>
      <c r="Y184">
        <v>0.04</v>
      </c>
      <c r="Z184" t="s">
        <v>74</v>
      </c>
      <c r="AA184">
        <v>0.04</v>
      </c>
      <c r="AB184" t="s">
        <v>74</v>
      </c>
      <c r="AC184">
        <v>0.03</v>
      </c>
      <c r="AD184" t="s">
        <v>61</v>
      </c>
      <c r="AE184">
        <v>0.01</v>
      </c>
      <c r="AF184" t="s">
        <v>74</v>
      </c>
      <c r="AG184">
        <v>0.04</v>
      </c>
      <c r="AH184" t="s">
        <v>59</v>
      </c>
      <c r="AI184">
        <v>0.04</v>
      </c>
      <c r="AJ184" t="s">
        <v>65</v>
      </c>
      <c r="AK184">
        <v>1.7999999999999999E-2</v>
      </c>
      <c r="AL184" t="s">
        <v>60</v>
      </c>
      <c r="AM184">
        <v>3.0000000000000001E-3</v>
      </c>
      <c r="AN184" t="s">
        <v>59</v>
      </c>
      <c r="AO184">
        <v>2.4300000000000002</v>
      </c>
      <c r="AP184" t="s">
        <v>65</v>
      </c>
      <c r="AQ184">
        <v>0.43</v>
      </c>
      <c r="AR184" t="s">
        <v>65</v>
      </c>
      <c r="AS184">
        <v>2.89</v>
      </c>
      <c r="AT184" t="s">
        <v>59</v>
      </c>
      <c r="AU184">
        <v>0.6</v>
      </c>
      <c r="AV184" t="s">
        <v>65</v>
      </c>
      <c r="AX184" t="s">
        <v>63</v>
      </c>
      <c r="AZ184" t="s">
        <v>63</v>
      </c>
      <c r="BB184" t="s">
        <v>63</v>
      </c>
    </row>
    <row r="185" spans="1:54" x14ac:dyDescent="0.25">
      <c r="A185" t="s">
        <v>57</v>
      </c>
      <c r="B185">
        <v>3</v>
      </c>
      <c r="C185" t="s">
        <v>81</v>
      </c>
      <c r="D185">
        <v>1984</v>
      </c>
      <c r="E185">
        <v>148.02000000000001</v>
      </c>
      <c r="F185" t="s">
        <v>59</v>
      </c>
      <c r="G185">
        <v>7.3</v>
      </c>
      <c r="H185" t="s">
        <v>65</v>
      </c>
      <c r="I185">
        <v>31.6</v>
      </c>
      <c r="J185" t="s">
        <v>65</v>
      </c>
      <c r="K185">
        <v>16.46</v>
      </c>
      <c r="L185" t="s">
        <v>65</v>
      </c>
      <c r="M185">
        <v>10.8</v>
      </c>
      <c r="N185" t="s">
        <v>65</v>
      </c>
      <c r="O185">
        <v>7.56</v>
      </c>
      <c r="P185" t="s">
        <v>65</v>
      </c>
      <c r="Q185">
        <v>3.9E-2</v>
      </c>
      <c r="R185" t="s">
        <v>65</v>
      </c>
      <c r="S185">
        <v>0.03</v>
      </c>
      <c r="T185" t="s">
        <v>65</v>
      </c>
      <c r="U185">
        <v>8.0000000000000002E-3</v>
      </c>
      <c r="V185" t="s">
        <v>69</v>
      </c>
      <c r="X185" t="s">
        <v>63</v>
      </c>
      <c r="Y185">
        <v>0.05</v>
      </c>
      <c r="Z185" t="s">
        <v>74</v>
      </c>
      <c r="AA185">
        <v>0.03</v>
      </c>
      <c r="AB185" t="s">
        <v>74</v>
      </c>
      <c r="AC185">
        <v>0.03</v>
      </c>
      <c r="AD185" t="s">
        <v>69</v>
      </c>
      <c r="AE185">
        <v>0.02</v>
      </c>
      <c r="AF185" t="s">
        <v>69</v>
      </c>
      <c r="AG185">
        <v>0.05</v>
      </c>
      <c r="AH185" t="s">
        <v>65</v>
      </c>
      <c r="AI185">
        <v>0.03</v>
      </c>
      <c r="AJ185" t="s">
        <v>65</v>
      </c>
      <c r="AK185">
        <v>2E-3</v>
      </c>
      <c r="AL185" t="s">
        <v>65</v>
      </c>
      <c r="AM185">
        <v>5.0000000000000001E-3</v>
      </c>
      <c r="AN185" t="s">
        <v>59</v>
      </c>
      <c r="AO185">
        <v>2.62</v>
      </c>
      <c r="AP185" t="s">
        <v>65</v>
      </c>
      <c r="AQ185">
        <v>0.41</v>
      </c>
      <c r="AR185" t="s">
        <v>65</v>
      </c>
      <c r="AS185">
        <v>3.03</v>
      </c>
      <c r="AT185" t="s">
        <v>59</v>
      </c>
      <c r="AU185">
        <v>0.57999999999999996</v>
      </c>
      <c r="AV185" t="s">
        <v>65</v>
      </c>
      <c r="AW185">
        <v>0.33</v>
      </c>
      <c r="AX185" t="s">
        <v>60</v>
      </c>
      <c r="AY185">
        <v>0.89</v>
      </c>
      <c r="AZ185" t="s">
        <v>60</v>
      </c>
      <c r="BB185" t="s">
        <v>63</v>
      </c>
    </row>
    <row r="186" spans="1:54" x14ac:dyDescent="0.25">
      <c r="A186" t="s">
        <v>57</v>
      </c>
      <c r="B186">
        <v>3</v>
      </c>
      <c r="C186" t="s">
        <v>81</v>
      </c>
      <c r="D186">
        <v>1985</v>
      </c>
      <c r="E186">
        <v>110.16</v>
      </c>
      <c r="F186" t="s">
        <v>65</v>
      </c>
      <c r="G186">
        <v>7.5</v>
      </c>
      <c r="H186" t="s">
        <v>65</v>
      </c>
      <c r="I186">
        <v>35.6</v>
      </c>
      <c r="J186" t="s">
        <v>65</v>
      </c>
      <c r="K186">
        <v>17.420000000000002</v>
      </c>
      <c r="L186" t="s">
        <v>65</v>
      </c>
      <c r="M186">
        <v>2.81</v>
      </c>
      <c r="N186" t="s">
        <v>65</v>
      </c>
      <c r="O186">
        <v>8.11</v>
      </c>
      <c r="P186" t="s">
        <v>65</v>
      </c>
      <c r="Q186">
        <v>4.3999999999999997E-2</v>
      </c>
      <c r="R186" t="s">
        <v>60</v>
      </c>
      <c r="S186">
        <v>3.9E-2</v>
      </c>
      <c r="T186" t="s">
        <v>65</v>
      </c>
      <c r="U186">
        <v>7.0000000000000001E-3</v>
      </c>
      <c r="V186" t="s">
        <v>61</v>
      </c>
      <c r="X186" t="s">
        <v>63</v>
      </c>
      <c r="Y186">
        <v>0.04</v>
      </c>
      <c r="Z186" t="s">
        <v>69</v>
      </c>
      <c r="AA186">
        <v>0.03</v>
      </c>
      <c r="AB186" t="s">
        <v>69</v>
      </c>
      <c r="AC186">
        <v>0.02</v>
      </c>
      <c r="AD186" t="s">
        <v>69</v>
      </c>
      <c r="AE186">
        <v>0.01</v>
      </c>
      <c r="AF186" t="s">
        <v>69</v>
      </c>
      <c r="AG186">
        <v>0.04</v>
      </c>
      <c r="AH186" t="s">
        <v>65</v>
      </c>
      <c r="AI186">
        <v>0.03</v>
      </c>
      <c r="AJ186" t="s">
        <v>65</v>
      </c>
      <c r="AK186">
        <v>1.2E-2</v>
      </c>
      <c r="AL186" t="s">
        <v>65</v>
      </c>
      <c r="AM186">
        <v>2E-3</v>
      </c>
      <c r="AN186" t="s">
        <v>65</v>
      </c>
      <c r="AO186">
        <v>2.72</v>
      </c>
      <c r="AP186" t="s">
        <v>65</v>
      </c>
      <c r="AQ186">
        <v>0.36</v>
      </c>
      <c r="AR186" t="s">
        <v>65</v>
      </c>
      <c r="AS186">
        <v>2.96</v>
      </c>
      <c r="AT186" t="s">
        <v>59</v>
      </c>
      <c r="AU186">
        <v>0.61</v>
      </c>
      <c r="AV186" t="s">
        <v>65</v>
      </c>
      <c r="AX186" t="s">
        <v>63</v>
      </c>
      <c r="AZ186" t="s">
        <v>63</v>
      </c>
      <c r="BB186" t="s">
        <v>63</v>
      </c>
    </row>
    <row r="187" spans="1:54" x14ac:dyDescent="0.25">
      <c r="A187" t="s">
        <v>57</v>
      </c>
      <c r="B187">
        <v>3</v>
      </c>
      <c r="C187" t="s">
        <v>81</v>
      </c>
      <c r="D187">
        <v>1986</v>
      </c>
      <c r="E187">
        <v>112.01</v>
      </c>
      <c r="F187" t="s">
        <v>59</v>
      </c>
      <c r="G187">
        <v>7.4</v>
      </c>
      <c r="H187" t="s">
        <v>65</v>
      </c>
      <c r="I187">
        <v>34.4</v>
      </c>
      <c r="J187" t="s">
        <v>65</v>
      </c>
      <c r="K187">
        <v>16.12</v>
      </c>
      <c r="L187" t="s">
        <v>65</v>
      </c>
      <c r="M187">
        <v>24.15</v>
      </c>
      <c r="N187" t="s">
        <v>65</v>
      </c>
      <c r="O187">
        <v>7.74</v>
      </c>
      <c r="P187" t="s">
        <v>65</v>
      </c>
      <c r="Q187">
        <v>0.05</v>
      </c>
      <c r="R187" t="s">
        <v>65</v>
      </c>
      <c r="S187">
        <v>3.5999999999999997E-2</v>
      </c>
      <c r="T187" t="s">
        <v>65</v>
      </c>
      <c r="U187">
        <v>1.4E-2</v>
      </c>
      <c r="V187" t="s">
        <v>69</v>
      </c>
      <c r="X187" t="s">
        <v>63</v>
      </c>
      <c r="Y187">
        <v>0.08</v>
      </c>
      <c r="Z187" t="s">
        <v>69</v>
      </c>
      <c r="AA187">
        <v>0.05</v>
      </c>
      <c r="AB187" t="s">
        <v>69</v>
      </c>
      <c r="AC187">
        <v>0.02</v>
      </c>
      <c r="AD187" t="s">
        <v>69</v>
      </c>
      <c r="AE187">
        <v>0.03</v>
      </c>
      <c r="AF187" t="s">
        <v>69</v>
      </c>
      <c r="AG187">
        <v>0.06</v>
      </c>
      <c r="AH187" t="s">
        <v>65</v>
      </c>
      <c r="AI187">
        <v>0.03</v>
      </c>
      <c r="AJ187" t="s">
        <v>65</v>
      </c>
      <c r="AK187">
        <v>8.0000000000000002E-3</v>
      </c>
      <c r="AL187" t="s">
        <v>65</v>
      </c>
      <c r="AM187">
        <v>1.7999999999999999E-2</v>
      </c>
      <c r="AN187" t="s">
        <v>65</v>
      </c>
      <c r="AO187">
        <v>2.68</v>
      </c>
      <c r="AP187" t="s">
        <v>65</v>
      </c>
      <c r="AQ187">
        <v>0.42</v>
      </c>
      <c r="AR187" t="s">
        <v>65</v>
      </c>
      <c r="AS187">
        <v>3.38</v>
      </c>
      <c r="AT187" t="s">
        <v>59</v>
      </c>
      <c r="AU187">
        <v>0.63</v>
      </c>
      <c r="AV187" t="s">
        <v>65</v>
      </c>
      <c r="AX187" t="s">
        <v>63</v>
      </c>
      <c r="AZ187" t="s">
        <v>63</v>
      </c>
      <c r="BB187" t="s">
        <v>63</v>
      </c>
    </row>
    <row r="188" spans="1:54" x14ac:dyDescent="0.25">
      <c r="A188" t="s">
        <v>57</v>
      </c>
      <c r="B188">
        <v>3</v>
      </c>
      <c r="C188" t="s">
        <v>81</v>
      </c>
      <c r="D188">
        <v>1987</v>
      </c>
      <c r="E188">
        <v>83.27</v>
      </c>
      <c r="F188" t="s">
        <v>59</v>
      </c>
      <c r="G188">
        <v>7.4</v>
      </c>
      <c r="H188" t="s">
        <v>65</v>
      </c>
      <c r="I188">
        <v>37.299999999999997</v>
      </c>
      <c r="J188" t="s">
        <v>65</v>
      </c>
      <c r="K188">
        <v>17.37</v>
      </c>
      <c r="L188" t="s">
        <v>65</v>
      </c>
      <c r="M188">
        <v>5.94</v>
      </c>
      <c r="N188" t="s">
        <v>65</v>
      </c>
      <c r="O188">
        <v>7.75</v>
      </c>
      <c r="P188" t="s">
        <v>60</v>
      </c>
      <c r="Q188">
        <v>4.7E-2</v>
      </c>
      <c r="R188" t="s">
        <v>65</v>
      </c>
      <c r="S188">
        <v>4.1000000000000002E-2</v>
      </c>
      <c r="T188" t="s">
        <v>65</v>
      </c>
      <c r="U188">
        <v>6.0000000000000001E-3</v>
      </c>
      <c r="V188" t="s">
        <v>69</v>
      </c>
      <c r="X188" t="s">
        <v>63</v>
      </c>
      <c r="Y188">
        <v>0.05</v>
      </c>
      <c r="Z188" t="s">
        <v>69</v>
      </c>
      <c r="AA188">
        <v>0.04</v>
      </c>
      <c r="AB188" t="s">
        <v>69</v>
      </c>
      <c r="AC188">
        <v>0.03</v>
      </c>
      <c r="AD188" t="s">
        <v>69</v>
      </c>
      <c r="AE188">
        <v>0.01</v>
      </c>
      <c r="AF188" t="s">
        <v>69</v>
      </c>
      <c r="AG188">
        <v>0.04</v>
      </c>
      <c r="AH188" t="s">
        <v>65</v>
      </c>
      <c r="AI188">
        <v>0.03</v>
      </c>
      <c r="AJ188" t="s">
        <v>65</v>
      </c>
      <c r="AK188">
        <v>6.0000000000000001E-3</v>
      </c>
      <c r="AL188" t="s">
        <v>65</v>
      </c>
      <c r="AM188">
        <v>4.0000000000000001E-3</v>
      </c>
      <c r="AN188" t="s">
        <v>65</v>
      </c>
      <c r="AO188">
        <v>2.93</v>
      </c>
      <c r="AP188" t="s">
        <v>65</v>
      </c>
      <c r="AQ188">
        <v>0.45</v>
      </c>
      <c r="AR188" t="s">
        <v>65</v>
      </c>
      <c r="AS188">
        <v>3.44</v>
      </c>
      <c r="AT188" t="s">
        <v>59</v>
      </c>
      <c r="AU188">
        <v>0.69</v>
      </c>
      <c r="AV188" t="s">
        <v>65</v>
      </c>
      <c r="AX188" t="s">
        <v>63</v>
      </c>
      <c r="AZ188" t="s">
        <v>63</v>
      </c>
      <c r="BB188" t="s">
        <v>63</v>
      </c>
    </row>
    <row r="189" spans="1:54" x14ac:dyDescent="0.25">
      <c r="A189" t="s">
        <v>57</v>
      </c>
      <c r="B189">
        <v>3</v>
      </c>
      <c r="C189" t="s">
        <v>81</v>
      </c>
      <c r="D189">
        <v>1988</v>
      </c>
      <c r="E189">
        <v>83.82</v>
      </c>
      <c r="F189" t="s">
        <v>59</v>
      </c>
      <c r="G189">
        <v>7.4</v>
      </c>
      <c r="H189" t="s">
        <v>65</v>
      </c>
      <c r="I189">
        <v>35.6</v>
      </c>
      <c r="J189" t="s">
        <v>65</v>
      </c>
      <c r="K189">
        <v>16.53</v>
      </c>
      <c r="L189" t="s">
        <v>65</v>
      </c>
      <c r="M189">
        <v>9.0500000000000007</v>
      </c>
      <c r="N189" t="s">
        <v>65</v>
      </c>
      <c r="O189">
        <v>7.9</v>
      </c>
      <c r="P189" t="s">
        <v>65</v>
      </c>
      <c r="Q189">
        <v>4.1000000000000002E-2</v>
      </c>
      <c r="R189" t="s">
        <v>65</v>
      </c>
      <c r="S189">
        <v>3.6999999999999998E-2</v>
      </c>
      <c r="T189" t="s">
        <v>65</v>
      </c>
      <c r="U189">
        <v>4.0000000000000001E-3</v>
      </c>
      <c r="V189" t="s">
        <v>69</v>
      </c>
      <c r="X189" t="s">
        <v>63</v>
      </c>
      <c r="Y189">
        <v>0.03</v>
      </c>
      <c r="Z189" t="s">
        <v>69</v>
      </c>
      <c r="AA189">
        <v>0.03</v>
      </c>
      <c r="AB189" t="s">
        <v>69</v>
      </c>
      <c r="AC189">
        <v>0.02</v>
      </c>
      <c r="AD189" t="s">
        <v>69</v>
      </c>
      <c r="AE189">
        <v>0.01</v>
      </c>
      <c r="AF189" t="s">
        <v>69</v>
      </c>
      <c r="AG189">
        <v>0.03</v>
      </c>
      <c r="AH189" t="s">
        <v>65</v>
      </c>
      <c r="AI189">
        <v>0.02</v>
      </c>
      <c r="AJ189" t="s">
        <v>65</v>
      </c>
      <c r="AK189">
        <v>8.0000000000000002E-3</v>
      </c>
      <c r="AL189" t="s">
        <v>65</v>
      </c>
      <c r="AM189">
        <v>4.0000000000000001E-3</v>
      </c>
      <c r="AN189" t="s">
        <v>65</v>
      </c>
      <c r="AO189">
        <v>2.77</v>
      </c>
      <c r="AP189" t="s">
        <v>65</v>
      </c>
      <c r="AQ189">
        <v>0.39</v>
      </c>
      <c r="AR189" t="s">
        <v>65</v>
      </c>
      <c r="AS189">
        <v>3.27</v>
      </c>
      <c r="AT189" t="s">
        <v>59</v>
      </c>
      <c r="AU189">
        <v>0.66</v>
      </c>
      <c r="AV189" t="s">
        <v>65</v>
      </c>
      <c r="AX189" t="s">
        <v>63</v>
      </c>
      <c r="AZ189" t="s">
        <v>63</v>
      </c>
      <c r="BB189" t="s">
        <v>63</v>
      </c>
    </row>
    <row r="190" spans="1:54" x14ac:dyDescent="0.25">
      <c r="A190" t="s">
        <v>57</v>
      </c>
      <c r="B190">
        <v>3</v>
      </c>
      <c r="C190" t="s">
        <v>81</v>
      </c>
      <c r="D190">
        <v>1989</v>
      </c>
      <c r="E190">
        <v>114.53</v>
      </c>
      <c r="F190" t="s">
        <v>65</v>
      </c>
      <c r="G190">
        <v>7.4</v>
      </c>
      <c r="H190" t="s">
        <v>65</v>
      </c>
      <c r="I190">
        <v>33.6</v>
      </c>
      <c r="J190" t="s">
        <v>60</v>
      </c>
      <c r="K190">
        <v>16.32</v>
      </c>
      <c r="L190" t="s">
        <v>65</v>
      </c>
      <c r="M190">
        <v>4.76</v>
      </c>
      <c r="N190" t="s">
        <v>65</v>
      </c>
      <c r="O190">
        <v>7.78</v>
      </c>
      <c r="P190" t="s">
        <v>65</v>
      </c>
      <c r="Q190">
        <v>3.7999999999999999E-2</v>
      </c>
      <c r="R190" t="s">
        <v>65</v>
      </c>
      <c r="S190">
        <v>3.3000000000000002E-2</v>
      </c>
      <c r="T190" t="s">
        <v>65</v>
      </c>
      <c r="U190">
        <v>5.0000000000000001E-3</v>
      </c>
      <c r="V190" t="s">
        <v>69</v>
      </c>
      <c r="W190">
        <v>2.1999999999999999E-2</v>
      </c>
      <c r="X190" t="s">
        <v>65</v>
      </c>
      <c r="Y190">
        <v>0.03</v>
      </c>
      <c r="Z190" t="s">
        <v>69</v>
      </c>
      <c r="AA190">
        <v>0.02</v>
      </c>
      <c r="AB190" t="s">
        <v>69</v>
      </c>
      <c r="AC190">
        <v>0.01</v>
      </c>
      <c r="AD190" t="s">
        <v>69</v>
      </c>
      <c r="AE190">
        <v>0.01</v>
      </c>
      <c r="AF190" t="s">
        <v>69</v>
      </c>
      <c r="AG190">
        <v>0.03</v>
      </c>
      <c r="AH190" t="s">
        <v>65</v>
      </c>
      <c r="AI190">
        <v>0.02</v>
      </c>
      <c r="AJ190" t="s">
        <v>65</v>
      </c>
      <c r="AK190">
        <v>8.0000000000000002E-3</v>
      </c>
      <c r="AL190" t="s">
        <v>65</v>
      </c>
      <c r="AM190">
        <v>2E-3</v>
      </c>
      <c r="AN190" t="s">
        <v>65</v>
      </c>
      <c r="AO190">
        <v>2.63</v>
      </c>
      <c r="AP190" t="s">
        <v>65</v>
      </c>
      <c r="AQ190">
        <v>0.41</v>
      </c>
      <c r="AR190" t="s">
        <v>65</v>
      </c>
      <c r="AS190">
        <v>3.1</v>
      </c>
      <c r="AT190" t="s">
        <v>65</v>
      </c>
      <c r="AU190">
        <v>0.63</v>
      </c>
      <c r="AV190" t="s">
        <v>65</v>
      </c>
      <c r="AW190">
        <v>0.18</v>
      </c>
      <c r="AX190" t="s">
        <v>65</v>
      </c>
      <c r="AY190">
        <v>0.86</v>
      </c>
      <c r="AZ190" t="s">
        <v>65</v>
      </c>
      <c r="BB190" t="s">
        <v>63</v>
      </c>
    </row>
    <row r="191" spans="1:54" x14ac:dyDescent="0.25">
      <c r="A191" t="s">
        <v>57</v>
      </c>
      <c r="B191">
        <v>3</v>
      </c>
      <c r="C191" t="s">
        <v>81</v>
      </c>
      <c r="D191">
        <v>1990</v>
      </c>
      <c r="E191">
        <v>91.8</v>
      </c>
      <c r="F191" t="s">
        <v>65</v>
      </c>
      <c r="G191">
        <v>7.4</v>
      </c>
      <c r="H191" t="s">
        <v>65</v>
      </c>
      <c r="I191">
        <v>36.200000000000003</v>
      </c>
      <c r="J191" t="s">
        <v>65</v>
      </c>
      <c r="K191">
        <v>17.690000000000001</v>
      </c>
      <c r="L191" t="s">
        <v>65</v>
      </c>
      <c r="M191">
        <v>30.76</v>
      </c>
      <c r="N191" t="s">
        <v>65</v>
      </c>
      <c r="O191">
        <v>7.92</v>
      </c>
      <c r="P191" t="s">
        <v>65</v>
      </c>
      <c r="Q191">
        <v>3.6999999999999998E-2</v>
      </c>
      <c r="R191" t="s">
        <v>65</v>
      </c>
      <c r="S191">
        <v>3.1E-2</v>
      </c>
      <c r="T191" t="s">
        <v>65</v>
      </c>
      <c r="U191">
        <v>6.0000000000000001E-3</v>
      </c>
      <c r="V191" t="s">
        <v>69</v>
      </c>
      <c r="W191">
        <v>2.1000000000000001E-2</v>
      </c>
      <c r="X191" t="s">
        <v>65</v>
      </c>
      <c r="Y191">
        <v>0.04</v>
      </c>
      <c r="Z191" t="s">
        <v>69</v>
      </c>
      <c r="AA191">
        <v>0.02</v>
      </c>
      <c r="AB191" t="s">
        <v>69</v>
      </c>
      <c r="AC191">
        <v>0.02</v>
      </c>
      <c r="AD191" t="s">
        <v>69</v>
      </c>
      <c r="AE191">
        <v>0.02</v>
      </c>
      <c r="AF191" t="s">
        <v>69</v>
      </c>
      <c r="AG191">
        <v>0.04</v>
      </c>
      <c r="AH191" t="s">
        <v>65</v>
      </c>
      <c r="AI191">
        <v>0.02</v>
      </c>
      <c r="AJ191" t="s">
        <v>65</v>
      </c>
      <c r="AK191">
        <v>6.0000000000000001E-3</v>
      </c>
      <c r="AL191" t="s">
        <v>65</v>
      </c>
      <c r="AM191">
        <v>1E-3</v>
      </c>
      <c r="AN191" t="s">
        <v>65</v>
      </c>
      <c r="AO191">
        <v>2.66</v>
      </c>
      <c r="AP191" t="s">
        <v>65</v>
      </c>
      <c r="AQ191">
        <v>0.41</v>
      </c>
      <c r="AR191" t="s">
        <v>65</v>
      </c>
      <c r="AS191">
        <v>3.24</v>
      </c>
      <c r="AT191" t="s">
        <v>65</v>
      </c>
      <c r="AU191">
        <v>0.65</v>
      </c>
      <c r="AV191" t="s">
        <v>65</v>
      </c>
      <c r="AW191">
        <v>0.16</v>
      </c>
      <c r="AX191" t="s">
        <v>65</v>
      </c>
      <c r="AY191">
        <v>0.81</v>
      </c>
      <c r="AZ191" t="s">
        <v>65</v>
      </c>
      <c r="BB191" t="s">
        <v>63</v>
      </c>
    </row>
    <row r="192" spans="1:54" x14ac:dyDescent="0.25">
      <c r="A192" t="s">
        <v>57</v>
      </c>
      <c r="B192">
        <v>3</v>
      </c>
      <c r="C192" t="s">
        <v>81</v>
      </c>
      <c r="D192">
        <v>1991</v>
      </c>
      <c r="E192">
        <v>92.18</v>
      </c>
      <c r="F192" t="s">
        <v>65</v>
      </c>
      <c r="G192">
        <v>7.4</v>
      </c>
      <c r="H192" t="s">
        <v>65</v>
      </c>
      <c r="I192">
        <v>35.700000000000003</v>
      </c>
      <c r="J192" t="s">
        <v>65</v>
      </c>
      <c r="K192">
        <v>17.61</v>
      </c>
      <c r="L192" t="s">
        <v>65</v>
      </c>
      <c r="M192">
        <v>2.85</v>
      </c>
      <c r="N192" t="s">
        <v>65</v>
      </c>
      <c r="O192">
        <v>7.97</v>
      </c>
      <c r="P192" t="s">
        <v>65</v>
      </c>
      <c r="Q192">
        <v>3.4000000000000002E-2</v>
      </c>
      <c r="R192" t="s">
        <v>65</v>
      </c>
      <c r="S192">
        <v>3.1E-2</v>
      </c>
      <c r="T192" t="s">
        <v>65</v>
      </c>
      <c r="U192">
        <v>4.0000000000000001E-3</v>
      </c>
      <c r="V192" t="s">
        <v>69</v>
      </c>
      <c r="W192">
        <v>2.1000000000000001E-2</v>
      </c>
      <c r="X192" t="s">
        <v>65</v>
      </c>
      <c r="Y192">
        <v>0.03</v>
      </c>
      <c r="Z192" t="s">
        <v>69</v>
      </c>
      <c r="AA192">
        <v>0.02</v>
      </c>
      <c r="AB192" t="s">
        <v>69</v>
      </c>
      <c r="AC192">
        <v>0.02</v>
      </c>
      <c r="AD192" t="s">
        <v>69</v>
      </c>
      <c r="AE192">
        <v>0.01</v>
      </c>
      <c r="AF192" t="s">
        <v>69</v>
      </c>
      <c r="AG192">
        <v>0.03</v>
      </c>
      <c r="AH192" t="s">
        <v>70</v>
      </c>
      <c r="AI192">
        <v>0.02</v>
      </c>
      <c r="AJ192" t="s">
        <v>70</v>
      </c>
      <c r="AK192">
        <v>7.0000000000000001E-3</v>
      </c>
      <c r="AL192" t="s">
        <v>65</v>
      </c>
      <c r="AM192">
        <v>1E-3</v>
      </c>
      <c r="AN192" t="s">
        <v>70</v>
      </c>
      <c r="AO192">
        <v>2.64</v>
      </c>
      <c r="AP192" t="s">
        <v>65</v>
      </c>
      <c r="AQ192">
        <v>0.39</v>
      </c>
      <c r="AR192" t="s">
        <v>65</v>
      </c>
      <c r="AS192">
        <v>3.19</v>
      </c>
      <c r="AT192" t="s">
        <v>65</v>
      </c>
      <c r="AU192">
        <v>0.64</v>
      </c>
      <c r="AV192" t="s">
        <v>65</v>
      </c>
      <c r="AW192">
        <v>0.11</v>
      </c>
      <c r="AX192" t="s">
        <v>60</v>
      </c>
      <c r="AY192">
        <v>0.84</v>
      </c>
      <c r="AZ192" t="s">
        <v>60</v>
      </c>
      <c r="BB192" t="s">
        <v>63</v>
      </c>
    </row>
    <row r="193" spans="1:54" x14ac:dyDescent="0.25">
      <c r="A193" t="s">
        <v>57</v>
      </c>
      <c r="B193">
        <v>3</v>
      </c>
      <c r="C193" t="s">
        <v>81</v>
      </c>
      <c r="D193">
        <v>1992</v>
      </c>
      <c r="E193">
        <v>64.510000000000005</v>
      </c>
      <c r="F193" t="s">
        <v>59</v>
      </c>
      <c r="G193">
        <v>7.4</v>
      </c>
      <c r="H193" t="s">
        <v>65</v>
      </c>
      <c r="I193">
        <v>36.299999999999997</v>
      </c>
      <c r="J193" t="s">
        <v>65</v>
      </c>
      <c r="K193">
        <v>17.829999999999998</v>
      </c>
      <c r="L193" t="s">
        <v>65</v>
      </c>
      <c r="M193">
        <v>1.57</v>
      </c>
      <c r="N193" t="s">
        <v>65</v>
      </c>
      <c r="O193">
        <v>7.88</v>
      </c>
      <c r="P193" t="s">
        <v>65</v>
      </c>
      <c r="Q193">
        <v>3.9E-2</v>
      </c>
      <c r="R193" t="s">
        <v>65</v>
      </c>
      <c r="S193">
        <v>3.5999999999999997E-2</v>
      </c>
      <c r="T193" t="s">
        <v>65</v>
      </c>
      <c r="U193">
        <v>3.0000000000000001E-3</v>
      </c>
      <c r="V193" t="s">
        <v>69</v>
      </c>
      <c r="W193">
        <v>2.5999999999999999E-2</v>
      </c>
      <c r="X193" t="s">
        <v>65</v>
      </c>
      <c r="Y193">
        <v>7.0000000000000007E-2</v>
      </c>
      <c r="Z193" t="s">
        <v>69</v>
      </c>
      <c r="AA193">
        <v>0.06</v>
      </c>
      <c r="AB193" t="s">
        <v>69</v>
      </c>
      <c r="AC193">
        <v>0.03</v>
      </c>
      <c r="AD193" t="s">
        <v>61</v>
      </c>
      <c r="AE193">
        <v>0.01</v>
      </c>
      <c r="AF193" t="s">
        <v>69</v>
      </c>
      <c r="AG193">
        <v>0.06</v>
      </c>
      <c r="AH193" t="s">
        <v>65</v>
      </c>
      <c r="AI193">
        <v>0.05</v>
      </c>
      <c r="AJ193" t="s">
        <v>65</v>
      </c>
      <c r="AK193">
        <v>1.6E-2</v>
      </c>
      <c r="AL193" t="s">
        <v>64</v>
      </c>
      <c r="AM193">
        <v>1.2E-2</v>
      </c>
      <c r="AN193" t="s">
        <v>70</v>
      </c>
      <c r="AO193">
        <v>2.76</v>
      </c>
      <c r="AP193" t="s">
        <v>65</v>
      </c>
      <c r="AQ193">
        <v>0.43</v>
      </c>
      <c r="AR193" t="s">
        <v>65</v>
      </c>
      <c r="AS193">
        <v>3.1</v>
      </c>
      <c r="AT193" t="s">
        <v>65</v>
      </c>
      <c r="AU193">
        <v>1.97</v>
      </c>
      <c r="AV193" t="s">
        <v>65</v>
      </c>
      <c r="AW193">
        <v>0.12</v>
      </c>
      <c r="AX193" t="s">
        <v>65</v>
      </c>
      <c r="AY193">
        <v>0.83</v>
      </c>
      <c r="AZ193" t="s">
        <v>65</v>
      </c>
      <c r="BB193" t="s">
        <v>63</v>
      </c>
    </row>
    <row r="194" spans="1:54" x14ac:dyDescent="0.25">
      <c r="A194" t="s">
        <v>57</v>
      </c>
      <c r="B194">
        <v>3</v>
      </c>
      <c r="C194" t="s">
        <v>81</v>
      </c>
      <c r="D194">
        <v>1993</v>
      </c>
      <c r="E194">
        <v>125.88</v>
      </c>
      <c r="F194" t="s">
        <v>65</v>
      </c>
      <c r="G194">
        <v>7.4</v>
      </c>
      <c r="H194" t="s">
        <v>65</v>
      </c>
      <c r="I194">
        <v>34.299999999999997</v>
      </c>
      <c r="J194" t="s">
        <v>65</v>
      </c>
      <c r="K194">
        <v>17.32</v>
      </c>
      <c r="L194" t="s">
        <v>65</v>
      </c>
      <c r="M194">
        <v>2.12</v>
      </c>
      <c r="N194" t="s">
        <v>65</v>
      </c>
      <c r="O194">
        <v>7.64</v>
      </c>
      <c r="P194" t="s">
        <v>65</v>
      </c>
      <c r="Q194">
        <v>3.4000000000000002E-2</v>
      </c>
      <c r="R194" t="s">
        <v>65</v>
      </c>
      <c r="S194">
        <v>3.1E-2</v>
      </c>
      <c r="T194" t="s">
        <v>65</v>
      </c>
      <c r="U194">
        <v>3.0000000000000001E-3</v>
      </c>
      <c r="V194" t="s">
        <v>69</v>
      </c>
      <c r="W194">
        <v>2.1000000000000001E-2</v>
      </c>
      <c r="X194" t="s">
        <v>65</v>
      </c>
      <c r="Y194">
        <v>0.03</v>
      </c>
      <c r="Z194" t="s">
        <v>69</v>
      </c>
      <c r="AA194">
        <v>0.02</v>
      </c>
      <c r="AB194" t="s">
        <v>61</v>
      </c>
      <c r="AC194">
        <v>0.02</v>
      </c>
      <c r="AD194" t="s">
        <v>61</v>
      </c>
      <c r="AE194">
        <v>0.01</v>
      </c>
      <c r="AF194" t="s">
        <v>61</v>
      </c>
      <c r="AG194">
        <v>0.03</v>
      </c>
      <c r="AH194" t="s">
        <v>65</v>
      </c>
      <c r="AI194">
        <v>0.02</v>
      </c>
      <c r="AJ194" t="s">
        <v>60</v>
      </c>
      <c r="AK194">
        <v>7.0000000000000001E-3</v>
      </c>
      <c r="AL194" t="s">
        <v>70</v>
      </c>
      <c r="AM194">
        <v>3.0000000000000001E-3</v>
      </c>
      <c r="AN194" t="s">
        <v>70</v>
      </c>
      <c r="AO194">
        <v>2.61</v>
      </c>
      <c r="AP194" t="s">
        <v>65</v>
      </c>
      <c r="AQ194">
        <v>0.42</v>
      </c>
      <c r="AR194" t="s">
        <v>65</v>
      </c>
      <c r="AS194">
        <v>3.24</v>
      </c>
      <c r="AT194" t="s">
        <v>65</v>
      </c>
      <c r="AU194">
        <v>0.62</v>
      </c>
      <c r="AV194" t="s">
        <v>65</v>
      </c>
      <c r="AW194">
        <v>0.13</v>
      </c>
      <c r="AX194" t="s">
        <v>65</v>
      </c>
      <c r="AY194">
        <v>0.82</v>
      </c>
      <c r="AZ194" t="s">
        <v>65</v>
      </c>
      <c r="BB194" t="s">
        <v>63</v>
      </c>
    </row>
    <row r="195" spans="1:54" x14ac:dyDescent="0.25">
      <c r="A195" t="s">
        <v>57</v>
      </c>
      <c r="B195">
        <v>3</v>
      </c>
      <c r="C195" t="s">
        <v>81</v>
      </c>
      <c r="D195">
        <v>1994</v>
      </c>
      <c r="E195">
        <v>53.94</v>
      </c>
      <c r="F195" t="s">
        <v>59</v>
      </c>
      <c r="G195">
        <v>7.5</v>
      </c>
      <c r="H195" t="s">
        <v>65</v>
      </c>
      <c r="I195">
        <v>37.6</v>
      </c>
      <c r="J195" t="s">
        <v>65</v>
      </c>
      <c r="K195">
        <v>18.829999999999998</v>
      </c>
      <c r="L195" t="s">
        <v>65</v>
      </c>
      <c r="M195">
        <v>0.92</v>
      </c>
      <c r="N195" t="s">
        <v>65</v>
      </c>
      <c r="O195">
        <v>7.96</v>
      </c>
      <c r="P195" t="s">
        <v>65</v>
      </c>
      <c r="Q195">
        <v>3.4000000000000002E-2</v>
      </c>
      <c r="R195" t="s">
        <v>65</v>
      </c>
      <c r="S195">
        <v>3.3000000000000002E-2</v>
      </c>
      <c r="T195" t="s">
        <v>65</v>
      </c>
      <c r="U195">
        <v>2E-3</v>
      </c>
      <c r="V195" t="s">
        <v>69</v>
      </c>
      <c r="W195">
        <v>2.1999999999999999E-2</v>
      </c>
      <c r="X195" t="s">
        <v>65</v>
      </c>
      <c r="Y195">
        <v>0.04</v>
      </c>
      <c r="Z195" t="s">
        <v>69</v>
      </c>
      <c r="AA195">
        <v>0.03</v>
      </c>
      <c r="AB195" t="s">
        <v>69</v>
      </c>
      <c r="AC195">
        <v>0.02</v>
      </c>
      <c r="AD195" t="s">
        <v>69</v>
      </c>
      <c r="AE195">
        <v>0.01</v>
      </c>
      <c r="AF195" t="s">
        <v>69</v>
      </c>
      <c r="AG195">
        <v>0.03</v>
      </c>
      <c r="AH195" t="s">
        <v>65</v>
      </c>
      <c r="AI195">
        <v>0.03</v>
      </c>
      <c r="AJ195" t="s">
        <v>70</v>
      </c>
      <c r="AK195">
        <v>7.0000000000000001E-3</v>
      </c>
      <c r="AL195" t="s">
        <v>70</v>
      </c>
      <c r="AM195">
        <v>7.0000000000000001E-3</v>
      </c>
      <c r="AN195" t="s">
        <v>70</v>
      </c>
      <c r="AO195">
        <v>2.96</v>
      </c>
      <c r="AP195" t="s">
        <v>65</v>
      </c>
      <c r="AQ195">
        <v>0.44</v>
      </c>
      <c r="AR195" t="s">
        <v>65</v>
      </c>
      <c r="AS195">
        <v>3.45</v>
      </c>
      <c r="AT195" t="s">
        <v>65</v>
      </c>
      <c r="AU195">
        <v>0.67</v>
      </c>
      <c r="AV195" t="s">
        <v>65</v>
      </c>
      <c r="AW195">
        <v>0.13</v>
      </c>
      <c r="AX195" t="s">
        <v>65</v>
      </c>
      <c r="AY195">
        <v>0.69</v>
      </c>
      <c r="AZ195" t="s">
        <v>65</v>
      </c>
      <c r="BB195" t="s">
        <v>63</v>
      </c>
    </row>
    <row r="196" spans="1:54" x14ac:dyDescent="0.25">
      <c r="A196" t="s">
        <v>57</v>
      </c>
      <c r="B196">
        <v>3</v>
      </c>
      <c r="C196" t="s">
        <v>81</v>
      </c>
      <c r="D196">
        <v>1995</v>
      </c>
      <c r="E196">
        <v>119.99</v>
      </c>
      <c r="F196" t="s">
        <v>65</v>
      </c>
      <c r="G196">
        <v>7.5</v>
      </c>
      <c r="H196" t="s">
        <v>65</v>
      </c>
      <c r="I196">
        <v>34.9</v>
      </c>
      <c r="J196" t="s">
        <v>65</v>
      </c>
      <c r="K196">
        <v>16.37</v>
      </c>
      <c r="L196" t="s">
        <v>66</v>
      </c>
      <c r="M196">
        <v>4.28</v>
      </c>
      <c r="N196" t="s">
        <v>65</v>
      </c>
      <c r="O196">
        <v>7.59</v>
      </c>
      <c r="P196" t="s">
        <v>65</v>
      </c>
      <c r="Q196">
        <v>3.4000000000000002E-2</v>
      </c>
      <c r="R196" t="s">
        <v>65</v>
      </c>
      <c r="S196">
        <v>3.1E-2</v>
      </c>
      <c r="T196" t="s">
        <v>65</v>
      </c>
      <c r="U196">
        <v>3.0000000000000001E-3</v>
      </c>
      <c r="V196" t="s">
        <v>69</v>
      </c>
      <c r="W196">
        <v>2.1000000000000001E-2</v>
      </c>
      <c r="X196" t="s">
        <v>65</v>
      </c>
      <c r="Y196">
        <v>0.04</v>
      </c>
      <c r="Z196" t="s">
        <v>69</v>
      </c>
      <c r="AA196">
        <v>0.03</v>
      </c>
      <c r="AB196" t="s">
        <v>69</v>
      </c>
      <c r="AC196">
        <v>0.02</v>
      </c>
      <c r="AD196" t="s">
        <v>69</v>
      </c>
      <c r="AE196">
        <v>0.01</v>
      </c>
      <c r="AF196" t="s">
        <v>69</v>
      </c>
      <c r="AG196">
        <v>0.04</v>
      </c>
      <c r="AH196" t="s">
        <v>65</v>
      </c>
      <c r="AI196">
        <v>0.03</v>
      </c>
      <c r="AJ196" t="s">
        <v>65</v>
      </c>
      <c r="AK196">
        <v>7.0000000000000001E-3</v>
      </c>
      <c r="AL196" t="s">
        <v>70</v>
      </c>
      <c r="AM196">
        <v>2E-3</v>
      </c>
      <c r="AN196" t="s">
        <v>70</v>
      </c>
      <c r="AO196">
        <v>2.61</v>
      </c>
      <c r="AP196" t="s">
        <v>65</v>
      </c>
      <c r="AQ196">
        <v>0.39</v>
      </c>
      <c r="AR196" t="s">
        <v>65</v>
      </c>
      <c r="AS196">
        <v>3.16</v>
      </c>
      <c r="AT196" t="s">
        <v>65</v>
      </c>
      <c r="AU196">
        <v>0.61</v>
      </c>
      <c r="AV196" t="s">
        <v>65</v>
      </c>
      <c r="AW196">
        <v>0.11</v>
      </c>
      <c r="AX196" t="s">
        <v>65</v>
      </c>
      <c r="AY196">
        <v>1.28</v>
      </c>
      <c r="AZ196" t="s">
        <v>65</v>
      </c>
      <c r="BB196" t="s">
        <v>63</v>
      </c>
    </row>
    <row r="197" spans="1:54" x14ac:dyDescent="0.25">
      <c r="A197" t="s">
        <v>57</v>
      </c>
      <c r="B197">
        <v>3</v>
      </c>
      <c r="C197" t="s">
        <v>81</v>
      </c>
      <c r="D197">
        <v>1996</v>
      </c>
      <c r="E197">
        <v>176.27</v>
      </c>
      <c r="F197" t="s">
        <v>59</v>
      </c>
      <c r="G197">
        <v>7.4</v>
      </c>
      <c r="H197" t="s">
        <v>60</v>
      </c>
      <c r="I197">
        <v>32.4</v>
      </c>
      <c r="J197" t="s">
        <v>60</v>
      </c>
      <c r="K197">
        <v>16.48</v>
      </c>
      <c r="L197" t="s">
        <v>60</v>
      </c>
      <c r="M197">
        <v>17.2</v>
      </c>
      <c r="N197" t="s">
        <v>60</v>
      </c>
      <c r="O197">
        <v>7.34</v>
      </c>
      <c r="P197" t="s">
        <v>60</v>
      </c>
      <c r="Q197">
        <v>4.1000000000000002E-2</v>
      </c>
      <c r="R197" t="s">
        <v>60</v>
      </c>
      <c r="S197">
        <v>0.03</v>
      </c>
      <c r="T197" t="s">
        <v>60</v>
      </c>
      <c r="U197">
        <v>0.01</v>
      </c>
      <c r="V197" t="s">
        <v>61</v>
      </c>
      <c r="W197">
        <v>0.02</v>
      </c>
      <c r="X197" t="s">
        <v>60</v>
      </c>
      <c r="Y197">
        <v>0.06</v>
      </c>
      <c r="Z197" t="s">
        <v>61</v>
      </c>
      <c r="AA197">
        <v>0.04</v>
      </c>
      <c r="AB197" t="s">
        <v>61</v>
      </c>
      <c r="AC197">
        <v>0.02</v>
      </c>
      <c r="AD197" t="s">
        <v>61</v>
      </c>
      <c r="AE197">
        <v>0.02</v>
      </c>
      <c r="AF197" t="s">
        <v>61</v>
      </c>
      <c r="AG197">
        <v>0.05</v>
      </c>
      <c r="AH197" t="s">
        <v>60</v>
      </c>
      <c r="AI197">
        <v>0.03</v>
      </c>
      <c r="AJ197" t="s">
        <v>60</v>
      </c>
      <c r="AK197">
        <v>2.4E-2</v>
      </c>
      <c r="AL197" t="s">
        <v>64</v>
      </c>
      <c r="AM197">
        <v>4.0000000000000001E-3</v>
      </c>
      <c r="AN197" t="s">
        <v>64</v>
      </c>
      <c r="AO197">
        <v>2.48</v>
      </c>
      <c r="AP197" t="s">
        <v>60</v>
      </c>
      <c r="AQ197">
        <v>0.41</v>
      </c>
      <c r="AR197" t="s">
        <v>60</v>
      </c>
      <c r="AS197">
        <v>3.1</v>
      </c>
      <c r="AT197" t="s">
        <v>60</v>
      </c>
      <c r="AU197">
        <v>0.59</v>
      </c>
      <c r="AV197" t="s">
        <v>60</v>
      </c>
      <c r="AW197">
        <v>0.18</v>
      </c>
      <c r="AX197" t="s">
        <v>60</v>
      </c>
      <c r="AY197">
        <v>0.87</v>
      </c>
      <c r="AZ197" t="s">
        <v>60</v>
      </c>
      <c r="BB197" t="s">
        <v>63</v>
      </c>
    </row>
    <row r="198" spans="1:54" x14ac:dyDescent="0.25">
      <c r="A198" t="s">
        <v>57</v>
      </c>
      <c r="B198">
        <v>3</v>
      </c>
      <c r="C198" t="s">
        <v>81</v>
      </c>
      <c r="D198">
        <v>1997</v>
      </c>
      <c r="E198">
        <v>184.64</v>
      </c>
      <c r="F198" t="s">
        <v>65</v>
      </c>
      <c r="G198">
        <v>7.4</v>
      </c>
      <c r="H198" t="s">
        <v>65</v>
      </c>
      <c r="I198">
        <v>29</v>
      </c>
      <c r="J198" t="s">
        <v>65</v>
      </c>
      <c r="K198">
        <v>14.55</v>
      </c>
      <c r="L198" t="s">
        <v>65</v>
      </c>
      <c r="M198">
        <v>12.01</v>
      </c>
      <c r="N198" t="s">
        <v>65</v>
      </c>
      <c r="O198">
        <v>7.03</v>
      </c>
      <c r="P198" t="s">
        <v>65</v>
      </c>
      <c r="Q198">
        <v>3.3000000000000002E-2</v>
      </c>
      <c r="R198" t="s">
        <v>65</v>
      </c>
      <c r="S198">
        <v>0.03</v>
      </c>
      <c r="T198" t="s">
        <v>65</v>
      </c>
      <c r="U198">
        <v>3.0000000000000001E-3</v>
      </c>
      <c r="V198" t="s">
        <v>69</v>
      </c>
      <c r="W198">
        <v>1.9E-2</v>
      </c>
      <c r="X198" t="s">
        <v>65</v>
      </c>
      <c r="Y198">
        <v>0.04</v>
      </c>
      <c r="Z198" t="s">
        <v>69</v>
      </c>
      <c r="AA198">
        <v>0.03</v>
      </c>
      <c r="AB198" t="s">
        <v>69</v>
      </c>
      <c r="AC198">
        <v>0.02</v>
      </c>
      <c r="AD198" t="s">
        <v>69</v>
      </c>
      <c r="AE198">
        <v>0.01</v>
      </c>
      <c r="AF198" t="s">
        <v>69</v>
      </c>
      <c r="AG198">
        <v>0.03</v>
      </c>
      <c r="AH198" t="s">
        <v>65</v>
      </c>
      <c r="AI198">
        <v>0.02</v>
      </c>
      <c r="AJ198" t="s">
        <v>65</v>
      </c>
      <c r="AK198">
        <v>7.0000000000000001E-3</v>
      </c>
      <c r="AL198" t="s">
        <v>70</v>
      </c>
      <c r="AM198">
        <v>5.0000000000000001E-3</v>
      </c>
      <c r="AN198" t="s">
        <v>70</v>
      </c>
      <c r="AO198">
        <v>2.27</v>
      </c>
      <c r="AP198" t="s">
        <v>65</v>
      </c>
      <c r="AQ198">
        <v>0.38</v>
      </c>
      <c r="AR198" t="s">
        <v>65</v>
      </c>
      <c r="AS198">
        <v>2.69</v>
      </c>
      <c r="AT198" t="s">
        <v>65</v>
      </c>
      <c r="AU198">
        <v>0.53</v>
      </c>
      <c r="AV198" t="s">
        <v>65</v>
      </c>
      <c r="AW198">
        <v>0.08</v>
      </c>
      <c r="AX198" t="s">
        <v>65</v>
      </c>
      <c r="AY198">
        <v>0.57999999999999996</v>
      </c>
      <c r="AZ198" t="s">
        <v>65</v>
      </c>
      <c r="BB198" t="s">
        <v>63</v>
      </c>
    </row>
    <row r="199" spans="1:54" x14ac:dyDescent="0.25">
      <c r="A199" t="s">
        <v>57</v>
      </c>
      <c r="B199">
        <v>3</v>
      </c>
      <c r="C199" t="s">
        <v>81</v>
      </c>
      <c r="D199">
        <v>1998</v>
      </c>
      <c r="E199">
        <v>103.36</v>
      </c>
      <c r="F199" t="s">
        <v>59</v>
      </c>
      <c r="G199">
        <v>7.4</v>
      </c>
      <c r="H199" t="s">
        <v>65</v>
      </c>
      <c r="I199">
        <v>35.700000000000003</v>
      </c>
      <c r="J199" t="s">
        <v>65</v>
      </c>
      <c r="K199">
        <v>17.190000000000001</v>
      </c>
      <c r="L199" t="s">
        <v>65</v>
      </c>
      <c r="M199">
        <v>6.08</v>
      </c>
      <c r="N199" t="s">
        <v>65</v>
      </c>
      <c r="O199">
        <v>7.77</v>
      </c>
      <c r="P199" t="s">
        <v>65</v>
      </c>
      <c r="Q199">
        <v>3.2000000000000001E-2</v>
      </c>
      <c r="R199" t="s">
        <v>65</v>
      </c>
      <c r="S199">
        <v>2.9000000000000001E-2</v>
      </c>
      <c r="T199" t="s">
        <v>65</v>
      </c>
      <c r="U199">
        <v>3.0000000000000001E-3</v>
      </c>
      <c r="V199" t="s">
        <v>69</v>
      </c>
      <c r="W199">
        <v>0.02</v>
      </c>
      <c r="X199" t="s">
        <v>65</v>
      </c>
      <c r="Y199">
        <v>0.04</v>
      </c>
      <c r="Z199" t="s">
        <v>69</v>
      </c>
      <c r="AA199">
        <v>0.03</v>
      </c>
      <c r="AB199" t="s">
        <v>69</v>
      </c>
      <c r="AC199">
        <v>0.02</v>
      </c>
      <c r="AD199" t="s">
        <v>69</v>
      </c>
      <c r="AE199">
        <v>0.01</v>
      </c>
      <c r="AF199" t="s">
        <v>69</v>
      </c>
      <c r="AG199">
        <v>0.03</v>
      </c>
      <c r="AH199" t="s">
        <v>70</v>
      </c>
      <c r="AI199">
        <v>0.02</v>
      </c>
      <c r="AJ199" t="s">
        <v>70</v>
      </c>
      <c r="AK199">
        <v>8.0000000000000002E-3</v>
      </c>
      <c r="AL199" t="s">
        <v>70</v>
      </c>
      <c r="AM199">
        <v>8.9999999999999993E-3</v>
      </c>
      <c r="AN199" t="s">
        <v>70</v>
      </c>
      <c r="AO199">
        <v>2.74</v>
      </c>
      <c r="AP199" t="s">
        <v>65</v>
      </c>
      <c r="AQ199">
        <v>0.42</v>
      </c>
      <c r="AR199" t="s">
        <v>65</v>
      </c>
      <c r="AS199">
        <v>3.34</v>
      </c>
      <c r="AT199" t="s">
        <v>65</v>
      </c>
      <c r="AU199">
        <v>0.65</v>
      </c>
      <c r="AV199" t="s">
        <v>65</v>
      </c>
      <c r="AW199">
        <v>0.1</v>
      </c>
      <c r="AX199" t="s">
        <v>60</v>
      </c>
      <c r="AY199">
        <v>0.89</v>
      </c>
      <c r="AZ199" t="s">
        <v>60</v>
      </c>
      <c r="BB199" t="s">
        <v>63</v>
      </c>
    </row>
    <row r="200" spans="1:54" x14ac:dyDescent="0.25">
      <c r="A200" t="s">
        <v>57</v>
      </c>
      <c r="B200">
        <v>3</v>
      </c>
      <c r="C200" t="s">
        <v>81</v>
      </c>
      <c r="D200">
        <v>1999</v>
      </c>
      <c r="E200">
        <v>158.82</v>
      </c>
      <c r="F200" t="s">
        <v>65</v>
      </c>
      <c r="G200">
        <v>7.3</v>
      </c>
      <c r="H200" t="s">
        <v>65</v>
      </c>
      <c r="I200">
        <v>29.8</v>
      </c>
      <c r="J200" t="s">
        <v>65</v>
      </c>
      <c r="K200">
        <v>14.98</v>
      </c>
      <c r="L200" t="s">
        <v>65</v>
      </c>
      <c r="M200">
        <v>4.38</v>
      </c>
      <c r="N200" t="s">
        <v>65</v>
      </c>
      <c r="O200">
        <v>7.37</v>
      </c>
      <c r="P200" t="s">
        <v>65</v>
      </c>
      <c r="Q200">
        <v>2.9000000000000001E-2</v>
      </c>
      <c r="R200" t="s">
        <v>65</v>
      </c>
      <c r="S200">
        <v>2.7E-2</v>
      </c>
      <c r="T200" t="s">
        <v>65</v>
      </c>
      <c r="U200">
        <v>2E-3</v>
      </c>
      <c r="V200" t="s">
        <v>69</v>
      </c>
      <c r="W200">
        <v>0.02</v>
      </c>
      <c r="X200" t="s">
        <v>65</v>
      </c>
      <c r="Y200">
        <v>0.03</v>
      </c>
      <c r="Z200" t="s">
        <v>69</v>
      </c>
      <c r="AA200">
        <v>0.02</v>
      </c>
      <c r="AB200" t="s">
        <v>69</v>
      </c>
      <c r="AC200">
        <v>0.02</v>
      </c>
      <c r="AD200" t="s">
        <v>69</v>
      </c>
      <c r="AE200">
        <v>0.01</v>
      </c>
      <c r="AF200" t="s">
        <v>69</v>
      </c>
      <c r="AG200">
        <v>0.03</v>
      </c>
      <c r="AH200" t="s">
        <v>70</v>
      </c>
      <c r="AI200">
        <v>0.02</v>
      </c>
      <c r="AJ200" t="s">
        <v>70</v>
      </c>
      <c r="AK200">
        <v>6.0000000000000001E-3</v>
      </c>
      <c r="AL200" t="s">
        <v>70</v>
      </c>
      <c r="AM200">
        <v>1E-3</v>
      </c>
      <c r="AN200" t="s">
        <v>70</v>
      </c>
      <c r="AO200">
        <v>2.34</v>
      </c>
      <c r="AP200" t="s">
        <v>65</v>
      </c>
      <c r="AQ200">
        <v>0.38</v>
      </c>
      <c r="AR200" t="s">
        <v>65</v>
      </c>
      <c r="AS200">
        <v>2.86</v>
      </c>
      <c r="AT200" t="s">
        <v>65</v>
      </c>
      <c r="AU200">
        <v>0.55000000000000004</v>
      </c>
      <c r="AV200" t="s">
        <v>65</v>
      </c>
      <c r="AW200">
        <v>0.11</v>
      </c>
      <c r="AX200" t="s">
        <v>60</v>
      </c>
      <c r="AY200">
        <v>0.66</v>
      </c>
      <c r="AZ200" t="s">
        <v>60</v>
      </c>
      <c r="BB200" t="s">
        <v>63</v>
      </c>
    </row>
    <row r="201" spans="1:54" x14ac:dyDescent="0.25">
      <c r="A201" t="s">
        <v>57</v>
      </c>
      <c r="B201">
        <v>3</v>
      </c>
      <c r="C201" t="s">
        <v>81</v>
      </c>
      <c r="D201">
        <v>2000</v>
      </c>
      <c r="E201">
        <v>123.52</v>
      </c>
      <c r="F201" t="s">
        <v>65</v>
      </c>
      <c r="G201">
        <v>7.3</v>
      </c>
      <c r="H201" t="s">
        <v>65</v>
      </c>
      <c r="I201">
        <v>31.4</v>
      </c>
      <c r="J201" t="s">
        <v>65</v>
      </c>
      <c r="K201">
        <v>15.4</v>
      </c>
      <c r="L201" t="s">
        <v>65</v>
      </c>
      <c r="M201">
        <v>8.57</v>
      </c>
      <c r="N201" t="s">
        <v>65</v>
      </c>
      <c r="O201">
        <v>7.5</v>
      </c>
      <c r="P201" t="s">
        <v>65</v>
      </c>
      <c r="Q201">
        <v>3.1E-2</v>
      </c>
      <c r="R201" t="s">
        <v>65</v>
      </c>
      <c r="S201">
        <v>2.8000000000000001E-2</v>
      </c>
      <c r="T201" t="s">
        <v>65</v>
      </c>
      <c r="U201">
        <v>3.0000000000000001E-3</v>
      </c>
      <c r="V201" t="s">
        <v>69</v>
      </c>
      <c r="W201">
        <v>0.02</v>
      </c>
      <c r="X201" t="s">
        <v>65</v>
      </c>
      <c r="Y201">
        <v>0.03</v>
      </c>
      <c r="Z201" t="s">
        <v>69</v>
      </c>
      <c r="AA201">
        <v>0.02</v>
      </c>
      <c r="AB201" t="s">
        <v>69</v>
      </c>
      <c r="AC201">
        <v>0.02</v>
      </c>
      <c r="AD201" t="s">
        <v>69</v>
      </c>
      <c r="AE201">
        <v>0.01</v>
      </c>
      <c r="AF201" t="s">
        <v>69</v>
      </c>
      <c r="AG201">
        <v>0.03</v>
      </c>
      <c r="AH201" t="s">
        <v>65</v>
      </c>
      <c r="AI201">
        <v>0.02</v>
      </c>
      <c r="AJ201" t="s">
        <v>70</v>
      </c>
      <c r="AK201">
        <v>8.0000000000000002E-3</v>
      </c>
      <c r="AL201" t="s">
        <v>70</v>
      </c>
      <c r="AM201">
        <v>2E-3</v>
      </c>
      <c r="AN201" t="s">
        <v>70</v>
      </c>
      <c r="AO201">
        <v>2.5299999999999998</v>
      </c>
      <c r="AP201" t="s">
        <v>65</v>
      </c>
      <c r="AQ201">
        <v>0.42</v>
      </c>
      <c r="AR201" t="s">
        <v>65</v>
      </c>
      <c r="AS201">
        <v>2.98</v>
      </c>
      <c r="AT201" t="s">
        <v>65</v>
      </c>
      <c r="AU201">
        <v>0.53</v>
      </c>
      <c r="AV201" t="s">
        <v>65</v>
      </c>
      <c r="AW201">
        <v>0.09</v>
      </c>
      <c r="AX201" t="s">
        <v>65</v>
      </c>
      <c r="AY201">
        <v>0.9</v>
      </c>
      <c r="AZ201" t="s">
        <v>65</v>
      </c>
      <c r="BB201" t="s">
        <v>63</v>
      </c>
    </row>
    <row r="202" spans="1:54" x14ac:dyDescent="0.25">
      <c r="A202" t="s">
        <v>57</v>
      </c>
      <c r="B202">
        <v>3</v>
      </c>
      <c r="C202" t="s">
        <v>81</v>
      </c>
      <c r="D202">
        <v>2001</v>
      </c>
      <c r="E202">
        <v>45.27</v>
      </c>
      <c r="F202" t="s">
        <v>59</v>
      </c>
      <c r="G202">
        <v>7.4</v>
      </c>
      <c r="H202" t="s">
        <v>65</v>
      </c>
      <c r="I202">
        <v>37.799999999999997</v>
      </c>
      <c r="J202" t="s">
        <v>65</v>
      </c>
      <c r="K202">
        <v>18.57</v>
      </c>
      <c r="L202" t="s">
        <v>65</v>
      </c>
      <c r="M202">
        <v>0.45</v>
      </c>
      <c r="N202" t="s">
        <v>65</v>
      </c>
      <c r="O202">
        <v>8.11</v>
      </c>
      <c r="P202" t="s">
        <v>65</v>
      </c>
      <c r="Q202">
        <v>3.3000000000000002E-2</v>
      </c>
      <c r="R202" t="s">
        <v>65</v>
      </c>
      <c r="S202">
        <v>3.1E-2</v>
      </c>
      <c r="T202" t="s">
        <v>65</v>
      </c>
      <c r="U202">
        <v>3.0000000000000001E-3</v>
      </c>
      <c r="V202" t="s">
        <v>69</v>
      </c>
      <c r="W202">
        <v>2.1999999999999999E-2</v>
      </c>
      <c r="X202" t="s">
        <v>65</v>
      </c>
      <c r="Y202">
        <v>0.03</v>
      </c>
      <c r="Z202" t="s">
        <v>67</v>
      </c>
      <c r="AA202">
        <v>0.02</v>
      </c>
      <c r="AB202" t="s">
        <v>67</v>
      </c>
      <c r="AC202">
        <v>0.02</v>
      </c>
      <c r="AD202" t="s">
        <v>69</v>
      </c>
      <c r="AE202">
        <v>0.01</v>
      </c>
      <c r="AF202" t="s">
        <v>69</v>
      </c>
      <c r="AG202">
        <v>0.03</v>
      </c>
      <c r="AH202" t="s">
        <v>65</v>
      </c>
      <c r="AI202">
        <v>0.02</v>
      </c>
      <c r="AJ202" t="s">
        <v>65</v>
      </c>
      <c r="AK202">
        <v>4.0000000000000001E-3</v>
      </c>
      <c r="AL202" t="s">
        <v>70</v>
      </c>
      <c r="AM202">
        <v>1E-3</v>
      </c>
      <c r="AN202" t="s">
        <v>66</v>
      </c>
      <c r="AO202">
        <v>3.23</v>
      </c>
      <c r="AP202" t="s">
        <v>65</v>
      </c>
      <c r="AQ202">
        <v>0.46</v>
      </c>
      <c r="AR202" t="s">
        <v>65</v>
      </c>
      <c r="AS202">
        <v>3.51</v>
      </c>
      <c r="AT202" t="s">
        <v>65</v>
      </c>
      <c r="AU202">
        <v>0.65</v>
      </c>
      <c r="AV202" t="s">
        <v>65</v>
      </c>
      <c r="AW202">
        <v>0.11</v>
      </c>
      <c r="AX202" t="s">
        <v>65</v>
      </c>
      <c r="AY202">
        <v>1.3</v>
      </c>
      <c r="AZ202" t="s">
        <v>65</v>
      </c>
      <c r="BA202">
        <v>1.08</v>
      </c>
      <c r="BB202" t="s">
        <v>60</v>
      </c>
    </row>
    <row r="203" spans="1:54" x14ac:dyDescent="0.25">
      <c r="A203" t="s">
        <v>57</v>
      </c>
      <c r="B203">
        <v>3</v>
      </c>
      <c r="C203" t="s">
        <v>81</v>
      </c>
      <c r="D203">
        <v>2002</v>
      </c>
      <c r="E203">
        <v>127.67</v>
      </c>
      <c r="F203" t="s">
        <v>65</v>
      </c>
      <c r="G203">
        <v>7.4</v>
      </c>
      <c r="H203" t="s">
        <v>60</v>
      </c>
      <c r="I203">
        <v>32.4</v>
      </c>
      <c r="J203" t="s">
        <v>60</v>
      </c>
      <c r="K203">
        <v>16.55</v>
      </c>
      <c r="L203" t="s">
        <v>60</v>
      </c>
      <c r="M203">
        <v>1.95</v>
      </c>
      <c r="N203" t="s">
        <v>65</v>
      </c>
      <c r="O203">
        <v>7.42</v>
      </c>
      <c r="P203" t="s">
        <v>60</v>
      </c>
      <c r="Q203">
        <v>2.7E-2</v>
      </c>
      <c r="R203" t="s">
        <v>65</v>
      </c>
      <c r="S203">
        <v>2.5000000000000001E-2</v>
      </c>
      <c r="T203" t="s">
        <v>65</v>
      </c>
      <c r="U203">
        <v>3.0000000000000001E-3</v>
      </c>
      <c r="V203" t="s">
        <v>69</v>
      </c>
      <c r="W203">
        <v>1.9E-2</v>
      </c>
      <c r="X203" t="s">
        <v>60</v>
      </c>
      <c r="Y203">
        <v>0.03</v>
      </c>
      <c r="Z203" t="s">
        <v>61</v>
      </c>
      <c r="AA203">
        <v>0.03</v>
      </c>
      <c r="AB203" t="s">
        <v>61</v>
      </c>
      <c r="AC203">
        <v>0.02</v>
      </c>
      <c r="AD203" t="s">
        <v>61</v>
      </c>
      <c r="AE203">
        <v>0.01</v>
      </c>
      <c r="AF203" t="s">
        <v>61</v>
      </c>
      <c r="AG203">
        <v>0.03</v>
      </c>
      <c r="AH203" t="s">
        <v>60</v>
      </c>
      <c r="AI203">
        <v>0.03</v>
      </c>
      <c r="AJ203" t="s">
        <v>60</v>
      </c>
      <c r="AK203">
        <v>4.0000000000000001E-3</v>
      </c>
      <c r="AL203" t="s">
        <v>64</v>
      </c>
      <c r="AM203">
        <v>0</v>
      </c>
      <c r="AN203" t="s">
        <v>64</v>
      </c>
      <c r="AO203">
        <v>2.6</v>
      </c>
      <c r="AP203" t="s">
        <v>60</v>
      </c>
      <c r="AQ203">
        <v>0.41</v>
      </c>
      <c r="AR203" t="s">
        <v>60</v>
      </c>
      <c r="AS203">
        <v>3.22</v>
      </c>
      <c r="AT203" t="s">
        <v>60</v>
      </c>
      <c r="AU203">
        <v>0.59</v>
      </c>
      <c r="AV203" t="s">
        <v>60</v>
      </c>
      <c r="AW203">
        <v>0.1</v>
      </c>
      <c r="AX203" t="s">
        <v>60</v>
      </c>
      <c r="AY203">
        <v>0.81</v>
      </c>
      <c r="AZ203" t="s">
        <v>60</v>
      </c>
      <c r="BA203">
        <v>1.23</v>
      </c>
      <c r="BB203" t="s">
        <v>60</v>
      </c>
    </row>
    <row r="204" spans="1:54" x14ac:dyDescent="0.25">
      <c r="A204" t="s">
        <v>57</v>
      </c>
      <c r="B204">
        <v>3</v>
      </c>
      <c r="C204" t="s">
        <v>81</v>
      </c>
      <c r="D204">
        <v>2003</v>
      </c>
      <c r="E204">
        <v>97.83</v>
      </c>
      <c r="F204" t="s">
        <v>65</v>
      </c>
      <c r="G204">
        <v>7.3</v>
      </c>
      <c r="H204" t="s">
        <v>65</v>
      </c>
      <c r="I204">
        <v>33.4</v>
      </c>
      <c r="J204" t="s">
        <v>65</v>
      </c>
      <c r="K204">
        <v>16.670000000000002</v>
      </c>
      <c r="L204" t="s">
        <v>65</v>
      </c>
      <c r="M204">
        <v>0.56000000000000005</v>
      </c>
      <c r="N204" t="s">
        <v>65</v>
      </c>
      <c r="O204">
        <v>7.67</v>
      </c>
      <c r="P204" t="s">
        <v>65</v>
      </c>
      <c r="Q204">
        <v>2.8000000000000001E-2</v>
      </c>
      <c r="R204" t="s">
        <v>65</v>
      </c>
      <c r="S204">
        <v>2.7E-2</v>
      </c>
      <c r="T204" t="s">
        <v>65</v>
      </c>
      <c r="U204">
        <v>2E-3</v>
      </c>
      <c r="V204" t="s">
        <v>69</v>
      </c>
      <c r="W204">
        <v>0.02</v>
      </c>
      <c r="X204" t="s">
        <v>65</v>
      </c>
      <c r="Y204">
        <v>0.03</v>
      </c>
      <c r="Z204" t="s">
        <v>68</v>
      </c>
      <c r="AA204">
        <v>0.03</v>
      </c>
      <c r="AB204" t="s">
        <v>68</v>
      </c>
      <c r="AC204">
        <v>0.03</v>
      </c>
      <c r="AD204" t="s">
        <v>69</v>
      </c>
      <c r="AE204">
        <v>0</v>
      </c>
      <c r="AF204" t="s">
        <v>69</v>
      </c>
      <c r="AG204">
        <v>0.03</v>
      </c>
      <c r="AH204" t="s">
        <v>65</v>
      </c>
      <c r="AI204">
        <v>0.03</v>
      </c>
      <c r="AJ204" t="s">
        <v>65</v>
      </c>
      <c r="AK204">
        <v>7.0000000000000001E-3</v>
      </c>
      <c r="AL204" t="s">
        <v>70</v>
      </c>
      <c r="AM204">
        <v>0</v>
      </c>
      <c r="AN204" t="s">
        <v>70</v>
      </c>
      <c r="AO204">
        <v>2.78</v>
      </c>
      <c r="AP204" t="s">
        <v>65</v>
      </c>
      <c r="AQ204">
        <v>0.43</v>
      </c>
      <c r="AR204" t="s">
        <v>65</v>
      </c>
      <c r="AS204">
        <v>3.15</v>
      </c>
      <c r="AT204" t="s">
        <v>65</v>
      </c>
      <c r="AU204">
        <v>0.61</v>
      </c>
      <c r="AV204" t="s">
        <v>65</v>
      </c>
      <c r="AW204">
        <v>0.11</v>
      </c>
      <c r="AX204" t="s">
        <v>65</v>
      </c>
      <c r="AY204">
        <v>0.61</v>
      </c>
      <c r="AZ204" t="s">
        <v>65</v>
      </c>
      <c r="BA204">
        <v>1.21</v>
      </c>
      <c r="BB204" t="s">
        <v>60</v>
      </c>
    </row>
    <row r="205" spans="1:54" x14ac:dyDescent="0.25">
      <c r="A205" t="s">
        <v>57</v>
      </c>
      <c r="B205">
        <v>3</v>
      </c>
      <c r="C205" t="s">
        <v>81</v>
      </c>
      <c r="D205">
        <v>2004</v>
      </c>
      <c r="E205">
        <v>102.7</v>
      </c>
      <c r="F205" t="s">
        <v>65</v>
      </c>
      <c r="G205">
        <v>7.3</v>
      </c>
      <c r="H205" t="s">
        <v>65</v>
      </c>
      <c r="I205">
        <v>33.799999999999997</v>
      </c>
      <c r="J205" t="s">
        <v>65</v>
      </c>
      <c r="K205">
        <v>16.75</v>
      </c>
      <c r="L205" t="s">
        <v>65</v>
      </c>
      <c r="M205">
        <v>1.82</v>
      </c>
      <c r="N205" t="s">
        <v>65</v>
      </c>
      <c r="O205">
        <v>7.66</v>
      </c>
      <c r="P205" t="s">
        <v>65</v>
      </c>
      <c r="Q205">
        <v>3.3000000000000002E-2</v>
      </c>
      <c r="R205" t="s">
        <v>65</v>
      </c>
      <c r="S205">
        <v>3.1E-2</v>
      </c>
      <c r="T205" t="s">
        <v>65</v>
      </c>
      <c r="U205">
        <v>2E-3</v>
      </c>
      <c r="V205" t="s">
        <v>69</v>
      </c>
      <c r="W205">
        <v>2.1999999999999999E-2</v>
      </c>
      <c r="X205" t="s">
        <v>65</v>
      </c>
      <c r="Y205">
        <v>0.05</v>
      </c>
      <c r="Z205" t="s">
        <v>69</v>
      </c>
      <c r="AA205">
        <v>0.04</v>
      </c>
      <c r="AB205" t="s">
        <v>69</v>
      </c>
      <c r="AC205">
        <v>0.04</v>
      </c>
      <c r="AD205" t="s">
        <v>69</v>
      </c>
      <c r="AE205">
        <v>0.01</v>
      </c>
      <c r="AF205" t="s">
        <v>69</v>
      </c>
      <c r="AG205">
        <v>0.05</v>
      </c>
      <c r="AH205" t="s">
        <v>70</v>
      </c>
      <c r="AI205">
        <v>0.04</v>
      </c>
      <c r="AJ205" t="s">
        <v>65</v>
      </c>
      <c r="AK205">
        <v>6.0000000000000001E-3</v>
      </c>
      <c r="AL205" t="s">
        <v>70</v>
      </c>
      <c r="AM205">
        <v>1E-3</v>
      </c>
      <c r="AN205" t="s">
        <v>70</v>
      </c>
      <c r="AO205">
        <v>2.83</v>
      </c>
      <c r="AP205" t="s">
        <v>65</v>
      </c>
      <c r="AQ205">
        <v>0.43</v>
      </c>
      <c r="AR205" t="s">
        <v>65</v>
      </c>
      <c r="AS205">
        <v>3.17</v>
      </c>
      <c r="AT205" t="s">
        <v>65</v>
      </c>
      <c r="AU205">
        <v>0.57999999999999996</v>
      </c>
      <c r="AV205" t="s">
        <v>65</v>
      </c>
      <c r="AW205">
        <v>0.13</v>
      </c>
      <c r="AX205" t="s">
        <v>65</v>
      </c>
      <c r="AY205">
        <v>0.73</v>
      </c>
      <c r="AZ205" t="s">
        <v>65</v>
      </c>
      <c r="BA205">
        <v>1.28</v>
      </c>
      <c r="BB205" t="s">
        <v>60</v>
      </c>
    </row>
    <row r="206" spans="1:54" x14ac:dyDescent="0.25">
      <c r="A206" t="s">
        <v>57</v>
      </c>
      <c r="B206">
        <v>3</v>
      </c>
      <c r="C206" t="s">
        <v>81</v>
      </c>
      <c r="D206">
        <v>2005</v>
      </c>
      <c r="E206">
        <v>68.66</v>
      </c>
      <c r="F206" t="s">
        <v>65</v>
      </c>
      <c r="G206">
        <v>7.5</v>
      </c>
      <c r="H206" t="s">
        <v>65</v>
      </c>
      <c r="I206">
        <v>39.5</v>
      </c>
      <c r="J206" t="s">
        <v>65</v>
      </c>
      <c r="K206">
        <v>19.78</v>
      </c>
      <c r="L206" t="s">
        <v>65</v>
      </c>
      <c r="M206">
        <v>0.64</v>
      </c>
      <c r="N206" t="s">
        <v>65</v>
      </c>
      <c r="O206">
        <v>8.42</v>
      </c>
      <c r="P206" t="s">
        <v>65</v>
      </c>
      <c r="Q206">
        <v>3.4000000000000002E-2</v>
      </c>
      <c r="R206" t="s">
        <v>65</v>
      </c>
      <c r="S206">
        <v>3.2000000000000001E-2</v>
      </c>
      <c r="T206" t="s">
        <v>65</v>
      </c>
      <c r="U206">
        <v>3.0000000000000001E-3</v>
      </c>
      <c r="V206" t="s">
        <v>69</v>
      </c>
      <c r="W206">
        <v>2.1999999999999999E-2</v>
      </c>
      <c r="X206" t="s">
        <v>65</v>
      </c>
      <c r="Y206">
        <v>0.06</v>
      </c>
      <c r="Z206" t="s">
        <v>69</v>
      </c>
      <c r="AA206">
        <v>0.04</v>
      </c>
      <c r="AB206" t="s">
        <v>69</v>
      </c>
      <c r="AC206">
        <v>0.03</v>
      </c>
      <c r="AD206" t="s">
        <v>69</v>
      </c>
      <c r="AE206">
        <v>0.02</v>
      </c>
      <c r="AF206" t="s">
        <v>69</v>
      </c>
      <c r="AG206">
        <v>0.05</v>
      </c>
      <c r="AH206" t="s">
        <v>60</v>
      </c>
      <c r="AI206">
        <v>0.04</v>
      </c>
      <c r="AJ206" t="s">
        <v>60</v>
      </c>
      <c r="AK206">
        <v>6.0000000000000001E-3</v>
      </c>
      <c r="AL206" t="s">
        <v>70</v>
      </c>
      <c r="AM206">
        <v>2E-3</v>
      </c>
      <c r="AN206" t="s">
        <v>70</v>
      </c>
      <c r="AO206">
        <v>3.22</v>
      </c>
      <c r="AP206" t="s">
        <v>65</v>
      </c>
      <c r="AQ206">
        <v>0.47</v>
      </c>
      <c r="AR206" t="s">
        <v>65</v>
      </c>
      <c r="AS206">
        <v>3.7</v>
      </c>
      <c r="AT206" t="s">
        <v>65</v>
      </c>
      <c r="AU206">
        <v>0.48</v>
      </c>
      <c r="AV206" t="s">
        <v>65</v>
      </c>
      <c r="AW206">
        <v>0.11</v>
      </c>
      <c r="AX206" t="s">
        <v>65</v>
      </c>
      <c r="AY206">
        <v>0.61</v>
      </c>
      <c r="AZ206" t="s">
        <v>65</v>
      </c>
      <c r="BA206">
        <v>1.17</v>
      </c>
      <c r="BB206" t="s">
        <v>65</v>
      </c>
    </row>
    <row r="207" spans="1:54" x14ac:dyDescent="0.25">
      <c r="A207" t="s">
        <v>57</v>
      </c>
      <c r="B207">
        <v>3</v>
      </c>
      <c r="C207" t="s">
        <v>81</v>
      </c>
      <c r="D207">
        <v>2006</v>
      </c>
      <c r="E207">
        <v>132.63</v>
      </c>
      <c r="F207" t="s">
        <v>65</v>
      </c>
      <c r="G207">
        <v>7.4</v>
      </c>
      <c r="H207" t="s">
        <v>65</v>
      </c>
      <c r="I207">
        <v>32.5</v>
      </c>
      <c r="J207" t="s">
        <v>65</v>
      </c>
      <c r="K207">
        <v>16.18</v>
      </c>
      <c r="L207" t="s">
        <v>65</v>
      </c>
      <c r="M207">
        <v>4.43</v>
      </c>
      <c r="N207" t="s">
        <v>66</v>
      </c>
      <c r="O207">
        <v>7.51</v>
      </c>
      <c r="P207" t="s">
        <v>65</v>
      </c>
      <c r="Q207">
        <v>3.4000000000000002E-2</v>
      </c>
      <c r="R207" t="s">
        <v>65</v>
      </c>
      <c r="S207">
        <v>2.9000000000000001E-2</v>
      </c>
      <c r="T207" t="s">
        <v>65</v>
      </c>
      <c r="U207">
        <v>5.0000000000000001E-3</v>
      </c>
      <c r="V207" t="s">
        <v>69</v>
      </c>
      <c r="W207">
        <v>1.9E-2</v>
      </c>
      <c r="X207" t="s">
        <v>65</v>
      </c>
      <c r="Y207">
        <v>0.05</v>
      </c>
      <c r="Z207" t="s">
        <v>65</v>
      </c>
      <c r="AA207">
        <v>0.04</v>
      </c>
      <c r="AB207" t="s">
        <v>65</v>
      </c>
      <c r="AC207">
        <v>0.03</v>
      </c>
      <c r="AD207" t="s">
        <v>69</v>
      </c>
      <c r="AE207">
        <v>0.02</v>
      </c>
      <c r="AF207" t="s">
        <v>69</v>
      </c>
      <c r="AH207" t="s">
        <v>63</v>
      </c>
      <c r="AJ207" t="s">
        <v>63</v>
      </c>
      <c r="AK207">
        <v>8.9999999999999993E-3</v>
      </c>
      <c r="AL207" t="s">
        <v>70</v>
      </c>
      <c r="AM207">
        <v>1E-3</v>
      </c>
      <c r="AN207" t="s">
        <v>70</v>
      </c>
      <c r="AO207">
        <v>2.72</v>
      </c>
      <c r="AP207" t="s">
        <v>65</v>
      </c>
      <c r="AQ207">
        <v>0.42</v>
      </c>
      <c r="AR207" t="s">
        <v>65</v>
      </c>
      <c r="AS207">
        <v>3.02</v>
      </c>
      <c r="AT207" t="s">
        <v>65</v>
      </c>
      <c r="AU207">
        <v>0.55000000000000004</v>
      </c>
      <c r="AV207" t="s">
        <v>65</v>
      </c>
      <c r="AW207">
        <v>0.1</v>
      </c>
      <c r="AX207" t="s">
        <v>65</v>
      </c>
      <c r="AY207">
        <v>0.72</v>
      </c>
      <c r="AZ207" t="s">
        <v>65</v>
      </c>
      <c r="BA207">
        <v>1.29</v>
      </c>
      <c r="BB207" t="s">
        <v>65</v>
      </c>
    </row>
    <row r="208" spans="1:54" x14ac:dyDescent="0.25">
      <c r="A208" t="s">
        <v>57</v>
      </c>
      <c r="B208">
        <v>3</v>
      </c>
      <c r="C208" t="s">
        <v>81</v>
      </c>
      <c r="D208">
        <v>2007</v>
      </c>
      <c r="E208">
        <v>112.97</v>
      </c>
      <c r="F208" t="s">
        <v>65</v>
      </c>
      <c r="G208">
        <v>7.4</v>
      </c>
      <c r="H208" t="s">
        <v>65</v>
      </c>
      <c r="I208">
        <v>32.299999999999997</v>
      </c>
      <c r="J208" t="s">
        <v>65</v>
      </c>
      <c r="K208">
        <v>15.76</v>
      </c>
      <c r="L208" t="s">
        <v>65</v>
      </c>
      <c r="M208">
        <v>18.04</v>
      </c>
      <c r="N208" t="s">
        <v>65</v>
      </c>
      <c r="O208">
        <v>7.76</v>
      </c>
      <c r="P208" t="s">
        <v>65</v>
      </c>
      <c r="Q208">
        <v>3.5000000000000003E-2</v>
      </c>
      <c r="R208" t="s">
        <v>65</v>
      </c>
      <c r="S208">
        <v>3.3000000000000002E-2</v>
      </c>
      <c r="T208" t="s">
        <v>65</v>
      </c>
      <c r="U208">
        <v>2E-3</v>
      </c>
      <c r="V208" t="s">
        <v>69</v>
      </c>
      <c r="W208">
        <v>0.02</v>
      </c>
      <c r="X208" t="s">
        <v>65</v>
      </c>
      <c r="Y208">
        <v>0.05</v>
      </c>
      <c r="Z208" t="s">
        <v>65</v>
      </c>
      <c r="AA208">
        <v>0.03</v>
      </c>
      <c r="AB208" t="s">
        <v>65</v>
      </c>
      <c r="AC208">
        <v>0.03</v>
      </c>
      <c r="AD208" t="s">
        <v>69</v>
      </c>
      <c r="AE208">
        <v>0.02</v>
      </c>
      <c r="AF208" t="s">
        <v>69</v>
      </c>
      <c r="AH208" t="s">
        <v>63</v>
      </c>
      <c r="AJ208" t="s">
        <v>63</v>
      </c>
      <c r="AK208">
        <v>5.0000000000000001E-3</v>
      </c>
      <c r="AL208" t="s">
        <v>70</v>
      </c>
      <c r="AM208">
        <v>0</v>
      </c>
      <c r="AN208" t="s">
        <v>70</v>
      </c>
      <c r="AO208">
        <v>2.66</v>
      </c>
      <c r="AP208" t="s">
        <v>65</v>
      </c>
      <c r="AQ208">
        <v>0.43</v>
      </c>
      <c r="AR208" t="s">
        <v>65</v>
      </c>
      <c r="AS208">
        <v>2.92</v>
      </c>
      <c r="AT208" t="s">
        <v>65</v>
      </c>
      <c r="AU208">
        <v>0.66</v>
      </c>
      <c r="AV208" t="s">
        <v>65</v>
      </c>
      <c r="AW208">
        <v>0.11</v>
      </c>
      <c r="AX208" t="s">
        <v>65</v>
      </c>
      <c r="AY208">
        <v>0.7</v>
      </c>
      <c r="AZ208" t="s">
        <v>65</v>
      </c>
      <c r="BA208">
        <v>1.2</v>
      </c>
      <c r="BB208" t="s">
        <v>65</v>
      </c>
    </row>
    <row r="209" spans="1:54" x14ac:dyDescent="0.25">
      <c r="A209" t="s">
        <v>57</v>
      </c>
      <c r="B209">
        <v>3</v>
      </c>
      <c r="C209" t="s">
        <v>81</v>
      </c>
      <c r="D209">
        <v>2008</v>
      </c>
      <c r="E209">
        <v>145.76</v>
      </c>
      <c r="F209" t="s">
        <v>59</v>
      </c>
      <c r="G209">
        <v>7.4</v>
      </c>
      <c r="H209" t="s">
        <v>65</v>
      </c>
      <c r="I209">
        <v>34.700000000000003</v>
      </c>
      <c r="J209" t="s">
        <v>65</v>
      </c>
      <c r="K209">
        <v>17.22</v>
      </c>
      <c r="L209" t="s">
        <v>65</v>
      </c>
      <c r="M209">
        <v>0.84</v>
      </c>
      <c r="N209" t="s">
        <v>65</v>
      </c>
      <c r="O209">
        <v>7.71</v>
      </c>
      <c r="P209" t="s">
        <v>65</v>
      </c>
      <c r="Q209">
        <v>3.5000000000000003E-2</v>
      </c>
      <c r="R209" t="s">
        <v>65</v>
      </c>
      <c r="S209">
        <v>3.2000000000000001E-2</v>
      </c>
      <c r="T209" t="s">
        <v>65</v>
      </c>
      <c r="U209">
        <v>4.0000000000000001E-3</v>
      </c>
      <c r="V209" t="s">
        <v>69</v>
      </c>
      <c r="W209">
        <v>1.9E-2</v>
      </c>
      <c r="X209" t="s">
        <v>65</v>
      </c>
      <c r="Y209">
        <v>0.03</v>
      </c>
      <c r="Z209" t="s">
        <v>65</v>
      </c>
      <c r="AA209">
        <v>0.03</v>
      </c>
      <c r="AB209" t="s">
        <v>65</v>
      </c>
      <c r="AC209">
        <v>0.03</v>
      </c>
      <c r="AD209" t="s">
        <v>68</v>
      </c>
      <c r="AE209">
        <v>0</v>
      </c>
      <c r="AF209" t="s">
        <v>69</v>
      </c>
      <c r="AH209" t="s">
        <v>63</v>
      </c>
      <c r="AJ209" t="s">
        <v>63</v>
      </c>
      <c r="AK209">
        <v>3.0000000000000001E-3</v>
      </c>
      <c r="AL209" t="s">
        <v>70</v>
      </c>
      <c r="AM209">
        <v>0</v>
      </c>
      <c r="AN209" t="s">
        <v>70</v>
      </c>
      <c r="AO209">
        <v>2.84</v>
      </c>
      <c r="AP209" t="s">
        <v>65</v>
      </c>
      <c r="AQ209">
        <v>0.42</v>
      </c>
      <c r="AR209" t="s">
        <v>65</v>
      </c>
      <c r="AS209">
        <v>3.37</v>
      </c>
      <c r="AT209" t="s">
        <v>65</v>
      </c>
      <c r="AU209">
        <v>0.57999999999999996</v>
      </c>
      <c r="AV209" t="s">
        <v>65</v>
      </c>
      <c r="AW209">
        <v>0.11</v>
      </c>
      <c r="AX209" t="s">
        <v>65</v>
      </c>
      <c r="AY209">
        <v>0.69</v>
      </c>
      <c r="AZ209" t="s">
        <v>65</v>
      </c>
      <c r="BA209">
        <v>0.93</v>
      </c>
      <c r="BB209" t="s">
        <v>65</v>
      </c>
    </row>
    <row r="210" spans="1:54" x14ac:dyDescent="0.25">
      <c r="A210" t="s">
        <v>57</v>
      </c>
      <c r="B210">
        <v>3</v>
      </c>
      <c r="C210" t="s">
        <v>81</v>
      </c>
      <c r="D210">
        <v>2009</v>
      </c>
      <c r="E210">
        <v>107.9</v>
      </c>
      <c r="F210" t="s">
        <v>65</v>
      </c>
      <c r="G210">
        <v>7.4</v>
      </c>
      <c r="H210" t="s">
        <v>65</v>
      </c>
      <c r="I210">
        <v>33.200000000000003</v>
      </c>
      <c r="J210" t="s">
        <v>65</v>
      </c>
      <c r="K210">
        <v>16.73</v>
      </c>
      <c r="L210" t="s">
        <v>65</v>
      </c>
      <c r="M210">
        <v>9.9600000000000009</v>
      </c>
      <c r="N210" t="s">
        <v>65</v>
      </c>
      <c r="O210">
        <v>7.35</v>
      </c>
      <c r="P210" t="s">
        <v>65</v>
      </c>
      <c r="Q210">
        <v>3.4000000000000002E-2</v>
      </c>
      <c r="R210" t="s">
        <v>65</v>
      </c>
      <c r="S210">
        <v>3.1E-2</v>
      </c>
      <c r="T210" t="s">
        <v>65</v>
      </c>
      <c r="U210">
        <v>3.0000000000000001E-3</v>
      </c>
      <c r="V210" t="s">
        <v>69</v>
      </c>
      <c r="W210">
        <v>1.7999999999999999E-2</v>
      </c>
      <c r="X210" t="s">
        <v>65</v>
      </c>
      <c r="Y210">
        <v>0.04</v>
      </c>
      <c r="Z210" t="s">
        <v>65</v>
      </c>
      <c r="AA210">
        <v>0.04</v>
      </c>
      <c r="AB210" t="s">
        <v>65</v>
      </c>
      <c r="AC210">
        <v>0.04</v>
      </c>
      <c r="AD210" t="s">
        <v>68</v>
      </c>
      <c r="AE210">
        <v>0.01</v>
      </c>
      <c r="AF210" t="s">
        <v>69</v>
      </c>
      <c r="AH210" t="s">
        <v>63</v>
      </c>
      <c r="AJ210" t="s">
        <v>63</v>
      </c>
      <c r="AK210">
        <v>3.0000000000000001E-3</v>
      </c>
      <c r="AL210" t="s">
        <v>70</v>
      </c>
      <c r="AM210">
        <v>1E-3</v>
      </c>
      <c r="AN210" t="s">
        <v>70</v>
      </c>
      <c r="AO210">
        <v>2.82</v>
      </c>
      <c r="AP210" t="s">
        <v>65</v>
      </c>
      <c r="AQ210">
        <v>0.43</v>
      </c>
      <c r="AR210" t="s">
        <v>65</v>
      </c>
      <c r="AS210">
        <v>3.19</v>
      </c>
      <c r="AT210" t="s">
        <v>65</v>
      </c>
      <c r="AU210">
        <v>0.54</v>
      </c>
      <c r="AV210" t="s">
        <v>65</v>
      </c>
      <c r="AW210">
        <v>0.11</v>
      </c>
      <c r="AX210" t="s">
        <v>65</v>
      </c>
      <c r="AY210">
        <v>0.64</v>
      </c>
      <c r="AZ210" t="s">
        <v>65</v>
      </c>
      <c r="BA210">
        <v>1.06</v>
      </c>
      <c r="BB210" t="s">
        <v>65</v>
      </c>
    </row>
    <row r="211" spans="1:54" x14ac:dyDescent="0.25">
      <c r="A211" t="s">
        <v>57</v>
      </c>
      <c r="B211">
        <v>3</v>
      </c>
      <c r="C211" t="s">
        <v>81</v>
      </c>
      <c r="D211">
        <v>2010</v>
      </c>
      <c r="E211">
        <v>99.05</v>
      </c>
      <c r="F211" t="s">
        <v>65</v>
      </c>
      <c r="G211">
        <v>7.5</v>
      </c>
      <c r="H211" t="s">
        <v>65</v>
      </c>
      <c r="I211">
        <v>34.799999999999997</v>
      </c>
      <c r="J211" t="s">
        <v>65</v>
      </c>
      <c r="K211">
        <v>17.27</v>
      </c>
      <c r="L211" t="s">
        <v>65</v>
      </c>
      <c r="M211">
        <v>1.29</v>
      </c>
      <c r="N211" t="s">
        <v>65</v>
      </c>
      <c r="O211">
        <v>7.59</v>
      </c>
      <c r="P211" t="s">
        <v>65</v>
      </c>
      <c r="Q211">
        <v>3.3000000000000002E-2</v>
      </c>
      <c r="R211" t="s">
        <v>65</v>
      </c>
      <c r="S211">
        <v>0.03</v>
      </c>
      <c r="T211" t="s">
        <v>65</v>
      </c>
      <c r="U211">
        <v>4.0000000000000001E-3</v>
      </c>
      <c r="V211" t="s">
        <v>69</v>
      </c>
      <c r="W211">
        <v>2.1000000000000001E-2</v>
      </c>
      <c r="X211" t="s">
        <v>65</v>
      </c>
      <c r="Y211">
        <v>7.0000000000000007E-2</v>
      </c>
      <c r="Z211" t="s">
        <v>66</v>
      </c>
      <c r="AA211">
        <v>0.08</v>
      </c>
      <c r="AB211" t="s">
        <v>66</v>
      </c>
      <c r="AC211">
        <v>0.05</v>
      </c>
      <c r="AD211" t="s">
        <v>67</v>
      </c>
      <c r="AE211">
        <v>0</v>
      </c>
      <c r="AF211" t="s">
        <v>67</v>
      </c>
      <c r="AH211" t="s">
        <v>63</v>
      </c>
      <c r="AJ211" t="s">
        <v>63</v>
      </c>
      <c r="AK211">
        <v>0.01</v>
      </c>
      <c r="AL211" t="s">
        <v>70</v>
      </c>
      <c r="AM211">
        <v>1.7999999999999999E-2</v>
      </c>
      <c r="AN211" t="s">
        <v>70</v>
      </c>
      <c r="AO211">
        <v>2.7</v>
      </c>
      <c r="AP211" t="s">
        <v>65</v>
      </c>
      <c r="AQ211">
        <v>0.44</v>
      </c>
      <c r="AR211" t="s">
        <v>65</v>
      </c>
      <c r="AS211">
        <v>3.28</v>
      </c>
      <c r="AT211" t="s">
        <v>65</v>
      </c>
      <c r="AU211">
        <v>0.43</v>
      </c>
      <c r="AV211" t="s">
        <v>65</v>
      </c>
      <c r="AW211">
        <v>0.11</v>
      </c>
      <c r="AX211" t="s">
        <v>65</v>
      </c>
      <c r="AY211">
        <v>0.74</v>
      </c>
      <c r="AZ211" t="s">
        <v>65</v>
      </c>
      <c r="BA211">
        <v>1.1399999999999999</v>
      </c>
      <c r="BB211" t="s">
        <v>65</v>
      </c>
    </row>
    <row r="212" spans="1:54" x14ac:dyDescent="0.25">
      <c r="A212" t="s">
        <v>57</v>
      </c>
      <c r="B212">
        <v>3</v>
      </c>
      <c r="C212" t="s">
        <v>81</v>
      </c>
      <c r="D212">
        <v>2011</v>
      </c>
      <c r="E212">
        <v>143.65</v>
      </c>
      <c r="F212" t="s">
        <v>59</v>
      </c>
      <c r="G212">
        <v>7.3</v>
      </c>
      <c r="H212" t="s">
        <v>65</v>
      </c>
      <c r="I212">
        <v>33.200000000000003</v>
      </c>
      <c r="J212" t="s">
        <v>65</v>
      </c>
      <c r="K212">
        <v>16.41</v>
      </c>
      <c r="L212" t="s">
        <v>65</v>
      </c>
      <c r="M212">
        <v>6.89</v>
      </c>
      <c r="N212" t="s">
        <v>65</v>
      </c>
      <c r="O212">
        <v>7.33</v>
      </c>
      <c r="P212" t="s">
        <v>65</v>
      </c>
      <c r="Q212">
        <v>2.3E-2</v>
      </c>
      <c r="R212" t="s">
        <v>65</v>
      </c>
      <c r="S212">
        <v>1.9E-2</v>
      </c>
      <c r="T212" t="s">
        <v>65</v>
      </c>
      <c r="U212">
        <v>4.0000000000000001E-3</v>
      </c>
      <c r="V212" t="s">
        <v>69</v>
      </c>
      <c r="W212">
        <v>1.7000000000000001E-2</v>
      </c>
      <c r="X212" t="s">
        <v>65</v>
      </c>
      <c r="Y212">
        <v>0.04</v>
      </c>
      <c r="Z212" t="s">
        <v>70</v>
      </c>
      <c r="AA212">
        <v>0.03</v>
      </c>
      <c r="AB212" t="s">
        <v>65</v>
      </c>
      <c r="AC212">
        <v>0.02</v>
      </c>
      <c r="AD212" t="s">
        <v>69</v>
      </c>
      <c r="AE212">
        <v>0.01</v>
      </c>
      <c r="AF212" t="s">
        <v>69</v>
      </c>
      <c r="AH212" t="s">
        <v>63</v>
      </c>
      <c r="AJ212" t="s">
        <v>63</v>
      </c>
      <c r="AK212">
        <v>1.0999999999999999E-2</v>
      </c>
      <c r="AL212" t="s">
        <v>70</v>
      </c>
      <c r="AM212">
        <v>0</v>
      </c>
      <c r="AN212" t="s">
        <v>70</v>
      </c>
      <c r="AO212">
        <v>2.68</v>
      </c>
      <c r="AP212" t="s">
        <v>65</v>
      </c>
      <c r="AQ212">
        <v>0.41</v>
      </c>
      <c r="AR212" t="s">
        <v>65</v>
      </c>
      <c r="AS212">
        <v>3.19</v>
      </c>
      <c r="AT212" t="s">
        <v>65</v>
      </c>
      <c r="AU212">
        <v>0.51</v>
      </c>
      <c r="AV212" t="s">
        <v>65</v>
      </c>
      <c r="AW212">
        <v>0.1</v>
      </c>
      <c r="AX212" t="s">
        <v>65</v>
      </c>
      <c r="AY212">
        <v>0.68</v>
      </c>
      <c r="AZ212" t="s">
        <v>65</v>
      </c>
      <c r="BA212">
        <v>1.21</v>
      </c>
      <c r="BB212" t="s">
        <v>65</v>
      </c>
    </row>
    <row r="213" spans="1:54" x14ac:dyDescent="0.25">
      <c r="A213" t="s">
        <v>57</v>
      </c>
      <c r="B213">
        <v>3</v>
      </c>
      <c r="C213" t="s">
        <v>81</v>
      </c>
      <c r="D213">
        <v>2012</v>
      </c>
      <c r="E213">
        <v>139.78</v>
      </c>
      <c r="F213" t="s">
        <v>59</v>
      </c>
      <c r="G213">
        <v>7.3</v>
      </c>
      <c r="H213" t="s">
        <v>60</v>
      </c>
      <c r="I213">
        <v>31.8</v>
      </c>
      <c r="J213" t="s">
        <v>60</v>
      </c>
      <c r="K213">
        <v>16.14</v>
      </c>
      <c r="L213" t="s">
        <v>60</v>
      </c>
      <c r="M213">
        <v>5.87</v>
      </c>
      <c r="N213" t="s">
        <v>60</v>
      </c>
      <c r="O213">
        <v>7.2</v>
      </c>
      <c r="P213" t="s">
        <v>60</v>
      </c>
      <c r="Q213">
        <v>2.1999999999999999E-2</v>
      </c>
      <c r="R213" t="s">
        <v>60</v>
      </c>
      <c r="S213">
        <v>1.9E-2</v>
      </c>
      <c r="T213" t="s">
        <v>60</v>
      </c>
      <c r="U213">
        <v>3.0000000000000001E-3</v>
      </c>
      <c r="V213" t="s">
        <v>61</v>
      </c>
      <c r="W213">
        <v>1.6E-2</v>
      </c>
      <c r="X213" t="s">
        <v>60</v>
      </c>
      <c r="Y213">
        <v>0.04</v>
      </c>
      <c r="Z213" t="s">
        <v>64</v>
      </c>
      <c r="AA213">
        <v>0.02</v>
      </c>
      <c r="AB213" t="s">
        <v>64</v>
      </c>
      <c r="AC213">
        <v>0.02</v>
      </c>
      <c r="AD213" t="s">
        <v>61</v>
      </c>
      <c r="AE213">
        <v>0.01</v>
      </c>
      <c r="AF213" t="s">
        <v>61</v>
      </c>
      <c r="AH213" t="s">
        <v>63</v>
      </c>
      <c r="AJ213" t="s">
        <v>63</v>
      </c>
      <c r="AK213">
        <v>6.0000000000000001E-3</v>
      </c>
      <c r="AL213" t="s">
        <v>64</v>
      </c>
      <c r="AM213">
        <v>1E-3</v>
      </c>
      <c r="AN213" t="s">
        <v>64</v>
      </c>
      <c r="AO213">
        <v>2.63</v>
      </c>
      <c r="AP213" t="s">
        <v>60</v>
      </c>
      <c r="AQ213">
        <v>0.39</v>
      </c>
      <c r="AR213" t="s">
        <v>60</v>
      </c>
      <c r="AS213">
        <v>3.07</v>
      </c>
      <c r="AT213" t="s">
        <v>60</v>
      </c>
      <c r="AU213">
        <v>0.59</v>
      </c>
      <c r="AV213" t="s">
        <v>60</v>
      </c>
      <c r="AW213">
        <v>0.1</v>
      </c>
      <c r="AX213" t="s">
        <v>60</v>
      </c>
      <c r="AY213">
        <v>0.6</v>
      </c>
      <c r="AZ213" t="s">
        <v>60</v>
      </c>
      <c r="BA213">
        <v>1.35</v>
      </c>
      <c r="BB213" t="s">
        <v>60</v>
      </c>
    </row>
    <row r="214" spans="1:54" x14ac:dyDescent="0.25">
      <c r="A214" t="s">
        <v>57</v>
      </c>
      <c r="B214">
        <v>3</v>
      </c>
      <c r="C214" t="s">
        <v>81</v>
      </c>
      <c r="D214">
        <v>2013</v>
      </c>
      <c r="E214">
        <v>113.68</v>
      </c>
      <c r="F214" t="s">
        <v>59</v>
      </c>
      <c r="G214">
        <v>7.3</v>
      </c>
      <c r="H214" t="s">
        <v>65</v>
      </c>
      <c r="I214">
        <v>34.4</v>
      </c>
      <c r="J214" t="s">
        <v>65</v>
      </c>
      <c r="K214">
        <v>17.47</v>
      </c>
      <c r="L214" t="s">
        <v>65</v>
      </c>
      <c r="M214">
        <v>2.62</v>
      </c>
      <c r="N214" t="s">
        <v>65</v>
      </c>
      <c r="O214">
        <v>7.67</v>
      </c>
      <c r="P214" t="s">
        <v>65</v>
      </c>
      <c r="Q214">
        <v>2.1000000000000001E-2</v>
      </c>
      <c r="R214" t="s">
        <v>65</v>
      </c>
      <c r="S214">
        <v>1.9E-2</v>
      </c>
      <c r="T214" t="s">
        <v>65</v>
      </c>
      <c r="U214">
        <v>2E-3</v>
      </c>
      <c r="V214" t="s">
        <v>69</v>
      </c>
      <c r="W214">
        <v>1.7999999999999999E-2</v>
      </c>
      <c r="X214" t="s">
        <v>65</v>
      </c>
      <c r="Y214">
        <v>0.03</v>
      </c>
      <c r="Z214" t="s">
        <v>70</v>
      </c>
      <c r="AA214">
        <v>0.02</v>
      </c>
      <c r="AB214" t="s">
        <v>70</v>
      </c>
      <c r="AC214">
        <v>0.02</v>
      </c>
      <c r="AD214" t="s">
        <v>68</v>
      </c>
      <c r="AE214">
        <v>0.01</v>
      </c>
      <c r="AF214" t="s">
        <v>69</v>
      </c>
      <c r="AH214" t="s">
        <v>63</v>
      </c>
      <c r="AJ214" t="s">
        <v>63</v>
      </c>
      <c r="AK214">
        <v>3.0000000000000001E-3</v>
      </c>
      <c r="AL214" t="s">
        <v>70</v>
      </c>
      <c r="AM214">
        <v>0</v>
      </c>
      <c r="AN214" t="s">
        <v>70</v>
      </c>
      <c r="AO214">
        <v>2.82</v>
      </c>
      <c r="AP214" t="s">
        <v>65</v>
      </c>
      <c r="AQ214">
        <v>0.43</v>
      </c>
      <c r="AR214" t="s">
        <v>65</v>
      </c>
      <c r="AS214">
        <v>3.33</v>
      </c>
      <c r="AT214" t="s">
        <v>65</v>
      </c>
      <c r="AU214">
        <v>0.65</v>
      </c>
      <c r="AV214" t="s">
        <v>65</v>
      </c>
      <c r="AW214">
        <v>0.1</v>
      </c>
      <c r="AX214" t="s">
        <v>65</v>
      </c>
      <c r="AY214">
        <v>0.56000000000000005</v>
      </c>
      <c r="AZ214" t="s">
        <v>65</v>
      </c>
      <c r="BA214">
        <v>1.32</v>
      </c>
      <c r="BB214" t="s">
        <v>65</v>
      </c>
    </row>
    <row r="215" spans="1:54" x14ac:dyDescent="0.25">
      <c r="A215" t="s">
        <v>57</v>
      </c>
      <c r="B215">
        <v>3</v>
      </c>
      <c r="C215" t="s">
        <v>81</v>
      </c>
      <c r="D215">
        <v>2014</v>
      </c>
      <c r="E215">
        <v>116.13</v>
      </c>
      <c r="F215" t="s">
        <v>65</v>
      </c>
      <c r="G215">
        <v>7.4</v>
      </c>
      <c r="H215" t="s">
        <v>65</v>
      </c>
      <c r="I215">
        <v>34.1</v>
      </c>
      <c r="J215" t="s">
        <v>65</v>
      </c>
      <c r="K215">
        <v>18.190000000000001</v>
      </c>
      <c r="L215" t="s">
        <v>65</v>
      </c>
      <c r="M215">
        <v>48.2</v>
      </c>
      <c r="N215" t="s">
        <v>65</v>
      </c>
      <c r="O215">
        <v>7.6</v>
      </c>
      <c r="P215" t="s">
        <v>65</v>
      </c>
      <c r="Q215">
        <v>2.3E-2</v>
      </c>
      <c r="R215" t="s">
        <v>65</v>
      </c>
      <c r="S215">
        <v>1.9E-2</v>
      </c>
      <c r="T215" t="s">
        <v>65</v>
      </c>
      <c r="U215">
        <v>3.0000000000000001E-3</v>
      </c>
      <c r="V215" t="s">
        <v>69</v>
      </c>
      <c r="W215">
        <v>1.7000000000000001E-2</v>
      </c>
      <c r="X215" t="s">
        <v>65</v>
      </c>
      <c r="Y215">
        <v>0.04</v>
      </c>
      <c r="Z215" t="s">
        <v>65</v>
      </c>
      <c r="AA215">
        <v>0.02</v>
      </c>
      <c r="AB215" t="s">
        <v>70</v>
      </c>
      <c r="AC215">
        <v>0.02</v>
      </c>
      <c r="AD215" t="s">
        <v>68</v>
      </c>
      <c r="AE215">
        <v>0.02</v>
      </c>
      <c r="AF215" t="s">
        <v>69</v>
      </c>
      <c r="AH215" t="s">
        <v>63</v>
      </c>
      <c r="AJ215" t="s">
        <v>63</v>
      </c>
      <c r="AK215">
        <v>4.0000000000000001E-3</v>
      </c>
      <c r="AL215" t="s">
        <v>70</v>
      </c>
      <c r="AM215">
        <v>0</v>
      </c>
      <c r="AN215" t="s">
        <v>70</v>
      </c>
      <c r="AO215">
        <v>2.82</v>
      </c>
      <c r="AP215" t="s">
        <v>65</v>
      </c>
      <c r="AQ215">
        <v>0.43</v>
      </c>
      <c r="AR215" t="s">
        <v>65</v>
      </c>
      <c r="AS215">
        <v>3.36</v>
      </c>
      <c r="AT215" t="s">
        <v>65</v>
      </c>
      <c r="AU215">
        <v>0.64</v>
      </c>
      <c r="AV215" t="s">
        <v>65</v>
      </c>
      <c r="AW215">
        <v>0.1</v>
      </c>
      <c r="AX215" t="s">
        <v>65</v>
      </c>
      <c r="AY215">
        <v>0.64</v>
      </c>
      <c r="AZ215" t="s">
        <v>65</v>
      </c>
      <c r="BA215">
        <v>1.25</v>
      </c>
      <c r="BB215" t="s">
        <v>65</v>
      </c>
    </row>
    <row r="216" spans="1:54" x14ac:dyDescent="0.25">
      <c r="A216" t="s">
        <v>57</v>
      </c>
      <c r="B216">
        <v>3</v>
      </c>
      <c r="C216" t="s">
        <v>81</v>
      </c>
      <c r="D216">
        <v>2015</v>
      </c>
      <c r="E216">
        <v>75.760000000000005</v>
      </c>
      <c r="F216" t="s">
        <v>65</v>
      </c>
      <c r="G216">
        <v>7.2</v>
      </c>
      <c r="H216" t="s">
        <v>65</v>
      </c>
      <c r="I216">
        <v>36</v>
      </c>
      <c r="J216" t="s">
        <v>65</v>
      </c>
      <c r="K216">
        <v>17.68</v>
      </c>
      <c r="L216" t="s">
        <v>65</v>
      </c>
      <c r="M216">
        <v>3.27</v>
      </c>
      <c r="N216" t="s">
        <v>65</v>
      </c>
      <c r="O216">
        <v>7.74</v>
      </c>
      <c r="P216" t="s">
        <v>65</v>
      </c>
      <c r="Q216">
        <v>2.5999999999999999E-2</v>
      </c>
      <c r="R216" t="s">
        <v>65</v>
      </c>
      <c r="S216">
        <v>2.3E-2</v>
      </c>
      <c r="T216" t="s">
        <v>65</v>
      </c>
      <c r="U216">
        <v>3.0000000000000001E-3</v>
      </c>
      <c r="V216" t="s">
        <v>69</v>
      </c>
      <c r="W216">
        <v>2.1000000000000001E-2</v>
      </c>
      <c r="X216" t="s">
        <v>65</v>
      </c>
      <c r="Y216">
        <v>0.05</v>
      </c>
      <c r="Z216" t="s">
        <v>65</v>
      </c>
      <c r="AA216">
        <v>0.04</v>
      </c>
      <c r="AB216" t="s">
        <v>70</v>
      </c>
      <c r="AC216">
        <v>0.04</v>
      </c>
      <c r="AD216" t="s">
        <v>68</v>
      </c>
      <c r="AE216">
        <v>0.01</v>
      </c>
      <c r="AF216" t="s">
        <v>69</v>
      </c>
      <c r="AH216" t="s">
        <v>63</v>
      </c>
      <c r="AJ216" t="s">
        <v>63</v>
      </c>
      <c r="AK216">
        <v>4.0000000000000001E-3</v>
      </c>
      <c r="AL216" t="s">
        <v>70</v>
      </c>
      <c r="AM216">
        <v>1E-3</v>
      </c>
      <c r="AN216" t="s">
        <v>70</v>
      </c>
      <c r="AO216">
        <v>2.92</v>
      </c>
      <c r="AP216" t="s">
        <v>65</v>
      </c>
      <c r="AQ216">
        <v>0.44</v>
      </c>
      <c r="AR216" t="s">
        <v>65</v>
      </c>
      <c r="AS216">
        <v>3.5</v>
      </c>
      <c r="AT216" t="s">
        <v>65</v>
      </c>
      <c r="AU216">
        <v>0.67</v>
      </c>
      <c r="AV216" t="s">
        <v>65</v>
      </c>
      <c r="AW216">
        <v>0.1</v>
      </c>
      <c r="AX216" t="s">
        <v>65</v>
      </c>
      <c r="AY216">
        <v>0.61</v>
      </c>
      <c r="AZ216" t="s">
        <v>65</v>
      </c>
      <c r="BA216">
        <v>1.37</v>
      </c>
      <c r="BB216" t="s">
        <v>65</v>
      </c>
    </row>
    <row r="217" spans="1:54" x14ac:dyDescent="0.25">
      <c r="A217" t="s">
        <v>57</v>
      </c>
      <c r="B217">
        <v>3</v>
      </c>
      <c r="C217" t="s">
        <v>81</v>
      </c>
      <c r="D217">
        <v>2016</v>
      </c>
      <c r="E217">
        <v>107.8</v>
      </c>
      <c r="F217" t="s">
        <v>65</v>
      </c>
      <c r="G217">
        <v>7.4</v>
      </c>
      <c r="H217" t="s">
        <v>65</v>
      </c>
      <c r="I217">
        <v>34.200000000000003</v>
      </c>
      <c r="J217" t="s">
        <v>65</v>
      </c>
      <c r="K217">
        <v>17.260000000000002</v>
      </c>
      <c r="L217" t="s">
        <v>65</v>
      </c>
      <c r="M217">
        <v>13.64</v>
      </c>
      <c r="N217" t="s">
        <v>65</v>
      </c>
      <c r="O217">
        <v>7.63</v>
      </c>
      <c r="P217" t="s">
        <v>65</v>
      </c>
      <c r="Q217">
        <v>2.4E-2</v>
      </c>
      <c r="R217" t="s">
        <v>65</v>
      </c>
      <c r="S217">
        <v>1.9E-2</v>
      </c>
      <c r="T217" t="s">
        <v>65</v>
      </c>
      <c r="U217">
        <v>4.0000000000000001E-3</v>
      </c>
      <c r="V217" t="s">
        <v>69</v>
      </c>
      <c r="W217">
        <v>1.9E-2</v>
      </c>
      <c r="X217" t="s">
        <v>65</v>
      </c>
      <c r="Y217">
        <v>0.04</v>
      </c>
      <c r="Z217" t="s">
        <v>70</v>
      </c>
      <c r="AA217">
        <v>0.03</v>
      </c>
      <c r="AB217" t="s">
        <v>70</v>
      </c>
      <c r="AC217">
        <v>0.03</v>
      </c>
      <c r="AD217" t="s">
        <v>68</v>
      </c>
      <c r="AE217">
        <v>0.01</v>
      </c>
      <c r="AF217" t="s">
        <v>69</v>
      </c>
      <c r="AH217" t="s">
        <v>63</v>
      </c>
      <c r="AJ217" t="s">
        <v>63</v>
      </c>
      <c r="AK217">
        <v>4.0000000000000001E-3</v>
      </c>
      <c r="AL217" t="s">
        <v>70</v>
      </c>
      <c r="AM217">
        <v>0</v>
      </c>
      <c r="AN217" t="s">
        <v>70</v>
      </c>
      <c r="AO217">
        <v>2.69</v>
      </c>
      <c r="AP217" t="s">
        <v>65</v>
      </c>
      <c r="AQ217">
        <v>0.42</v>
      </c>
      <c r="AR217" t="s">
        <v>65</v>
      </c>
      <c r="AS217">
        <v>3.25</v>
      </c>
      <c r="AT217" t="s">
        <v>65</v>
      </c>
      <c r="AU217">
        <v>0.63</v>
      </c>
      <c r="AV217" t="s">
        <v>65</v>
      </c>
      <c r="AW217">
        <v>0.1</v>
      </c>
      <c r="AX217" t="s">
        <v>65</v>
      </c>
      <c r="AY217">
        <v>0.67</v>
      </c>
      <c r="AZ217" t="s">
        <v>65</v>
      </c>
      <c r="BA217">
        <v>1.35</v>
      </c>
      <c r="BB217" t="s">
        <v>65</v>
      </c>
    </row>
    <row r="218" spans="1:54" x14ac:dyDescent="0.25">
      <c r="A218" t="s">
        <v>57</v>
      </c>
      <c r="B218">
        <v>3</v>
      </c>
      <c r="C218" t="s">
        <v>81</v>
      </c>
      <c r="D218">
        <v>2017</v>
      </c>
      <c r="E218">
        <v>144.76</v>
      </c>
      <c r="F218" t="s">
        <v>65</v>
      </c>
      <c r="G218">
        <v>7.4</v>
      </c>
      <c r="H218" t="s">
        <v>65</v>
      </c>
      <c r="I218">
        <v>34.9</v>
      </c>
      <c r="J218" t="s">
        <v>65</v>
      </c>
      <c r="K218">
        <v>17.16</v>
      </c>
      <c r="L218" t="s">
        <v>65</v>
      </c>
      <c r="M218">
        <v>19.5</v>
      </c>
      <c r="N218" t="s">
        <v>65</v>
      </c>
      <c r="O218">
        <v>7.52</v>
      </c>
      <c r="P218" t="s">
        <v>65</v>
      </c>
      <c r="Q218">
        <v>2.4E-2</v>
      </c>
      <c r="R218" t="s">
        <v>65</v>
      </c>
      <c r="S218">
        <v>0.02</v>
      </c>
      <c r="T218" t="s">
        <v>65</v>
      </c>
      <c r="U218">
        <v>3.0000000000000001E-3</v>
      </c>
      <c r="V218" t="s">
        <v>69</v>
      </c>
      <c r="W218">
        <v>2.1000000000000001E-2</v>
      </c>
      <c r="X218" t="s">
        <v>65</v>
      </c>
      <c r="Y218">
        <v>0.03</v>
      </c>
      <c r="Z218" t="s">
        <v>65</v>
      </c>
      <c r="AA218">
        <v>0.02</v>
      </c>
      <c r="AB218" t="s">
        <v>70</v>
      </c>
      <c r="AC218">
        <v>0.01</v>
      </c>
      <c r="AD218" t="s">
        <v>68</v>
      </c>
      <c r="AE218">
        <v>0.01</v>
      </c>
      <c r="AF218" t="s">
        <v>69</v>
      </c>
      <c r="AH218" t="s">
        <v>63</v>
      </c>
      <c r="AJ218" t="s">
        <v>63</v>
      </c>
      <c r="AK218">
        <v>5.0000000000000001E-3</v>
      </c>
      <c r="AL218" t="s">
        <v>70</v>
      </c>
      <c r="AM218">
        <v>0</v>
      </c>
      <c r="AN218" t="s">
        <v>70</v>
      </c>
      <c r="AO218">
        <v>2.8</v>
      </c>
      <c r="AP218" t="s">
        <v>65</v>
      </c>
      <c r="AQ218">
        <v>0.43</v>
      </c>
      <c r="AR218" t="s">
        <v>65</v>
      </c>
      <c r="AS218">
        <v>3.37</v>
      </c>
      <c r="AT218" t="s">
        <v>65</v>
      </c>
      <c r="AU218">
        <v>0.66</v>
      </c>
      <c r="AV218" t="s">
        <v>65</v>
      </c>
      <c r="AW218">
        <v>0.1</v>
      </c>
      <c r="AX218" t="s">
        <v>65</v>
      </c>
      <c r="AY218">
        <v>0.63</v>
      </c>
      <c r="AZ218" t="s">
        <v>65</v>
      </c>
      <c r="BA218">
        <v>1.17</v>
      </c>
      <c r="BB218" t="s">
        <v>65</v>
      </c>
    </row>
    <row r="219" spans="1:54" x14ac:dyDescent="0.25">
      <c r="A219" t="s">
        <v>57</v>
      </c>
      <c r="B219">
        <v>3</v>
      </c>
      <c r="C219" t="s">
        <v>81</v>
      </c>
      <c r="D219">
        <v>2018</v>
      </c>
      <c r="E219">
        <v>98.36</v>
      </c>
      <c r="F219" t="s">
        <v>65</v>
      </c>
      <c r="G219">
        <v>7.4</v>
      </c>
      <c r="H219" t="s">
        <v>65</v>
      </c>
      <c r="I219">
        <v>37.4</v>
      </c>
      <c r="J219" t="s">
        <v>60</v>
      </c>
      <c r="K219">
        <v>18.27</v>
      </c>
      <c r="L219" t="s">
        <v>65</v>
      </c>
      <c r="M219">
        <v>0.9</v>
      </c>
      <c r="N219" t="s">
        <v>65</v>
      </c>
      <c r="O219">
        <v>7.91</v>
      </c>
      <c r="P219" t="s">
        <v>65</v>
      </c>
      <c r="Q219">
        <v>2.4E-2</v>
      </c>
      <c r="R219" t="s">
        <v>65</v>
      </c>
      <c r="S219">
        <v>2.1999999999999999E-2</v>
      </c>
      <c r="T219" t="s">
        <v>65</v>
      </c>
      <c r="U219">
        <v>2E-3</v>
      </c>
      <c r="V219" t="s">
        <v>69</v>
      </c>
      <c r="W219">
        <v>2.1999999999999999E-2</v>
      </c>
      <c r="X219" t="s">
        <v>65</v>
      </c>
      <c r="Y219">
        <v>0.03</v>
      </c>
      <c r="Z219" t="s">
        <v>70</v>
      </c>
      <c r="AA219">
        <v>0.02</v>
      </c>
      <c r="AB219" t="s">
        <v>70</v>
      </c>
      <c r="AC219">
        <v>0.01</v>
      </c>
      <c r="AD219" t="s">
        <v>68</v>
      </c>
      <c r="AE219">
        <v>0.01</v>
      </c>
      <c r="AF219" t="s">
        <v>69</v>
      </c>
      <c r="AH219" t="s">
        <v>63</v>
      </c>
      <c r="AJ219" t="s">
        <v>63</v>
      </c>
      <c r="AK219">
        <v>6.0000000000000001E-3</v>
      </c>
      <c r="AL219" t="s">
        <v>70</v>
      </c>
      <c r="AM219">
        <v>0</v>
      </c>
      <c r="AN219" t="s">
        <v>70</v>
      </c>
      <c r="AO219">
        <v>2.91</v>
      </c>
      <c r="AP219" t="s">
        <v>65</v>
      </c>
      <c r="AQ219">
        <v>0.43</v>
      </c>
      <c r="AR219" t="s">
        <v>65</v>
      </c>
      <c r="AS219">
        <v>3.46</v>
      </c>
      <c r="AT219" t="s">
        <v>65</v>
      </c>
      <c r="AU219">
        <v>0.66</v>
      </c>
      <c r="AV219" t="s">
        <v>65</v>
      </c>
      <c r="AW219">
        <v>0.11</v>
      </c>
      <c r="AX219" t="s">
        <v>65</v>
      </c>
      <c r="AY219">
        <v>0.6</v>
      </c>
      <c r="AZ219" t="s">
        <v>65</v>
      </c>
      <c r="BA219">
        <v>1.08</v>
      </c>
      <c r="BB219" t="s">
        <v>65</v>
      </c>
    </row>
    <row r="220" spans="1:54" x14ac:dyDescent="0.25">
      <c r="A220" t="s">
        <v>57</v>
      </c>
      <c r="B220">
        <v>3</v>
      </c>
      <c r="C220" t="s">
        <v>82</v>
      </c>
      <c r="D220">
        <v>1969</v>
      </c>
      <c r="E220">
        <v>146.47</v>
      </c>
      <c r="F220" t="s">
        <v>59</v>
      </c>
      <c r="G220">
        <v>7.1</v>
      </c>
      <c r="H220" t="s">
        <v>60</v>
      </c>
      <c r="J220" t="s">
        <v>63</v>
      </c>
      <c r="K220">
        <v>16.579999999999998</v>
      </c>
      <c r="L220" t="s">
        <v>59</v>
      </c>
      <c r="M220">
        <v>2.93</v>
      </c>
      <c r="N220" t="s">
        <v>59</v>
      </c>
      <c r="O220">
        <v>6.5</v>
      </c>
      <c r="P220" t="s">
        <v>71</v>
      </c>
      <c r="R220" t="s">
        <v>63</v>
      </c>
      <c r="S220">
        <v>2.7E-2</v>
      </c>
      <c r="T220" t="s">
        <v>59</v>
      </c>
      <c r="V220" t="s">
        <v>63</v>
      </c>
      <c r="W220">
        <v>1.2999999999999999E-2</v>
      </c>
      <c r="X220" t="s">
        <v>59</v>
      </c>
      <c r="Z220" t="s">
        <v>63</v>
      </c>
      <c r="AA220">
        <v>0.06</v>
      </c>
      <c r="AB220" t="s">
        <v>74</v>
      </c>
      <c r="AC220">
        <v>0.05</v>
      </c>
      <c r="AD220" t="s">
        <v>74</v>
      </c>
      <c r="AF220" t="s">
        <v>63</v>
      </c>
      <c r="AH220" t="s">
        <v>63</v>
      </c>
      <c r="AI220">
        <v>0.06</v>
      </c>
      <c r="AJ220" t="s">
        <v>59</v>
      </c>
      <c r="AK220">
        <v>0.01</v>
      </c>
      <c r="AL220" t="s">
        <v>59</v>
      </c>
      <c r="AM220">
        <v>1E-3</v>
      </c>
      <c r="AN220" t="s">
        <v>59</v>
      </c>
      <c r="AO220">
        <v>2.0299999999999998</v>
      </c>
      <c r="AP220" t="s">
        <v>59</v>
      </c>
      <c r="AQ220">
        <v>0.04</v>
      </c>
      <c r="AR220" t="s">
        <v>59</v>
      </c>
      <c r="AS220">
        <v>3.09</v>
      </c>
      <c r="AT220" t="s">
        <v>59</v>
      </c>
      <c r="AU220">
        <v>0.8</v>
      </c>
      <c r="AV220" t="s">
        <v>59</v>
      </c>
      <c r="AX220" t="s">
        <v>63</v>
      </c>
      <c r="AZ220" t="s">
        <v>63</v>
      </c>
      <c r="BB220" t="s">
        <v>63</v>
      </c>
    </row>
    <row r="221" spans="1:54" x14ac:dyDescent="0.25">
      <c r="A221" t="s">
        <v>57</v>
      </c>
      <c r="B221">
        <v>3</v>
      </c>
      <c r="C221" t="s">
        <v>82</v>
      </c>
      <c r="D221">
        <v>1970</v>
      </c>
      <c r="E221">
        <v>105.69</v>
      </c>
      <c r="F221" t="s">
        <v>59</v>
      </c>
      <c r="G221">
        <v>7.2</v>
      </c>
      <c r="H221" t="s">
        <v>60</v>
      </c>
      <c r="I221">
        <v>34.9</v>
      </c>
      <c r="J221" t="s">
        <v>60</v>
      </c>
      <c r="K221">
        <v>17.420000000000002</v>
      </c>
      <c r="L221" t="s">
        <v>65</v>
      </c>
      <c r="M221">
        <v>2.11</v>
      </c>
      <c r="N221" t="s">
        <v>59</v>
      </c>
      <c r="O221">
        <v>7.53</v>
      </c>
      <c r="P221" t="s">
        <v>66</v>
      </c>
      <c r="R221" t="s">
        <v>63</v>
      </c>
      <c r="S221">
        <v>2.9000000000000001E-2</v>
      </c>
      <c r="T221" t="s">
        <v>65</v>
      </c>
      <c r="V221" t="s">
        <v>63</v>
      </c>
      <c r="W221">
        <v>1.6E-2</v>
      </c>
      <c r="X221" t="s">
        <v>65</v>
      </c>
      <c r="Z221" t="s">
        <v>63</v>
      </c>
      <c r="AA221">
        <v>0.05</v>
      </c>
      <c r="AB221" t="s">
        <v>74</v>
      </c>
      <c r="AC221">
        <v>0.05</v>
      </c>
      <c r="AD221" t="s">
        <v>74</v>
      </c>
      <c r="AF221" t="s">
        <v>63</v>
      </c>
      <c r="AH221" t="s">
        <v>63</v>
      </c>
      <c r="AI221">
        <v>0.05</v>
      </c>
      <c r="AJ221" t="s">
        <v>59</v>
      </c>
      <c r="AK221">
        <v>5.0000000000000001E-3</v>
      </c>
      <c r="AL221" t="s">
        <v>60</v>
      </c>
      <c r="AM221">
        <v>0</v>
      </c>
      <c r="AN221" t="s">
        <v>59</v>
      </c>
      <c r="AO221">
        <v>2.02</v>
      </c>
      <c r="AP221" t="s">
        <v>59</v>
      </c>
      <c r="AQ221">
        <v>0.03</v>
      </c>
      <c r="AR221" t="s">
        <v>59</v>
      </c>
      <c r="AS221">
        <v>3.86</v>
      </c>
      <c r="AT221" t="s">
        <v>59</v>
      </c>
      <c r="AU221">
        <v>1.06</v>
      </c>
      <c r="AV221" t="s">
        <v>59</v>
      </c>
      <c r="AW221">
        <v>0.73</v>
      </c>
      <c r="AX221" t="s">
        <v>60</v>
      </c>
      <c r="AZ221" t="s">
        <v>63</v>
      </c>
      <c r="BB221" t="s">
        <v>63</v>
      </c>
    </row>
    <row r="222" spans="1:54" x14ac:dyDescent="0.25">
      <c r="A222" t="s">
        <v>57</v>
      </c>
      <c r="B222">
        <v>3</v>
      </c>
      <c r="C222" t="s">
        <v>82</v>
      </c>
      <c r="D222">
        <v>1971</v>
      </c>
      <c r="E222">
        <v>148.19</v>
      </c>
      <c r="F222" t="s">
        <v>59</v>
      </c>
      <c r="G222">
        <v>7.3</v>
      </c>
      <c r="H222" t="s">
        <v>60</v>
      </c>
      <c r="I222">
        <v>64.3</v>
      </c>
      <c r="J222" t="s">
        <v>60</v>
      </c>
      <c r="K222">
        <v>16.21</v>
      </c>
      <c r="L222" t="s">
        <v>65</v>
      </c>
      <c r="M222">
        <v>1.56</v>
      </c>
      <c r="N222" t="s">
        <v>59</v>
      </c>
      <c r="O222">
        <v>7.17</v>
      </c>
      <c r="P222" t="s">
        <v>66</v>
      </c>
      <c r="R222" t="s">
        <v>63</v>
      </c>
      <c r="S222">
        <v>7.0999999999999994E-2</v>
      </c>
      <c r="T222" t="s">
        <v>65</v>
      </c>
      <c r="V222" t="s">
        <v>63</v>
      </c>
      <c r="W222">
        <v>1.7999999999999999E-2</v>
      </c>
      <c r="X222" t="s">
        <v>65</v>
      </c>
      <c r="Z222" t="s">
        <v>63</v>
      </c>
      <c r="AA222">
        <v>0.06</v>
      </c>
      <c r="AB222" t="s">
        <v>74</v>
      </c>
      <c r="AC222">
        <v>0.06</v>
      </c>
      <c r="AD222" t="s">
        <v>74</v>
      </c>
      <c r="AF222" t="s">
        <v>63</v>
      </c>
      <c r="AH222" t="s">
        <v>63</v>
      </c>
      <c r="AI222">
        <v>0.06</v>
      </c>
      <c r="AJ222" t="s">
        <v>59</v>
      </c>
      <c r="AK222">
        <v>0</v>
      </c>
      <c r="AL222" t="s">
        <v>60</v>
      </c>
      <c r="AM222">
        <v>0</v>
      </c>
      <c r="AN222" t="s">
        <v>65</v>
      </c>
      <c r="AO222">
        <v>2.1800000000000002</v>
      </c>
      <c r="AP222" t="s">
        <v>65</v>
      </c>
      <c r="AQ222">
        <v>0.04</v>
      </c>
      <c r="AR222" t="s">
        <v>65</v>
      </c>
      <c r="AS222">
        <v>3.59</v>
      </c>
      <c r="AT222" t="s">
        <v>65</v>
      </c>
      <c r="AU222">
        <v>1.33</v>
      </c>
      <c r="AV222" t="s">
        <v>59</v>
      </c>
      <c r="AW222">
        <v>0.42</v>
      </c>
      <c r="AX222" t="s">
        <v>59</v>
      </c>
      <c r="AZ222" t="s">
        <v>63</v>
      </c>
      <c r="BB222" t="s">
        <v>63</v>
      </c>
    </row>
    <row r="223" spans="1:54" x14ac:dyDescent="0.25">
      <c r="A223" t="s">
        <v>57</v>
      </c>
      <c r="B223">
        <v>3</v>
      </c>
      <c r="C223" t="s">
        <v>82</v>
      </c>
      <c r="D223">
        <v>1972</v>
      </c>
      <c r="E223">
        <v>198.7</v>
      </c>
      <c r="F223" t="s">
        <v>59</v>
      </c>
      <c r="G223">
        <v>7.1</v>
      </c>
      <c r="H223" t="s">
        <v>65</v>
      </c>
      <c r="I223">
        <v>44.6</v>
      </c>
      <c r="J223" t="s">
        <v>60</v>
      </c>
      <c r="K223">
        <v>15</v>
      </c>
      <c r="L223" t="s">
        <v>65</v>
      </c>
      <c r="M223">
        <v>3.32</v>
      </c>
      <c r="N223" t="s">
        <v>59</v>
      </c>
      <c r="O223">
        <v>5.36</v>
      </c>
      <c r="P223" t="s">
        <v>66</v>
      </c>
      <c r="R223" t="s">
        <v>63</v>
      </c>
      <c r="S223">
        <v>3.7999999999999999E-2</v>
      </c>
      <c r="T223" t="s">
        <v>65</v>
      </c>
      <c r="V223" t="s">
        <v>63</v>
      </c>
      <c r="W223">
        <v>2.3E-2</v>
      </c>
      <c r="X223" t="s">
        <v>65</v>
      </c>
      <c r="Z223" t="s">
        <v>63</v>
      </c>
      <c r="AA223">
        <v>0.05</v>
      </c>
      <c r="AB223" t="s">
        <v>69</v>
      </c>
      <c r="AC223">
        <v>0.05</v>
      </c>
      <c r="AD223" t="s">
        <v>69</v>
      </c>
      <c r="AF223" t="s">
        <v>63</v>
      </c>
      <c r="AH223" t="s">
        <v>63</v>
      </c>
      <c r="AI223">
        <v>0.05</v>
      </c>
      <c r="AJ223" t="s">
        <v>65</v>
      </c>
      <c r="AK223">
        <v>1E-3</v>
      </c>
      <c r="AL223" t="s">
        <v>65</v>
      </c>
      <c r="AM223">
        <v>1E-3</v>
      </c>
      <c r="AN223" t="s">
        <v>65</v>
      </c>
      <c r="AO223">
        <v>1.97</v>
      </c>
      <c r="AP223" t="s">
        <v>59</v>
      </c>
      <c r="AQ223">
        <v>0.08</v>
      </c>
      <c r="AR223" t="s">
        <v>65</v>
      </c>
      <c r="AS223">
        <v>3.32</v>
      </c>
      <c r="AT223" t="s">
        <v>65</v>
      </c>
      <c r="AU223">
        <v>0.82</v>
      </c>
      <c r="AV223" t="s">
        <v>59</v>
      </c>
      <c r="AW223">
        <v>0.16</v>
      </c>
      <c r="AX223" t="s">
        <v>78</v>
      </c>
      <c r="AZ223" t="s">
        <v>63</v>
      </c>
      <c r="BB223" t="s">
        <v>63</v>
      </c>
    </row>
    <row r="224" spans="1:54" x14ac:dyDescent="0.25">
      <c r="A224" t="s">
        <v>57</v>
      </c>
      <c r="B224">
        <v>3</v>
      </c>
      <c r="C224" t="s">
        <v>82</v>
      </c>
      <c r="D224">
        <v>1973</v>
      </c>
      <c r="E224">
        <v>64.14</v>
      </c>
      <c r="F224" t="s">
        <v>59</v>
      </c>
      <c r="G224">
        <v>7.2</v>
      </c>
      <c r="H224" t="s">
        <v>78</v>
      </c>
      <c r="J224" t="s">
        <v>63</v>
      </c>
      <c r="K224">
        <v>17.079999999999998</v>
      </c>
      <c r="L224" t="s">
        <v>65</v>
      </c>
      <c r="M224">
        <v>0.86</v>
      </c>
      <c r="N224" t="s">
        <v>59</v>
      </c>
      <c r="O224">
        <v>4.1500000000000004</v>
      </c>
      <c r="P224" t="s">
        <v>66</v>
      </c>
      <c r="R224" t="s">
        <v>63</v>
      </c>
      <c r="S224">
        <v>5.0999999999999997E-2</v>
      </c>
      <c r="T224" t="s">
        <v>65</v>
      </c>
      <c r="V224" t="s">
        <v>63</v>
      </c>
      <c r="W224">
        <v>2.1999999999999999E-2</v>
      </c>
      <c r="X224" t="s">
        <v>65</v>
      </c>
      <c r="Z224" t="s">
        <v>63</v>
      </c>
      <c r="AA224">
        <v>0.04</v>
      </c>
      <c r="AB224" t="s">
        <v>74</v>
      </c>
      <c r="AC224">
        <v>0.04</v>
      </c>
      <c r="AD224" t="s">
        <v>61</v>
      </c>
      <c r="AF224" t="s">
        <v>63</v>
      </c>
      <c r="AH224" t="s">
        <v>63</v>
      </c>
      <c r="AI224">
        <v>0.04</v>
      </c>
      <c r="AJ224" t="s">
        <v>65</v>
      </c>
      <c r="AK224">
        <v>0</v>
      </c>
      <c r="AL224" t="s">
        <v>60</v>
      </c>
      <c r="AM224">
        <v>1E-3</v>
      </c>
      <c r="AN224" t="s">
        <v>59</v>
      </c>
      <c r="AO224">
        <v>1.81</v>
      </c>
      <c r="AP224" t="s">
        <v>59</v>
      </c>
      <c r="AQ224">
        <v>0.13</v>
      </c>
      <c r="AR224" t="s">
        <v>59</v>
      </c>
      <c r="AS224">
        <v>2.78</v>
      </c>
      <c r="AT224" t="s">
        <v>59</v>
      </c>
      <c r="AU224">
        <v>0.92</v>
      </c>
      <c r="AV224" t="s">
        <v>65</v>
      </c>
      <c r="AX224" t="s">
        <v>63</v>
      </c>
      <c r="AZ224" t="s">
        <v>63</v>
      </c>
      <c r="BB224" t="s">
        <v>63</v>
      </c>
    </row>
    <row r="225" spans="1:54" x14ac:dyDescent="0.25">
      <c r="A225" t="s">
        <v>57</v>
      </c>
      <c r="B225">
        <v>3</v>
      </c>
      <c r="C225" t="s">
        <v>82</v>
      </c>
      <c r="D225">
        <v>1974</v>
      </c>
      <c r="E225">
        <v>207.31</v>
      </c>
      <c r="F225" t="s">
        <v>65</v>
      </c>
      <c r="G225">
        <v>7.3</v>
      </c>
      <c r="H225" t="s">
        <v>78</v>
      </c>
      <c r="J225" t="s">
        <v>63</v>
      </c>
      <c r="K225">
        <v>17.920000000000002</v>
      </c>
      <c r="L225" t="s">
        <v>65</v>
      </c>
      <c r="M225">
        <v>9.51</v>
      </c>
      <c r="N225" t="s">
        <v>59</v>
      </c>
      <c r="O225">
        <v>5.39</v>
      </c>
      <c r="P225" t="s">
        <v>66</v>
      </c>
      <c r="Q225">
        <v>0.06</v>
      </c>
      <c r="R225" t="s">
        <v>78</v>
      </c>
      <c r="S225">
        <v>4.2999999999999997E-2</v>
      </c>
      <c r="T225" t="s">
        <v>59</v>
      </c>
      <c r="U225">
        <v>2.3E-2</v>
      </c>
      <c r="V225" t="s">
        <v>79</v>
      </c>
      <c r="W225">
        <v>2.9000000000000001E-2</v>
      </c>
      <c r="X225" t="s">
        <v>59</v>
      </c>
      <c r="Z225" t="s">
        <v>63</v>
      </c>
      <c r="AA225">
        <v>0.06</v>
      </c>
      <c r="AB225" t="s">
        <v>74</v>
      </c>
      <c r="AD225" t="s">
        <v>63</v>
      </c>
      <c r="AF225" t="s">
        <v>63</v>
      </c>
      <c r="AH225" t="s">
        <v>63</v>
      </c>
      <c r="AI225">
        <v>0.05</v>
      </c>
      <c r="AJ225" t="s">
        <v>59</v>
      </c>
      <c r="AL225" t="s">
        <v>63</v>
      </c>
      <c r="AM225">
        <v>5.0000000000000001E-3</v>
      </c>
      <c r="AN225" t="s">
        <v>59</v>
      </c>
      <c r="AO225">
        <v>2.11</v>
      </c>
      <c r="AP225" t="s">
        <v>65</v>
      </c>
      <c r="AQ225">
        <v>0.3</v>
      </c>
      <c r="AR225" t="s">
        <v>65</v>
      </c>
      <c r="AS225">
        <v>3.46</v>
      </c>
      <c r="AT225" t="s">
        <v>65</v>
      </c>
      <c r="AU225">
        <v>0.99</v>
      </c>
      <c r="AV225" t="s">
        <v>65</v>
      </c>
      <c r="AX225" t="s">
        <v>63</v>
      </c>
      <c r="AZ225" t="s">
        <v>63</v>
      </c>
      <c r="BB225" t="s">
        <v>63</v>
      </c>
    </row>
    <row r="226" spans="1:54" x14ac:dyDescent="0.25">
      <c r="A226" t="s">
        <v>57</v>
      </c>
      <c r="B226">
        <v>3</v>
      </c>
      <c r="C226" t="s">
        <v>82</v>
      </c>
      <c r="D226">
        <v>1975</v>
      </c>
      <c r="E226">
        <v>145.71</v>
      </c>
      <c r="F226" t="s">
        <v>59</v>
      </c>
      <c r="G226">
        <v>7.4</v>
      </c>
      <c r="H226" t="s">
        <v>78</v>
      </c>
      <c r="I226">
        <v>51.9</v>
      </c>
      <c r="J226" t="s">
        <v>60</v>
      </c>
      <c r="K226">
        <v>17.62</v>
      </c>
      <c r="L226" t="s">
        <v>65</v>
      </c>
      <c r="M226">
        <v>2.42</v>
      </c>
      <c r="N226" t="s">
        <v>59</v>
      </c>
      <c r="O226">
        <v>6.08</v>
      </c>
      <c r="P226" t="s">
        <v>66</v>
      </c>
      <c r="Q226">
        <v>4.9000000000000002E-2</v>
      </c>
      <c r="R226" t="s">
        <v>59</v>
      </c>
      <c r="S226">
        <v>3.6999999999999998E-2</v>
      </c>
      <c r="T226" t="s">
        <v>65</v>
      </c>
      <c r="U226">
        <v>1.2999999999999999E-2</v>
      </c>
      <c r="V226" t="s">
        <v>74</v>
      </c>
      <c r="W226">
        <v>0.02</v>
      </c>
      <c r="X226" t="s">
        <v>65</v>
      </c>
      <c r="Z226" t="s">
        <v>63</v>
      </c>
      <c r="AA226">
        <v>0.04</v>
      </c>
      <c r="AB226" t="s">
        <v>69</v>
      </c>
      <c r="AD226" t="s">
        <v>63</v>
      </c>
      <c r="AF226" t="s">
        <v>63</v>
      </c>
      <c r="AH226" t="s">
        <v>63</v>
      </c>
      <c r="AI226">
        <v>0.04</v>
      </c>
      <c r="AJ226" t="s">
        <v>65</v>
      </c>
      <c r="AL226" t="s">
        <v>63</v>
      </c>
      <c r="AM226">
        <v>2E-3</v>
      </c>
      <c r="AN226" t="s">
        <v>65</v>
      </c>
      <c r="AO226">
        <v>2.16</v>
      </c>
      <c r="AP226" t="s">
        <v>65</v>
      </c>
      <c r="AQ226">
        <v>0.14000000000000001</v>
      </c>
      <c r="AR226" t="s">
        <v>65</v>
      </c>
      <c r="AS226">
        <v>2.92</v>
      </c>
      <c r="AT226" t="s">
        <v>65</v>
      </c>
      <c r="AU226">
        <v>0.85</v>
      </c>
      <c r="AV226" t="s">
        <v>65</v>
      </c>
      <c r="AX226" t="s">
        <v>63</v>
      </c>
      <c r="AZ226" t="s">
        <v>63</v>
      </c>
      <c r="BB226" t="s">
        <v>63</v>
      </c>
    </row>
    <row r="227" spans="1:54" x14ac:dyDescent="0.25">
      <c r="A227" t="s">
        <v>57</v>
      </c>
      <c r="B227">
        <v>3</v>
      </c>
      <c r="C227" t="s">
        <v>82</v>
      </c>
      <c r="D227">
        <v>1976</v>
      </c>
      <c r="E227">
        <v>166.54</v>
      </c>
      <c r="F227" t="s">
        <v>59</v>
      </c>
      <c r="G227">
        <v>7.4</v>
      </c>
      <c r="H227" t="s">
        <v>78</v>
      </c>
      <c r="I227">
        <v>37</v>
      </c>
      <c r="J227" t="s">
        <v>78</v>
      </c>
      <c r="K227">
        <v>17.420000000000002</v>
      </c>
      <c r="L227" t="s">
        <v>65</v>
      </c>
      <c r="M227">
        <v>7.08</v>
      </c>
      <c r="N227" t="s">
        <v>65</v>
      </c>
      <c r="O227">
        <v>5.14</v>
      </c>
      <c r="P227" t="s">
        <v>66</v>
      </c>
      <c r="Q227">
        <v>5.8999999999999997E-2</v>
      </c>
      <c r="R227" t="s">
        <v>65</v>
      </c>
      <c r="S227">
        <v>4.2000000000000003E-2</v>
      </c>
      <c r="T227" t="s">
        <v>65</v>
      </c>
      <c r="U227">
        <v>1.7000000000000001E-2</v>
      </c>
      <c r="V227" t="s">
        <v>69</v>
      </c>
      <c r="W227">
        <v>2.4E-2</v>
      </c>
      <c r="X227" t="s">
        <v>65</v>
      </c>
      <c r="Z227" t="s">
        <v>63</v>
      </c>
      <c r="AA227">
        <v>0.05</v>
      </c>
      <c r="AB227" t="s">
        <v>69</v>
      </c>
      <c r="AD227" t="s">
        <v>63</v>
      </c>
      <c r="AF227" t="s">
        <v>63</v>
      </c>
      <c r="AH227" t="s">
        <v>63</v>
      </c>
      <c r="AI227">
        <v>0.05</v>
      </c>
      <c r="AJ227" t="s">
        <v>65</v>
      </c>
      <c r="AL227" t="s">
        <v>63</v>
      </c>
      <c r="AM227">
        <v>4.0000000000000001E-3</v>
      </c>
      <c r="AN227" t="s">
        <v>65</v>
      </c>
      <c r="AO227">
        <v>2.33</v>
      </c>
      <c r="AP227" t="s">
        <v>65</v>
      </c>
      <c r="AQ227">
        <v>0.14000000000000001</v>
      </c>
      <c r="AR227" t="s">
        <v>65</v>
      </c>
      <c r="AS227">
        <v>4.01</v>
      </c>
      <c r="AT227" t="s">
        <v>65</v>
      </c>
      <c r="AU227">
        <v>0.96</v>
      </c>
      <c r="AV227" t="s">
        <v>65</v>
      </c>
      <c r="AX227" t="s">
        <v>63</v>
      </c>
      <c r="AZ227" t="s">
        <v>63</v>
      </c>
      <c r="BB227" t="s">
        <v>63</v>
      </c>
    </row>
    <row r="228" spans="1:54" x14ac:dyDescent="0.25">
      <c r="A228" t="s">
        <v>57</v>
      </c>
      <c r="B228">
        <v>3</v>
      </c>
      <c r="C228" t="s">
        <v>82</v>
      </c>
      <c r="D228">
        <v>1977</v>
      </c>
      <c r="E228">
        <v>37.229999999999997</v>
      </c>
      <c r="F228" t="s">
        <v>59</v>
      </c>
      <c r="G228">
        <v>7.4</v>
      </c>
      <c r="H228" t="s">
        <v>59</v>
      </c>
      <c r="I228">
        <v>46.8</v>
      </c>
      <c r="J228" t="s">
        <v>65</v>
      </c>
      <c r="K228">
        <v>21.08</v>
      </c>
      <c r="L228" t="s">
        <v>65</v>
      </c>
      <c r="M228">
        <v>1.25</v>
      </c>
      <c r="N228" t="s">
        <v>65</v>
      </c>
      <c r="O228">
        <v>5.73</v>
      </c>
      <c r="P228" t="s">
        <v>66</v>
      </c>
      <c r="Q228">
        <v>5.5E-2</v>
      </c>
      <c r="R228" t="s">
        <v>65</v>
      </c>
      <c r="S228">
        <v>3.5999999999999997E-2</v>
      </c>
      <c r="T228" t="s">
        <v>65</v>
      </c>
      <c r="U228">
        <v>1.7999999999999999E-2</v>
      </c>
      <c r="V228" t="s">
        <v>69</v>
      </c>
      <c r="W228">
        <v>1.4999999999999999E-2</v>
      </c>
      <c r="X228" t="s">
        <v>65</v>
      </c>
      <c r="Z228" t="s">
        <v>63</v>
      </c>
      <c r="AA228">
        <v>7.0000000000000007E-2</v>
      </c>
      <c r="AB228" t="s">
        <v>69</v>
      </c>
      <c r="AD228" t="s">
        <v>63</v>
      </c>
      <c r="AF228" t="s">
        <v>63</v>
      </c>
      <c r="AH228" t="s">
        <v>63</v>
      </c>
      <c r="AI228">
        <v>7.0000000000000007E-2</v>
      </c>
      <c r="AJ228" t="s">
        <v>65</v>
      </c>
      <c r="AL228" t="s">
        <v>63</v>
      </c>
      <c r="AM228">
        <v>1E-3</v>
      </c>
      <c r="AN228" t="s">
        <v>65</v>
      </c>
      <c r="AO228">
        <v>2.4900000000000002</v>
      </c>
      <c r="AP228" t="s">
        <v>65</v>
      </c>
      <c r="AQ228">
        <v>0.25</v>
      </c>
      <c r="AR228" t="s">
        <v>65</v>
      </c>
      <c r="AS228">
        <v>4.8499999999999996</v>
      </c>
      <c r="AT228" t="s">
        <v>65</v>
      </c>
      <c r="AU228">
        <v>1.1200000000000001</v>
      </c>
      <c r="AV228" t="s">
        <v>65</v>
      </c>
      <c r="AX228" t="s">
        <v>63</v>
      </c>
      <c r="AZ228" t="s">
        <v>63</v>
      </c>
      <c r="BB228" t="s">
        <v>63</v>
      </c>
    </row>
    <row r="229" spans="1:54" x14ac:dyDescent="0.25">
      <c r="A229" t="s">
        <v>57</v>
      </c>
      <c r="B229">
        <v>3</v>
      </c>
      <c r="C229" t="s">
        <v>82</v>
      </c>
      <c r="D229">
        <v>1978</v>
      </c>
      <c r="E229">
        <v>129.97999999999999</v>
      </c>
      <c r="F229" t="s">
        <v>59</v>
      </c>
      <c r="G229">
        <v>7.1</v>
      </c>
      <c r="H229" t="s">
        <v>65</v>
      </c>
      <c r="I229">
        <v>40.200000000000003</v>
      </c>
      <c r="J229" t="s">
        <v>60</v>
      </c>
      <c r="K229">
        <v>18.25</v>
      </c>
      <c r="L229" t="s">
        <v>65</v>
      </c>
      <c r="M229">
        <v>1.67</v>
      </c>
      <c r="N229" t="s">
        <v>65</v>
      </c>
      <c r="O229">
        <v>5.83</v>
      </c>
      <c r="P229" t="s">
        <v>66</v>
      </c>
      <c r="Q229">
        <v>5.1999999999999998E-2</v>
      </c>
      <c r="R229" t="s">
        <v>59</v>
      </c>
      <c r="S229">
        <v>4.1000000000000002E-2</v>
      </c>
      <c r="T229" t="s">
        <v>65</v>
      </c>
      <c r="U229">
        <v>1.2E-2</v>
      </c>
      <c r="V229" t="s">
        <v>74</v>
      </c>
      <c r="W229">
        <v>2.1000000000000001E-2</v>
      </c>
      <c r="X229" t="s">
        <v>65</v>
      </c>
      <c r="Y229">
        <v>0.09</v>
      </c>
      <c r="Z229" t="s">
        <v>61</v>
      </c>
      <c r="AA229">
        <v>7.0000000000000007E-2</v>
      </c>
      <c r="AB229" t="s">
        <v>69</v>
      </c>
      <c r="AC229">
        <v>0.06</v>
      </c>
      <c r="AD229" t="s">
        <v>61</v>
      </c>
      <c r="AE229">
        <v>0.02</v>
      </c>
      <c r="AF229" t="s">
        <v>61</v>
      </c>
      <c r="AG229">
        <v>0.09</v>
      </c>
      <c r="AH229" t="s">
        <v>60</v>
      </c>
      <c r="AI229">
        <v>7.0000000000000007E-2</v>
      </c>
      <c r="AJ229" t="s">
        <v>65</v>
      </c>
      <c r="AK229">
        <v>1.4999999999999999E-2</v>
      </c>
      <c r="AL229" t="s">
        <v>60</v>
      </c>
      <c r="AM229">
        <v>2E-3</v>
      </c>
      <c r="AN229" t="s">
        <v>65</v>
      </c>
      <c r="AO229">
        <v>2.29</v>
      </c>
      <c r="AP229" t="s">
        <v>65</v>
      </c>
      <c r="AQ229">
        <v>0.16</v>
      </c>
      <c r="AR229" t="s">
        <v>65</v>
      </c>
      <c r="AS229">
        <v>3.75</v>
      </c>
      <c r="AT229" t="s">
        <v>65</v>
      </c>
      <c r="AU229">
        <v>1.02</v>
      </c>
      <c r="AV229" t="s">
        <v>65</v>
      </c>
      <c r="AW229">
        <v>0.23</v>
      </c>
      <c r="AX229" t="s">
        <v>60</v>
      </c>
      <c r="AY229">
        <v>1.31</v>
      </c>
      <c r="AZ229" t="s">
        <v>60</v>
      </c>
      <c r="BB229" t="s">
        <v>63</v>
      </c>
    </row>
    <row r="230" spans="1:54" x14ac:dyDescent="0.25">
      <c r="A230" t="s">
        <v>57</v>
      </c>
      <c r="B230">
        <v>3</v>
      </c>
      <c r="C230" t="s">
        <v>82</v>
      </c>
      <c r="D230">
        <v>1979</v>
      </c>
      <c r="E230">
        <v>115.14</v>
      </c>
      <c r="F230" t="s">
        <v>59</v>
      </c>
      <c r="G230">
        <v>7.4</v>
      </c>
      <c r="H230" t="s">
        <v>60</v>
      </c>
      <c r="J230" t="s">
        <v>63</v>
      </c>
      <c r="K230">
        <v>18.75</v>
      </c>
      <c r="L230" t="s">
        <v>60</v>
      </c>
      <c r="M230">
        <v>1.63</v>
      </c>
      <c r="N230" t="s">
        <v>60</v>
      </c>
      <c r="O230">
        <v>6.76</v>
      </c>
      <c r="P230" t="s">
        <v>71</v>
      </c>
      <c r="Q230">
        <v>4.1000000000000002E-2</v>
      </c>
      <c r="R230" t="s">
        <v>78</v>
      </c>
      <c r="S230">
        <v>3.2000000000000001E-2</v>
      </c>
      <c r="T230" t="s">
        <v>60</v>
      </c>
      <c r="U230">
        <v>8.9999999999999993E-3</v>
      </c>
      <c r="V230" t="s">
        <v>79</v>
      </c>
      <c r="W230">
        <v>2.3E-2</v>
      </c>
      <c r="X230" t="s">
        <v>60</v>
      </c>
      <c r="Y230">
        <v>0.06</v>
      </c>
      <c r="Z230" t="s">
        <v>61</v>
      </c>
      <c r="AA230">
        <v>0.05</v>
      </c>
      <c r="AB230" t="s">
        <v>61</v>
      </c>
      <c r="AC230">
        <v>0.03</v>
      </c>
      <c r="AD230" t="s">
        <v>61</v>
      </c>
      <c r="AE230">
        <v>0.02</v>
      </c>
      <c r="AF230" t="s">
        <v>61</v>
      </c>
      <c r="AG230">
        <v>0.06</v>
      </c>
      <c r="AH230" t="s">
        <v>60</v>
      </c>
      <c r="AI230">
        <v>0.04</v>
      </c>
      <c r="AJ230" t="s">
        <v>60</v>
      </c>
      <c r="AK230">
        <v>1.9E-2</v>
      </c>
      <c r="AL230" t="s">
        <v>60</v>
      </c>
      <c r="AM230">
        <v>3.0000000000000001E-3</v>
      </c>
      <c r="AN230" t="s">
        <v>60</v>
      </c>
      <c r="AO230">
        <v>1.94</v>
      </c>
      <c r="AP230" t="s">
        <v>60</v>
      </c>
      <c r="AQ230">
        <v>0.33</v>
      </c>
      <c r="AR230" t="s">
        <v>60</v>
      </c>
      <c r="AS230">
        <v>4.3600000000000003</v>
      </c>
      <c r="AT230" t="s">
        <v>60</v>
      </c>
      <c r="AU230">
        <v>0.94</v>
      </c>
      <c r="AV230" t="s">
        <v>60</v>
      </c>
      <c r="AW230">
        <v>0.23</v>
      </c>
      <c r="AX230" t="s">
        <v>78</v>
      </c>
      <c r="AY230">
        <v>1.28</v>
      </c>
      <c r="AZ230" t="s">
        <v>60</v>
      </c>
      <c r="BB230" t="s">
        <v>63</v>
      </c>
    </row>
    <row r="231" spans="1:54" x14ac:dyDescent="0.25">
      <c r="A231" t="s">
        <v>57</v>
      </c>
      <c r="B231">
        <v>3</v>
      </c>
      <c r="C231" t="s">
        <v>82</v>
      </c>
      <c r="D231">
        <v>1980</v>
      </c>
      <c r="E231">
        <v>113.09</v>
      </c>
      <c r="F231" t="s">
        <v>59</v>
      </c>
      <c r="G231">
        <v>7.2</v>
      </c>
      <c r="H231" t="s">
        <v>60</v>
      </c>
      <c r="I231">
        <v>64.099999999999994</v>
      </c>
      <c r="J231" t="s">
        <v>60</v>
      </c>
      <c r="K231">
        <v>21.08</v>
      </c>
      <c r="L231" t="s">
        <v>60</v>
      </c>
      <c r="M231">
        <v>1.52</v>
      </c>
      <c r="N231" t="s">
        <v>60</v>
      </c>
      <c r="O231">
        <v>8.5500000000000007</v>
      </c>
      <c r="P231" t="s">
        <v>71</v>
      </c>
      <c r="Q231">
        <v>4.3999999999999997E-2</v>
      </c>
      <c r="R231" t="s">
        <v>60</v>
      </c>
      <c r="S231">
        <v>3.7999999999999999E-2</v>
      </c>
      <c r="T231" t="s">
        <v>60</v>
      </c>
      <c r="U231">
        <v>6.0000000000000001E-3</v>
      </c>
      <c r="V231" t="s">
        <v>61</v>
      </c>
      <c r="W231">
        <v>2.1000000000000001E-2</v>
      </c>
      <c r="X231" t="s">
        <v>60</v>
      </c>
      <c r="Y231">
        <v>0.06</v>
      </c>
      <c r="Z231" t="s">
        <v>61</v>
      </c>
      <c r="AA231">
        <v>0.05</v>
      </c>
      <c r="AB231" t="s">
        <v>61</v>
      </c>
      <c r="AC231">
        <v>0.04</v>
      </c>
      <c r="AD231" t="s">
        <v>61</v>
      </c>
      <c r="AE231">
        <v>0.01</v>
      </c>
      <c r="AF231" t="s">
        <v>61</v>
      </c>
      <c r="AG231">
        <v>0.06</v>
      </c>
      <c r="AH231" t="s">
        <v>60</v>
      </c>
      <c r="AI231">
        <v>0.05</v>
      </c>
      <c r="AJ231" t="s">
        <v>60</v>
      </c>
      <c r="AK231">
        <v>8.0000000000000002E-3</v>
      </c>
      <c r="AL231" t="s">
        <v>60</v>
      </c>
      <c r="AM231">
        <v>2E-3</v>
      </c>
      <c r="AN231" t="s">
        <v>60</v>
      </c>
      <c r="AO231">
        <v>2.39</v>
      </c>
      <c r="AP231" t="s">
        <v>60</v>
      </c>
      <c r="AQ231">
        <v>0.25</v>
      </c>
      <c r="AR231" t="s">
        <v>78</v>
      </c>
      <c r="AS231">
        <v>3.93</v>
      </c>
      <c r="AT231" t="s">
        <v>60</v>
      </c>
      <c r="AU231">
        <v>1.1499999999999999</v>
      </c>
      <c r="AV231" t="s">
        <v>60</v>
      </c>
      <c r="AW231">
        <v>0.35</v>
      </c>
      <c r="AX231" t="s">
        <v>60</v>
      </c>
      <c r="AY231">
        <v>1.42</v>
      </c>
      <c r="AZ231" t="s">
        <v>60</v>
      </c>
      <c r="BB231" t="s">
        <v>63</v>
      </c>
    </row>
    <row r="232" spans="1:54" x14ac:dyDescent="0.25">
      <c r="A232" t="s">
        <v>57</v>
      </c>
      <c r="B232">
        <v>3</v>
      </c>
      <c r="C232" t="s">
        <v>82</v>
      </c>
      <c r="D232">
        <v>1981</v>
      </c>
      <c r="E232">
        <v>104.55</v>
      </c>
      <c r="F232" t="s">
        <v>65</v>
      </c>
      <c r="G232">
        <v>7.2</v>
      </c>
      <c r="H232" t="s">
        <v>65</v>
      </c>
      <c r="I232">
        <v>44.3</v>
      </c>
      <c r="J232" t="s">
        <v>65</v>
      </c>
      <c r="K232">
        <v>24.21</v>
      </c>
      <c r="L232" t="s">
        <v>65</v>
      </c>
      <c r="M232">
        <v>1.93</v>
      </c>
      <c r="N232" t="s">
        <v>65</v>
      </c>
      <c r="O232">
        <v>8.74</v>
      </c>
      <c r="P232" t="s">
        <v>66</v>
      </c>
      <c r="Q232">
        <v>5.0999999999999997E-2</v>
      </c>
      <c r="R232" t="s">
        <v>65</v>
      </c>
      <c r="S232">
        <v>4.3999999999999997E-2</v>
      </c>
      <c r="T232" t="s">
        <v>65</v>
      </c>
      <c r="U232">
        <v>7.0000000000000001E-3</v>
      </c>
      <c r="V232" t="s">
        <v>69</v>
      </c>
      <c r="W232">
        <v>2.1000000000000001E-2</v>
      </c>
      <c r="X232" t="s">
        <v>65</v>
      </c>
      <c r="Y232">
        <v>0.08</v>
      </c>
      <c r="Z232" t="s">
        <v>74</v>
      </c>
      <c r="AA232">
        <v>0.06</v>
      </c>
      <c r="AB232" t="s">
        <v>74</v>
      </c>
      <c r="AC232">
        <v>0.05</v>
      </c>
      <c r="AD232" t="s">
        <v>74</v>
      </c>
      <c r="AE232">
        <v>0.02</v>
      </c>
      <c r="AF232" t="s">
        <v>74</v>
      </c>
      <c r="AG232">
        <v>0.08</v>
      </c>
      <c r="AH232" t="s">
        <v>59</v>
      </c>
      <c r="AI232">
        <v>0.06</v>
      </c>
      <c r="AJ232" t="s">
        <v>59</v>
      </c>
      <c r="AK232">
        <v>8.0000000000000002E-3</v>
      </c>
      <c r="AL232" t="s">
        <v>65</v>
      </c>
      <c r="AM232">
        <v>5.0000000000000001E-3</v>
      </c>
      <c r="AN232" t="s">
        <v>65</v>
      </c>
      <c r="AO232">
        <v>2.2999999999999998</v>
      </c>
      <c r="AP232" t="s">
        <v>65</v>
      </c>
      <c r="AQ232">
        <v>0.18</v>
      </c>
      <c r="AR232" t="s">
        <v>65</v>
      </c>
      <c r="AS232">
        <v>4.1399999999999997</v>
      </c>
      <c r="AT232" t="s">
        <v>65</v>
      </c>
      <c r="AU232">
        <v>1.26</v>
      </c>
      <c r="AV232" t="s">
        <v>65</v>
      </c>
      <c r="AX232" t="s">
        <v>63</v>
      </c>
      <c r="AZ232" t="s">
        <v>63</v>
      </c>
      <c r="BB232" t="s">
        <v>63</v>
      </c>
    </row>
    <row r="233" spans="1:54" x14ac:dyDescent="0.25">
      <c r="A233" t="s">
        <v>57</v>
      </c>
      <c r="B233">
        <v>3</v>
      </c>
      <c r="C233" t="s">
        <v>82</v>
      </c>
      <c r="D233">
        <v>1982</v>
      </c>
      <c r="E233">
        <v>189.26</v>
      </c>
      <c r="F233" t="s">
        <v>59</v>
      </c>
      <c r="G233">
        <v>7.2</v>
      </c>
      <c r="H233" t="s">
        <v>65</v>
      </c>
      <c r="I233">
        <v>38.6</v>
      </c>
      <c r="J233" t="s">
        <v>65</v>
      </c>
      <c r="K233">
        <v>17.75</v>
      </c>
      <c r="L233" t="s">
        <v>65</v>
      </c>
      <c r="M233">
        <v>3.5</v>
      </c>
      <c r="N233" t="s">
        <v>65</v>
      </c>
      <c r="O233">
        <v>7.91</v>
      </c>
      <c r="P233" t="s">
        <v>71</v>
      </c>
      <c r="Q233">
        <v>5.6000000000000001E-2</v>
      </c>
      <c r="R233" t="s">
        <v>60</v>
      </c>
      <c r="S233">
        <v>4.9000000000000002E-2</v>
      </c>
      <c r="T233" t="s">
        <v>65</v>
      </c>
      <c r="U233">
        <v>7.0000000000000001E-3</v>
      </c>
      <c r="V233" t="s">
        <v>61</v>
      </c>
      <c r="W233">
        <v>1.9E-2</v>
      </c>
      <c r="X233" t="s">
        <v>60</v>
      </c>
      <c r="Y233">
        <v>7.0000000000000007E-2</v>
      </c>
      <c r="Z233" t="s">
        <v>61</v>
      </c>
      <c r="AA233">
        <v>0.05</v>
      </c>
      <c r="AB233" t="s">
        <v>69</v>
      </c>
      <c r="AC233">
        <v>0.05</v>
      </c>
      <c r="AD233" t="s">
        <v>61</v>
      </c>
      <c r="AE233">
        <v>0.02</v>
      </c>
      <c r="AF233" t="s">
        <v>61</v>
      </c>
      <c r="AG233">
        <v>7.0000000000000007E-2</v>
      </c>
      <c r="AH233" t="s">
        <v>60</v>
      </c>
      <c r="AI233">
        <v>0.05</v>
      </c>
      <c r="AJ233" t="s">
        <v>65</v>
      </c>
      <c r="AK233">
        <v>3.0000000000000001E-3</v>
      </c>
      <c r="AL233" t="s">
        <v>60</v>
      </c>
      <c r="AM233">
        <v>1E-3</v>
      </c>
      <c r="AN233" t="s">
        <v>65</v>
      </c>
      <c r="AO233">
        <v>2.2799999999999998</v>
      </c>
      <c r="AP233" t="s">
        <v>59</v>
      </c>
      <c r="AQ233">
        <v>0.18</v>
      </c>
      <c r="AR233" t="s">
        <v>65</v>
      </c>
      <c r="AS233">
        <v>3.9</v>
      </c>
      <c r="AT233" t="s">
        <v>59</v>
      </c>
      <c r="AU233">
        <v>1.1499999999999999</v>
      </c>
      <c r="AV233" t="s">
        <v>65</v>
      </c>
      <c r="AX233" t="s">
        <v>63</v>
      </c>
      <c r="AZ233" t="s">
        <v>63</v>
      </c>
      <c r="BB233" t="s">
        <v>63</v>
      </c>
    </row>
    <row r="234" spans="1:54" x14ac:dyDescent="0.25">
      <c r="A234" t="s">
        <v>57</v>
      </c>
      <c r="B234">
        <v>3</v>
      </c>
      <c r="C234" t="s">
        <v>82</v>
      </c>
      <c r="D234">
        <v>1983</v>
      </c>
      <c r="E234">
        <v>158.30000000000001</v>
      </c>
      <c r="F234" t="s">
        <v>65</v>
      </c>
      <c r="G234">
        <v>7.4</v>
      </c>
      <c r="H234" t="s">
        <v>65</v>
      </c>
      <c r="I234">
        <v>41.6</v>
      </c>
      <c r="J234" t="s">
        <v>65</v>
      </c>
      <c r="K234">
        <v>19.5</v>
      </c>
      <c r="L234" t="s">
        <v>65</v>
      </c>
      <c r="M234">
        <v>2.16</v>
      </c>
      <c r="N234" t="s">
        <v>65</v>
      </c>
      <c r="O234">
        <v>6.91</v>
      </c>
      <c r="P234" t="s">
        <v>66</v>
      </c>
      <c r="Q234">
        <v>4.3999999999999997E-2</v>
      </c>
      <c r="R234" t="s">
        <v>65</v>
      </c>
      <c r="S234">
        <v>4.2000000000000003E-2</v>
      </c>
      <c r="T234" t="s">
        <v>65</v>
      </c>
      <c r="U234">
        <v>2E-3</v>
      </c>
      <c r="V234" t="s">
        <v>69</v>
      </c>
      <c r="X234" t="s">
        <v>63</v>
      </c>
      <c r="Y234">
        <v>0.06</v>
      </c>
      <c r="Z234" t="s">
        <v>69</v>
      </c>
      <c r="AA234">
        <v>0.05</v>
      </c>
      <c r="AB234" t="s">
        <v>69</v>
      </c>
      <c r="AC234">
        <v>0.02</v>
      </c>
      <c r="AD234" t="s">
        <v>61</v>
      </c>
      <c r="AE234">
        <v>0.02</v>
      </c>
      <c r="AF234" t="s">
        <v>69</v>
      </c>
      <c r="AG234">
        <v>0.06</v>
      </c>
      <c r="AH234" t="s">
        <v>65</v>
      </c>
      <c r="AI234">
        <v>0.04</v>
      </c>
      <c r="AJ234" t="s">
        <v>65</v>
      </c>
      <c r="AK234">
        <v>8.9999999999999993E-3</v>
      </c>
      <c r="AL234" t="s">
        <v>60</v>
      </c>
      <c r="AM234">
        <v>2E-3</v>
      </c>
      <c r="AN234" t="s">
        <v>65</v>
      </c>
      <c r="AO234">
        <v>2.3199999999999998</v>
      </c>
      <c r="AP234" t="s">
        <v>65</v>
      </c>
      <c r="AQ234">
        <v>0.19</v>
      </c>
      <c r="AR234" t="s">
        <v>59</v>
      </c>
      <c r="AS234">
        <v>3.99</v>
      </c>
      <c r="AT234" t="s">
        <v>59</v>
      </c>
      <c r="AU234">
        <v>1.19</v>
      </c>
      <c r="AV234" t="s">
        <v>65</v>
      </c>
      <c r="AX234" t="s">
        <v>63</v>
      </c>
      <c r="AZ234" t="s">
        <v>63</v>
      </c>
      <c r="BB234" t="s">
        <v>63</v>
      </c>
    </row>
    <row r="235" spans="1:54" x14ac:dyDescent="0.25">
      <c r="A235" t="s">
        <v>57</v>
      </c>
      <c r="B235">
        <v>3</v>
      </c>
      <c r="C235" t="s">
        <v>82</v>
      </c>
      <c r="D235">
        <v>1984</v>
      </c>
      <c r="E235">
        <v>179.75</v>
      </c>
      <c r="F235" t="s">
        <v>65</v>
      </c>
      <c r="G235">
        <v>7.4</v>
      </c>
      <c r="H235" t="s">
        <v>65</v>
      </c>
      <c r="I235">
        <v>38.6</v>
      </c>
      <c r="J235" t="s">
        <v>65</v>
      </c>
      <c r="K235">
        <v>20.21</v>
      </c>
      <c r="L235" t="s">
        <v>65</v>
      </c>
      <c r="M235">
        <v>2.34</v>
      </c>
      <c r="N235" t="s">
        <v>65</v>
      </c>
      <c r="O235">
        <v>9.06</v>
      </c>
      <c r="P235" t="s">
        <v>65</v>
      </c>
      <c r="Q235">
        <v>4.2000000000000003E-2</v>
      </c>
      <c r="R235" t="s">
        <v>65</v>
      </c>
      <c r="S235">
        <v>3.5000000000000003E-2</v>
      </c>
      <c r="T235" t="s">
        <v>65</v>
      </c>
      <c r="U235">
        <v>6.0000000000000001E-3</v>
      </c>
      <c r="V235" t="s">
        <v>69</v>
      </c>
      <c r="X235" t="s">
        <v>63</v>
      </c>
      <c r="Y235">
        <v>7.0000000000000007E-2</v>
      </c>
      <c r="Z235" t="s">
        <v>74</v>
      </c>
      <c r="AA235">
        <v>0.05</v>
      </c>
      <c r="AB235" t="s">
        <v>74</v>
      </c>
      <c r="AC235">
        <v>0.04</v>
      </c>
      <c r="AD235" t="s">
        <v>61</v>
      </c>
      <c r="AE235">
        <v>0.02</v>
      </c>
      <c r="AF235" t="s">
        <v>69</v>
      </c>
      <c r="AG235">
        <v>0.06</v>
      </c>
      <c r="AH235" t="s">
        <v>65</v>
      </c>
      <c r="AI235">
        <v>0.04</v>
      </c>
      <c r="AJ235" t="s">
        <v>65</v>
      </c>
      <c r="AK235">
        <v>6.0000000000000001E-3</v>
      </c>
      <c r="AL235" t="s">
        <v>60</v>
      </c>
      <c r="AM235">
        <v>4.0000000000000001E-3</v>
      </c>
      <c r="AN235" t="s">
        <v>59</v>
      </c>
      <c r="AO235">
        <v>2.48</v>
      </c>
      <c r="AP235" t="s">
        <v>65</v>
      </c>
      <c r="AQ235">
        <v>0.17</v>
      </c>
      <c r="AR235" t="s">
        <v>65</v>
      </c>
      <c r="AS235">
        <v>3.49</v>
      </c>
      <c r="AT235" t="s">
        <v>59</v>
      </c>
      <c r="AU235">
        <v>1.1299999999999999</v>
      </c>
      <c r="AV235" t="s">
        <v>65</v>
      </c>
      <c r="AW235">
        <v>0.41</v>
      </c>
      <c r="AX235" t="s">
        <v>60</v>
      </c>
      <c r="AY235">
        <v>1.68</v>
      </c>
      <c r="AZ235" t="s">
        <v>60</v>
      </c>
      <c r="BB235" t="s">
        <v>63</v>
      </c>
    </row>
    <row r="236" spans="1:54" x14ac:dyDescent="0.25">
      <c r="A236" t="s">
        <v>57</v>
      </c>
      <c r="B236">
        <v>3</v>
      </c>
      <c r="C236" t="s">
        <v>82</v>
      </c>
      <c r="D236">
        <v>1985</v>
      </c>
      <c r="E236">
        <v>128.25</v>
      </c>
      <c r="F236" t="s">
        <v>59</v>
      </c>
      <c r="G236">
        <v>7.6</v>
      </c>
      <c r="H236" t="s">
        <v>65</v>
      </c>
      <c r="I236">
        <v>42.8</v>
      </c>
      <c r="J236" t="s">
        <v>65</v>
      </c>
      <c r="K236">
        <v>20.12</v>
      </c>
      <c r="L236" t="s">
        <v>65</v>
      </c>
      <c r="M236">
        <v>2.1</v>
      </c>
      <c r="N236" t="s">
        <v>65</v>
      </c>
      <c r="O236">
        <v>9.09</v>
      </c>
      <c r="P236" t="s">
        <v>65</v>
      </c>
      <c r="Q236">
        <v>4.5999999999999999E-2</v>
      </c>
      <c r="R236" t="s">
        <v>65</v>
      </c>
      <c r="S236">
        <v>4.2000000000000003E-2</v>
      </c>
      <c r="T236" t="s">
        <v>65</v>
      </c>
      <c r="U236">
        <v>5.0000000000000001E-3</v>
      </c>
      <c r="V236" t="s">
        <v>69</v>
      </c>
      <c r="X236" t="s">
        <v>63</v>
      </c>
      <c r="Y236">
        <v>7.0000000000000007E-2</v>
      </c>
      <c r="Z236" t="s">
        <v>69</v>
      </c>
      <c r="AA236">
        <v>0.05</v>
      </c>
      <c r="AB236" t="s">
        <v>69</v>
      </c>
      <c r="AC236">
        <v>0.04</v>
      </c>
      <c r="AD236" t="s">
        <v>69</v>
      </c>
      <c r="AE236">
        <v>0.02</v>
      </c>
      <c r="AF236" t="s">
        <v>69</v>
      </c>
      <c r="AG236">
        <v>7.0000000000000007E-2</v>
      </c>
      <c r="AH236" t="s">
        <v>65</v>
      </c>
      <c r="AI236">
        <v>0.05</v>
      </c>
      <c r="AJ236" t="s">
        <v>65</v>
      </c>
      <c r="AK236">
        <v>8.9999999999999993E-3</v>
      </c>
      <c r="AL236" t="s">
        <v>65</v>
      </c>
      <c r="AM236">
        <v>2E-3</v>
      </c>
      <c r="AN236" t="s">
        <v>65</v>
      </c>
      <c r="AO236">
        <v>2.44</v>
      </c>
      <c r="AP236" t="s">
        <v>65</v>
      </c>
      <c r="AQ236">
        <v>0.14000000000000001</v>
      </c>
      <c r="AR236" t="s">
        <v>65</v>
      </c>
      <c r="AS236">
        <v>3.47</v>
      </c>
      <c r="AT236" t="s">
        <v>59</v>
      </c>
      <c r="AU236">
        <v>1.17</v>
      </c>
      <c r="AV236" t="s">
        <v>65</v>
      </c>
      <c r="AX236" t="s">
        <v>63</v>
      </c>
      <c r="AZ236" t="s">
        <v>63</v>
      </c>
      <c r="BB236" t="s">
        <v>63</v>
      </c>
    </row>
    <row r="237" spans="1:54" x14ac:dyDescent="0.25">
      <c r="A237" t="s">
        <v>57</v>
      </c>
      <c r="B237">
        <v>3</v>
      </c>
      <c r="C237" t="s">
        <v>82</v>
      </c>
      <c r="D237">
        <v>1986</v>
      </c>
      <c r="E237">
        <v>130.69999999999999</v>
      </c>
      <c r="F237" t="s">
        <v>65</v>
      </c>
      <c r="G237">
        <v>7.4</v>
      </c>
      <c r="H237" t="s">
        <v>65</v>
      </c>
      <c r="I237">
        <v>42.2</v>
      </c>
      <c r="J237" t="s">
        <v>65</v>
      </c>
      <c r="K237">
        <v>19.04</v>
      </c>
      <c r="L237" t="s">
        <v>65</v>
      </c>
      <c r="M237">
        <v>10.68</v>
      </c>
      <c r="N237" t="s">
        <v>65</v>
      </c>
      <c r="O237">
        <v>8.65</v>
      </c>
      <c r="P237" t="s">
        <v>65</v>
      </c>
      <c r="Q237">
        <v>5.3999999999999999E-2</v>
      </c>
      <c r="R237" t="s">
        <v>65</v>
      </c>
      <c r="S237">
        <v>3.5999999999999997E-2</v>
      </c>
      <c r="T237" t="s">
        <v>65</v>
      </c>
      <c r="U237">
        <v>1.7999999999999999E-2</v>
      </c>
      <c r="V237" t="s">
        <v>69</v>
      </c>
      <c r="X237" t="s">
        <v>63</v>
      </c>
      <c r="Y237">
        <v>0.11</v>
      </c>
      <c r="Z237" t="s">
        <v>69</v>
      </c>
      <c r="AA237">
        <v>0.04</v>
      </c>
      <c r="AB237" t="s">
        <v>69</v>
      </c>
      <c r="AC237">
        <v>0.03</v>
      </c>
      <c r="AD237" t="s">
        <v>69</v>
      </c>
      <c r="AE237">
        <v>0.06</v>
      </c>
      <c r="AF237" t="s">
        <v>69</v>
      </c>
      <c r="AG237">
        <v>0.1</v>
      </c>
      <c r="AH237" t="s">
        <v>65</v>
      </c>
      <c r="AI237">
        <v>0.04</v>
      </c>
      <c r="AJ237" t="s">
        <v>65</v>
      </c>
      <c r="AK237">
        <v>4.0000000000000001E-3</v>
      </c>
      <c r="AL237" t="s">
        <v>65</v>
      </c>
      <c r="AM237">
        <v>0.01</v>
      </c>
      <c r="AN237" t="s">
        <v>65</v>
      </c>
      <c r="AO237">
        <v>2.37</v>
      </c>
      <c r="AP237" t="s">
        <v>65</v>
      </c>
      <c r="AQ237">
        <v>0.16</v>
      </c>
      <c r="AR237" t="s">
        <v>65</v>
      </c>
      <c r="AS237">
        <v>4.09</v>
      </c>
      <c r="AT237" t="s">
        <v>59</v>
      </c>
      <c r="AU237">
        <v>1.22</v>
      </c>
      <c r="AV237" t="s">
        <v>65</v>
      </c>
      <c r="AX237" t="s">
        <v>63</v>
      </c>
      <c r="AZ237" t="s">
        <v>63</v>
      </c>
      <c r="BB237" t="s">
        <v>63</v>
      </c>
    </row>
    <row r="238" spans="1:54" x14ac:dyDescent="0.25">
      <c r="A238" t="s">
        <v>57</v>
      </c>
      <c r="B238">
        <v>3</v>
      </c>
      <c r="C238" t="s">
        <v>82</v>
      </c>
      <c r="D238">
        <v>1987</v>
      </c>
      <c r="E238">
        <v>97.24</v>
      </c>
      <c r="F238" t="s">
        <v>59</v>
      </c>
      <c r="G238">
        <v>7.4</v>
      </c>
      <c r="H238" t="s">
        <v>60</v>
      </c>
      <c r="I238">
        <v>44.2</v>
      </c>
      <c r="J238" t="s">
        <v>60</v>
      </c>
      <c r="K238">
        <v>19.79</v>
      </c>
      <c r="L238" t="s">
        <v>60</v>
      </c>
      <c r="M238">
        <v>1.92</v>
      </c>
      <c r="N238" t="s">
        <v>60</v>
      </c>
      <c r="O238">
        <v>8.7100000000000009</v>
      </c>
      <c r="P238" t="s">
        <v>60</v>
      </c>
      <c r="Q238">
        <v>5.2999999999999999E-2</v>
      </c>
      <c r="R238" t="s">
        <v>71</v>
      </c>
      <c r="S238">
        <v>4.8000000000000001E-2</v>
      </c>
      <c r="T238" t="s">
        <v>71</v>
      </c>
      <c r="U238">
        <v>6.0000000000000001E-3</v>
      </c>
      <c r="V238" t="s">
        <v>72</v>
      </c>
      <c r="X238" t="s">
        <v>63</v>
      </c>
      <c r="Y238">
        <v>7.0000000000000007E-2</v>
      </c>
      <c r="Z238" t="s">
        <v>61</v>
      </c>
      <c r="AA238">
        <v>0.05</v>
      </c>
      <c r="AB238" t="s">
        <v>61</v>
      </c>
      <c r="AC238">
        <v>0.04</v>
      </c>
      <c r="AD238" t="s">
        <v>61</v>
      </c>
      <c r="AE238">
        <v>0.02</v>
      </c>
      <c r="AF238" t="s">
        <v>61</v>
      </c>
      <c r="AG238">
        <v>0.06</v>
      </c>
      <c r="AH238" t="s">
        <v>60</v>
      </c>
      <c r="AI238">
        <v>0.04</v>
      </c>
      <c r="AJ238" t="s">
        <v>60</v>
      </c>
      <c r="AK238">
        <v>4.0000000000000001E-3</v>
      </c>
      <c r="AL238" t="s">
        <v>60</v>
      </c>
      <c r="AM238">
        <v>8.9999999999999993E-3</v>
      </c>
      <c r="AN238" t="s">
        <v>60</v>
      </c>
      <c r="AO238">
        <v>2.59</v>
      </c>
      <c r="AP238" t="s">
        <v>60</v>
      </c>
      <c r="AQ238">
        <v>0.16</v>
      </c>
      <c r="AR238" t="s">
        <v>60</v>
      </c>
      <c r="AS238">
        <v>4.4000000000000004</v>
      </c>
      <c r="AT238" t="s">
        <v>78</v>
      </c>
      <c r="AU238">
        <v>1.29</v>
      </c>
      <c r="AV238" t="s">
        <v>60</v>
      </c>
      <c r="AX238" t="s">
        <v>63</v>
      </c>
      <c r="AZ238" t="s">
        <v>63</v>
      </c>
      <c r="BB238" t="s">
        <v>63</v>
      </c>
    </row>
    <row r="239" spans="1:54" x14ac:dyDescent="0.25">
      <c r="A239" t="s">
        <v>57</v>
      </c>
      <c r="B239">
        <v>3</v>
      </c>
      <c r="C239" t="s">
        <v>82</v>
      </c>
      <c r="D239">
        <v>1988</v>
      </c>
      <c r="E239">
        <v>96.38</v>
      </c>
      <c r="F239" t="s">
        <v>59</v>
      </c>
      <c r="G239">
        <v>7.3</v>
      </c>
      <c r="H239" t="s">
        <v>60</v>
      </c>
      <c r="I239">
        <v>43</v>
      </c>
      <c r="J239" t="s">
        <v>60</v>
      </c>
      <c r="K239">
        <v>18.46</v>
      </c>
      <c r="L239" t="s">
        <v>60</v>
      </c>
      <c r="M239">
        <v>2.25</v>
      </c>
      <c r="N239" t="s">
        <v>60</v>
      </c>
      <c r="O239">
        <v>8.5</v>
      </c>
      <c r="P239" t="s">
        <v>60</v>
      </c>
      <c r="Q239">
        <v>4.2000000000000003E-2</v>
      </c>
      <c r="R239" t="s">
        <v>60</v>
      </c>
      <c r="S239">
        <v>3.5000000000000003E-2</v>
      </c>
      <c r="T239" t="s">
        <v>60</v>
      </c>
      <c r="U239">
        <v>7.0000000000000001E-3</v>
      </c>
      <c r="V239" t="s">
        <v>61</v>
      </c>
      <c r="W239">
        <v>1.7000000000000001E-2</v>
      </c>
      <c r="X239" t="s">
        <v>60</v>
      </c>
      <c r="Y239">
        <v>0.09</v>
      </c>
      <c r="Z239" t="s">
        <v>61</v>
      </c>
      <c r="AA239">
        <v>0.06</v>
      </c>
      <c r="AB239" t="s">
        <v>61</v>
      </c>
      <c r="AC239">
        <v>0.04</v>
      </c>
      <c r="AD239" t="s">
        <v>61</v>
      </c>
      <c r="AE239">
        <v>0.03</v>
      </c>
      <c r="AF239" t="s">
        <v>61</v>
      </c>
      <c r="AG239">
        <v>0.08</v>
      </c>
      <c r="AH239" t="s">
        <v>60</v>
      </c>
      <c r="AI239">
        <v>0.05</v>
      </c>
      <c r="AJ239" t="s">
        <v>60</v>
      </c>
      <c r="AK239">
        <v>1.2E-2</v>
      </c>
      <c r="AL239" t="s">
        <v>60</v>
      </c>
      <c r="AM239">
        <v>6.0000000000000001E-3</v>
      </c>
      <c r="AN239" t="s">
        <v>60</v>
      </c>
      <c r="AO239">
        <v>2.42</v>
      </c>
      <c r="AP239" t="s">
        <v>60</v>
      </c>
      <c r="AQ239">
        <v>0.11</v>
      </c>
      <c r="AR239" t="s">
        <v>60</v>
      </c>
      <c r="AS239">
        <v>4.28</v>
      </c>
      <c r="AT239" t="s">
        <v>78</v>
      </c>
      <c r="AU239">
        <v>1.24</v>
      </c>
      <c r="AV239" t="s">
        <v>60</v>
      </c>
      <c r="AW239">
        <v>0.42</v>
      </c>
      <c r="AX239" t="s">
        <v>60</v>
      </c>
      <c r="AY239">
        <v>1.55</v>
      </c>
      <c r="AZ239" t="s">
        <v>60</v>
      </c>
      <c r="BB239" t="s">
        <v>63</v>
      </c>
    </row>
    <row r="240" spans="1:54" x14ac:dyDescent="0.25">
      <c r="A240" t="s">
        <v>57</v>
      </c>
      <c r="B240">
        <v>3</v>
      </c>
      <c r="C240" t="s">
        <v>82</v>
      </c>
      <c r="D240">
        <v>1989</v>
      </c>
      <c r="E240">
        <v>140.81</v>
      </c>
      <c r="F240" t="s">
        <v>65</v>
      </c>
      <c r="G240">
        <v>7.5</v>
      </c>
      <c r="H240" t="s">
        <v>60</v>
      </c>
      <c r="I240">
        <v>41.2</v>
      </c>
      <c r="J240" t="s">
        <v>60</v>
      </c>
      <c r="K240">
        <v>18.420000000000002</v>
      </c>
      <c r="L240" t="s">
        <v>60</v>
      </c>
      <c r="M240">
        <v>5.57</v>
      </c>
      <c r="N240" t="s">
        <v>60</v>
      </c>
      <c r="O240">
        <v>8.56</v>
      </c>
      <c r="P240" t="s">
        <v>60</v>
      </c>
      <c r="Q240">
        <v>4.1000000000000002E-2</v>
      </c>
      <c r="R240" t="s">
        <v>60</v>
      </c>
      <c r="S240">
        <v>3.4000000000000002E-2</v>
      </c>
      <c r="T240" t="s">
        <v>60</v>
      </c>
      <c r="U240">
        <v>8.0000000000000002E-3</v>
      </c>
      <c r="V240" t="s">
        <v>61</v>
      </c>
      <c r="W240">
        <v>0.02</v>
      </c>
      <c r="X240" t="s">
        <v>60</v>
      </c>
      <c r="Y240">
        <v>7.0000000000000007E-2</v>
      </c>
      <c r="Z240" t="s">
        <v>61</v>
      </c>
      <c r="AA240">
        <v>0.05</v>
      </c>
      <c r="AB240" t="s">
        <v>61</v>
      </c>
      <c r="AC240">
        <v>0.04</v>
      </c>
      <c r="AD240" t="s">
        <v>61</v>
      </c>
      <c r="AE240">
        <v>0.03</v>
      </c>
      <c r="AF240" t="s">
        <v>61</v>
      </c>
      <c r="AG240">
        <v>7.0000000000000007E-2</v>
      </c>
      <c r="AH240" t="s">
        <v>60</v>
      </c>
      <c r="AI240">
        <v>0.05</v>
      </c>
      <c r="AJ240" t="s">
        <v>60</v>
      </c>
      <c r="AK240">
        <v>1.0999999999999999E-2</v>
      </c>
      <c r="AL240" t="s">
        <v>60</v>
      </c>
      <c r="AM240">
        <v>1E-3</v>
      </c>
      <c r="AN240" t="s">
        <v>60</v>
      </c>
      <c r="AO240">
        <v>2.35</v>
      </c>
      <c r="AP240" t="s">
        <v>60</v>
      </c>
      <c r="AQ240">
        <v>0.15</v>
      </c>
      <c r="AR240" t="s">
        <v>60</v>
      </c>
      <c r="AS240">
        <v>4.05</v>
      </c>
      <c r="AT240" t="s">
        <v>60</v>
      </c>
      <c r="AU240">
        <v>1.17</v>
      </c>
      <c r="AV240" t="s">
        <v>60</v>
      </c>
      <c r="AW240">
        <v>0.38</v>
      </c>
      <c r="AX240" t="s">
        <v>60</v>
      </c>
      <c r="AY240">
        <v>1.38</v>
      </c>
      <c r="AZ240" t="s">
        <v>60</v>
      </c>
      <c r="BB240" t="s">
        <v>63</v>
      </c>
    </row>
    <row r="241" spans="1:54" x14ac:dyDescent="0.25">
      <c r="A241" t="s">
        <v>57</v>
      </c>
      <c r="B241">
        <v>3</v>
      </c>
      <c r="C241" t="s">
        <v>82</v>
      </c>
      <c r="D241">
        <v>1990</v>
      </c>
      <c r="E241">
        <v>100.67</v>
      </c>
      <c r="F241" t="s">
        <v>59</v>
      </c>
      <c r="G241">
        <v>7.5</v>
      </c>
      <c r="H241" t="s">
        <v>65</v>
      </c>
      <c r="I241">
        <v>44.7</v>
      </c>
      <c r="J241" t="s">
        <v>65</v>
      </c>
      <c r="K241">
        <v>20.329999999999998</v>
      </c>
      <c r="L241" t="s">
        <v>65</v>
      </c>
      <c r="M241">
        <v>9.48</v>
      </c>
      <c r="N241" t="s">
        <v>65</v>
      </c>
      <c r="O241">
        <v>8.73</v>
      </c>
      <c r="P241" t="s">
        <v>65</v>
      </c>
      <c r="Q241">
        <v>0.04</v>
      </c>
      <c r="R241" t="s">
        <v>65</v>
      </c>
      <c r="S241">
        <v>2.7E-2</v>
      </c>
      <c r="T241" t="s">
        <v>65</v>
      </c>
      <c r="U241">
        <v>1.2999999999999999E-2</v>
      </c>
      <c r="V241" t="s">
        <v>69</v>
      </c>
      <c r="W241">
        <v>1.6E-2</v>
      </c>
      <c r="X241" t="s">
        <v>65</v>
      </c>
      <c r="Y241">
        <v>0.12</v>
      </c>
      <c r="Z241" t="s">
        <v>61</v>
      </c>
      <c r="AA241">
        <v>0.06</v>
      </c>
      <c r="AB241" t="s">
        <v>61</v>
      </c>
      <c r="AC241">
        <v>0.04</v>
      </c>
      <c r="AD241" t="s">
        <v>61</v>
      </c>
      <c r="AE241">
        <v>0.06</v>
      </c>
      <c r="AF241" t="s">
        <v>61</v>
      </c>
      <c r="AG241">
        <v>0.12</v>
      </c>
      <c r="AH241" t="s">
        <v>60</v>
      </c>
      <c r="AI241">
        <v>0.06</v>
      </c>
      <c r="AJ241" t="s">
        <v>60</v>
      </c>
      <c r="AK241">
        <v>1.4E-2</v>
      </c>
      <c r="AL241" t="s">
        <v>65</v>
      </c>
      <c r="AM241">
        <v>2E-3</v>
      </c>
      <c r="AN241" t="s">
        <v>65</v>
      </c>
      <c r="AO241">
        <v>2.36</v>
      </c>
      <c r="AP241" t="s">
        <v>65</v>
      </c>
      <c r="AQ241">
        <v>0.16</v>
      </c>
      <c r="AR241" t="s">
        <v>65</v>
      </c>
      <c r="AS241">
        <v>4.28</v>
      </c>
      <c r="AT241" t="s">
        <v>65</v>
      </c>
      <c r="AU241">
        <v>1.25</v>
      </c>
      <c r="AV241" t="s">
        <v>65</v>
      </c>
      <c r="AW241">
        <v>0.25</v>
      </c>
      <c r="AX241" t="s">
        <v>65</v>
      </c>
      <c r="AY241">
        <v>1.43</v>
      </c>
      <c r="AZ241" t="s">
        <v>65</v>
      </c>
      <c r="BB241" t="s">
        <v>63</v>
      </c>
    </row>
    <row r="242" spans="1:54" x14ac:dyDescent="0.25">
      <c r="A242" t="s">
        <v>57</v>
      </c>
      <c r="B242">
        <v>3</v>
      </c>
      <c r="C242" t="s">
        <v>82</v>
      </c>
      <c r="D242">
        <v>1991</v>
      </c>
      <c r="E242">
        <v>106.66</v>
      </c>
      <c r="F242" t="s">
        <v>59</v>
      </c>
      <c r="G242">
        <v>7.5</v>
      </c>
      <c r="H242" t="s">
        <v>65</v>
      </c>
      <c r="I242">
        <v>45.7</v>
      </c>
      <c r="J242" t="s">
        <v>65</v>
      </c>
      <c r="K242">
        <v>20.75</v>
      </c>
      <c r="L242" t="s">
        <v>65</v>
      </c>
      <c r="M242">
        <v>1.28</v>
      </c>
      <c r="N242" t="s">
        <v>65</v>
      </c>
      <c r="O242">
        <v>8.94</v>
      </c>
      <c r="P242" t="s">
        <v>65</v>
      </c>
      <c r="Q242">
        <v>3.4000000000000002E-2</v>
      </c>
      <c r="R242" t="s">
        <v>60</v>
      </c>
      <c r="S242">
        <v>2.9000000000000001E-2</v>
      </c>
      <c r="T242" t="s">
        <v>65</v>
      </c>
      <c r="U242">
        <v>4.0000000000000001E-3</v>
      </c>
      <c r="V242" t="s">
        <v>61</v>
      </c>
      <c r="W242">
        <v>1.7999999999999999E-2</v>
      </c>
      <c r="X242" t="s">
        <v>65</v>
      </c>
      <c r="Y242">
        <v>0.06</v>
      </c>
      <c r="Z242" t="s">
        <v>62</v>
      </c>
      <c r="AA242">
        <v>0.05</v>
      </c>
      <c r="AB242" t="s">
        <v>62</v>
      </c>
      <c r="AC242">
        <v>0.04</v>
      </c>
      <c r="AD242" t="s">
        <v>61</v>
      </c>
      <c r="AE242">
        <v>0.01</v>
      </c>
      <c r="AF242" t="s">
        <v>61</v>
      </c>
      <c r="AG242">
        <v>0.06</v>
      </c>
      <c r="AH242" t="s">
        <v>60</v>
      </c>
      <c r="AI242">
        <v>0.05</v>
      </c>
      <c r="AJ242" t="s">
        <v>60</v>
      </c>
      <c r="AK242">
        <v>1.0999999999999999E-2</v>
      </c>
      <c r="AL242" t="s">
        <v>70</v>
      </c>
      <c r="AM242">
        <v>2E-3</v>
      </c>
      <c r="AN242" t="s">
        <v>70</v>
      </c>
      <c r="AO242">
        <v>2.39</v>
      </c>
      <c r="AP242" t="s">
        <v>65</v>
      </c>
      <c r="AQ242">
        <v>0.14000000000000001</v>
      </c>
      <c r="AR242" t="s">
        <v>65</v>
      </c>
      <c r="AS242">
        <v>4.3899999999999997</v>
      </c>
      <c r="AT242" t="s">
        <v>65</v>
      </c>
      <c r="AU242">
        <v>1.27</v>
      </c>
      <c r="AV242" t="s">
        <v>65</v>
      </c>
      <c r="AW242">
        <v>0.18</v>
      </c>
      <c r="AX242" t="s">
        <v>60</v>
      </c>
      <c r="AY242">
        <v>1.5</v>
      </c>
      <c r="AZ242" t="s">
        <v>60</v>
      </c>
      <c r="BB242" t="s">
        <v>63</v>
      </c>
    </row>
    <row r="243" spans="1:54" x14ac:dyDescent="0.25">
      <c r="A243" t="s">
        <v>57</v>
      </c>
      <c r="B243">
        <v>3</v>
      </c>
      <c r="C243" t="s">
        <v>82</v>
      </c>
      <c r="D243">
        <v>1992</v>
      </c>
      <c r="E243">
        <v>85.43</v>
      </c>
      <c r="F243" t="s">
        <v>65</v>
      </c>
      <c r="G243">
        <v>7.5</v>
      </c>
      <c r="H243" t="s">
        <v>65</v>
      </c>
      <c r="I243">
        <v>46.7</v>
      </c>
      <c r="J243" t="s">
        <v>65</v>
      </c>
      <c r="K243">
        <v>21.54</v>
      </c>
      <c r="L243" t="s">
        <v>65</v>
      </c>
      <c r="M243">
        <v>1.35</v>
      </c>
      <c r="N243" t="s">
        <v>65</v>
      </c>
      <c r="O243">
        <v>8.7899999999999991</v>
      </c>
      <c r="P243" t="s">
        <v>65</v>
      </c>
      <c r="Q243">
        <v>3.3000000000000002E-2</v>
      </c>
      <c r="R243" t="s">
        <v>65</v>
      </c>
      <c r="S243">
        <v>0.03</v>
      </c>
      <c r="T243" t="s">
        <v>65</v>
      </c>
      <c r="U243">
        <v>3.0000000000000001E-3</v>
      </c>
      <c r="V243" t="s">
        <v>69</v>
      </c>
      <c r="W243">
        <v>1.9E-2</v>
      </c>
      <c r="X243" t="s">
        <v>65</v>
      </c>
      <c r="Y243">
        <v>0.05</v>
      </c>
      <c r="Z243" t="s">
        <v>68</v>
      </c>
      <c r="AA243">
        <v>0.05</v>
      </c>
      <c r="AB243" t="s">
        <v>68</v>
      </c>
      <c r="AC243">
        <v>0.04</v>
      </c>
      <c r="AD243" t="s">
        <v>61</v>
      </c>
      <c r="AE243">
        <v>0.01</v>
      </c>
      <c r="AF243" t="s">
        <v>69</v>
      </c>
      <c r="AG243">
        <v>0.05</v>
      </c>
      <c r="AH243" t="s">
        <v>65</v>
      </c>
      <c r="AI243">
        <v>0.05</v>
      </c>
      <c r="AJ243" t="s">
        <v>65</v>
      </c>
      <c r="AK243">
        <v>7.0000000000000001E-3</v>
      </c>
      <c r="AL243" t="s">
        <v>64</v>
      </c>
      <c r="AM243">
        <v>1E-3</v>
      </c>
      <c r="AN243" t="s">
        <v>70</v>
      </c>
      <c r="AO243">
        <v>2.4300000000000002</v>
      </c>
      <c r="AP243" t="s">
        <v>65</v>
      </c>
      <c r="AQ243">
        <v>0.15</v>
      </c>
      <c r="AR243" t="s">
        <v>65</v>
      </c>
      <c r="AS243">
        <v>4.37</v>
      </c>
      <c r="AT243" t="s">
        <v>65</v>
      </c>
      <c r="AU243">
        <v>3.26</v>
      </c>
      <c r="AV243" t="s">
        <v>65</v>
      </c>
      <c r="AW243">
        <v>0.19</v>
      </c>
      <c r="AX243" t="s">
        <v>65</v>
      </c>
      <c r="AY243">
        <v>1.38</v>
      </c>
      <c r="AZ243" t="s">
        <v>65</v>
      </c>
      <c r="BB243" t="s">
        <v>63</v>
      </c>
    </row>
    <row r="244" spans="1:54" x14ac:dyDescent="0.25">
      <c r="A244" t="s">
        <v>57</v>
      </c>
      <c r="B244">
        <v>3</v>
      </c>
      <c r="C244" t="s">
        <v>82</v>
      </c>
      <c r="D244">
        <v>1993</v>
      </c>
      <c r="E244">
        <v>153.88999999999999</v>
      </c>
      <c r="F244" t="s">
        <v>59</v>
      </c>
      <c r="G244">
        <v>7.5</v>
      </c>
      <c r="H244" t="s">
        <v>65</v>
      </c>
      <c r="I244">
        <v>43.5</v>
      </c>
      <c r="J244" t="s">
        <v>65</v>
      </c>
      <c r="K244">
        <v>20.58</v>
      </c>
      <c r="L244" t="s">
        <v>65</v>
      </c>
      <c r="M244">
        <v>0.85</v>
      </c>
      <c r="N244" t="s">
        <v>65</v>
      </c>
      <c r="O244">
        <v>8.7200000000000006</v>
      </c>
      <c r="P244" t="s">
        <v>65</v>
      </c>
      <c r="Q244">
        <v>3.2000000000000001E-2</v>
      </c>
      <c r="R244" t="s">
        <v>65</v>
      </c>
      <c r="S244">
        <v>3.1E-2</v>
      </c>
      <c r="T244" t="s">
        <v>65</v>
      </c>
      <c r="U244">
        <v>2E-3</v>
      </c>
      <c r="V244" t="s">
        <v>69</v>
      </c>
      <c r="W244">
        <v>1.7999999999999999E-2</v>
      </c>
      <c r="X244" t="s">
        <v>65</v>
      </c>
      <c r="Y244">
        <v>0.05</v>
      </c>
      <c r="Z244" t="s">
        <v>68</v>
      </c>
      <c r="AA244">
        <v>0.04</v>
      </c>
      <c r="AB244" t="s">
        <v>68</v>
      </c>
      <c r="AC244">
        <v>0.03</v>
      </c>
      <c r="AD244" t="s">
        <v>69</v>
      </c>
      <c r="AE244">
        <v>0.01</v>
      </c>
      <c r="AF244" t="s">
        <v>69</v>
      </c>
      <c r="AG244">
        <v>0.05</v>
      </c>
      <c r="AH244" t="s">
        <v>65</v>
      </c>
      <c r="AI244">
        <v>0.04</v>
      </c>
      <c r="AJ244" t="s">
        <v>65</v>
      </c>
      <c r="AK244">
        <v>6.0000000000000001E-3</v>
      </c>
      <c r="AL244" t="s">
        <v>70</v>
      </c>
      <c r="AM244">
        <v>1E-3</v>
      </c>
      <c r="AN244" t="s">
        <v>70</v>
      </c>
      <c r="AO244">
        <v>2.34</v>
      </c>
      <c r="AP244" t="s">
        <v>65</v>
      </c>
      <c r="AQ244">
        <v>0.15</v>
      </c>
      <c r="AR244" t="s">
        <v>65</v>
      </c>
      <c r="AS244">
        <v>4.46</v>
      </c>
      <c r="AT244" t="s">
        <v>65</v>
      </c>
      <c r="AU244">
        <v>1.23</v>
      </c>
      <c r="AV244" t="s">
        <v>65</v>
      </c>
      <c r="AW244">
        <v>0.18</v>
      </c>
      <c r="AX244" t="s">
        <v>65</v>
      </c>
      <c r="AY244">
        <v>1.34</v>
      </c>
      <c r="AZ244" t="s">
        <v>65</v>
      </c>
      <c r="BB244" t="s">
        <v>63</v>
      </c>
    </row>
    <row r="245" spans="1:54" x14ac:dyDescent="0.25">
      <c r="A245" t="s">
        <v>57</v>
      </c>
      <c r="B245">
        <v>3</v>
      </c>
      <c r="C245" t="s">
        <v>82</v>
      </c>
      <c r="D245">
        <v>1994</v>
      </c>
      <c r="E245">
        <v>69.58</v>
      </c>
      <c r="F245" t="s">
        <v>59</v>
      </c>
      <c r="G245">
        <v>7.5</v>
      </c>
      <c r="H245" t="s">
        <v>65</v>
      </c>
      <c r="I245">
        <v>47.1</v>
      </c>
      <c r="J245" t="s">
        <v>65</v>
      </c>
      <c r="K245">
        <v>21.75</v>
      </c>
      <c r="L245" t="s">
        <v>65</v>
      </c>
      <c r="M245">
        <v>1.2</v>
      </c>
      <c r="N245" t="s">
        <v>65</v>
      </c>
      <c r="O245">
        <v>8.74</v>
      </c>
      <c r="P245" t="s">
        <v>65</v>
      </c>
      <c r="Q245">
        <v>3.1E-2</v>
      </c>
      <c r="R245" t="s">
        <v>65</v>
      </c>
      <c r="S245">
        <v>2.8000000000000001E-2</v>
      </c>
      <c r="T245" t="s">
        <v>65</v>
      </c>
      <c r="U245">
        <v>3.0000000000000001E-3</v>
      </c>
      <c r="V245" t="s">
        <v>69</v>
      </c>
      <c r="W245">
        <v>1.7000000000000001E-2</v>
      </c>
      <c r="X245" t="s">
        <v>65</v>
      </c>
      <c r="Y245">
        <v>0.06</v>
      </c>
      <c r="Z245" t="s">
        <v>68</v>
      </c>
      <c r="AA245">
        <v>0.04</v>
      </c>
      <c r="AB245" t="s">
        <v>68</v>
      </c>
      <c r="AC245">
        <v>0.04</v>
      </c>
      <c r="AD245" t="s">
        <v>69</v>
      </c>
      <c r="AE245">
        <v>0.01</v>
      </c>
      <c r="AF245" t="s">
        <v>69</v>
      </c>
      <c r="AG245">
        <v>0.06</v>
      </c>
      <c r="AH245" t="s">
        <v>65</v>
      </c>
      <c r="AI245">
        <v>0.04</v>
      </c>
      <c r="AJ245" t="s">
        <v>65</v>
      </c>
      <c r="AK245">
        <v>4.0000000000000001E-3</v>
      </c>
      <c r="AL245" t="s">
        <v>70</v>
      </c>
      <c r="AM245">
        <v>1E-3</v>
      </c>
      <c r="AN245" t="s">
        <v>70</v>
      </c>
      <c r="AO245">
        <v>2.4700000000000002</v>
      </c>
      <c r="AP245" t="s">
        <v>65</v>
      </c>
      <c r="AQ245">
        <v>0.15</v>
      </c>
      <c r="AR245" t="s">
        <v>65</v>
      </c>
      <c r="AS245">
        <v>4.74</v>
      </c>
      <c r="AT245" t="s">
        <v>65</v>
      </c>
      <c r="AU245">
        <v>1.34</v>
      </c>
      <c r="AV245" t="s">
        <v>65</v>
      </c>
      <c r="AW245">
        <v>0.22</v>
      </c>
      <c r="AX245" t="s">
        <v>65</v>
      </c>
      <c r="AY245">
        <v>1.5</v>
      </c>
      <c r="AZ245" t="s">
        <v>65</v>
      </c>
      <c r="BB245" t="s">
        <v>63</v>
      </c>
    </row>
    <row r="246" spans="1:54" x14ac:dyDescent="0.25">
      <c r="A246" t="s">
        <v>57</v>
      </c>
      <c r="B246">
        <v>3</v>
      </c>
      <c r="C246" t="s">
        <v>82</v>
      </c>
      <c r="D246">
        <v>1995</v>
      </c>
      <c r="E246">
        <v>137.24</v>
      </c>
      <c r="F246" t="s">
        <v>59</v>
      </c>
      <c r="G246">
        <v>7.6</v>
      </c>
      <c r="H246" t="s">
        <v>66</v>
      </c>
      <c r="I246">
        <v>43.6</v>
      </c>
      <c r="J246" t="s">
        <v>66</v>
      </c>
      <c r="K246">
        <v>20.25</v>
      </c>
      <c r="L246" t="s">
        <v>66</v>
      </c>
      <c r="M246">
        <v>3.15</v>
      </c>
      <c r="N246" t="s">
        <v>65</v>
      </c>
      <c r="O246">
        <v>8.6199999999999992</v>
      </c>
      <c r="P246" t="s">
        <v>65</v>
      </c>
      <c r="Q246">
        <v>3.5000000000000003E-2</v>
      </c>
      <c r="R246" t="s">
        <v>65</v>
      </c>
      <c r="S246">
        <v>3.1E-2</v>
      </c>
      <c r="T246" t="s">
        <v>65</v>
      </c>
      <c r="U246">
        <v>5.0000000000000001E-3</v>
      </c>
      <c r="V246" t="s">
        <v>69</v>
      </c>
      <c r="W246">
        <v>1.7999999999999999E-2</v>
      </c>
      <c r="X246" t="s">
        <v>65</v>
      </c>
      <c r="Y246">
        <v>0.06</v>
      </c>
      <c r="Z246" t="s">
        <v>68</v>
      </c>
      <c r="AA246">
        <v>0.04</v>
      </c>
      <c r="AB246" t="s">
        <v>68</v>
      </c>
      <c r="AC246">
        <v>0.04</v>
      </c>
      <c r="AD246" t="s">
        <v>61</v>
      </c>
      <c r="AE246">
        <v>0.02</v>
      </c>
      <c r="AF246" t="s">
        <v>69</v>
      </c>
      <c r="AG246">
        <v>0.06</v>
      </c>
      <c r="AH246" t="s">
        <v>65</v>
      </c>
      <c r="AI246">
        <v>0.04</v>
      </c>
      <c r="AJ246" t="s">
        <v>65</v>
      </c>
      <c r="AK246">
        <v>6.0000000000000001E-3</v>
      </c>
      <c r="AL246" t="s">
        <v>64</v>
      </c>
      <c r="AM246">
        <v>1E-3</v>
      </c>
      <c r="AN246" t="s">
        <v>70</v>
      </c>
      <c r="AO246">
        <v>2.33</v>
      </c>
      <c r="AP246" t="s">
        <v>65</v>
      </c>
      <c r="AQ246">
        <v>0.14000000000000001</v>
      </c>
      <c r="AR246" t="s">
        <v>65</v>
      </c>
      <c r="AS246">
        <v>4.3600000000000003</v>
      </c>
      <c r="AT246" t="s">
        <v>65</v>
      </c>
      <c r="AU246">
        <v>1.22</v>
      </c>
      <c r="AV246" t="s">
        <v>65</v>
      </c>
      <c r="AW246">
        <v>0.18</v>
      </c>
      <c r="AX246" t="s">
        <v>65</v>
      </c>
      <c r="AY246">
        <v>1.44</v>
      </c>
      <c r="AZ246" t="s">
        <v>65</v>
      </c>
      <c r="BB246" t="s">
        <v>63</v>
      </c>
    </row>
    <row r="247" spans="1:54" x14ac:dyDescent="0.25">
      <c r="A247" t="s">
        <v>57</v>
      </c>
      <c r="B247">
        <v>3</v>
      </c>
      <c r="C247" t="s">
        <v>82</v>
      </c>
      <c r="D247">
        <v>1996</v>
      </c>
      <c r="E247">
        <v>187.68</v>
      </c>
      <c r="F247" t="s">
        <v>59</v>
      </c>
      <c r="G247">
        <v>7.5</v>
      </c>
      <c r="H247" t="s">
        <v>65</v>
      </c>
      <c r="I247">
        <v>40.5</v>
      </c>
      <c r="J247" t="s">
        <v>65</v>
      </c>
      <c r="K247">
        <v>19.29</v>
      </c>
      <c r="L247" t="s">
        <v>65</v>
      </c>
      <c r="M247">
        <v>162.96</v>
      </c>
      <c r="N247" t="s">
        <v>65</v>
      </c>
      <c r="O247">
        <v>8.5299999999999994</v>
      </c>
      <c r="P247" t="s">
        <v>65</v>
      </c>
      <c r="Q247">
        <v>0.06</v>
      </c>
      <c r="R247" t="s">
        <v>65</v>
      </c>
      <c r="S247">
        <v>2.8000000000000001E-2</v>
      </c>
      <c r="T247" t="s">
        <v>65</v>
      </c>
      <c r="U247">
        <v>3.1E-2</v>
      </c>
      <c r="V247" t="s">
        <v>69</v>
      </c>
      <c r="W247">
        <v>1.7000000000000001E-2</v>
      </c>
      <c r="X247" t="s">
        <v>65</v>
      </c>
      <c r="Y247">
        <v>0.19</v>
      </c>
      <c r="Z247" t="s">
        <v>61</v>
      </c>
      <c r="AA247">
        <v>0.05</v>
      </c>
      <c r="AB247" t="s">
        <v>69</v>
      </c>
      <c r="AC247">
        <v>0.04</v>
      </c>
      <c r="AD247" t="s">
        <v>69</v>
      </c>
      <c r="AE247">
        <v>0.14000000000000001</v>
      </c>
      <c r="AF247" t="s">
        <v>61</v>
      </c>
      <c r="AG247">
        <v>0.19</v>
      </c>
      <c r="AH247" t="s">
        <v>60</v>
      </c>
      <c r="AI247">
        <v>0.05</v>
      </c>
      <c r="AJ247" t="s">
        <v>65</v>
      </c>
      <c r="AK247">
        <v>1.2999999999999999E-2</v>
      </c>
      <c r="AL247" t="s">
        <v>70</v>
      </c>
      <c r="AM247">
        <v>4.0000000000000001E-3</v>
      </c>
      <c r="AN247" t="s">
        <v>70</v>
      </c>
      <c r="AO247">
        <v>2.31</v>
      </c>
      <c r="AP247" t="s">
        <v>65</v>
      </c>
      <c r="AQ247">
        <v>0.18</v>
      </c>
      <c r="AR247" t="s">
        <v>65</v>
      </c>
      <c r="AS247">
        <v>4.08</v>
      </c>
      <c r="AT247" t="s">
        <v>65</v>
      </c>
      <c r="AU247">
        <v>1.1299999999999999</v>
      </c>
      <c r="AV247" t="s">
        <v>65</v>
      </c>
      <c r="AW247">
        <v>0.2</v>
      </c>
      <c r="AX247" t="s">
        <v>65</v>
      </c>
      <c r="AY247">
        <v>1.26</v>
      </c>
      <c r="AZ247" t="s">
        <v>65</v>
      </c>
      <c r="BB247" t="s">
        <v>63</v>
      </c>
    </row>
    <row r="248" spans="1:54" x14ac:dyDescent="0.25">
      <c r="A248" t="s">
        <v>57</v>
      </c>
      <c r="B248">
        <v>3</v>
      </c>
      <c r="C248" t="s">
        <v>82</v>
      </c>
      <c r="D248">
        <v>1997</v>
      </c>
      <c r="E248">
        <v>187.96</v>
      </c>
      <c r="F248" t="s">
        <v>59</v>
      </c>
      <c r="G248">
        <v>7.5</v>
      </c>
      <c r="H248" t="s">
        <v>65</v>
      </c>
      <c r="I248">
        <v>39.1</v>
      </c>
      <c r="J248" t="s">
        <v>65</v>
      </c>
      <c r="K248">
        <v>18.25</v>
      </c>
      <c r="L248" t="s">
        <v>65</v>
      </c>
      <c r="M248">
        <v>5.45</v>
      </c>
      <c r="N248" t="s">
        <v>65</v>
      </c>
      <c r="O248">
        <v>8.3000000000000007</v>
      </c>
      <c r="P248" t="s">
        <v>65</v>
      </c>
      <c r="Q248">
        <v>3.5000000000000003E-2</v>
      </c>
      <c r="R248" t="s">
        <v>65</v>
      </c>
      <c r="S248">
        <v>2.8000000000000001E-2</v>
      </c>
      <c r="T248" t="s">
        <v>65</v>
      </c>
      <c r="U248">
        <v>7.0000000000000001E-3</v>
      </c>
      <c r="V248" t="s">
        <v>69</v>
      </c>
      <c r="W248">
        <v>1.6E-2</v>
      </c>
      <c r="X248" t="s">
        <v>65</v>
      </c>
      <c r="Y248">
        <v>0.06</v>
      </c>
      <c r="Z248" t="s">
        <v>69</v>
      </c>
      <c r="AA248">
        <v>0.03</v>
      </c>
      <c r="AB248" t="s">
        <v>69</v>
      </c>
      <c r="AC248">
        <v>0.03</v>
      </c>
      <c r="AD248" t="s">
        <v>69</v>
      </c>
      <c r="AE248">
        <v>0.02</v>
      </c>
      <c r="AF248" t="s">
        <v>69</v>
      </c>
      <c r="AG248">
        <v>0.06</v>
      </c>
      <c r="AH248" t="s">
        <v>65</v>
      </c>
      <c r="AI248">
        <v>0.03</v>
      </c>
      <c r="AJ248" t="s">
        <v>65</v>
      </c>
      <c r="AK248">
        <v>7.0000000000000001E-3</v>
      </c>
      <c r="AL248" t="s">
        <v>70</v>
      </c>
      <c r="AM248">
        <v>1E-3</v>
      </c>
      <c r="AN248" t="s">
        <v>70</v>
      </c>
      <c r="AO248">
        <v>2.2000000000000002</v>
      </c>
      <c r="AP248" t="s">
        <v>65</v>
      </c>
      <c r="AQ248">
        <v>0.18</v>
      </c>
      <c r="AR248" t="s">
        <v>65</v>
      </c>
      <c r="AS248">
        <v>3.88</v>
      </c>
      <c r="AT248" t="s">
        <v>65</v>
      </c>
      <c r="AU248">
        <v>1.1000000000000001</v>
      </c>
      <c r="AV248" t="s">
        <v>65</v>
      </c>
      <c r="AW248">
        <v>0.13</v>
      </c>
      <c r="AX248" t="s">
        <v>65</v>
      </c>
      <c r="AY248">
        <v>1.23</v>
      </c>
      <c r="AZ248" t="s">
        <v>65</v>
      </c>
      <c r="BB248" t="s">
        <v>63</v>
      </c>
    </row>
    <row r="249" spans="1:54" x14ac:dyDescent="0.25">
      <c r="A249" t="s">
        <v>57</v>
      </c>
      <c r="B249">
        <v>3</v>
      </c>
      <c r="C249" t="s">
        <v>82</v>
      </c>
      <c r="D249">
        <v>1998</v>
      </c>
      <c r="E249">
        <v>94.66</v>
      </c>
      <c r="F249" t="s">
        <v>59</v>
      </c>
      <c r="G249">
        <v>7.5</v>
      </c>
      <c r="H249" t="s">
        <v>65</v>
      </c>
      <c r="I249">
        <v>43.2</v>
      </c>
      <c r="J249" t="s">
        <v>65</v>
      </c>
      <c r="K249">
        <v>18.87</v>
      </c>
      <c r="L249" t="s">
        <v>65</v>
      </c>
      <c r="M249">
        <v>2.63</v>
      </c>
      <c r="N249" t="s">
        <v>65</v>
      </c>
      <c r="O249">
        <v>8.4700000000000006</v>
      </c>
      <c r="P249" t="s">
        <v>65</v>
      </c>
      <c r="Q249">
        <v>2.7E-2</v>
      </c>
      <c r="R249" t="s">
        <v>65</v>
      </c>
      <c r="S249">
        <v>2.5000000000000001E-2</v>
      </c>
      <c r="T249" t="s">
        <v>65</v>
      </c>
      <c r="U249">
        <v>3.0000000000000001E-3</v>
      </c>
      <c r="V249" t="s">
        <v>69</v>
      </c>
      <c r="W249">
        <v>1.4999999999999999E-2</v>
      </c>
      <c r="X249" t="s">
        <v>65</v>
      </c>
      <c r="Y249">
        <v>0.05</v>
      </c>
      <c r="Z249" t="s">
        <v>68</v>
      </c>
      <c r="AA249">
        <v>0.04</v>
      </c>
      <c r="AB249" t="s">
        <v>68</v>
      </c>
      <c r="AC249">
        <v>0.03</v>
      </c>
      <c r="AD249" t="s">
        <v>69</v>
      </c>
      <c r="AE249">
        <v>0.01</v>
      </c>
      <c r="AF249" t="s">
        <v>69</v>
      </c>
      <c r="AG249">
        <v>0.05</v>
      </c>
      <c r="AH249" t="s">
        <v>65</v>
      </c>
      <c r="AI249">
        <v>0.04</v>
      </c>
      <c r="AJ249" t="s">
        <v>65</v>
      </c>
      <c r="AK249">
        <v>1.4999999999999999E-2</v>
      </c>
      <c r="AL249" t="s">
        <v>70</v>
      </c>
      <c r="AM249">
        <v>1E-3</v>
      </c>
      <c r="AN249" t="s">
        <v>70</v>
      </c>
      <c r="AO249">
        <v>2.44</v>
      </c>
      <c r="AP249" t="s">
        <v>65</v>
      </c>
      <c r="AQ249">
        <v>0.16</v>
      </c>
      <c r="AR249" t="s">
        <v>65</v>
      </c>
      <c r="AS249">
        <v>4.3</v>
      </c>
      <c r="AT249" t="s">
        <v>65</v>
      </c>
      <c r="AU249">
        <v>1.21</v>
      </c>
      <c r="AV249" t="s">
        <v>65</v>
      </c>
      <c r="AW249">
        <v>0.16</v>
      </c>
      <c r="AX249" t="s">
        <v>60</v>
      </c>
      <c r="AY249">
        <v>1.89</v>
      </c>
      <c r="AZ249" t="s">
        <v>60</v>
      </c>
      <c r="BB249" t="s">
        <v>63</v>
      </c>
    </row>
    <row r="250" spans="1:54" x14ac:dyDescent="0.25">
      <c r="A250" t="s">
        <v>57</v>
      </c>
      <c r="B250">
        <v>3</v>
      </c>
      <c r="C250" t="s">
        <v>82</v>
      </c>
      <c r="D250">
        <v>1999</v>
      </c>
      <c r="E250">
        <v>155.22</v>
      </c>
      <c r="F250" t="s">
        <v>65</v>
      </c>
      <c r="G250">
        <v>7.4</v>
      </c>
      <c r="H250" t="s">
        <v>65</v>
      </c>
      <c r="I250">
        <v>37.5</v>
      </c>
      <c r="J250" t="s">
        <v>65</v>
      </c>
      <c r="K250">
        <v>17.79</v>
      </c>
      <c r="L250" t="s">
        <v>65</v>
      </c>
      <c r="M250">
        <v>12.17</v>
      </c>
      <c r="N250" t="s">
        <v>65</v>
      </c>
      <c r="O250">
        <v>8.39</v>
      </c>
      <c r="P250" t="s">
        <v>65</v>
      </c>
      <c r="Q250">
        <v>3.2000000000000001E-2</v>
      </c>
      <c r="R250" t="s">
        <v>65</v>
      </c>
      <c r="S250">
        <v>2.5000000000000001E-2</v>
      </c>
      <c r="T250" t="s">
        <v>65</v>
      </c>
      <c r="U250">
        <v>7.0000000000000001E-3</v>
      </c>
      <c r="V250" t="s">
        <v>69</v>
      </c>
      <c r="W250">
        <v>1.7000000000000001E-2</v>
      </c>
      <c r="X250" t="s">
        <v>65</v>
      </c>
      <c r="Y250">
        <v>0.06</v>
      </c>
      <c r="Z250" t="s">
        <v>68</v>
      </c>
      <c r="AA250">
        <v>0.04</v>
      </c>
      <c r="AB250" t="s">
        <v>68</v>
      </c>
      <c r="AC250">
        <v>0.03</v>
      </c>
      <c r="AD250" t="s">
        <v>69</v>
      </c>
      <c r="AE250">
        <v>0.02</v>
      </c>
      <c r="AF250" t="s">
        <v>69</v>
      </c>
      <c r="AG250">
        <v>0.06</v>
      </c>
      <c r="AH250" t="s">
        <v>65</v>
      </c>
      <c r="AI250">
        <v>0.04</v>
      </c>
      <c r="AJ250" t="s">
        <v>65</v>
      </c>
      <c r="AK250">
        <v>6.0000000000000001E-3</v>
      </c>
      <c r="AL250" t="s">
        <v>70</v>
      </c>
      <c r="AM250">
        <v>1E-3</v>
      </c>
      <c r="AN250" t="s">
        <v>70</v>
      </c>
      <c r="AO250">
        <v>2.15</v>
      </c>
      <c r="AP250" t="s">
        <v>65</v>
      </c>
      <c r="AQ250">
        <v>0.16</v>
      </c>
      <c r="AR250" t="s">
        <v>65</v>
      </c>
      <c r="AS250">
        <v>3.92</v>
      </c>
      <c r="AT250" t="s">
        <v>65</v>
      </c>
      <c r="AU250">
        <v>1.08</v>
      </c>
      <c r="AV250" t="s">
        <v>65</v>
      </c>
      <c r="AW250">
        <v>0.14000000000000001</v>
      </c>
      <c r="AX250" t="s">
        <v>60</v>
      </c>
      <c r="AY250">
        <v>1.1499999999999999</v>
      </c>
      <c r="AZ250" t="s">
        <v>60</v>
      </c>
      <c r="BB250" t="s">
        <v>63</v>
      </c>
    </row>
    <row r="251" spans="1:54" x14ac:dyDescent="0.25">
      <c r="A251" t="s">
        <v>57</v>
      </c>
      <c r="B251">
        <v>3</v>
      </c>
      <c r="C251" t="s">
        <v>82</v>
      </c>
      <c r="D251">
        <v>2000</v>
      </c>
      <c r="E251">
        <v>125.13</v>
      </c>
      <c r="F251" t="s">
        <v>59</v>
      </c>
      <c r="G251">
        <v>7.4</v>
      </c>
      <c r="H251" t="s">
        <v>65</v>
      </c>
      <c r="I251">
        <v>38.5</v>
      </c>
      <c r="J251" t="s">
        <v>65</v>
      </c>
      <c r="K251">
        <v>18.21</v>
      </c>
      <c r="L251" t="s">
        <v>65</v>
      </c>
      <c r="M251">
        <v>3.43</v>
      </c>
      <c r="N251" t="s">
        <v>65</v>
      </c>
      <c r="O251">
        <v>8.44</v>
      </c>
      <c r="P251" t="s">
        <v>65</v>
      </c>
      <c r="Q251">
        <v>0.03</v>
      </c>
      <c r="R251" t="s">
        <v>65</v>
      </c>
      <c r="S251">
        <v>2.5999999999999999E-2</v>
      </c>
      <c r="T251" t="s">
        <v>65</v>
      </c>
      <c r="U251">
        <v>4.0000000000000001E-3</v>
      </c>
      <c r="V251" t="s">
        <v>69</v>
      </c>
      <c r="W251">
        <v>1.7999999999999999E-2</v>
      </c>
      <c r="X251" t="s">
        <v>65</v>
      </c>
      <c r="Y251">
        <v>0.05</v>
      </c>
      <c r="Z251" t="s">
        <v>69</v>
      </c>
      <c r="AA251">
        <v>0.04</v>
      </c>
      <c r="AB251" t="s">
        <v>69</v>
      </c>
      <c r="AC251">
        <v>0.03</v>
      </c>
      <c r="AD251" t="s">
        <v>69</v>
      </c>
      <c r="AE251">
        <v>0.01</v>
      </c>
      <c r="AF251" t="s">
        <v>69</v>
      </c>
      <c r="AG251">
        <v>0.05</v>
      </c>
      <c r="AH251" t="s">
        <v>65</v>
      </c>
      <c r="AI251">
        <v>0.04</v>
      </c>
      <c r="AJ251" t="s">
        <v>65</v>
      </c>
      <c r="AK251">
        <v>5.0000000000000001E-3</v>
      </c>
      <c r="AL251" t="s">
        <v>70</v>
      </c>
      <c r="AM251">
        <v>0</v>
      </c>
      <c r="AN251" t="s">
        <v>70</v>
      </c>
      <c r="AO251">
        <v>2.2400000000000002</v>
      </c>
      <c r="AP251" t="s">
        <v>65</v>
      </c>
      <c r="AQ251">
        <v>0.17</v>
      </c>
      <c r="AR251" t="s">
        <v>65</v>
      </c>
      <c r="AS251">
        <v>3.97</v>
      </c>
      <c r="AT251" t="s">
        <v>65</v>
      </c>
      <c r="AU251">
        <v>1.1299999999999999</v>
      </c>
      <c r="AV251" t="s">
        <v>65</v>
      </c>
      <c r="AW251">
        <v>0.14000000000000001</v>
      </c>
      <c r="AX251" t="s">
        <v>65</v>
      </c>
      <c r="AY251">
        <v>1.48</v>
      </c>
      <c r="AZ251" t="s">
        <v>65</v>
      </c>
      <c r="BB251" t="s">
        <v>63</v>
      </c>
    </row>
    <row r="252" spans="1:54" x14ac:dyDescent="0.25">
      <c r="A252" t="s">
        <v>57</v>
      </c>
      <c r="B252">
        <v>3</v>
      </c>
      <c r="C252" t="s">
        <v>82</v>
      </c>
      <c r="D252">
        <v>2001</v>
      </c>
      <c r="E252">
        <v>35.549999999999997</v>
      </c>
      <c r="F252" t="s">
        <v>59</v>
      </c>
      <c r="G252">
        <v>7.5</v>
      </c>
      <c r="H252" t="s">
        <v>65</v>
      </c>
      <c r="I252">
        <v>43.2</v>
      </c>
      <c r="J252" t="s">
        <v>65</v>
      </c>
      <c r="K252">
        <v>20.170000000000002</v>
      </c>
      <c r="L252" t="s">
        <v>65</v>
      </c>
      <c r="M252">
        <v>3.05</v>
      </c>
      <c r="N252" t="s">
        <v>65</v>
      </c>
      <c r="O252">
        <v>8.17</v>
      </c>
      <c r="P252" t="s">
        <v>65</v>
      </c>
      <c r="Q252">
        <v>2.5999999999999999E-2</v>
      </c>
      <c r="R252" t="s">
        <v>65</v>
      </c>
      <c r="S252">
        <v>2.1999999999999999E-2</v>
      </c>
      <c r="T252" t="s">
        <v>65</v>
      </c>
      <c r="U252">
        <v>4.0000000000000001E-3</v>
      </c>
      <c r="V252" t="s">
        <v>69</v>
      </c>
      <c r="W252">
        <v>1.2999999999999999E-2</v>
      </c>
      <c r="X252" t="s">
        <v>65</v>
      </c>
      <c r="Y252">
        <v>0.08</v>
      </c>
      <c r="Z252" t="s">
        <v>67</v>
      </c>
      <c r="AA252">
        <v>0.06</v>
      </c>
      <c r="AB252" t="s">
        <v>67</v>
      </c>
      <c r="AC252">
        <v>0.05</v>
      </c>
      <c r="AD252" t="s">
        <v>69</v>
      </c>
      <c r="AE252">
        <v>0.02</v>
      </c>
      <c r="AF252" t="s">
        <v>69</v>
      </c>
      <c r="AG252">
        <v>7.0000000000000007E-2</v>
      </c>
      <c r="AH252" t="s">
        <v>65</v>
      </c>
      <c r="AI252">
        <v>0.06</v>
      </c>
      <c r="AJ252" t="s">
        <v>65</v>
      </c>
      <c r="AK252">
        <v>1.0999999999999999E-2</v>
      </c>
      <c r="AL252" t="s">
        <v>70</v>
      </c>
      <c r="AM252">
        <v>1E-3</v>
      </c>
      <c r="AN252" t="s">
        <v>66</v>
      </c>
      <c r="AO252">
        <v>2.41</v>
      </c>
      <c r="AP252" t="s">
        <v>65</v>
      </c>
      <c r="AQ252">
        <v>0.16</v>
      </c>
      <c r="AR252" t="s">
        <v>65</v>
      </c>
      <c r="AS252">
        <v>4.59</v>
      </c>
      <c r="AT252" t="s">
        <v>65</v>
      </c>
      <c r="AU252">
        <v>1.33</v>
      </c>
      <c r="AV252" t="s">
        <v>65</v>
      </c>
      <c r="AW252">
        <v>0.22</v>
      </c>
      <c r="AX252" t="s">
        <v>65</v>
      </c>
      <c r="AY252">
        <v>1.58</v>
      </c>
      <c r="AZ252" t="s">
        <v>65</v>
      </c>
      <c r="BA252">
        <v>1.66</v>
      </c>
      <c r="BB252" t="s">
        <v>60</v>
      </c>
    </row>
    <row r="253" spans="1:54" x14ac:dyDescent="0.25">
      <c r="A253" t="s">
        <v>57</v>
      </c>
      <c r="B253">
        <v>3</v>
      </c>
      <c r="C253" t="s">
        <v>82</v>
      </c>
      <c r="D253">
        <v>2002</v>
      </c>
      <c r="E253">
        <v>119.93</v>
      </c>
      <c r="F253" t="s">
        <v>65</v>
      </c>
      <c r="G253">
        <v>7.4</v>
      </c>
      <c r="H253" t="s">
        <v>60</v>
      </c>
      <c r="I253">
        <v>38.9</v>
      </c>
      <c r="J253" t="s">
        <v>60</v>
      </c>
      <c r="K253">
        <v>18.29</v>
      </c>
      <c r="L253" t="s">
        <v>60</v>
      </c>
      <c r="M253">
        <v>0.81</v>
      </c>
      <c r="N253" t="s">
        <v>65</v>
      </c>
      <c r="O253">
        <v>8.3000000000000007</v>
      </c>
      <c r="P253" t="s">
        <v>60</v>
      </c>
      <c r="Q253">
        <v>2.4E-2</v>
      </c>
      <c r="R253" t="s">
        <v>65</v>
      </c>
      <c r="S253">
        <v>2.1999999999999999E-2</v>
      </c>
      <c r="T253" t="s">
        <v>65</v>
      </c>
      <c r="U253">
        <v>2E-3</v>
      </c>
      <c r="V253" t="s">
        <v>69</v>
      </c>
      <c r="W253">
        <v>1.6E-2</v>
      </c>
      <c r="X253" t="s">
        <v>60</v>
      </c>
      <c r="Y253">
        <v>0.05</v>
      </c>
      <c r="Z253" t="s">
        <v>62</v>
      </c>
      <c r="AA253">
        <v>0.04</v>
      </c>
      <c r="AB253" t="s">
        <v>62</v>
      </c>
      <c r="AC253">
        <v>0.04</v>
      </c>
      <c r="AD253" t="s">
        <v>61</v>
      </c>
      <c r="AE253">
        <v>0.01</v>
      </c>
      <c r="AF253" t="s">
        <v>61</v>
      </c>
      <c r="AG253">
        <v>0.05</v>
      </c>
      <c r="AH253" t="s">
        <v>60</v>
      </c>
      <c r="AI253">
        <v>0.04</v>
      </c>
      <c r="AJ253" t="s">
        <v>60</v>
      </c>
      <c r="AK253">
        <v>5.0000000000000001E-3</v>
      </c>
      <c r="AL253" t="s">
        <v>64</v>
      </c>
      <c r="AM253">
        <v>0</v>
      </c>
      <c r="AN253" t="s">
        <v>64</v>
      </c>
      <c r="AO253">
        <v>2.27</v>
      </c>
      <c r="AP253" t="s">
        <v>60</v>
      </c>
      <c r="AQ253">
        <v>0.14000000000000001</v>
      </c>
      <c r="AR253" t="s">
        <v>60</v>
      </c>
      <c r="AS253">
        <v>4.09</v>
      </c>
      <c r="AT253" t="s">
        <v>60</v>
      </c>
      <c r="AU253">
        <v>1.1399999999999999</v>
      </c>
      <c r="AV253" t="s">
        <v>60</v>
      </c>
      <c r="AW253">
        <v>0.16</v>
      </c>
      <c r="AX253" t="s">
        <v>60</v>
      </c>
      <c r="AY253">
        <v>1.27</v>
      </c>
      <c r="AZ253" t="s">
        <v>60</v>
      </c>
      <c r="BA253">
        <v>1.93</v>
      </c>
      <c r="BB253" t="s">
        <v>60</v>
      </c>
    </row>
    <row r="254" spans="1:54" x14ac:dyDescent="0.25">
      <c r="A254" t="s">
        <v>57</v>
      </c>
      <c r="B254">
        <v>3</v>
      </c>
      <c r="C254" t="s">
        <v>82</v>
      </c>
      <c r="D254">
        <v>2003</v>
      </c>
      <c r="E254">
        <v>102.37</v>
      </c>
      <c r="F254" t="s">
        <v>65</v>
      </c>
      <c r="G254">
        <v>7.4</v>
      </c>
      <c r="H254" t="s">
        <v>65</v>
      </c>
      <c r="I254">
        <v>41.6</v>
      </c>
      <c r="J254" t="s">
        <v>65</v>
      </c>
      <c r="K254">
        <v>19.670000000000002</v>
      </c>
      <c r="L254" t="s">
        <v>65</v>
      </c>
      <c r="M254">
        <v>0.99</v>
      </c>
      <c r="N254" t="s">
        <v>66</v>
      </c>
      <c r="O254">
        <v>8.3699999999999992</v>
      </c>
      <c r="P254" t="s">
        <v>65</v>
      </c>
      <c r="Q254">
        <v>2.7E-2</v>
      </c>
      <c r="R254" t="s">
        <v>65</v>
      </c>
      <c r="S254">
        <v>2.1999999999999999E-2</v>
      </c>
      <c r="T254" t="s">
        <v>65</v>
      </c>
      <c r="U254">
        <v>5.0000000000000001E-3</v>
      </c>
      <c r="V254" t="s">
        <v>69</v>
      </c>
      <c r="W254">
        <v>1.6E-2</v>
      </c>
      <c r="X254" t="s">
        <v>65</v>
      </c>
      <c r="Y254">
        <v>7.0000000000000007E-2</v>
      </c>
      <c r="Z254" t="s">
        <v>68</v>
      </c>
      <c r="AA254">
        <v>0.05</v>
      </c>
      <c r="AB254" t="s">
        <v>68</v>
      </c>
      <c r="AC254">
        <v>0.04</v>
      </c>
      <c r="AD254" t="s">
        <v>69</v>
      </c>
      <c r="AE254">
        <v>0.02</v>
      </c>
      <c r="AF254" t="s">
        <v>69</v>
      </c>
      <c r="AG254">
        <v>7.0000000000000007E-2</v>
      </c>
      <c r="AH254" t="s">
        <v>65</v>
      </c>
      <c r="AI254">
        <v>0.05</v>
      </c>
      <c r="AJ254" t="s">
        <v>65</v>
      </c>
      <c r="AK254">
        <v>8.0000000000000002E-3</v>
      </c>
      <c r="AL254" t="s">
        <v>70</v>
      </c>
      <c r="AM254">
        <v>0</v>
      </c>
      <c r="AN254" t="s">
        <v>70</v>
      </c>
      <c r="AO254">
        <v>2.35</v>
      </c>
      <c r="AP254" t="s">
        <v>65</v>
      </c>
      <c r="AQ254">
        <v>0.17</v>
      </c>
      <c r="AR254" t="s">
        <v>65</v>
      </c>
      <c r="AS254">
        <v>4.3099999999999996</v>
      </c>
      <c r="AT254" t="s">
        <v>65</v>
      </c>
      <c r="AU254">
        <v>1.35</v>
      </c>
      <c r="AV254" t="s">
        <v>65</v>
      </c>
      <c r="AW254">
        <v>0.14000000000000001</v>
      </c>
      <c r="AX254" t="s">
        <v>65</v>
      </c>
      <c r="AY254">
        <v>1.1599999999999999</v>
      </c>
      <c r="AZ254" t="s">
        <v>65</v>
      </c>
      <c r="BA254">
        <v>2.6</v>
      </c>
      <c r="BB254" t="s">
        <v>60</v>
      </c>
    </row>
    <row r="255" spans="1:54" x14ac:dyDescent="0.25">
      <c r="A255" t="s">
        <v>57</v>
      </c>
      <c r="B255">
        <v>3</v>
      </c>
      <c r="C255" t="s">
        <v>82</v>
      </c>
      <c r="D255">
        <v>2004</v>
      </c>
      <c r="E255">
        <v>115.49</v>
      </c>
      <c r="F255" t="s">
        <v>65</v>
      </c>
      <c r="G255">
        <v>7.4</v>
      </c>
      <c r="H255" t="s">
        <v>65</v>
      </c>
      <c r="I255">
        <v>40.200000000000003</v>
      </c>
      <c r="J255" t="s">
        <v>65</v>
      </c>
      <c r="K255">
        <v>18.87</v>
      </c>
      <c r="L255" t="s">
        <v>65</v>
      </c>
      <c r="M255">
        <v>0.8</v>
      </c>
      <c r="N255" t="s">
        <v>65</v>
      </c>
      <c r="O255">
        <v>8.36</v>
      </c>
      <c r="P255" t="s">
        <v>65</v>
      </c>
      <c r="Q255">
        <v>2.8000000000000001E-2</v>
      </c>
      <c r="R255" t="s">
        <v>65</v>
      </c>
      <c r="S255">
        <v>2.5999999999999999E-2</v>
      </c>
      <c r="T255" t="s">
        <v>65</v>
      </c>
      <c r="U255">
        <v>3.0000000000000001E-3</v>
      </c>
      <c r="V255" t="s">
        <v>69</v>
      </c>
      <c r="W255">
        <v>1.7000000000000001E-2</v>
      </c>
      <c r="X255" t="s">
        <v>65</v>
      </c>
      <c r="Y255">
        <v>7.0000000000000007E-2</v>
      </c>
      <c r="Z255" t="s">
        <v>69</v>
      </c>
      <c r="AA255">
        <v>7.0000000000000007E-2</v>
      </c>
      <c r="AB255" t="s">
        <v>61</v>
      </c>
      <c r="AC255">
        <v>0.04</v>
      </c>
      <c r="AD255" t="s">
        <v>61</v>
      </c>
      <c r="AE255">
        <v>0.01</v>
      </c>
      <c r="AF255" t="s">
        <v>61</v>
      </c>
      <c r="AG255">
        <v>7.0000000000000007E-2</v>
      </c>
      <c r="AH255" t="s">
        <v>65</v>
      </c>
      <c r="AI255">
        <v>7.0000000000000007E-2</v>
      </c>
      <c r="AJ255" t="s">
        <v>60</v>
      </c>
      <c r="AK255">
        <v>2.1000000000000001E-2</v>
      </c>
      <c r="AL255" t="s">
        <v>70</v>
      </c>
      <c r="AM255">
        <v>0</v>
      </c>
      <c r="AN255" t="s">
        <v>70</v>
      </c>
      <c r="AO255">
        <v>2.39</v>
      </c>
      <c r="AP255" t="s">
        <v>65</v>
      </c>
      <c r="AQ255">
        <v>0.16</v>
      </c>
      <c r="AR255" t="s">
        <v>65</v>
      </c>
      <c r="AS255">
        <v>4.1100000000000003</v>
      </c>
      <c r="AT255" t="s">
        <v>65</v>
      </c>
      <c r="AU255">
        <v>1.31</v>
      </c>
      <c r="AV255" t="s">
        <v>65</v>
      </c>
      <c r="AW255">
        <v>0.17</v>
      </c>
      <c r="AX255" t="s">
        <v>65</v>
      </c>
      <c r="AY255">
        <v>1.19</v>
      </c>
      <c r="AZ255" t="s">
        <v>65</v>
      </c>
      <c r="BA255">
        <v>2.38</v>
      </c>
      <c r="BB255" t="s">
        <v>60</v>
      </c>
    </row>
    <row r="256" spans="1:54" x14ac:dyDescent="0.25">
      <c r="A256" t="s">
        <v>57</v>
      </c>
      <c r="B256">
        <v>3</v>
      </c>
      <c r="C256" t="s">
        <v>82</v>
      </c>
      <c r="D256">
        <v>2005</v>
      </c>
      <c r="E256">
        <v>55.54</v>
      </c>
      <c r="F256" t="s">
        <v>65</v>
      </c>
      <c r="G256">
        <v>7.5</v>
      </c>
      <c r="H256" t="s">
        <v>65</v>
      </c>
      <c r="I256">
        <v>45.8</v>
      </c>
      <c r="J256" t="s">
        <v>65</v>
      </c>
      <c r="K256">
        <v>21.87</v>
      </c>
      <c r="L256" t="s">
        <v>65</v>
      </c>
      <c r="M256">
        <v>1.72</v>
      </c>
      <c r="N256" t="s">
        <v>65</v>
      </c>
      <c r="O256">
        <v>8.69</v>
      </c>
      <c r="P256" t="s">
        <v>65</v>
      </c>
      <c r="Q256">
        <v>2.9000000000000001E-2</v>
      </c>
      <c r="R256" t="s">
        <v>65</v>
      </c>
      <c r="S256">
        <v>2.5000000000000001E-2</v>
      </c>
      <c r="T256" t="s">
        <v>65</v>
      </c>
      <c r="U256">
        <v>5.0000000000000001E-3</v>
      </c>
      <c r="V256" t="s">
        <v>69</v>
      </c>
      <c r="W256">
        <v>1.4999999999999999E-2</v>
      </c>
      <c r="X256" t="s">
        <v>65</v>
      </c>
      <c r="Y256">
        <v>0.09</v>
      </c>
      <c r="Z256" t="s">
        <v>68</v>
      </c>
      <c r="AA256">
        <v>7.0000000000000007E-2</v>
      </c>
      <c r="AB256" t="s">
        <v>68</v>
      </c>
      <c r="AC256">
        <v>0.06</v>
      </c>
      <c r="AD256" t="s">
        <v>68</v>
      </c>
      <c r="AE256">
        <v>0.02</v>
      </c>
      <c r="AF256" t="s">
        <v>69</v>
      </c>
      <c r="AG256">
        <v>0.09</v>
      </c>
      <c r="AH256" t="s">
        <v>60</v>
      </c>
      <c r="AI256">
        <v>7.0000000000000007E-2</v>
      </c>
      <c r="AJ256" t="s">
        <v>60</v>
      </c>
      <c r="AK256">
        <v>1.0999999999999999E-2</v>
      </c>
      <c r="AL256" t="s">
        <v>70</v>
      </c>
      <c r="AM256">
        <v>1E-3</v>
      </c>
      <c r="AN256" t="s">
        <v>70</v>
      </c>
      <c r="AO256">
        <v>2.52</v>
      </c>
      <c r="AP256" t="s">
        <v>65</v>
      </c>
      <c r="AQ256">
        <v>0.16</v>
      </c>
      <c r="AR256" t="s">
        <v>65</v>
      </c>
      <c r="AS256">
        <v>4.83</v>
      </c>
      <c r="AT256" t="s">
        <v>65</v>
      </c>
      <c r="AU256">
        <v>1.03</v>
      </c>
      <c r="AV256" t="s">
        <v>65</v>
      </c>
      <c r="AW256">
        <v>0.18</v>
      </c>
      <c r="AX256" t="s">
        <v>65</v>
      </c>
      <c r="AY256">
        <v>1.04</v>
      </c>
      <c r="AZ256" t="s">
        <v>65</v>
      </c>
      <c r="BA256">
        <v>2.5299999999999998</v>
      </c>
      <c r="BB256" t="s">
        <v>65</v>
      </c>
    </row>
    <row r="257" spans="1:54" x14ac:dyDescent="0.25">
      <c r="A257" t="s">
        <v>57</v>
      </c>
      <c r="B257">
        <v>3</v>
      </c>
      <c r="C257" t="s">
        <v>82</v>
      </c>
      <c r="D257">
        <v>2006</v>
      </c>
      <c r="E257">
        <v>137.22</v>
      </c>
      <c r="F257" t="s">
        <v>59</v>
      </c>
      <c r="G257">
        <v>7.5</v>
      </c>
      <c r="H257" t="s">
        <v>65</v>
      </c>
      <c r="I257">
        <v>40.1</v>
      </c>
      <c r="J257" t="s">
        <v>65</v>
      </c>
      <c r="K257">
        <v>19.29</v>
      </c>
      <c r="L257" t="s">
        <v>65</v>
      </c>
      <c r="M257">
        <v>2.72</v>
      </c>
      <c r="N257" t="s">
        <v>65</v>
      </c>
      <c r="O257">
        <v>8.4600000000000009</v>
      </c>
      <c r="P257" t="s">
        <v>65</v>
      </c>
      <c r="Q257">
        <v>3.2000000000000001E-2</v>
      </c>
      <c r="R257" t="s">
        <v>65</v>
      </c>
      <c r="S257">
        <v>2.5999999999999999E-2</v>
      </c>
      <c r="T257" t="s">
        <v>65</v>
      </c>
      <c r="U257">
        <v>6.0000000000000001E-3</v>
      </c>
      <c r="V257" t="s">
        <v>69</v>
      </c>
      <c r="W257">
        <v>1.6E-2</v>
      </c>
      <c r="X257" t="s">
        <v>65</v>
      </c>
      <c r="Y257">
        <v>0.06</v>
      </c>
      <c r="Z257" t="s">
        <v>65</v>
      </c>
      <c r="AA257">
        <v>0.05</v>
      </c>
      <c r="AB257" t="s">
        <v>65</v>
      </c>
      <c r="AC257">
        <v>0.03</v>
      </c>
      <c r="AD257" t="s">
        <v>68</v>
      </c>
      <c r="AE257">
        <v>0.02</v>
      </c>
      <c r="AF257" t="s">
        <v>69</v>
      </c>
      <c r="AH257" t="s">
        <v>63</v>
      </c>
      <c r="AJ257" t="s">
        <v>63</v>
      </c>
      <c r="AK257">
        <v>1.4999999999999999E-2</v>
      </c>
      <c r="AL257" t="s">
        <v>70</v>
      </c>
      <c r="AM257">
        <v>1E-3</v>
      </c>
      <c r="AN257" t="s">
        <v>70</v>
      </c>
      <c r="AO257">
        <v>2.4</v>
      </c>
      <c r="AP257" t="s">
        <v>65</v>
      </c>
      <c r="AQ257">
        <v>0.17</v>
      </c>
      <c r="AR257" t="s">
        <v>65</v>
      </c>
      <c r="AS257">
        <v>4.12</v>
      </c>
      <c r="AT257" t="s">
        <v>65</v>
      </c>
      <c r="AU257">
        <v>1.1000000000000001</v>
      </c>
      <c r="AV257" t="s">
        <v>65</v>
      </c>
      <c r="AW257">
        <v>0.14000000000000001</v>
      </c>
      <c r="AX257" t="s">
        <v>65</v>
      </c>
      <c r="AY257">
        <v>1.17</v>
      </c>
      <c r="AZ257" t="s">
        <v>65</v>
      </c>
      <c r="BA257">
        <v>2.02</v>
      </c>
      <c r="BB257" t="s">
        <v>65</v>
      </c>
    </row>
    <row r="258" spans="1:54" x14ac:dyDescent="0.25">
      <c r="A258" t="s">
        <v>57</v>
      </c>
      <c r="B258">
        <v>3</v>
      </c>
      <c r="C258" t="s">
        <v>82</v>
      </c>
      <c r="D258">
        <v>2007</v>
      </c>
      <c r="E258">
        <v>111.89</v>
      </c>
      <c r="F258" t="s">
        <v>59</v>
      </c>
      <c r="G258">
        <v>7.5</v>
      </c>
      <c r="H258" t="s">
        <v>66</v>
      </c>
      <c r="I258">
        <v>40.4</v>
      </c>
      <c r="J258" t="s">
        <v>60</v>
      </c>
      <c r="K258">
        <v>18.5</v>
      </c>
      <c r="L258" t="s">
        <v>65</v>
      </c>
      <c r="M258">
        <v>1.37</v>
      </c>
      <c r="N258" t="s">
        <v>66</v>
      </c>
      <c r="O258">
        <v>8.69</v>
      </c>
      <c r="P258" t="s">
        <v>66</v>
      </c>
      <c r="Q258">
        <v>3.3000000000000002E-2</v>
      </c>
      <c r="R258" t="s">
        <v>66</v>
      </c>
      <c r="S258">
        <v>3.1E-2</v>
      </c>
      <c r="T258" t="s">
        <v>66</v>
      </c>
      <c r="U258">
        <v>2E-3</v>
      </c>
      <c r="V258" t="s">
        <v>67</v>
      </c>
      <c r="W258">
        <v>1.7000000000000001E-2</v>
      </c>
      <c r="X258" t="s">
        <v>66</v>
      </c>
      <c r="Y258">
        <v>7.0000000000000007E-2</v>
      </c>
      <c r="Z258" t="s">
        <v>66</v>
      </c>
      <c r="AA258">
        <v>0.06</v>
      </c>
      <c r="AB258" t="s">
        <v>66</v>
      </c>
      <c r="AC258">
        <v>0.05</v>
      </c>
      <c r="AD258" t="s">
        <v>67</v>
      </c>
      <c r="AE258">
        <v>0.02</v>
      </c>
      <c r="AF258" t="s">
        <v>67</v>
      </c>
      <c r="AH258" t="s">
        <v>63</v>
      </c>
      <c r="AJ258" t="s">
        <v>63</v>
      </c>
      <c r="AK258">
        <v>6.0000000000000001E-3</v>
      </c>
      <c r="AL258" t="s">
        <v>70</v>
      </c>
      <c r="AM258">
        <v>0</v>
      </c>
      <c r="AN258" t="s">
        <v>70</v>
      </c>
      <c r="AO258">
        <v>2.4300000000000002</v>
      </c>
      <c r="AP258" t="s">
        <v>66</v>
      </c>
      <c r="AQ258">
        <v>0.17</v>
      </c>
      <c r="AR258" t="s">
        <v>66</v>
      </c>
      <c r="AS258">
        <v>4.0199999999999996</v>
      </c>
      <c r="AT258" t="s">
        <v>66</v>
      </c>
      <c r="AU258">
        <v>1.44</v>
      </c>
      <c r="AV258" t="s">
        <v>66</v>
      </c>
      <c r="AW258">
        <v>0.16</v>
      </c>
      <c r="AX258" t="s">
        <v>65</v>
      </c>
      <c r="AY258">
        <v>1.35</v>
      </c>
      <c r="AZ258" t="s">
        <v>60</v>
      </c>
      <c r="BA258">
        <v>2</v>
      </c>
      <c r="BB258" t="s">
        <v>66</v>
      </c>
    </row>
    <row r="259" spans="1:54" x14ac:dyDescent="0.25">
      <c r="A259" t="s">
        <v>57</v>
      </c>
      <c r="B259">
        <v>3</v>
      </c>
      <c r="C259" t="s">
        <v>82</v>
      </c>
      <c r="D259">
        <v>2008</v>
      </c>
      <c r="E259">
        <v>139.6</v>
      </c>
      <c r="F259" t="s">
        <v>65</v>
      </c>
      <c r="G259">
        <v>7.5</v>
      </c>
      <c r="H259" t="s">
        <v>65</v>
      </c>
      <c r="I259">
        <v>40.5</v>
      </c>
      <c r="J259" t="s">
        <v>65</v>
      </c>
      <c r="K259">
        <v>18.62</v>
      </c>
      <c r="L259" t="s">
        <v>65</v>
      </c>
      <c r="M259">
        <v>1.57</v>
      </c>
      <c r="N259" t="s">
        <v>65</v>
      </c>
      <c r="O259">
        <v>8.5</v>
      </c>
      <c r="P259" t="s">
        <v>65</v>
      </c>
      <c r="Q259">
        <v>3.2000000000000001E-2</v>
      </c>
      <c r="R259" t="s">
        <v>65</v>
      </c>
      <c r="S259">
        <v>2.9000000000000001E-2</v>
      </c>
      <c r="T259" t="s">
        <v>65</v>
      </c>
      <c r="U259">
        <v>3.0000000000000001E-3</v>
      </c>
      <c r="V259" t="s">
        <v>69</v>
      </c>
      <c r="W259">
        <v>1.7000000000000001E-2</v>
      </c>
      <c r="X259" t="s">
        <v>65</v>
      </c>
      <c r="Y259">
        <v>0.08</v>
      </c>
      <c r="Z259" t="s">
        <v>65</v>
      </c>
      <c r="AA259">
        <v>0.06</v>
      </c>
      <c r="AB259" t="s">
        <v>65</v>
      </c>
      <c r="AC259">
        <v>0.05</v>
      </c>
      <c r="AD259" t="s">
        <v>68</v>
      </c>
      <c r="AE259">
        <v>0.02</v>
      </c>
      <c r="AF259" t="s">
        <v>69</v>
      </c>
      <c r="AH259" t="s">
        <v>63</v>
      </c>
      <c r="AJ259" t="s">
        <v>63</v>
      </c>
      <c r="AK259">
        <v>8.0000000000000002E-3</v>
      </c>
      <c r="AL259" t="s">
        <v>70</v>
      </c>
      <c r="AM259">
        <v>0</v>
      </c>
      <c r="AN259" t="s">
        <v>70</v>
      </c>
      <c r="AO259">
        <v>2.39</v>
      </c>
      <c r="AP259" t="s">
        <v>65</v>
      </c>
      <c r="AQ259">
        <v>0.16</v>
      </c>
      <c r="AR259" t="s">
        <v>65</v>
      </c>
      <c r="AS259">
        <v>4.18</v>
      </c>
      <c r="AT259" t="s">
        <v>65</v>
      </c>
      <c r="AU259">
        <v>1.05</v>
      </c>
      <c r="AV259" t="s">
        <v>65</v>
      </c>
      <c r="AW259">
        <v>0.15</v>
      </c>
      <c r="AX259" t="s">
        <v>65</v>
      </c>
      <c r="AY259">
        <v>1.3</v>
      </c>
      <c r="AZ259" t="s">
        <v>65</v>
      </c>
      <c r="BA259">
        <v>1.9</v>
      </c>
      <c r="BB259" t="s">
        <v>65</v>
      </c>
    </row>
    <row r="260" spans="1:54" x14ac:dyDescent="0.25">
      <c r="A260" t="s">
        <v>57</v>
      </c>
      <c r="B260">
        <v>3</v>
      </c>
      <c r="C260" t="s">
        <v>82</v>
      </c>
      <c r="D260">
        <v>2009</v>
      </c>
      <c r="E260">
        <v>110.11</v>
      </c>
      <c r="F260" t="s">
        <v>59</v>
      </c>
      <c r="G260">
        <v>7.6</v>
      </c>
      <c r="H260" t="s">
        <v>65</v>
      </c>
      <c r="I260">
        <v>41.8</v>
      </c>
      <c r="J260" t="s">
        <v>65</v>
      </c>
      <c r="K260">
        <v>19.79</v>
      </c>
      <c r="L260" t="s">
        <v>65</v>
      </c>
      <c r="M260">
        <v>30.41</v>
      </c>
      <c r="N260" t="s">
        <v>65</v>
      </c>
      <c r="O260">
        <v>8.3699999999999992</v>
      </c>
      <c r="P260" t="s">
        <v>65</v>
      </c>
      <c r="Q260">
        <v>4.2999999999999997E-2</v>
      </c>
      <c r="R260" t="s">
        <v>65</v>
      </c>
      <c r="S260">
        <v>3.1E-2</v>
      </c>
      <c r="T260" t="s">
        <v>65</v>
      </c>
      <c r="U260">
        <v>1.2E-2</v>
      </c>
      <c r="V260" t="s">
        <v>69</v>
      </c>
      <c r="W260">
        <v>1.6E-2</v>
      </c>
      <c r="X260" t="s">
        <v>65</v>
      </c>
      <c r="Y260">
        <v>7.0000000000000007E-2</v>
      </c>
      <c r="Z260" t="s">
        <v>65</v>
      </c>
      <c r="AA260">
        <v>0.06</v>
      </c>
      <c r="AB260" t="s">
        <v>65</v>
      </c>
      <c r="AC260">
        <v>0.05</v>
      </c>
      <c r="AD260" t="s">
        <v>68</v>
      </c>
      <c r="AE260">
        <v>0.02</v>
      </c>
      <c r="AF260" t="s">
        <v>69</v>
      </c>
      <c r="AH260" t="s">
        <v>63</v>
      </c>
      <c r="AJ260" t="s">
        <v>63</v>
      </c>
      <c r="AK260">
        <v>4.0000000000000001E-3</v>
      </c>
      <c r="AL260" t="s">
        <v>70</v>
      </c>
      <c r="AM260">
        <v>1E-3</v>
      </c>
      <c r="AN260" t="s">
        <v>70</v>
      </c>
      <c r="AO260">
        <v>2.5299999999999998</v>
      </c>
      <c r="AP260" t="s">
        <v>65</v>
      </c>
      <c r="AQ260">
        <v>0.18</v>
      </c>
      <c r="AR260" t="s">
        <v>65</v>
      </c>
      <c r="AS260">
        <v>4.32</v>
      </c>
      <c r="AT260" t="s">
        <v>65</v>
      </c>
      <c r="AU260">
        <v>1.0900000000000001</v>
      </c>
      <c r="AV260" t="s">
        <v>65</v>
      </c>
      <c r="AW260">
        <v>0.16</v>
      </c>
      <c r="AX260" t="s">
        <v>65</v>
      </c>
      <c r="AY260">
        <v>1.29</v>
      </c>
      <c r="AZ260" t="s">
        <v>65</v>
      </c>
      <c r="BA260">
        <v>1.85</v>
      </c>
      <c r="BB260" t="s">
        <v>65</v>
      </c>
    </row>
    <row r="261" spans="1:54" x14ac:dyDescent="0.25">
      <c r="A261" t="s">
        <v>57</v>
      </c>
      <c r="B261">
        <v>3</v>
      </c>
      <c r="C261" t="s">
        <v>82</v>
      </c>
      <c r="D261">
        <v>2010</v>
      </c>
      <c r="E261">
        <v>90.35</v>
      </c>
      <c r="F261" t="s">
        <v>59</v>
      </c>
      <c r="G261">
        <v>7.5</v>
      </c>
      <c r="H261" t="s">
        <v>65</v>
      </c>
      <c r="I261">
        <v>43.5</v>
      </c>
      <c r="J261" t="s">
        <v>65</v>
      </c>
      <c r="K261">
        <v>20.420000000000002</v>
      </c>
      <c r="L261" t="s">
        <v>65</v>
      </c>
      <c r="M261">
        <v>2.2400000000000002</v>
      </c>
      <c r="N261" t="s">
        <v>65</v>
      </c>
      <c r="O261">
        <v>8.35</v>
      </c>
      <c r="P261" t="s">
        <v>65</v>
      </c>
      <c r="Q261">
        <v>2.8000000000000001E-2</v>
      </c>
      <c r="R261" t="s">
        <v>65</v>
      </c>
      <c r="S261">
        <v>2.5000000000000001E-2</v>
      </c>
      <c r="T261" t="s">
        <v>65</v>
      </c>
      <c r="U261">
        <v>3.0000000000000001E-3</v>
      </c>
      <c r="V261" t="s">
        <v>69</v>
      </c>
      <c r="W261">
        <v>1.4999999999999999E-2</v>
      </c>
      <c r="X261" t="s">
        <v>65</v>
      </c>
      <c r="Y261">
        <v>0.08</v>
      </c>
      <c r="Z261" t="s">
        <v>65</v>
      </c>
      <c r="AA261">
        <v>0.06</v>
      </c>
      <c r="AB261" t="s">
        <v>65</v>
      </c>
      <c r="AC261">
        <v>0.05</v>
      </c>
      <c r="AD261" t="s">
        <v>68</v>
      </c>
      <c r="AE261">
        <v>0.02</v>
      </c>
      <c r="AF261" t="s">
        <v>69</v>
      </c>
      <c r="AH261" t="s">
        <v>63</v>
      </c>
      <c r="AJ261" t="s">
        <v>63</v>
      </c>
      <c r="AK261">
        <v>8.0000000000000002E-3</v>
      </c>
      <c r="AL261" t="s">
        <v>70</v>
      </c>
      <c r="AM261">
        <v>1E-3</v>
      </c>
      <c r="AN261" t="s">
        <v>70</v>
      </c>
      <c r="AO261">
        <v>2.38</v>
      </c>
      <c r="AP261" t="s">
        <v>65</v>
      </c>
      <c r="AQ261">
        <v>0.17</v>
      </c>
      <c r="AR261" t="s">
        <v>65</v>
      </c>
      <c r="AS261">
        <v>4.54</v>
      </c>
      <c r="AT261" t="s">
        <v>65</v>
      </c>
      <c r="AU261">
        <v>0.91</v>
      </c>
      <c r="AV261" t="s">
        <v>65</v>
      </c>
      <c r="AW261">
        <v>0.16</v>
      </c>
      <c r="AX261" t="s">
        <v>65</v>
      </c>
      <c r="AY261">
        <v>1.34</v>
      </c>
      <c r="AZ261" t="s">
        <v>65</v>
      </c>
      <c r="BA261">
        <v>2.2799999999999998</v>
      </c>
      <c r="BB261" t="s">
        <v>65</v>
      </c>
    </row>
    <row r="262" spans="1:54" x14ac:dyDescent="0.25">
      <c r="A262" t="s">
        <v>57</v>
      </c>
      <c r="B262">
        <v>3</v>
      </c>
      <c r="C262" t="s">
        <v>82</v>
      </c>
      <c r="D262">
        <v>2011</v>
      </c>
      <c r="E262">
        <v>146.15</v>
      </c>
      <c r="F262" t="s">
        <v>59</v>
      </c>
      <c r="G262">
        <v>7.5</v>
      </c>
      <c r="H262" t="s">
        <v>65</v>
      </c>
      <c r="I262">
        <v>41</v>
      </c>
      <c r="J262" t="s">
        <v>65</v>
      </c>
      <c r="K262">
        <v>19.190000000000001</v>
      </c>
      <c r="L262" t="s">
        <v>65</v>
      </c>
      <c r="M262">
        <v>3.66</v>
      </c>
      <c r="N262" t="s">
        <v>65</v>
      </c>
      <c r="O262">
        <v>8.34</v>
      </c>
      <c r="P262" t="s">
        <v>65</v>
      </c>
      <c r="Q262">
        <v>2.3E-2</v>
      </c>
      <c r="R262" t="s">
        <v>65</v>
      </c>
      <c r="S262">
        <v>1.9E-2</v>
      </c>
      <c r="T262" t="s">
        <v>65</v>
      </c>
      <c r="U262">
        <v>4.0000000000000001E-3</v>
      </c>
      <c r="V262" t="s">
        <v>69</v>
      </c>
      <c r="W262">
        <v>1.6E-2</v>
      </c>
      <c r="X262" t="s">
        <v>65</v>
      </c>
      <c r="Y262">
        <v>7.0000000000000007E-2</v>
      </c>
      <c r="Z262" t="s">
        <v>66</v>
      </c>
      <c r="AA262">
        <v>0.06</v>
      </c>
      <c r="AB262" t="s">
        <v>66</v>
      </c>
      <c r="AC262">
        <v>0.05</v>
      </c>
      <c r="AD262" t="s">
        <v>67</v>
      </c>
      <c r="AE262">
        <v>0.01</v>
      </c>
      <c r="AF262" t="s">
        <v>67</v>
      </c>
      <c r="AH262" t="s">
        <v>63</v>
      </c>
      <c r="AJ262" t="s">
        <v>63</v>
      </c>
      <c r="AK262">
        <v>0.01</v>
      </c>
      <c r="AL262" t="s">
        <v>70</v>
      </c>
      <c r="AM262">
        <v>1E-3</v>
      </c>
      <c r="AN262" t="s">
        <v>70</v>
      </c>
      <c r="AO262">
        <v>2.37</v>
      </c>
      <c r="AP262" t="s">
        <v>65</v>
      </c>
      <c r="AQ262">
        <v>0.17</v>
      </c>
      <c r="AR262" t="s">
        <v>65</v>
      </c>
      <c r="AS262">
        <v>4.2699999999999996</v>
      </c>
      <c r="AT262" t="s">
        <v>65</v>
      </c>
      <c r="AU262">
        <v>0.97</v>
      </c>
      <c r="AV262" t="s">
        <v>65</v>
      </c>
      <c r="AW262">
        <v>0.14000000000000001</v>
      </c>
      <c r="AX262" t="s">
        <v>65</v>
      </c>
      <c r="AY262">
        <v>1.27</v>
      </c>
      <c r="AZ262" t="s">
        <v>65</v>
      </c>
      <c r="BA262">
        <v>1.96</v>
      </c>
      <c r="BB262" t="s">
        <v>65</v>
      </c>
    </row>
    <row r="263" spans="1:54" x14ac:dyDescent="0.25">
      <c r="A263" t="s">
        <v>57</v>
      </c>
      <c r="B263">
        <v>3</v>
      </c>
      <c r="C263" t="s">
        <v>82</v>
      </c>
      <c r="D263">
        <v>2012</v>
      </c>
      <c r="E263">
        <v>131.47</v>
      </c>
      <c r="F263" t="s">
        <v>59</v>
      </c>
      <c r="G263">
        <v>7.5</v>
      </c>
      <c r="H263" t="s">
        <v>65</v>
      </c>
      <c r="I263">
        <v>39.9</v>
      </c>
      <c r="J263" t="s">
        <v>65</v>
      </c>
      <c r="K263">
        <v>19.12</v>
      </c>
      <c r="L263" t="s">
        <v>65</v>
      </c>
      <c r="M263">
        <v>7.64</v>
      </c>
      <c r="N263" t="s">
        <v>65</v>
      </c>
      <c r="O263">
        <v>8.3800000000000008</v>
      </c>
      <c r="P263" t="s">
        <v>65</v>
      </c>
      <c r="Q263">
        <v>2.3E-2</v>
      </c>
      <c r="R263" t="s">
        <v>65</v>
      </c>
      <c r="S263">
        <v>1.7999999999999999E-2</v>
      </c>
      <c r="T263" t="s">
        <v>65</v>
      </c>
      <c r="U263">
        <v>5.0000000000000001E-3</v>
      </c>
      <c r="V263" t="s">
        <v>69</v>
      </c>
      <c r="W263">
        <v>1.6E-2</v>
      </c>
      <c r="X263" t="s">
        <v>65</v>
      </c>
      <c r="Y263">
        <v>0.08</v>
      </c>
      <c r="Z263" t="s">
        <v>65</v>
      </c>
      <c r="AA263">
        <v>0.04</v>
      </c>
      <c r="AB263" t="s">
        <v>70</v>
      </c>
      <c r="AC263">
        <v>0.03</v>
      </c>
      <c r="AD263" t="s">
        <v>68</v>
      </c>
      <c r="AE263">
        <v>0.04</v>
      </c>
      <c r="AF263" t="s">
        <v>69</v>
      </c>
      <c r="AH263" t="s">
        <v>63</v>
      </c>
      <c r="AJ263" t="s">
        <v>63</v>
      </c>
      <c r="AK263">
        <v>1.2999999999999999E-2</v>
      </c>
      <c r="AL263" t="s">
        <v>70</v>
      </c>
      <c r="AM263">
        <v>2E-3</v>
      </c>
      <c r="AN263" t="s">
        <v>70</v>
      </c>
      <c r="AO263">
        <v>2.34</v>
      </c>
      <c r="AP263" t="s">
        <v>65</v>
      </c>
      <c r="AQ263">
        <v>0.18</v>
      </c>
      <c r="AR263" t="s">
        <v>65</v>
      </c>
      <c r="AS263">
        <v>4.24</v>
      </c>
      <c r="AT263" t="s">
        <v>65</v>
      </c>
      <c r="AU263">
        <v>1.17</v>
      </c>
      <c r="AV263" t="s">
        <v>65</v>
      </c>
      <c r="AW263">
        <v>0.15</v>
      </c>
      <c r="AX263" t="s">
        <v>65</v>
      </c>
      <c r="AY263">
        <v>1.1499999999999999</v>
      </c>
      <c r="AZ263" t="s">
        <v>65</v>
      </c>
      <c r="BA263">
        <v>1.95</v>
      </c>
      <c r="BB263" t="s">
        <v>65</v>
      </c>
    </row>
    <row r="264" spans="1:54" x14ac:dyDescent="0.25">
      <c r="A264" t="s">
        <v>57</v>
      </c>
      <c r="B264">
        <v>3</v>
      </c>
      <c r="C264" t="s">
        <v>82</v>
      </c>
      <c r="D264">
        <v>2013</v>
      </c>
      <c r="E264">
        <v>109.07</v>
      </c>
      <c r="F264" t="s">
        <v>59</v>
      </c>
      <c r="G264">
        <v>7.5</v>
      </c>
      <c r="H264" t="s">
        <v>65</v>
      </c>
      <c r="I264">
        <v>42</v>
      </c>
      <c r="J264" t="s">
        <v>65</v>
      </c>
      <c r="K264">
        <v>20.309999999999999</v>
      </c>
      <c r="L264" t="s">
        <v>65</v>
      </c>
      <c r="M264">
        <v>2.11</v>
      </c>
      <c r="N264" t="s">
        <v>65</v>
      </c>
      <c r="O264">
        <v>8.6199999999999992</v>
      </c>
      <c r="P264" t="s">
        <v>65</v>
      </c>
      <c r="Q264">
        <v>0.02</v>
      </c>
      <c r="R264" t="s">
        <v>65</v>
      </c>
      <c r="S264">
        <v>1.7000000000000001E-2</v>
      </c>
      <c r="T264" t="s">
        <v>65</v>
      </c>
      <c r="U264">
        <v>2E-3</v>
      </c>
      <c r="V264" t="s">
        <v>69</v>
      </c>
      <c r="W264">
        <v>1.6E-2</v>
      </c>
      <c r="X264" t="s">
        <v>65</v>
      </c>
      <c r="Y264">
        <v>0.06</v>
      </c>
      <c r="Z264" t="s">
        <v>65</v>
      </c>
      <c r="AA264">
        <v>0.05</v>
      </c>
      <c r="AB264" t="s">
        <v>65</v>
      </c>
      <c r="AC264">
        <v>0.04</v>
      </c>
      <c r="AD264" t="s">
        <v>68</v>
      </c>
      <c r="AE264">
        <v>0.01</v>
      </c>
      <c r="AF264" t="s">
        <v>69</v>
      </c>
      <c r="AH264" t="s">
        <v>63</v>
      </c>
      <c r="AJ264" t="s">
        <v>63</v>
      </c>
      <c r="AK264">
        <v>5.0000000000000001E-3</v>
      </c>
      <c r="AL264" t="s">
        <v>70</v>
      </c>
      <c r="AM264">
        <v>1E-3</v>
      </c>
      <c r="AN264" t="s">
        <v>70</v>
      </c>
      <c r="AO264">
        <v>2.44</v>
      </c>
      <c r="AP264" t="s">
        <v>65</v>
      </c>
      <c r="AQ264">
        <v>0.18</v>
      </c>
      <c r="AR264" t="s">
        <v>65</v>
      </c>
      <c r="AS264">
        <v>4.4400000000000004</v>
      </c>
      <c r="AT264" t="s">
        <v>65</v>
      </c>
      <c r="AU264">
        <v>1.24</v>
      </c>
      <c r="AV264" t="s">
        <v>65</v>
      </c>
      <c r="AW264">
        <v>0.15</v>
      </c>
      <c r="AX264" t="s">
        <v>65</v>
      </c>
      <c r="AY264">
        <v>1.05</v>
      </c>
      <c r="AZ264" t="s">
        <v>65</v>
      </c>
      <c r="BA264">
        <v>2.09</v>
      </c>
      <c r="BB264" t="s">
        <v>65</v>
      </c>
    </row>
    <row r="265" spans="1:54" x14ac:dyDescent="0.25">
      <c r="A265" t="s">
        <v>57</v>
      </c>
      <c r="B265">
        <v>3</v>
      </c>
      <c r="C265" t="s">
        <v>82</v>
      </c>
      <c r="D265">
        <v>2014</v>
      </c>
      <c r="E265">
        <v>110.73</v>
      </c>
      <c r="F265" t="s">
        <v>65</v>
      </c>
      <c r="G265">
        <v>7.5</v>
      </c>
      <c r="H265" t="s">
        <v>65</v>
      </c>
      <c r="I265">
        <v>42</v>
      </c>
      <c r="J265" t="s">
        <v>65</v>
      </c>
      <c r="K265">
        <v>20.09</v>
      </c>
      <c r="L265" t="s">
        <v>65</v>
      </c>
      <c r="M265">
        <v>1.58</v>
      </c>
      <c r="N265" t="s">
        <v>65</v>
      </c>
      <c r="O265">
        <v>8.4499999999999993</v>
      </c>
      <c r="P265" t="s">
        <v>65</v>
      </c>
      <c r="Q265">
        <v>2.1999999999999999E-2</v>
      </c>
      <c r="R265" t="s">
        <v>65</v>
      </c>
      <c r="S265">
        <v>1.9E-2</v>
      </c>
      <c r="T265" t="s">
        <v>65</v>
      </c>
      <c r="U265">
        <v>3.0000000000000001E-3</v>
      </c>
      <c r="V265" t="s">
        <v>69</v>
      </c>
      <c r="W265">
        <v>1.6E-2</v>
      </c>
      <c r="X265" t="s">
        <v>65</v>
      </c>
      <c r="Y265">
        <v>0.06</v>
      </c>
      <c r="Z265" t="s">
        <v>65</v>
      </c>
      <c r="AA265">
        <v>0.04</v>
      </c>
      <c r="AB265" t="s">
        <v>65</v>
      </c>
      <c r="AC265">
        <v>0.04</v>
      </c>
      <c r="AD265" t="s">
        <v>68</v>
      </c>
      <c r="AE265">
        <v>0.02</v>
      </c>
      <c r="AF265" t="s">
        <v>69</v>
      </c>
      <c r="AH265" t="s">
        <v>63</v>
      </c>
      <c r="AJ265" t="s">
        <v>63</v>
      </c>
      <c r="AK265">
        <v>6.0000000000000001E-3</v>
      </c>
      <c r="AL265" t="s">
        <v>70</v>
      </c>
      <c r="AM265">
        <v>0</v>
      </c>
      <c r="AN265" t="s">
        <v>70</v>
      </c>
      <c r="AO265">
        <v>2.41</v>
      </c>
      <c r="AP265" t="s">
        <v>65</v>
      </c>
      <c r="AQ265">
        <v>0.17</v>
      </c>
      <c r="AR265" t="s">
        <v>65</v>
      </c>
      <c r="AS265">
        <v>4.5199999999999996</v>
      </c>
      <c r="AT265" t="s">
        <v>65</v>
      </c>
      <c r="AU265">
        <v>1.24</v>
      </c>
      <c r="AV265" t="s">
        <v>65</v>
      </c>
      <c r="AW265">
        <v>0.14000000000000001</v>
      </c>
      <c r="AX265" t="s">
        <v>65</v>
      </c>
      <c r="AY265">
        <v>1.21</v>
      </c>
      <c r="AZ265" t="s">
        <v>65</v>
      </c>
      <c r="BA265">
        <v>2.0499999999999998</v>
      </c>
      <c r="BB265" t="s">
        <v>65</v>
      </c>
    </row>
    <row r="266" spans="1:54" x14ac:dyDescent="0.25">
      <c r="A266" t="s">
        <v>57</v>
      </c>
      <c r="B266">
        <v>3</v>
      </c>
      <c r="C266" t="s">
        <v>82</v>
      </c>
      <c r="D266">
        <v>2015</v>
      </c>
      <c r="E266">
        <v>78.41</v>
      </c>
      <c r="F266" t="s">
        <v>59</v>
      </c>
      <c r="G266">
        <v>7.4</v>
      </c>
      <c r="H266" t="s">
        <v>65</v>
      </c>
      <c r="I266">
        <v>42.9</v>
      </c>
      <c r="J266" t="s">
        <v>65</v>
      </c>
      <c r="K266">
        <v>20.07</v>
      </c>
      <c r="L266" t="s">
        <v>65</v>
      </c>
      <c r="M266">
        <v>1.66</v>
      </c>
      <c r="N266" t="s">
        <v>65</v>
      </c>
      <c r="O266">
        <v>8.5</v>
      </c>
      <c r="P266" t="s">
        <v>65</v>
      </c>
      <c r="Q266">
        <v>2.1000000000000001E-2</v>
      </c>
      <c r="R266" t="s">
        <v>65</v>
      </c>
      <c r="S266">
        <v>1.7999999999999999E-2</v>
      </c>
      <c r="T266" t="s">
        <v>65</v>
      </c>
      <c r="U266">
        <v>2E-3</v>
      </c>
      <c r="V266" t="s">
        <v>69</v>
      </c>
      <c r="W266">
        <v>1.7000000000000001E-2</v>
      </c>
      <c r="X266" t="s">
        <v>65</v>
      </c>
      <c r="Y266">
        <v>7.0000000000000007E-2</v>
      </c>
      <c r="Z266" t="s">
        <v>65</v>
      </c>
      <c r="AA266">
        <v>0.06</v>
      </c>
      <c r="AB266" t="s">
        <v>70</v>
      </c>
      <c r="AC266">
        <v>0.06</v>
      </c>
      <c r="AD266" t="s">
        <v>68</v>
      </c>
      <c r="AE266">
        <v>0.01</v>
      </c>
      <c r="AF266" t="s">
        <v>69</v>
      </c>
      <c r="AH266" t="s">
        <v>63</v>
      </c>
      <c r="AJ266" t="s">
        <v>63</v>
      </c>
      <c r="AK266">
        <v>5.0000000000000001E-3</v>
      </c>
      <c r="AL266" t="s">
        <v>70</v>
      </c>
      <c r="AM266">
        <v>1E-3</v>
      </c>
      <c r="AN266" t="s">
        <v>70</v>
      </c>
      <c r="AO266">
        <v>2.44</v>
      </c>
      <c r="AP266" t="s">
        <v>65</v>
      </c>
      <c r="AQ266">
        <v>0.16</v>
      </c>
      <c r="AR266" t="s">
        <v>65</v>
      </c>
      <c r="AS266">
        <v>4.55</v>
      </c>
      <c r="AT266" t="s">
        <v>65</v>
      </c>
      <c r="AU266">
        <v>1.25</v>
      </c>
      <c r="AV266" t="s">
        <v>65</v>
      </c>
      <c r="AW266">
        <v>0.16</v>
      </c>
      <c r="AX266" t="s">
        <v>65</v>
      </c>
      <c r="AY266">
        <v>1.1000000000000001</v>
      </c>
      <c r="AZ266" t="s">
        <v>65</v>
      </c>
      <c r="BA266">
        <v>1.99</v>
      </c>
      <c r="BB266" t="s">
        <v>65</v>
      </c>
    </row>
    <row r="267" spans="1:54" x14ac:dyDescent="0.25">
      <c r="A267" t="s">
        <v>57</v>
      </c>
      <c r="B267">
        <v>3</v>
      </c>
      <c r="C267" t="s">
        <v>82</v>
      </c>
      <c r="D267">
        <v>2016</v>
      </c>
      <c r="E267">
        <v>108.9</v>
      </c>
      <c r="F267" t="s">
        <v>65</v>
      </c>
      <c r="G267">
        <v>7.5</v>
      </c>
      <c r="H267" t="s">
        <v>65</v>
      </c>
      <c r="I267">
        <v>39.9</v>
      </c>
      <c r="J267" t="s">
        <v>65</v>
      </c>
      <c r="K267">
        <v>19.02</v>
      </c>
      <c r="L267" t="s">
        <v>65</v>
      </c>
      <c r="M267">
        <v>0.61</v>
      </c>
      <c r="N267" t="s">
        <v>65</v>
      </c>
      <c r="O267">
        <v>8.27</v>
      </c>
      <c r="P267" t="s">
        <v>65</v>
      </c>
      <c r="Q267">
        <v>0.02</v>
      </c>
      <c r="R267" t="s">
        <v>65</v>
      </c>
      <c r="S267">
        <v>1.7999999999999999E-2</v>
      </c>
      <c r="T267" t="s">
        <v>65</v>
      </c>
      <c r="U267">
        <v>2E-3</v>
      </c>
      <c r="V267" t="s">
        <v>69</v>
      </c>
      <c r="W267">
        <v>1.7999999999999999E-2</v>
      </c>
      <c r="X267" t="s">
        <v>65</v>
      </c>
      <c r="Y267">
        <v>0.05</v>
      </c>
      <c r="Z267" t="s">
        <v>65</v>
      </c>
      <c r="AA267">
        <v>0.05</v>
      </c>
      <c r="AB267" t="s">
        <v>70</v>
      </c>
      <c r="AC267">
        <v>0.05</v>
      </c>
      <c r="AD267" t="s">
        <v>68</v>
      </c>
      <c r="AE267">
        <v>0</v>
      </c>
      <c r="AF267" t="s">
        <v>69</v>
      </c>
      <c r="AH267" t="s">
        <v>63</v>
      </c>
      <c r="AJ267" t="s">
        <v>63</v>
      </c>
      <c r="AK267">
        <v>4.0000000000000001E-3</v>
      </c>
      <c r="AL267" t="s">
        <v>70</v>
      </c>
      <c r="AM267">
        <v>0</v>
      </c>
      <c r="AN267" t="s">
        <v>70</v>
      </c>
      <c r="AO267">
        <v>2.29</v>
      </c>
      <c r="AP267" t="s">
        <v>65</v>
      </c>
      <c r="AQ267">
        <v>0.16</v>
      </c>
      <c r="AR267" t="s">
        <v>65</v>
      </c>
      <c r="AS267">
        <v>4.0999999999999996</v>
      </c>
      <c r="AT267" t="s">
        <v>65</v>
      </c>
      <c r="AU267">
        <v>1.1499999999999999</v>
      </c>
      <c r="AV267" t="s">
        <v>65</v>
      </c>
      <c r="AW267">
        <v>0.15</v>
      </c>
      <c r="AX267" t="s">
        <v>65</v>
      </c>
      <c r="AY267">
        <v>1.23</v>
      </c>
      <c r="AZ267" t="s">
        <v>65</v>
      </c>
      <c r="BA267">
        <v>2.09</v>
      </c>
      <c r="BB267" t="s">
        <v>65</v>
      </c>
    </row>
    <row r="268" spans="1:54" x14ac:dyDescent="0.25">
      <c r="A268" t="s">
        <v>57</v>
      </c>
      <c r="B268">
        <v>3</v>
      </c>
      <c r="C268" t="s">
        <v>82</v>
      </c>
      <c r="D268">
        <v>2017</v>
      </c>
      <c r="E268">
        <v>158.84</v>
      </c>
      <c r="F268" t="s">
        <v>65</v>
      </c>
      <c r="G268">
        <v>7.5</v>
      </c>
      <c r="H268" t="s">
        <v>65</v>
      </c>
      <c r="I268">
        <v>41.8</v>
      </c>
      <c r="J268" t="s">
        <v>65</v>
      </c>
      <c r="K268">
        <v>19.64</v>
      </c>
      <c r="L268" t="s">
        <v>65</v>
      </c>
      <c r="M268">
        <v>1.37</v>
      </c>
      <c r="N268" t="s">
        <v>65</v>
      </c>
      <c r="O268">
        <v>8.31</v>
      </c>
      <c r="P268" t="s">
        <v>65</v>
      </c>
      <c r="Q268">
        <v>2.1000000000000001E-2</v>
      </c>
      <c r="R268" t="s">
        <v>65</v>
      </c>
      <c r="S268">
        <v>1.9E-2</v>
      </c>
      <c r="T268" t="s">
        <v>65</v>
      </c>
      <c r="U268">
        <v>2E-3</v>
      </c>
      <c r="V268" t="s">
        <v>69</v>
      </c>
      <c r="W268">
        <v>0.02</v>
      </c>
      <c r="X268" t="s">
        <v>65</v>
      </c>
      <c r="Y268">
        <v>0.05</v>
      </c>
      <c r="Z268" t="s">
        <v>65</v>
      </c>
      <c r="AA268">
        <v>0.04</v>
      </c>
      <c r="AB268" t="s">
        <v>70</v>
      </c>
      <c r="AC268">
        <v>0.04</v>
      </c>
      <c r="AD268" t="s">
        <v>68</v>
      </c>
      <c r="AE268">
        <v>0.01</v>
      </c>
      <c r="AF268" t="s">
        <v>69</v>
      </c>
      <c r="AH268" t="s">
        <v>63</v>
      </c>
      <c r="AJ268" t="s">
        <v>63</v>
      </c>
      <c r="AK268">
        <v>4.0000000000000001E-3</v>
      </c>
      <c r="AL268" t="s">
        <v>70</v>
      </c>
      <c r="AM268">
        <v>4.0000000000000001E-3</v>
      </c>
      <c r="AN268" t="s">
        <v>70</v>
      </c>
      <c r="AO268">
        <v>2.42</v>
      </c>
      <c r="AP268" t="s">
        <v>65</v>
      </c>
      <c r="AQ268">
        <v>0.16</v>
      </c>
      <c r="AR268" t="s">
        <v>65</v>
      </c>
      <c r="AS268">
        <v>4.42</v>
      </c>
      <c r="AT268" t="s">
        <v>65</v>
      </c>
      <c r="AU268">
        <v>1.23</v>
      </c>
      <c r="AV268" t="s">
        <v>65</v>
      </c>
      <c r="AW268">
        <v>0.14000000000000001</v>
      </c>
      <c r="AX268" t="s">
        <v>65</v>
      </c>
      <c r="AY268">
        <v>1.1000000000000001</v>
      </c>
      <c r="AZ268" t="s">
        <v>65</v>
      </c>
      <c r="BA268">
        <v>1.91</v>
      </c>
      <c r="BB268" t="s">
        <v>65</v>
      </c>
    </row>
    <row r="269" spans="1:54" x14ac:dyDescent="0.25">
      <c r="A269" t="s">
        <v>57</v>
      </c>
      <c r="B269">
        <v>3</v>
      </c>
      <c r="C269" t="s">
        <v>82</v>
      </c>
      <c r="D269">
        <v>2018</v>
      </c>
      <c r="E269">
        <v>93.55</v>
      </c>
      <c r="F269" t="s">
        <v>65</v>
      </c>
      <c r="G269">
        <v>7.5</v>
      </c>
      <c r="H269" t="s">
        <v>65</v>
      </c>
      <c r="I269">
        <v>41.9</v>
      </c>
      <c r="J269" t="s">
        <v>60</v>
      </c>
      <c r="K269">
        <v>20.8</v>
      </c>
      <c r="L269" t="s">
        <v>65</v>
      </c>
      <c r="M269">
        <v>0.82</v>
      </c>
      <c r="N269" t="s">
        <v>65</v>
      </c>
      <c r="O269">
        <v>8.58</v>
      </c>
      <c r="P269" t="s">
        <v>65</v>
      </c>
      <c r="Q269">
        <v>2.1000000000000001E-2</v>
      </c>
      <c r="R269" t="s">
        <v>65</v>
      </c>
      <c r="S269">
        <v>0.02</v>
      </c>
      <c r="T269" t="s">
        <v>65</v>
      </c>
      <c r="U269">
        <v>2E-3</v>
      </c>
      <c r="V269" t="s">
        <v>69</v>
      </c>
      <c r="W269">
        <v>0.02</v>
      </c>
      <c r="X269" t="s">
        <v>65</v>
      </c>
      <c r="Y269">
        <v>0.06</v>
      </c>
      <c r="Z269" t="s">
        <v>65</v>
      </c>
      <c r="AA269">
        <v>0.05</v>
      </c>
      <c r="AB269" t="s">
        <v>65</v>
      </c>
      <c r="AC269">
        <v>0.04</v>
      </c>
      <c r="AD269" t="s">
        <v>68</v>
      </c>
      <c r="AE269">
        <v>0.01</v>
      </c>
      <c r="AF269" t="s">
        <v>69</v>
      </c>
      <c r="AH269" t="s">
        <v>63</v>
      </c>
      <c r="AJ269" t="s">
        <v>63</v>
      </c>
      <c r="AK269">
        <v>8.0000000000000002E-3</v>
      </c>
      <c r="AL269" t="s">
        <v>70</v>
      </c>
      <c r="AM269">
        <v>0</v>
      </c>
      <c r="AN269" t="s">
        <v>70</v>
      </c>
      <c r="AO269">
        <v>2.42</v>
      </c>
      <c r="AP269" t="s">
        <v>65</v>
      </c>
      <c r="AQ269">
        <v>0.16</v>
      </c>
      <c r="AR269" t="s">
        <v>65</v>
      </c>
      <c r="AS269">
        <v>4.5199999999999996</v>
      </c>
      <c r="AT269" t="s">
        <v>65</v>
      </c>
      <c r="AU269">
        <v>1.24</v>
      </c>
      <c r="AV269" t="s">
        <v>65</v>
      </c>
      <c r="AW269">
        <v>0.15</v>
      </c>
      <c r="AX269" t="s">
        <v>65</v>
      </c>
      <c r="AY269">
        <v>1.05</v>
      </c>
      <c r="AZ269" t="s">
        <v>65</v>
      </c>
      <c r="BA269">
        <v>1.97</v>
      </c>
      <c r="BB269" t="s">
        <v>65</v>
      </c>
    </row>
    <row r="270" spans="1:54" x14ac:dyDescent="0.25">
      <c r="A270" t="s">
        <v>57</v>
      </c>
      <c r="B270">
        <v>3</v>
      </c>
      <c r="C270" t="s">
        <v>10</v>
      </c>
      <c r="D270">
        <v>1969</v>
      </c>
      <c r="E270">
        <v>168.37</v>
      </c>
      <c r="F270" t="s">
        <v>59</v>
      </c>
      <c r="G270">
        <v>7.1</v>
      </c>
      <c r="H270" t="s">
        <v>60</v>
      </c>
      <c r="J270" t="s">
        <v>63</v>
      </c>
      <c r="K270">
        <v>17.079999999999998</v>
      </c>
      <c r="L270" t="s">
        <v>59</v>
      </c>
      <c r="M270">
        <v>4.07</v>
      </c>
      <c r="N270" t="s">
        <v>59</v>
      </c>
      <c r="O270">
        <v>5.0999999999999996</v>
      </c>
      <c r="P270" t="s">
        <v>71</v>
      </c>
      <c r="R270" t="s">
        <v>63</v>
      </c>
      <c r="S270">
        <v>3.7999999999999999E-2</v>
      </c>
      <c r="T270" t="s">
        <v>59</v>
      </c>
      <c r="V270" t="s">
        <v>63</v>
      </c>
      <c r="W270">
        <v>2.5000000000000001E-2</v>
      </c>
      <c r="X270" t="s">
        <v>59</v>
      </c>
      <c r="Z270" t="s">
        <v>63</v>
      </c>
      <c r="AA270">
        <v>0.04</v>
      </c>
      <c r="AB270" t="s">
        <v>74</v>
      </c>
      <c r="AC270">
        <v>0.04</v>
      </c>
      <c r="AD270" t="s">
        <v>74</v>
      </c>
      <c r="AF270" t="s">
        <v>63</v>
      </c>
      <c r="AH270" t="s">
        <v>63</v>
      </c>
      <c r="AI270">
        <v>0.04</v>
      </c>
      <c r="AJ270" t="s">
        <v>59</v>
      </c>
      <c r="AK270">
        <v>3.0000000000000001E-3</v>
      </c>
      <c r="AL270" t="s">
        <v>59</v>
      </c>
      <c r="AM270">
        <v>0</v>
      </c>
      <c r="AN270" t="s">
        <v>59</v>
      </c>
      <c r="AO270">
        <v>2</v>
      </c>
      <c r="AP270" t="s">
        <v>59</v>
      </c>
      <c r="AQ270">
        <v>0.08</v>
      </c>
      <c r="AR270" t="s">
        <v>59</v>
      </c>
      <c r="AS270">
        <v>3.18</v>
      </c>
      <c r="AT270" t="s">
        <v>59</v>
      </c>
      <c r="AU270">
        <v>0.75</v>
      </c>
      <c r="AV270" t="s">
        <v>59</v>
      </c>
      <c r="AX270" t="s">
        <v>63</v>
      </c>
      <c r="AZ270" t="s">
        <v>63</v>
      </c>
      <c r="BB270" t="s">
        <v>63</v>
      </c>
    </row>
    <row r="271" spans="1:54" x14ac:dyDescent="0.25">
      <c r="A271" t="s">
        <v>57</v>
      </c>
      <c r="B271">
        <v>3</v>
      </c>
      <c r="C271" t="s">
        <v>10</v>
      </c>
      <c r="D271">
        <v>1970</v>
      </c>
      <c r="E271">
        <v>133.07</v>
      </c>
      <c r="F271" t="s">
        <v>59</v>
      </c>
      <c r="G271">
        <v>7.2</v>
      </c>
      <c r="H271" t="s">
        <v>60</v>
      </c>
      <c r="I271">
        <v>35</v>
      </c>
      <c r="J271" t="s">
        <v>60</v>
      </c>
      <c r="K271">
        <v>17.37</v>
      </c>
      <c r="L271" t="s">
        <v>65</v>
      </c>
      <c r="M271">
        <v>2.85</v>
      </c>
      <c r="N271" t="s">
        <v>59</v>
      </c>
      <c r="O271">
        <v>7.41</v>
      </c>
      <c r="P271" t="s">
        <v>66</v>
      </c>
      <c r="R271" t="s">
        <v>63</v>
      </c>
      <c r="S271">
        <v>3.9E-2</v>
      </c>
      <c r="T271" t="s">
        <v>59</v>
      </c>
      <c r="V271" t="s">
        <v>63</v>
      </c>
      <c r="W271">
        <v>3.2000000000000001E-2</v>
      </c>
      <c r="X271" t="s">
        <v>59</v>
      </c>
      <c r="Z271" t="s">
        <v>63</v>
      </c>
      <c r="AA271">
        <v>0.03</v>
      </c>
      <c r="AB271" t="s">
        <v>74</v>
      </c>
      <c r="AC271">
        <v>0.03</v>
      </c>
      <c r="AD271" t="s">
        <v>74</v>
      </c>
      <c r="AF271" t="s">
        <v>63</v>
      </c>
      <c r="AH271" t="s">
        <v>63</v>
      </c>
      <c r="AI271">
        <v>0.03</v>
      </c>
      <c r="AJ271" t="s">
        <v>59</v>
      </c>
      <c r="AK271">
        <v>3.0000000000000001E-3</v>
      </c>
      <c r="AL271" t="s">
        <v>60</v>
      </c>
      <c r="AM271">
        <v>0</v>
      </c>
      <c r="AN271" t="s">
        <v>59</v>
      </c>
      <c r="AO271">
        <v>1.92</v>
      </c>
      <c r="AP271" t="s">
        <v>59</v>
      </c>
      <c r="AQ271">
        <v>0.17</v>
      </c>
      <c r="AR271" t="s">
        <v>59</v>
      </c>
      <c r="AS271">
        <v>3.76</v>
      </c>
      <c r="AT271" t="s">
        <v>59</v>
      </c>
      <c r="AU271">
        <v>0.93</v>
      </c>
      <c r="AV271" t="s">
        <v>59</v>
      </c>
      <c r="AW271">
        <v>0.73</v>
      </c>
      <c r="AX271" t="s">
        <v>60</v>
      </c>
      <c r="AZ271" t="s">
        <v>63</v>
      </c>
      <c r="BB271" t="s">
        <v>63</v>
      </c>
    </row>
    <row r="272" spans="1:54" x14ac:dyDescent="0.25">
      <c r="A272" t="s">
        <v>57</v>
      </c>
      <c r="B272">
        <v>3</v>
      </c>
      <c r="C272" t="s">
        <v>10</v>
      </c>
      <c r="D272">
        <v>1971</v>
      </c>
      <c r="E272">
        <v>170.28</v>
      </c>
      <c r="F272" t="s">
        <v>59</v>
      </c>
      <c r="G272">
        <v>7.3</v>
      </c>
      <c r="H272" t="s">
        <v>60</v>
      </c>
      <c r="I272">
        <v>66</v>
      </c>
      <c r="J272" t="s">
        <v>60</v>
      </c>
      <c r="K272">
        <v>16.329999999999998</v>
      </c>
      <c r="L272" t="s">
        <v>65</v>
      </c>
      <c r="M272">
        <v>2.15</v>
      </c>
      <c r="N272" t="s">
        <v>59</v>
      </c>
      <c r="O272">
        <v>5.73</v>
      </c>
      <c r="P272" t="s">
        <v>66</v>
      </c>
      <c r="R272" t="s">
        <v>63</v>
      </c>
      <c r="S272">
        <v>0.08</v>
      </c>
      <c r="T272" t="s">
        <v>65</v>
      </c>
      <c r="V272" t="s">
        <v>63</v>
      </c>
      <c r="W272">
        <v>4.1000000000000002E-2</v>
      </c>
      <c r="X272" t="s">
        <v>65</v>
      </c>
      <c r="Z272" t="s">
        <v>63</v>
      </c>
      <c r="AA272">
        <v>0.04</v>
      </c>
      <c r="AB272" t="s">
        <v>74</v>
      </c>
      <c r="AC272">
        <v>0.04</v>
      </c>
      <c r="AD272" t="s">
        <v>74</v>
      </c>
      <c r="AF272" t="s">
        <v>63</v>
      </c>
      <c r="AH272" t="s">
        <v>63</v>
      </c>
      <c r="AI272">
        <v>0.04</v>
      </c>
      <c r="AJ272" t="s">
        <v>59</v>
      </c>
      <c r="AK272">
        <v>0</v>
      </c>
      <c r="AL272" t="s">
        <v>60</v>
      </c>
      <c r="AM272">
        <v>0</v>
      </c>
      <c r="AN272" t="s">
        <v>65</v>
      </c>
      <c r="AO272">
        <v>2.1800000000000002</v>
      </c>
      <c r="AP272" t="s">
        <v>65</v>
      </c>
      <c r="AQ272">
        <v>0.06</v>
      </c>
      <c r="AR272" t="s">
        <v>65</v>
      </c>
      <c r="AS272">
        <v>3.53</v>
      </c>
      <c r="AT272" t="s">
        <v>65</v>
      </c>
      <c r="AU272">
        <v>1.04</v>
      </c>
      <c r="AV272" t="s">
        <v>65</v>
      </c>
      <c r="AW272">
        <v>0.44</v>
      </c>
      <c r="AX272" t="s">
        <v>59</v>
      </c>
      <c r="AZ272" t="s">
        <v>63</v>
      </c>
      <c r="BB272" t="s">
        <v>63</v>
      </c>
    </row>
    <row r="273" spans="1:54" x14ac:dyDescent="0.25">
      <c r="A273" t="s">
        <v>57</v>
      </c>
      <c r="B273">
        <v>3</v>
      </c>
      <c r="C273" t="s">
        <v>10</v>
      </c>
      <c r="D273">
        <v>1972</v>
      </c>
      <c r="E273">
        <v>225.75</v>
      </c>
      <c r="F273" t="s">
        <v>59</v>
      </c>
      <c r="G273">
        <v>7.2</v>
      </c>
      <c r="H273" t="s">
        <v>65</v>
      </c>
      <c r="I273">
        <v>40.5</v>
      </c>
      <c r="J273" t="s">
        <v>60</v>
      </c>
      <c r="K273">
        <v>14.75</v>
      </c>
      <c r="L273" t="s">
        <v>65</v>
      </c>
      <c r="M273">
        <v>12.98</v>
      </c>
      <c r="N273" t="s">
        <v>59</v>
      </c>
      <c r="O273">
        <v>6.23</v>
      </c>
      <c r="P273" t="s">
        <v>71</v>
      </c>
      <c r="R273" t="s">
        <v>63</v>
      </c>
      <c r="S273">
        <v>4.8000000000000001E-2</v>
      </c>
      <c r="T273" t="s">
        <v>65</v>
      </c>
      <c r="V273" t="s">
        <v>63</v>
      </c>
      <c r="W273">
        <v>3.6999999999999998E-2</v>
      </c>
      <c r="X273" t="s">
        <v>65</v>
      </c>
      <c r="Z273" t="s">
        <v>63</v>
      </c>
      <c r="AA273">
        <v>0.03</v>
      </c>
      <c r="AB273" t="s">
        <v>69</v>
      </c>
      <c r="AC273">
        <v>0.03</v>
      </c>
      <c r="AD273" t="s">
        <v>69</v>
      </c>
      <c r="AF273" t="s">
        <v>63</v>
      </c>
      <c r="AH273" t="s">
        <v>63</v>
      </c>
      <c r="AI273">
        <v>0.03</v>
      </c>
      <c r="AJ273" t="s">
        <v>65</v>
      </c>
      <c r="AK273">
        <v>0</v>
      </c>
      <c r="AL273" t="s">
        <v>65</v>
      </c>
      <c r="AM273">
        <v>2E-3</v>
      </c>
      <c r="AN273" t="s">
        <v>65</v>
      </c>
      <c r="AO273">
        <v>1.9</v>
      </c>
      <c r="AP273" t="s">
        <v>65</v>
      </c>
      <c r="AQ273">
        <v>0.14000000000000001</v>
      </c>
      <c r="AR273" t="s">
        <v>65</v>
      </c>
      <c r="AS273">
        <v>3.07</v>
      </c>
      <c r="AT273" t="s">
        <v>65</v>
      </c>
      <c r="AU273">
        <v>0.73</v>
      </c>
      <c r="AV273" t="s">
        <v>65</v>
      </c>
      <c r="AW273">
        <v>0.13</v>
      </c>
      <c r="AX273" t="s">
        <v>78</v>
      </c>
      <c r="AZ273" t="s">
        <v>63</v>
      </c>
      <c r="BB273" t="s">
        <v>63</v>
      </c>
    </row>
    <row r="274" spans="1:54" x14ac:dyDescent="0.25">
      <c r="A274" t="s">
        <v>57</v>
      </c>
      <c r="B274">
        <v>3</v>
      </c>
      <c r="C274" t="s">
        <v>10</v>
      </c>
      <c r="D274">
        <v>1973</v>
      </c>
      <c r="E274">
        <v>79.61</v>
      </c>
      <c r="F274" t="s">
        <v>59</v>
      </c>
      <c r="G274">
        <v>7.2</v>
      </c>
      <c r="H274" t="s">
        <v>60</v>
      </c>
      <c r="J274" t="s">
        <v>63</v>
      </c>
      <c r="K274">
        <v>17.75</v>
      </c>
      <c r="L274" t="s">
        <v>65</v>
      </c>
      <c r="M274">
        <v>1.22</v>
      </c>
      <c r="N274" t="s">
        <v>59</v>
      </c>
      <c r="O274">
        <v>4.68</v>
      </c>
      <c r="P274" t="s">
        <v>66</v>
      </c>
      <c r="R274" t="s">
        <v>63</v>
      </c>
      <c r="S274">
        <v>5.1999999999999998E-2</v>
      </c>
      <c r="T274" t="s">
        <v>59</v>
      </c>
      <c r="V274" t="s">
        <v>63</v>
      </c>
      <c r="W274">
        <v>3.9E-2</v>
      </c>
      <c r="X274" t="s">
        <v>65</v>
      </c>
      <c r="Z274" t="s">
        <v>63</v>
      </c>
      <c r="AA274">
        <v>0.04</v>
      </c>
      <c r="AB274" t="s">
        <v>69</v>
      </c>
      <c r="AC274">
        <v>0.04</v>
      </c>
      <c r="AD274" t="s">
        <v>61</v>
      </c>
      <c r="AF274" t="s">
        <v>63</v>
      </c>
      <c r="AH274" t="s">
        <v>63</v>
      </c>
      <c r="AI274">
        <v>0.04</v>
      </c>
      <c r="AJ274" t="s">
        <v>65</v>
      </c>
      <c r="AK274">
        <v>0</v>
      </c>
      <c r="AL274" t="s">
        <v>60</v>
      </c>
      <c r="AM274">
        <v>2E-3</v>
      </c>
      <c r="AN274" t="s">
        <v>65</v>
      </c>
      <c r="AO274">
        <v>1.76</v>
      </c>
      <c r="AP274" t="s">
        <v>59</v>
      </c>
      <c r="AQ274">
        <v>0.19</v>
      </c>
      <c r="AR274" t="s">
        <v>65</v>
      </c>
      <c r="AS274">
        <v>2.98</v>
      </c>
      <c r="AT274" t="s">
        <v>59</v>
      </c>
      <c r="AU274">
        <v>0.83</v>
      </c>
      <c r="AV274" t="s">
        <v>65</v>
      </c>
      <c r="AX274" t="s">
        <v>63</v>
      </c>
      <c r="AZ274" t="s">
        <v>63</v>
      </c>
      <c r="BB274" t="s">
        <v>63</v>
      </c>
    </row>
    <row r="275" spans="1:54" x14ac:dyDescent="0.25">
      <c r="A275" t="s">
        <v>57</v>
      </c>
      <c r="B275">
        <v>3</v>
      </c>
      <c r="C275" t="s">
        <v>10</v>
      </c>
      <c r="D275">
        <v>1974</v>
      </c>
      <c r="E275">
        <v>228.12</v>
      </c>
      <c r="F275" t="s">
        <v>65</v>
      </c>
      <c r="G275">
        <v>6.9</v>
      </c>
      <c r="H275" t="s">
        <v>78</v>
      </c>
      <c r="J275" t="s">
        <v>63</v>
      </c>
      <c r="K275">
        <v>17.71</v>
      </c>
      <c r="L275" t="s">
        <v>65</v>
      </c>
      <c r="M275">
        <v>15.84</v>
      </c>
      <c r="N275" t="s">
        <v>59</v>
      </c>
      <c r="O275">
        <v>4.7300000000000004</v>
      </c>
      <c r="P275" t="s">
        <v>66</v>
      </c>
      <c r="Q275">
        <v>0.08</v>
      </c>
      <c r="R275" t="s">
        <v>78</v>
      </c>
      <c r="S275">
        <v>5.6000000000000001E-2</v>
      </c>
      <c r="T275" t="s">
        <v>59</v>
      </c>
      <c r="U275">
        <v>1.9E-2</v>
      </c>
      <c r="V275" t="s">
        <v>79</v>
      </c>
      <c r="W275">
        <v>4.2999999999999997E-2</v>
      </c>
      <c r="X275" t="s">
        <v>59</v>
      </c>
      <c r="Z275" t="s">
        <v>63</v>
      </c>
      <c r="AA275">
        <v>7.0000000000000007E-2</v>
      </c>
      <c r="AB275" t="s">
        <v>74</v>
      </c>
      <c r="AD275" t="s">
        <v>63</v>
      </c>
      <c r="AF275" t="s">
        <v>63</v>
      </c>
      <c r="AH275" t="s">
        <v>63</v>
      </c>
      <c r="AI275">
        <v>0.04</v>
      </c>
      <c r="AJ275" t="s">
        <v>59</v>
      </c>
      <c r="AL275" t="s">
        <v>63</v>
      </c>
      <c r="AM275">
        <v>3.1E-2</v>
      </c>
      <c r="AN275" t="s">
        <v>59</v>
      </c>
      <c r="AO275">
        <v>1.98</v>
      </c>
      <c r="AP275" t="s">
        <v>65</v>
      </c>
      <c r="AQ275">
        <v>0.47</v>
      </c>
      <c r="AR275" t="s">
        <v>65</v>
      </c>
      <c r="AS275">
        <v>3.45</v>
      </c>
      <c r="AT275" t="s">
        <v>65</v>
      </c>
      <c r="AU275">
        <v>0.86</v>
      </c>
      <c r="AV275" t="s">
        <v>65</v>
      </c>
      <c r="AX275" t="s">
        <v>63</v>
      </c>
      <c r="AZ275" t="s">
        <v>63</v>
      </c>
      <c r="BB275" t="s">
        <v>63</v>
      </c>
    </row>
    <row r="276" spans="1:54" x14ac:dyDescent="0.25">
      <c r="A276" t="s">
        <v>57</v>
      </c>
      <c r="B276">
        <v>3</v>
      </c>
      <c r="C276" t="s">
        <v>10</v>
      </c>
      <c r="D276">
        <v>1975</v>
      </c>
      <c r="E276">
        <v>150.47</v>
      </c>
      <c r="F276" t="s">
        <v>65</v>
      </c>
      <c r="G276">
        <v>7.7</v>
      </c>
      <c r="H276" t="s">
        <v>78</v>
      </c>
      <c r="I276">
        <v>56.3</v>
      </c>
      <c r="J276" t="s">
        <v>60</v>
      </c>
      <c r="K276">
        <v>16.54</v>
      </c>
      <c r="L276" t="s">
        <v>65</v>
      </c>
      <c r="M276">
        <v>8.1199999999999992</v>
      </c>
      <c r="N276" t="s">
        <v>59</v>
      </c>
      <c r="O276">
        <v>5.76</v>
      </c>
      <c r="P276" t="s">
        <v>66</v>
      </c>
      <c r="Q276">
        <v>7.0999999999999994E-2</v>
      </c>
      <c r="R276" t="s">
        <v>59</v>
      </c>
      <c r="S276">
        <v>4.9000000000000002E-2</v>
      </c>
      <c r="T276" t="s">
        <v>65</v>
      </c>
      <c r="U276">
        <v>2.1000000000000001E-2</v>
      </c>
      <c r="V276" t="s">
        <v>74</v>
      </c>
      <c r="W276">
        <v>3.4000000000000002E-2</v>
      </c>
      <c r="X276" t="s">
        <v>65</v>
      </c>
      <c r="Z276" t="s">
        <v>63</v>
      </c>
      <c r="AA276">
        <v>0.03</v>
      </c>
      <c r="AB276" t="s">
        <v>69</v>
      </c>
      <c r="AD276" t="s">
        <v>63</v>
      </c>
      <c r="AF276" t="s">
        <v>63</v>
      </c>
      <c r="AH276" t="s">
        <v>63</v>
      </c>
      <c r="AI276">
        <v>0.02</v>
      </c>
      <c r="AJ276" t="s">
        <v>65</v>
      </c>
      <c r="AL276" t="s">
        <v>63</v>
      </c>
      <c r="AM276">
        <v>5.0000000000000001E-3</v>
      </c>
      <c r="AN276" t="s">
        <v>65</v>
      </c>
      <c r="AO276">
        <v>2.0099999999999998</v>
      </c>
      <c r="AP276" t="s">
        <v>65</v>
      </c>
      <c r="AQ276">
        <v>0.22</v>
      </c>
      <c r="AR276" t="s">
        <v>65</v>
      </c>
      <c r="AS276">
        <v>2.9</v>
      </c>
      <c r="AT276" t="s">
        <v>65</v>
      </c>
      <c r="AU276">
        <v>0.76</v>
      </c>
      <c r="AV276" t="s">
        <v>65</v>
      </c>
      <c r="AX276" t="s">
        <v>63</v>
      </c>
      <c r="AZ276" t="s">
        <v>63</v>
      </c>
      <c r="BB276" t="s">
        <v>63</v>
      </c>
    </row>
    <row r="277" spans="1:54" x14ac:dyDescent="0.25">
      <c r="A277" t="s">
        <v>57</v>
      </c>
      <c r="B277">
        <v>3</v>
      </c>
      <c r="C277" t="s">
        <v>10</v>
      </c>
      <c r="D277">
        <v>1976</v>
      </c>
      <c r="E277">
        <v>193.99</v>
      </c>
      <c r="F277" t="s">
        <v>59</v>
      </c>
      <c r="G277">
        <v>7.2</v>
      </c>
      <c r="H277" t="s">
        <v>60</v>
      </c>
      <c r="I277">
        <v>34.1</v>
      </c>
      <c r="J277" t="s">
        <v>78</v>
      </c>
      <c r="K277">
        <v>15.42</v>
      </c>
      <c r="L277" t="s">
        <v>65</v>
      </c>
      <c r="M277">
        <v>73.75</v>
      </c>
      <c r="N277" t="s">
        <v>65</v>
      </c>
      <c r="O277">
        <v>4.24</v>
      </c>
      <c r="P277" t="s">
        <v>66</v>
      </c>
      <c r="Q277">
        <v>8.3000000000000004E-2</v>
      </c>
      <c r="R277" t="s">
        <v>65</v>
      </c>
      <c r="S277">
        <v>6.2E-2</v>
      </c>
      <c r="T277" t="s">
        <v>65</v>
      </c>
      <c r="U277">
        <v>2.1000000000000001E-2</v>
      </c>
      <c r="V277" t="s">
        <v>69</v>
      </c>
      <c r="W277">
        <v>3.7999999999999999E-2</v>
      </c>
      <c r="X277" t="s">
        <v>65</v>
      </c>
      <c r="Z277" t="s">
        <v>63</v>
      </c>
      <c r="AA277">
        <v>0.06</v>
      </c>
      <c r="AB277" t="s">
        <v>69</v>
      </c>
      <c r="AD277" t="s">
        <v>63</v>
      </c>
      <c r="AF277" t="s">
        <v>63</v>
      </c>
      <c r="AH277" t="s">
        <v>63</v>
      </c>
      <c r="AI277">
        <v>0.04</v>
      </c>
      <c r="AJ277" t="s">
        <v>65</v>
      </c>
      <c r="AL277" t="s">
        <v>63</v>
      </c>
      <c r="AM277">
        <v>0.02</v>
      </c>
      <c r="AN277" t="s">
        <v>65</v>
      </c>
      <c r="AO277">
        <v>2.08</v>
      </c>
      <c r="AP277" t="s">
        <v>65</v>
      </c>
      <c r="AQ277">
        <v>0.3</v>
      </c>
      <c r="AR277" t="s">
        <v>65</v>
      </c>
      <c r="AS277">
        <v>3.69</v>
      </c>
      <c r="AT277" t="s">
        <v>65</v>
      </c>
      <c r="AU277">
        <v>0.81</v>
      </c>
      <c r="AV277" t="s">
        <v>65</v>
      </c>
      <c r="AX277" t="s">
        <v>63</v>
      </c>
      <c r="AZ277" t="s">
        <v>63</v>
      </c>
      <c r="BB277" t="s">
        <v>63</v>
      </c>
    </row>
    <row r="278" spans="1:54" x14ac:dyDescent="0.25">
      <c r="A278" t="s">
        <v>57</v>
      </c>
      <c r="B278">
        <v>3</v>
      </c>
      <c r="C278" t="s">
        <v>10</v>
      </c>
      <c r="D278">
        <v>1977</v>
      </c>
      <c r="E278">
        <v>71.37</v>
      </c>
      <c r="F278" t="s">
        <v>59</v>
      </c>
      <c r="G278">
        <v>7.4</v>
      </c>
      <c r="H278" t="s">
        <v>65</v>
      </c>
      <c r="I278">
        <v>44.8</v>
      </c>
      <c r="J278" t="s">
        <v>65</v>
      </c>
      <c r="K278">
        <v>20</v>
      </c>
      <c r="L278" t="s">
        <v>65</v>
      </c>
      <c r="M278">
        <v>1.91</v>
      </c>
      <c r="N278" t="s">
        <v>65</v>
      </c>
      <c r="O278">
        <v>5.82</v>
      </c>
      <c r="P278" t="s">
        <v>66</v>
      </c>
      <c r="Q278">
        <v>6.0999999999999999E-2</v>
      </c>
      <c r="R278" t="s">
        <v>65</v>
      </c>
      <c r="S278">
        <v>4.4999999999999998E-2</v>
      </c>
      <c r="T278" t="s">
        <v>65</v>
      </c>
      <c r="U278">
        <v>1.4999999999999999E-2</v>
      </c>
      <c r="V278" t="s">
        <v>69</v>
      </c>
      <c r="W278">
        <v>2.7E-2</v>
      </c>
      <c r="X278" t="s">
        <v>65</v>
      </c>
      <c r="Z278" t="s">
        <v>63</v>
      </c>
      <c r="AA278">
        <v>0.11</v>
      </c>
      <c r="AB278" t="s">
        <v>69</v>
      </c>
      <c r="AD278" t="s">
        <v>63</v>
      </c>
      <c r="AF278" t="s">
        <v>63</v>
      </c>
      <c r="AH278" t="s">
        <v>63</v>
      </c>
      <c r="AI278">
        <v>0.06</v>
      </c>
      <c r="AJ278" t="s">
        <v>65</v>
      </c>
      <c r="AL278" t="s">
        <v>63</v>
      </c>
      <c r="AM278">
        <v>0.05</v>
      </c>
      <c r="AN278" t="s">
        <v>65</v>
      </c>
      <c r="AO278">
        <v>2.36</v>
      </c>
      <c r="AP278" t="s">
        <v>65</v>
      </c>
      <c r="AQ278">
        <v>0.37</v>
      </c>
      <c r="AR278" t="s">
        <v>65</v>
      </c>
      <c r="AS278">
        <v>4.58</v>
      </c>
      <c r="AT278" t="s">
        <v>65</v>
      </c>
      <c r="AU278">
        <v>0.98</v>
      </c>
      <c r="AV278" t="s">
        <v>65</v>
      </c>
      <c r="AX278" t="s">
        <v>63</v>
      </c>
      <c r="AZ278" t="s">
        <v>63</v>
      </c>
      <c r="BB278" t="s">
        <v>63</v>
      </c>
    </row>
    <row r="279" spans="1:54" x14ac:dyDescent="0.25">
      <c r="A279" t="s">
        <v>57</v>
      </c>
      <c r="B279">
        <v>3</v>
      </c>
      <c r="C279" t="s">
        <v>10</v>
      </c>
      <c r="D279">
        <v>1978</v>
      </c>
      <c r="E279">
        <v>182.6</v>
      </c>
      <c r="F279" t="s">
        <v>65</v>
      </c>
      <c r="G279">
        <v>7.1</v>
      </c>
      <c r="H279" t="s">
        <v>59</v>
      </c>
      <c r="I279">
        <v>35.200000000000003</v>
      </c>
      <c r="J279" t="s">
        <v>60</v>
      </c>
      <c r="K279">
        <v>16.079999999999998</v>
      </c>
      <c r="L279" t="s">
        <v>65</v>
      </c>
      <c r="M279">
        <v>41.56</v>
      </c>
      <c r="N279" t="s">
        <v>65</v>
      </c>
      <c r="O279">
        <v>5.76</v>
      </c>
      <c r="P279" t="s">
        <v>66</v>
      </c>
      <c r="Q279">
        <v>7.6999999999999999E-2</v>
      </c>
      <c r="R279" t="s">
        <v>59</v>
      </c>
      <c r="S279">
        <v>5.8999999999999997E-2</v>
      </c>
      <c r="T279" t="s">
        <v>65</v>
      </c>
      <c r="U279">
        <v>1.7999999999999999E-2</v>
      </c>
      <c r="V279" t="s">
        <v>74</v>
      </c>
      <c r="W279">
        <v>3.5000000000000003E-2</v>
      </c>
      <c r="X279" t="s">
        <v>65</v>
      </c>
      <c r="Y279">
        <v>0.11</v>
      </c>
      <c r="Z279" t="s">
        <v>61</v>
      </c>
      <c r="AA279">
        <v>0.11</v>
      </c>
      <c r="AB279" t="s">
        <v>69</v>
      </c>
      <c r="AC279">
        <v>0.04</v>
      </c>
      <c r="AD279" t="s">
        <v>61</v>
      </c>
      <c r="AE279">
        <v>0.01</v>
      </c>
      <c r="AF279" t="s">
        <v>61</v>
      </c>
      <c r="AG279">
        <v>0.09</v>
      </c>
      <c r="AH279" t="s">
        <v>60</v>
      </c>
      <c r="AI279">
        <v>7.0000000000000007E-2</v>
      </c>
      <c r="AJ279" t="s">
        <v>65</v>
      </c>
      <c r="AK279">
        <v>8.0000000000000002E-3</v>
      </c>
      <c r="AL279" t="s">
        <v>60</v>
      </c>
      <c r="AM279">
        <v>0.04</v>
      </c>
      <c r="AN279" t="s">
        <v>65</v>
      </c>
      <c r="AO279">
        <v>2.04</v>
      </c>
      <c r="AP279" t="s">
        <v>65</v>
      </c>
      <c r="AQ279">
        <v>0.31</v>
      </c>
      <c r="AR279" t="s">
        <v>65</v>
      </c>
      <c r="AS279">
        <v>3.23</v>
      </c>
      <c r="AT279" t="s">
        <v>65</v>
      </c>
      <c r="AU279">
        <v>0.81</v>
      </c>
      <c r="AV279" t="s">
        <v>65</v>
      </c>
      <c r="AW279">
        <v>0.2</v>
      </c>
      <c r="AX279" t="s">
        <v>60</v>
      </c>
      <c r="AY279">
        <v>2.37</v>
      </c>
      <c r="AZ279" t="s">
        <v>60</v>
      </c>
      <c r="BB279" t="s">
        <v>63</v>
      </c>
    </row>
    <row r="280" spans="1:54" x14ac:dyDescent="0.25">
      <c r="A280" t="s">
        <v>57</v>
      </c>
      <c r="B280">
        <v>3</v>
      </c>
      <c r="C280" t="s">
        <v>10</v>
      </c>
      <c r="D280">
        <v>1979</v>
      </c>
      <c r="E280">
        <v>136.08000000000001</v>
      </c>
      <c r="F280" t="s">
        <v>59</v>
      </c>
      <c r="G280">
        <v>7.3</v>
      </c>
      <c r="H280" t="s">
        <v>65</v>
      </c>
      <c r="J280" t="s">
        <v>63</v>
      </c>
      <c r="K280">
        <v>15.83</v>
      </c>
      <c r="L280" t="s">
        <v>65</v>
      </c>
      <c r="M280">
        <v>11.86</v>
      </c>
      <c r="N280" t="s">
        <v>65</v>
      </c>
      <c r="O280">
        <v>6.49</v>
      </c>
      <c r="P280" t="s">
        <v>66</v>
      </c>
      <c r="Q280">
        <v>6.4000000000000001E-2</v>
      </c>
      <c r="R280" t="s">
        <v>59</v>
      </c>
      <c r="S280">
        <v>5.1999999999999998E-2</v>
      </c>
      <c r="T280" t="s">
        <v>65</v>
      </c>
      <c r="U280">
        <v>1.0999999999999999E-2</v>
      </c>
      <c r="V280" t="s">
        <v>74</v>
      </c>
      <c r="W280">
        <v>3.9E-2</v>
      </c>
      <c r="X280" t="s">
        <v>65</v>
      </c>
      <c r="Y280">
        <v>0.13</v>
      </c>
      <c r="Z280" t="s">
        <v>69</v>
      </c>
      <c r="AA280">
        <v>0.1</v>
      </c>
      <c r="AB280" t="s">
        <v>69</v>
      </c>
      <c r="AC280">
        <v>0.04</v>
      </c>
      <c r="AD280" t="s">
        <v>61</v>
      </c>
      <c r="AE280">
        <v>0.03</v>
      </c>
      <c r="AF280" t="s">
        <v>69</v>
      </c>
      <c r="AG280">
        <v>0.09</v>
      </c>
      <c r="AH280" t="s">
        <v>65</v>
      </c>
      <c r="AI280">
        <v>0.06</v>
      </c>
      <c r="AJ280" t="s">
        <v>65</v>
      </c>
      <c r="AK280">
        <v>1.9E-2</v>
      </c>
      <c r="AL280" t="s">
        <v>60</v>
      </c>
      <c r="AM280">
        <v>3.6999999999999998E-2</v>
      </c>
      <c r="AN280" t="s">
        <v>65</v>
      </c>
      <c r="AO280">
        <v>1.71</v>
      </c>
      <c r="AP280" t="s">
        <v>65</v>
      </c>
      <c r="AQ280">
        <v>0.43</v>
      </c>
      <c r="AR280" t="s">
        <v>65</v>
      </c>
      <c r="AS280">
        <v>3.82</v>
      </c>
      <c r="AT280" t="s">
        <v>65</v>
      </c>
      <c r="AU280">
        <v>0.74</v>
      </c>
      <c r="AV280" t="s">
        <v>65</v>
      </c>
      <c r="AW280">
        <v>0.23</v>
      </c>
      <c r="AX280" t="s">
        <v>65</v>
      </c>
      <c r="AY280">
        <v>1.1599999999999999</v>
      </c>
      <c r="AZ280" t="s">
        <v>65</v>
      </c>
      <c r="BB280" t="s">
        <v>63</v>
      </c>
    </row>
    <row r="281" spans="1:54" x14ac:dyDescent="0.25">
      <c r="A281" t="s">
        <v>57</v>
      </c>
      <c r="B281">
        <v>3</v>
      </c>
      <c r="C281" t="s">
        <v>10</v>
      </c>
      <c r="D281">
        <v>1980</v>
      </c>
      <c r="E281">
        <v>130.32</v>
      </c>
      <c r="F281" t="s">
        <v>59</v>
      </c>
      <c r="G281">
        <v>7.2</v>
      </c>
      <c r="H281" t="s">
        <v>65</v>
      </c>
      <c r="I281">
        <v>72.099999999999994</v>
      </c>
      <c r="J281" t="s">
        <v>60</v>
      </c>
      <c r="K281">
        <v>18.87</v>
      </c>
      <c r="L281" t="s">
        <v>65</v>
      </c>
      <c r="M281">
        <v>7.07</v>
      </c>
      <c r="N281" t="s">
        <v>65</v>
      </c>
      <c r="O281">
        <v>8.4700000000000006</v>
      </c>
      <c r="P281" t="s">
        <v>66</v>
      </c>
      <c r="Q281">
        <v>6.5000000000000002E-2</v>
      </c>
      <c r="R281" t="s">
        <v>65</v>
      </c>
      <c r="S281">
        <v>5.5E-2</v>
      </c>
      <c r="T281" t="s">
        <v>65</v>
      </c>
      <c r="U281">
        <v>0.01</v>
      </c>
      <c r="V281" t="s">
        <v>69</v>
      </c>
      <c r="W281">
        <v>3.4000000000000002E-2</v>
      </c>
      <c r="X281" t="s">
        <v>65</v>
      </c>
      <c r="Y281">
        <v>0.1</v>
      </c>
      <c r="Z281" t="s">
        <v>74</v>
      </c>
      <c r="AA281">
        <v>7.0000000000000007E-2</v>
      </c>
      <c r="AB281" t="s">
        <v>74</v>
      </c>
      <c r="AC281">
        <v>0.04</v>
      </c>
      <c r="AD281" t="s">
        <v>74</v>
      </c>
      <c r="AE281">
        <v>0.03</v>
      </c>
      <c r="AF281" t="s">
        <v>74</v>
      </c>
      <c r="AG281">
        <v>0.08</v>
      </c>
      <c r="AH281" t="s">
        <v>59</v>
      </c>
      <c r="AI281">
        <v>0.05</v>
      </c>
      <c r="AJ281" t="s">
        <v>59</v>
      </c>
      <c r="AK281">
        <v>1.0999999999999999E-2</v>
      </c>
      <c r="AL281" t="s">
        <v>65</v>
      </c>
      <c r="AM281">
        <v>1.4E-2</v>
      </c>
      <c r="AN281" t="s">
        <v>65</v>
      </c>
      <c r="AO281">
        <v>2.14</v>
      </c>
      <c r="AP281" t="s">
        <v>65</v>
      </c>
      <c r="AQ281">
        <v>0.36</v>
      </c>
      <c r="AR281" t="s">
        <v>59</v>
      </c>
      <c r="AS281">
        <v>3.48</v>
      </c>
      <c r="AT281" t="s">
        <v>65</v>
      </c>
      <c r="AU281">
        <v>0.88</v>
      </c>
      <c r="AV281" t="s">
        <v>65</v>
      </c>
      <c r="AW281">
        <v>0.24</v>
      </c>
      <c r="AX281" t="s">
        <v>60</v>
      </c>
      <c r="AY281">
        <v>4.22</v>
      </c>
      <c r="AZ281" t="s">
        <v>60</v>
      </c>
      <c r="BB281" t="s">
        <v>63</v>
      </c>
    </row>
    <row r="282" spans="1:54" x14ac:dyDescent="0.25">
      <c r="A282" t="s">
        <v>57</v>
      </c>
      <c r="B282">
        <v>3</v>
      </c>
      <c r="C282" t="s">
        <v>10</v>
      </c>
      <c r="D282">
        <v>1981</v>
      </c>
      <c r="E282">
        <v>135.75</v>
      </c>
      <c r="F282" t="s">
        <v>65</v>
      </c>
      <c r="G282">
        <v>7.2</v>
      </c>
      <c r="H282" t="s">
        <v>65</v>
      </c>
      <c r="I282">
        <v>37.5</v>
      </c>
      <c r="J282" t="s">
        <v>65</v>
      </c>
      <c r="K282">
        <v>20.83</v>
      </c>
      <c r="L282" t="s">
        <v>65</v>
      </c>
      <c r="M282">
        <v>3.79</v>
      </c>
      <c r="N282" t="s">
        <v>65</v>
      </c>
      <c r="O282">
        <v>9.2899999999999991</v>
      </c>
      <c r="P282" t="s">
        <v>66</v>
      </c>
      <c r="Q282">
        <v>6.8000000000000005E-2</v>
      </c>
      <c r="R282" t="s">
        <v>65</v>
      </c>
      <c r="S282">
        <v>5.8000000000000003E-2</v>
      </c>
      <c r="T282" t="s">
        <v>65</v>
      </c>
      <c r="U282">
        <v>0.01</v>
      </c>
      <c r="V282" t="s">
        <v>69</v>
      </c>
      <c r="W282">
        <v>3.4000000000000002E-2</v>
      </c>
      <c r="X282" t="s">
        <v>65</v>
      </c>
      <c r="Y282">
        <v>0.08</v>
      </c>
      <c r="Z282" t="s">
        <v>74</v>
      </c>
      <c r="AA282">
        <v>0.06</v>
      </c>
      <c r="AB282" t="s">
        <v>74</v>
      </c>
      <c r="AC282">
        <v>0.04</v>
      </c>
      <c r="AD282" t="s">
        <v>74</v>
      </c>
      <c r="AE282">
        <v>0.02</v>
      </c>
      <c r="AF282" t="s">
        <v>74</v>
      </c>
      <c r="AG282">
        <v>0.08</v>
      </c>
      <c r="AH282" t="s">
        <v>59</v>
      </c>
      <c r="AI282">
        <v>0.05</v>
      </c>
      <c r="AJ282" t="s">
        <v>59</v>
      </c>
      <c r="AK282">
        <v>1.2E-2</v>
      </c>
      <c r="AL282" t="s">
        <v>65</v>
      </c>
      <c r="AM282">
        <v>8.0000000000000002E-3</v>
      </c>
      <c r="AN282" t="s">
        <v>65</v>
      </c>
      <c r="AO282">
        <v>2.04</v>
      </c>
      <c r="AP282" t="s">
        <v>65</v>
      </c>
      <c r="AQ282">
        <v>0.27</v>
      </c>
      <c r="AR282" t="s">
        <v>65</v>
      </c>
      <c r="AS282">
        <v>3.54</v>
      </c>
      <c r="AT282" t="s">
        <v>65</v>
      </c>
      <c r="AU282">
        <v>0.95</v>
      </c>
      <c r="AV282" t="s">
        <v>65</v>
      </c>
      <c r="AX282" t="s">
        <v>63</v>
      </c>
      <c r="AZ282" t="s">
        <v>63</v>
      </c>
      <c r="BB282" t="s">
        <v>63</v>
      </c>
    </row>
    <row r="283" spans="1:54" x14ac:dyDescent="0.25">
      <c r="A283" t="s">
        <v>57</v>
      </c>
      <c r="B283">
        <v>3</v>
      </c>
      <c r="C283" t="s">
        <v>10</v>
      </c>
      <c r="D283">
        <v>1982</v>
      </c>
      <c r="E283">
        <v>207.61</v>
      </c>
      <c r="F283" t="s">
        <v>65</v>
      </c>
      <c r="G283">
        <v>7.1</v>
      </c>
      <c r="H283" t="s">
        <v>65</v>
      </c>
      <c r="I283">
        <v>30</v>
      </c>
      <c r="J283" t="s">
        <v>65</v>
      </c>
      <c r="K283">
        <v>14.62</v>
      </c>
      <c r="L283" t="s">
        <v>65</v>
      </c>
      <c r="M283">
        <v>8.76</v>
      </c>
      <c r="N283" t="s">
        <v>65</v>
      </c>
      <c r="O283">
        <v>7.28</v>
      </c>
      <c r="P283" t="s">
        <v>66</v>
      </c>
      <c r="Q283">
        <v>7.6999999999999999E-2</v>
      </c>
      <c r="R283" t="s">
        <v>60</v>
      </c>
      <c r="S283">
        <v>6.4000000000000001E-2</v>
      </c>
      <c r="T283" t="s">
        <v>65</v>
      </c>
      <c r="U283">
        <v>1.4E-2</v>
      </c>
      <c r="V283" t="s">
        <v>61</v>
      </c>
      <c r="W283">
        <v>3.7999999999999999E-2</v>
      </c>
      <c r="X283" t="s">
        <v>60</v>
      </c>
      <c r="Y283">
        <v>0.08</v>
      </c>
      <c r="Z283" t="s">
        <v>61</v>
      </c>
      <c r="AA283">
        <v>0.05</v>
      </c>
      <c r="AB283" t="s">
        <v>69</v>
      </c>
      <c r="AC283">
        <v>0.04</v>
      </c>
      <c r="AD283" t="s">
        <v>61</v>
      </c>
      <c r="AE283">
        <v>0.03</v>
      </c>
      <c r="AF283" t="s">
        <v>61</v>
      </c>
      <c r="AG283">
        <v>7.0000000000000007E-2</v>
      </c>
      <c r="AH283" t="s">
        <v>60</v>
      </c>
      <c r="AI283">
        <v>0.05</v>
      </c>
      <c r="AJ283" t="s">
        <v>65</v>
      </c>
      <c r="AK283">
        <v>6.0000000000000001E-3</v>
      </c>
      <c r="AL283" t="s">
        <v>60</v>
      </c>
      <c r="AM283">
        <v>5.0000000000000001E-3</v>
      </c>
      <c r="AN283" t="s">
        <v>65</v>
      </c>
      <c r="AO283">
        <v>1.96</v>
      </c>
      <c r="AP283" t="s">
        <v>65</v>
      </c>
      <c r="AQ283">
        <v>0.25</v>
      </c>
      <c r="AR283" t="s">
        <v>65</v>
      </c>
      <c r="AS283">
        <v>3.16</v>
      </c>
      <c r="AT283" t="s">
        <v>65</v>
      </c>
      <c r="AU283">
        <v>0.8</v>
      </c>
      <c r="AV283" t="s">
        <v>65</v>
      </c>
      <c r="AX283" t="s">
        <v>63</v>
      </c>
      <c r="AZ283" t="s">
        <v>63</v>
      </c>
      <c r="BB283" t="s">
        <v>63</v>
      </c>
    </row>
    <row r="284" spans="1:54" x14ac:dyDescent="0.25">
      <c r="A284" t="s">
        <v>57</v>
      </c>
      <c r="B284">
        <v>3</v>
      </c>
      <c r="C284" t="s">
        <v>10</v>
      </c>
      <c r="D284">
        <v>1983</v>
      </c>
      <c r="E284">
        <v>192.6</v>
      </c>
      <c r="F284" t="s">
        <v>65</v>
      </c>
      <c r="G284">
        <v>7.3</v>
      </c>
      <c r="H284" t="s">
        <v>65</v>
      </c>
      <c r="I284">
        <v>32.700000000000003</v>
      </c>
      <c r="J284" t="s">
        <v>65</v>
      </c>
      <c r="K284">
        <v>15.42</v>
      </c>
      <c r="L284" t="s">
        <v>65</v>
      </c>
      <c r="M284">
        <v>4.53</v>
      </c>
      <c r="N284" t="s">
        <v>65</v>
      </c>
      <c r="O284">
        <v>6.52</v>
      </c>
      <c r="P284" t="s">
        <v>66</v>
      </c>
      <c r="Q284">
        <v>6.7000000000000004E-2</v>
      </c>
      <c r="R284" t="s">
        <v>65</v>
      </c>
      <c r="S284">
        <v>5.8000000000000003E-2</v>
      </c>
      <c r="T284" t="s">
        <v>65</v>
      </c>
      <c r="U284">
        <v>8.9999999999999993E-3</v>
      </c>
      <c r="V284" t="s">
        <v>69</v>
      </c>
      <c r="X284" t="s">
        <v>63</v>
      </c>
      <c r="Y284">
        <v>7.0000000000000007E-2</v>
      </c>
      <c r="Z284" t="s">
        <v>69</v>
      </c>
      <c r="AA284">
        <v>0.05</v>
      </c>
      <c r="AB284" t="s">
        <v>69</v>
      </c>
      <c r="AC284">
        <v>0.03</v>
      </c>
      <c r="AD284" t="s">
        <v>69</v>
      </c>
      <c r="AE284">
        <v>0.02</v>
      </c>
      <c r="AF284" t="s">
        <v>69</v>
      </c>
      <c r="AG284">
        <v>7.0000000000000007E-2</v>
      </c>
      <c r="AH284" t="s">
        <v>65</v>
      </c>
      <c r="AI284">
        <v>0.04</v>
      </c>
      <c r="AJ284" t="s">
        <v>65</v>
      </c>
      <c r="AK284">
        <v>1.2999999999999999E-2</v>
      </c>
      <c r="AL284" t="s">
        <v>65</v>
      </c>
      <c r="AM284">
        <v>5.0000000000000001E-3</v>
      </c>
      <c r="AN284" t="s">
        <v>65</v>
      </c>
      <c r="AO284">
        <v>1.96</v>
      </c>
      <c r="AP284" t="s">
        <v>65</v>
      </c>
      <c r="AQ284">
        <v>0.24</v>
      </c>
      <c r="AR284" t="s">
        <v>65</v>
      </c>
      <c r="AS284">
        <v>3.15</v>
      </c>
      <c r="AT284" t="s">
        <v>59</v>
      </c>
      <c r="AU284">
        <v>0.84</v>
      </c>
      <c r="AV284" t="s">
        <v>65</v>
      </c>
      <c r="AX284" t="s">
        <v>63</v>
      </c>
      <c r="AZ284" t="s">
        <v>63</v>
      </c>
      <c r="BB284" t="s">
        <v>63</v>
      </c>
    </row>
    <row r="285" spans="1:54" x14ac:dyDescent="0.25">
      <c r="A285" t="s">
        <v>57</v>
      </c>
      <c r="B285">
        <v>3</v>
      </c>
      <c r="C285" t="s">
        <v>10</v>
      </c>
      <c r="D285">
        <v>1984</v>
      </c>
      <c r="E285">
        <v>203.29</v>
      </c>
      <c r="F285" t="s">
        <v>65</v>
      </c>
      <c r="G285">
        <v>7.2</v>
      </c>
      <c r="H285" t="s">
        <v>65</v>
      </c>
      <c r="I285">
        <v>29.8</v>
      </c>
      <c r="J285" t="s">
        <v>65</v>
      </c>
      <c r="K285">
        <v>16.170000000000002</v>
      </c>
      <c r="L285" t="s">
        <v>65</v>
      </c>
      <c r="M285">
        <v>5.43</v>
      </c>
      <c r="N285" t="s">
        <v>65</v>
      </c>
      <c r="O285">
        <v>9.42</v>
      </c>
      <c r="P285" t="s">
        <v>65</v>
      </c>
      <c r="Q285">
        <v>6.0999999999999999E-2</v>
      </c>
      <c r="R285" t="s">
        <v>65</v>
      </c>
      <c r="S285">
        <v>5.1999999999999998E-2</v>
      </c>
      <c r="T285" t="s">
        <v>65</v>
      </c>
      <c r="U285">
        <v>8.0000000000000002E-3</v>
      </c>
      <c r="V285" t="s">
        <v>69</v>
      </c>
      <c r="X285" t="s">
        <v>63</v>
      </c>
      <c r="Y285">
        <v>0.06</v>
      </c>
      <c r="Z285" t="s">
        <v>74</v>
      </c>
      <c r="AA285">
        <v>0.03</v>
      </c>
      <c r="AB285" t="s">
        <v>74</v>
      </c>
      <c r="AC285">
        <v>0.03</v>
      </c>
      <c r="AD285" t="s">
        <v>69</v>
      </c>
      <c r="AE285">
        <v>0.03</v>
      </c>
      <c r="AF285" t="s">
        <v>69</v>
      </c>
      <c r="AG285">
        <v>0.06</v>
      </c>
      <c r="AH285" t="s">
        <v>65</v>
      </c>
      <c r="AI285">
        <v>0.03</v>
      </c>
      <c r="AJ285" t="s">
        <v>65</v>
      </c>
      <c r="AK285">
        <v>6.0000000000000001E-3</v>
      </c>
      <c r="AL285" t="s">
        <v>65</v>
      </c>
      <c r="AM285">
        <v>4.0000000000000001E-3</v>
      </c>
      <c r="AN285" t="s">
        <v>59</v>
      </c>
      <c r="AO285">
        <v>2.11</v>
      </c>
      <c r="AP285" t="s">
        <v>65</v>
      </c>
      <c r="AQ285">
        <v>0.23</v>
      </c>
      <c r="AR285" t="s">
        <v>65</v>
      </c>
      <c r="AS285">
        <v>3.09</v>
      </c>
      <c r="AT285" t="s">
        <v>59</v>
      </c>
      <c r="AU285">
        <v>0.79</v>
      </c>
      <c r="AV285" t="s">
        <v>65</v>
      </c>
      <c r="AW285">
        <v>0.31</v>
      </c>
      <c r="AX285" t="s">
        <v>60</v>
      </c>
      <c r="AY285">
        <v>1.07</v>
      </c>
      <c r="AZ285" t="s">
        <v>60</v>
      </c>
      <c r="BB285" t="s">
        <v>63</v>
      </c>
    </row>
    <row r="286" spans="1:54" x14ac:dyDescent="0.25">
      <c r="A286" t="s">
        <v>57</v>
      </c>
      <c r="B286">
        <v>3</v>
      </c>
      <c r="C286" t="s">
        <v>10</v>
      </c>
      <c r="D286">
        <v>1985</v>
      </c>
      <c r="E286">
        <v>140.01</v>
      </c>
      <c r="F286" t="s">
        <v>65</v>
      </c>
      <c r="G286">
        <v>7.6</v>
      </c>
      <c r="H286" t="s">
        <v>60</v>
      </c>
      <c r="I286">
        <v>35.200000000000003</v>
      </c>
      <c r="J286" t="s">
        <v>60</v>
      </c>
      <c r="K286">
        <v>16.87</v>
      </c>
      <c r="L286" t="s">
        <v>60</v>
      </c>
      <c r="M286">
        <v>5.46</v>
      </c>
      <c r="N286" t="s">
        <v>60</v>
      </c>
      <c r="O286">
        <v>9.2899999999999991</v>
      </c>
      <c r="P286" t="s">
        <v>60</v>
      </c>
      <c r="Q286">
        <v>6.6000000000000003E-2</v>
      </c>
      <c r="R286" t="s">
        <v>60</v>
      </c>
      <c r="S286">
        <v>6.0999999999999999E-2</v>
      </c>
      <c r="T286" t="s">
        <v>60</v>
      </c>
      <c r="U286">
        <v>7.0000000000000001E-3</v>
      </c>
      <c r="V286" t="s">
        <v>61</v>
      </c>
      <c r="X286" t="s">
        <v>63</v>
      </c>
      <c r="Y286">
        <v>7.0000000000000007E-2</v>
      </c>
      <c r="Z286" t="s">
        <v>61</v>
      </c>
      <c r="AA286">
        <v>0.04</v>
      </c>
      <c r="AB286" t="s">
        <v>61</v>
      </c>
      <c r="AC286">
        <v>0.02</v>
      </c>
      <c r="AD286" t="s">
        <v>61</v>
      </c>
      <c r="AE286">
        <v>0.03</v>
      </c>
      <c r="AF286" t="s">
        <v>61</v>
      </c>
      <c r="AG286">
        <v>7.0000000000000007E-2</v>
      </c>
      <c r="AH286" t="s">
        <v>60</v>
      </c>
      <c r="AI286">
        <v>0.04</v>
      </c>
      <c r="AJ286" t="s">
        <v>60</v>
      </c>
      <c r="AK286">
        <v>2.1000000000000001E-2</v>
      </c>
      <c r="AL286" t="s">
        <v>60</v>
      </c>
      <c r="AM286">
        <v>3.0000000000000001E-3</v>
      </c>
      <c r="AN286" t="s">
        <v>60</v>
      </c>
      <c r="AO286">
        <v>2.1</v>
      </c>
      <c r="AP286" t="s">
        <v>60</v>
      </c>
      <c r="AQ286">
        <v>0.19</v>
      </c>
      <c r="AR286" t="s">
        <v>60</v>
      </c>
      <c r="AS286">
        <v>3.01</v>
      </c>
      <c r="AT286" t="s">
        <v>78</v>
      </c>
      <c r="AU286">
        <v>0.83</v>
      </c>
      <c r="AV286" t="s">
        <v>60</v>
      </c>
      <c r="AX286" t="s">
        <v>63</v>
      </c>
      <c r="AZ286" t="s">
        <v>63</v>
      </c>
      <c r="BB286" t="s">
        <v>63</v>
      </c>
    </row>
    <row r="287" spans="1:54" x14ac:dyDescent="0.25">
      <c r="A287" t="s">
        <v>57</v>
      </c>
      <c r="B287">
        <v>3</v>
      </c>
      <c r="C287" t="s">
        <v>10</v>
      </c>
      <c r="D287">
        <v>1986</v>
      </c>
      <c r="E287">
        <v>162.91999999999999</v>
      </c>
      <c r="F287" t="s">
        <v>59</v>
      </c>
      <c r="G287">
        <v>7.4</v>
      </c>
      <c r="H287" t="s">
        <v>65</v>
      </c>
      <c r="I287">
        <v>35.6</v>
      </c>
      <c r="J287" t="s">
        <v>65</v>
      </c>
      <c r="K287">
        <v>16.46</v>
      </c>
      <c r="L287" t="s">
        <v>65</v>
      </c>
      <c r="M287">
        <v>3.65</v>
      </c>
      <c r="N287" t="s">
        <v>65</v>
      </c>
      <c r="O287">
        <v>9.4499999999999993</v>
      </c>
      <c r="P287" t="s">
        <v>65</v>
      </c>
      <c r="Q287">
        <v>6.8000000000000005E-2</v>
      </c>
      <c r="R287" t="s">
        <v>65</v>
      </c>
      <c r="S287">
        <v>5.8000000000000003E-2</v>
      </c>
      <c r="T287" t="s">
        <v>65</v>
      </c>
      <c r="U287">
        <v>1.0999999999999999E-2</v>
      </c>
      <c r="V287" t="s">
        <v>69</v>
      </c>
      <c r="X287" t="s">
        <v>63</v>
      </c>
      <c r="Y287">
        <v>0.05</v>
      </c>
      <c r="Z287" t="s">
        <v>69</v>
      </c>
      <c r="AA287">
        <v>0.02</v>
      </c>
      <c r="AB287" t="s">
        <v>69</v>
      </c>
      <c r="AC287">
        <v>0.01</v>
      </c>
      <c r="AD287" t="s">
        <v>69</v>
      </c>
      <c r="AE287">
        <v>0.02</v>
      </c>
      <c r="AF287" t="s">
        <v>69</v>
      </c>
      <c r="AG287">
        <v>0.04</v>
      </c>
      <c r="AH287" t="s">
        <v>65</v>
      </c>
      <c r="AI287">
        <v>0.02</v>
      </c>
      <c r="AJ287" t="s">
        <v>65</v>
      </c>
      <c r="AK287">
        <v>8.0000000000000002E-3</v>
      </c>
      <c r="AL287" t="s">
        <v>65</v>
      </c>
      <c r="AM287">
        <v>3.0000000000000001E-3</v>
      </c>
      <c r="AN287" t="s">
        <v>65</v>
      </c>
      <c r="AO287">
        <v>2.2000000000000002</v>
      </c>
      <c r="AP287" t="s">
        <v>65</v>
      </c>
      <c r="AQ287">
        <v>0.23</v>
      </c>
      <c r="AR287" t="s">
        <v>65</v>
      </c>
      <c r="AS287">
        <v>3.51</v>
      </c>
      <c r="AT287" t="s">
        <v>59</v>
      </c>
      <c r="AU287">
        <v>0.89</v>
      </c>
      <c r="AV287" t="s">
        <v>65</v>
      </c>
      <c r="AX287" t="s">
        <v>63</v>
      </c>
      <c r="AZ287" t="s">
        <v>63</v>
      </c>
      <c r="BB287" t="s">
        <v>63</v>
      </c>
    </row>
    <row r="288" spans="1:54" x14ac:dyDescent="0.25">
      <c r="A288" t="s">
        <v>57</v>
      </c>
      <c r="B288">
        <v>3</v>
      </c>
      <c r="C288" t="s">
        <v>10</v>
      </c>
      <c r="D288">
        <v>1987</v>
      </c>
      <c r="E288">
        <v>117.76</v>
      </c>
      <c r="F288" t="s">
        <v>59</v>
      </c>
      <c r="G288">
        <v>7.4</v>
      </c>
      <c r="H288" t="s">
        <v>65</v>
      </c>
      <c r="I288">
        <v>35.799999999999997</v>
      </c>
      <c r="J288" t="s">
        <v>65</v>
      </c>
      <c r="K288">
        <v>16.71</v>
      </c>
      <c r="L288" t="s">
        <v>65</v>
      </c>
      <c r="M288">
        <v>19.59</v>
      </c>
      <c r="N288" t="s">
        <v>65</v>
      </c>
      <c r="O288">
        <v>8.89</v>
      </c>
      <c r="P288" t="s">
        <v>65</v>
      </c>
      <c r="Q288">
        <v>7.0000000000000007E-2</v>
      </c>
      <c r="R288" t="s">
        <v>65</v>
      </c>
      <c r="S288">
        <v>0.06</v>
      </c>
      <c r="T288" t="s">
        <v>65</v>
      </c>
      <c r="U288">
        <v>0.01</v>
      </c>
      <c r="V288" t="s">
        <v>69</v>
      </c>
      <c r="X288" t="s">
        <v>63</v>
      </c>
      <c r="Y288">
        <v>0.06</v>
      </c>
      <c r="Z288" t="s">
        <v>69</v>
      </c>
      <c r="AA288">
        <v>0.04</v>
      </c>
      <c r="AB288" t="s">
        <v>69</v>
      </c>
      <c r="AC288">
        <v>0.03</v>
      </c>
      <c r="AD288" t="s">
        <v>69</v>
      </c>
      <c r="AE288">
        <v>0.02</v>
      </c>
      <c r="AF288" t="s">
        <v>69</v>
      </c>
      <c r="AG288">
        <v>0.06</v>
      </c>
      <c r="AH288" t="s">
        <v>65</v>
      </c>
      <c r="AI288">
        <v>0.04</v>
      </c>
      <c r="AJ288" t="s">
        <v>65</v>
      </c>
      <c r="AK288">
        <v>5.0000000000000001E-3</v>
      </c>
      <c r="AL288" t="s">
        <v>65</v>
      </c>
      <c r="AM288">
        <v>4.0000000000000001E-3</v>
      </c>
      <c r="AN288" t="s">
        <v>65</v>
      </c>
      <c r="AO288">
        <v>2.27</v>
      </c>
      <c r="AP288" t="s">
        <v>65</v>
      </c>
      <c r="AQ288">
        <v>0.22</v>
      </c>
      <c r="AR288" t="s">
        <v>65</v>
      </c>
      <c r="AS288">
        <v>3.58</v>
      </c>
      <c r="AT288" t="s">
        <v>59</v>
      </c>
      <c r="AU288">
        <v>0.93</v>
      </c>
      <c r="AV288" t="s">
        <v>65</v>
      </c>
      <c r="AX288" t="s">
        <v>63</v>
      </c>
      <c r="AZ288" t="s">
        <v>63</v>
      </c>
      <c r="BB288" t="s">
        <v>63</v>
      </c>
    </row>
    <row r="289" spans="1:54" x14ac:dyDescent="0.25">
      <c r="A289" t="s">
        <v>57</v>
      </c>
      <c r="B289">
        <v>3</v>
      </c>
      <c r="C289" t="s">
        <v>10</v>
      </c>
      <c r="D289">
        <v>1988</v>
      </c>
      <c r="E289">
        <v>115.92</v>
      </c>
      <c r="F289" t="s">
        <v>65</v>
      </c>
      <c r="G289">
        <v>7.4</v>
      </c>
      <c r="H289" t="s">
        <v>65</v>
      </c>
      <c r="I289">
        <v>35.4</v>
      </c>
      <c r="J289" t="s">
        <v>65</v>
      </c>
      <c r="K289">
        <v>16.079999999999998</v>
      </c>
      <c r="L289" t="s">
        <v>65</v>
      </c>
      <c r="M289">
        <v>14.16</v>
      </c>
      <c r="N289" t="s">
        <v>65</v>
      </c>
      <c r="O289">
        <v>8.86</v>
      </c>
      <c r="P289" t="s">
        <v>65</v>
      </c>
      <c r="Q289">
        <v>6.5000000000000002E-2</v>
      </c>
      <c r="R289" t="s">
        <v>65</v>
      </c>
      <c r="S289">
        <v>5.1999999999999998E-2</v>
      </c>
      <c r="T289" t="s">
        <v>65</v>
      </c>
      <c r="U289">
        <v>1.2999999999999999E-2</v>
      </c>
      <c r="V289" t="s">
        <v>69</v>
      </c>
      <c r="W289">
        <v>2.5000000000000001E-2</v>
      </c>
      <c r="X289" t="s">
        <v>60</v>
      </c>
      <c r="Y289">
        <v>0.06</v>
      </c>
      <c r="Z289" t="s">
        <v>69</v>
      </c>
      <c r="AA289">
        <v>0.04</v>
      </c>
      <c r="AB289" t="s">
        <v>69</v>
      </c>
      <c r="AC289">
        <v>0.02</v>
      </c>
      <c r="AD289" t="s">
        <v>69</v>
      </c>
      <c r="AE289">
        <v>0.03</v>
      </c>
      <c r="AF289" t="s">
        <v>69</v>
      </c>
      <c r="AG289">
        <v>0.06</v>
      </c>
      <c r="AH289" t="s">
        <v>65</v>
      </c>
      <c r="AI289">
        <v>0.03</v>
      </c>
      <c r="AJ289" t="s">
        <v>65</v>
      </c>
      <c r="AK289">
        <v>1.2999999999999999E-2</v>
      </c>
      <c r="AL289" t="s">
        <v>65</v>
      </c>
      <c r="AM289">
        <v>4.0000000000000001E-3</v>
      </c>
      <c r="AN289" t="s">
        <v>65</v>
      </c>
      <c r="AO289">
        <v>2.14</v>
      </c>
      <c r="AP289" t="s">
        <v>65</v>
      </c>
      <c r="AQ289">
        <v>0.17</v>
      </c>
      <c r="AR289" t="s">
        <v>65</v>
      </c>
      <c r="AS289">
        <v>3.55</v>
      </c>
      <c r="AT289" t="s">
        <v>59</v>
      </c>
      <c r="AU289">
        <v>0.89</v>
      </c>
      <c r="AV289" t="s">
        <v>65</v>
      </c>
      <c r="AX289" t="s">
        <v>63</v>
      </c>
      <c r="AZ289" t="s">
        <v>63</v>
      </c>
      <c r="BB289" t="s">
        <v>63</v>
      </c>
    </row>
    <row r="290" spans="1:54" x14ac:dyDescent="0.25">
      <c r="A290" t="s">
        <v>57</v>
      </c>
      <c r="B290">
        <v>3</v>
      </c>
      <c r="C290" t="s">
        <v>10</v>
      </c>
      <c r="D290">
        <v>1989</v>
      </c>
      <c r="E290">
        <v>149.09</v>
      </c>
      <c r="F290" t="s">
        <v>59</v>
      </c>
      <c r="G290">
        <v>7.4</v>
      </c>
      <c r="H290" t="s">
        <v>65</v>
      </c>
      <c r="I290">
        <v>32.5</v>
      </c>
      <c r="J290" t="s">
        <v>65</v>
      </c>
      <c r="K290">
        <v>15.42</v>
      </c>
      <c r="L290" t="s">
        <v>65</v>
      </c>
      <c r="M290">
        <v>21.03</v>
      </c>
      <c r="N290" t="s">
        <v>65</v>
      </c>
      <c r="O290">
        <v>8.84</v>
      </c>
      <c r="P290" t="s">
        <v>65</v>
      </c>
      <c r="Q290">
        <v>6.2E-2</v>
      </c>
      <c r="R290" t="s">
        <v>65</v>
      </c>
      <c r="S290">
        <v>5.2999999999999999E-2</v>
      </c>
      <c r="T290" t="s">
        <v>65</v>
      </c>
      <c r="U290">
        <v>0.01</v>
      </c>
      <c r="V290" t="s">
        <v>69</v>
      </c>
      <c r="W290">
        <v>3.7999999999999999E-2</v>
      </c>
      <c r="X290" t="s">
        <v>65</v>
      </c>
      <c r="Y290">
        <v>0.08</v>
      </c>
      <c r="Z290" t="s">
        <v>69</v>
      </c>
      <c r="AA290">
        <v>0.04</v>
      </c>
      <c r="AB290" t="s">
        <v>69</v>
      </c>
      <c r="AC290">
        <v>0.03</v>
      </c>
      <c r="AD290" t="s">
        <v>69</v>
      </c>
      <c r="AE290">
        <v>0.04</v>
      </c>
      <c r="AF290" t="s">
        <v>69</v>
      </c>
      <c r="AG290">
        <v>7.0000000000000007E-2</v>
      </c>
      <c r="AH290" t="s">
        <v>65</v>
      </c>
      <c r="AI290">
        <v>0.04</v>
      </c>
      <c r="AJ290" t="s">
        <v>65</v>
      </c>
      <c r="AK290">
        <v>1.2E-2</v>
      </c>
      <c r="AL290" t="s">
        <v>65</v>
      </c>
      <c r="AM290">
        <v>7.0000000000000001E-3</v>
      </c>
      <c r="AN290" t="s">
        <v>65</v>
      </c>
      <c r="AO290">
        <v>2.04</v>
      </c>
      <c r="AP290" t="s">
        <v>65</v>
      </c>
      <c r="AQ290">
        <v>0.2</v>
      </c>
      <c r="AR290" t="s">
        <v>65</v>
      </c>
      <c r="AS290">
        <v>3.2</v>
      </c>
      <c r="AT290" t="s">
        <v>65</v>
      </c>
      <c r="AU290">
        <v>0.83</v>
      </c>
      <c r="AV290" t="s">
        <v>65</v>
      </c>
      <c r="AW290">
        <v>0.3</v>
      </c>
      <c r="AX290" t="s">
        <v>60</v>
      </c>
      <c r="AY290">
        <v>0.99</v>
      </c>
      <c r="AZ290" t="s">
        <v>60</v>
      </c>
      <c r="BB290" t="s">
        <v>63</v>
      </c>
    </row>
    <row r="291" spans="1:54" x14ac:dyDescent="0.25">
      <c r="A291" t="s">
        <v>57</v>
      </c>
      <c r="B291">
        <v>3</v>
      </c>
      <c r="C291" t="s">
        <v>10</v>
      </c>
      <c r="D291">
        <v>1990</v>
      </c>
      <c r="E291">
        <v>120.76</v>
      </c>
      <c r="F291" t="s">
        <v>65</v>
      </c>
      <c r="G291">
        <v>7.4</v>
      </c>
      <c r="H291" t="s">
        <v>60</v>
      </c>
      <c r="I291">
        <v>35.299999999999997</v>
      </c>
      <c r="J291" t="s">
        <v>60</v>
      </c>
      <c r="K291">
        <v>16.79</v>
      </c>
      <c r="L291" t="s">
        <v>60</v>
      </c>
      <c r="M291">
        <v>8.81</v>
      </c>
      <c r="N291" t="s">
        <v>65</v>
      </c>
      <c r="O291">
        <v>8.85</v>
      </c>
      <c r="P291" t="s">
        <v>65</v>
      </c>
      <c r="Q291">
        <v>5.8999999999999997E-2</v>
      </c>
      <c r="R291" t="s">
        <v>65</v>
      </c>
      <c r="S291">
        <v>4.7E-2</v>
      </c>
      <c r="T291" t="s">
        <v>65</v>
      </c>
      <c r="U291">
        <v>1.2999999999999999E-2</v>
      </c>
      <c r="V291" t="s">
        <v>69</v>
      </c>
      <c r="W291">
        <v>3.4000000000000002E-2</v>
      </c>
      <c r="X291" t="s">
        <v>65</v>
      </c>
      <c r="Y291">
        <v>7.0000000000000007E-2</v>
      </c>
      <c r="Z291" t="s">
        <v>69</v>
      </c>
      <c r="AA291">
        <v>0.04</v>
      </c>
      <c r="AB291" t="s">
        <v>69</v>
      </c>
      <c r="AC291">
        <v>0.02</v>
      </c>
      <c r="AD291" t="s">
        <v>69</v>
      </c>
      <c r="AE291">
        <v>0.03</v>
      </c>
      <c r="AF291" t="s">
        <v>69</v>
      </c>
      <c r="AG291">
        <v>7.0000000000000007E-2</v>
      </c>
      <c r="AH291" t="s">
        <v>65</v>
      </c>
      <c r="AI291">
        <v>0.04</v>
      </c>
      <c r="AJ291" t="s">
        <v>65</v>
      </c>
      <c r="AK291">
        <v>1.2999999999999999E-2</v>
      </c>
      <c r="AL291" t="s">
        <v>65</v>
      </c>
      <c r="AM291">
        <v>3.0000000000000001E-3</v>
      </c>
      <c r="AN291" t="s">
        <v>65</v>
      </c>
      <c r="AO291">
        <v>2.06</v>
      </c>
      <c r="AP291" t="s">
        <v>65</v>
      </c>
      <c r="AQ291">
        <v>0.21</v>
      </c>
      <c r="AR291" t="s">
        <v>65</v>
      </c>
      <c r="AS291">
        <v>3.39</v>
      </c>
      <c r="AT291" t="s">
        <v>65</v>
      </c>
      <c r="AU291">
        <v>0.87</v>
      </c>
      <c r="AV291" t="s">
        <v>65</v>
      </c>
      <c r="AW291">
        <v>0.27</v>
      </c>
      <c r="AX291" t="s">
        <v>65</v>
      </c>
      <c r="AY291">
        <v>1.01</v>
      </c>
      <c r="AZ291" t="s">
        <v>60</v>
      </c>
      <c r="BB291" t="s">
        <v>63</v>
      </c>
    </row>
    <row r="292" spans="1:54" x14ac:dyDescent="0.25">
      <c r="A292" t="s">
        <v>57</v>
      </c>
      <c r="B292">
        <v>3</v>
      </c>
      <c r="C292" t="s">
        <v>10</v>
      </c>
      <c r="D292">
        <v>1991</v>
      </c>
      <c r="E292">
        <v>118.51</v>
      </c>
      <c r="F292" t="s">
        <v>65</v>
      </c>
      <c r="G292">
        <v>7.4</v>
      </c>
      <c r="H292" t="s">
        <v>65</v>
      </c>
      <c r="I292">
        <v>35.9</v>
      </c>
      <c r="J292" t="s">
        <v>65</v>
      </c>
      <c r="K292">
        <v>17.079999999999998</v>
      </c>
      <c r="L292" t="s">
        <v>65</v>
      </c>
      <c r="M292">
        <v>4.76</v>
      </c>
      <c r="N292" t="s">
        <v>65</v>
      </c>
      <c r="O292">
        <v>9.02</v>
      </c>
      <c r="P292" t="s">
        <v>65</v>
      </c>
      <c r="Q292">
        <v>5.3999999999999999E-2</v>
      </c>
      <c r="R292" t="s">
        <v>65</v>
      </c>
      <c r="S292">
        <v>4.5999999999999999E-2</v>
      </c>
      <c r="T292" t="s">
        <v>65</v>
      </c>
      <c r="U292">
        <v>7.0000000000000001E-3</v>
      </c>
      <c r="V292" t="s">
        <v>69</v>
      </c>
      <c r="W292">
        <v>3.4000000000000002E-2</v>
      </c>
      <c r="X292" t="s">
        <v>65</v>
      </c>
      <c r="Y292">
        <v>0.05</v>
      </c>
      <c r="Z292" t="s">
        <v>68</v>
      </c>
      <c r="AA292">
        <v>0.03</v>
      </c>
      <c r="AB292" t="s">
        <v>68</v>
      </c>
      <c r="AC292">
        <v>0.02</v>
      </c>
      <c r="AD292" t="s">
        <v>69</v>
      </c>
      <c r="AE292">
        <v>0.01</v>
      </c>
      <c r="AF292" t="s">
        <v>69</v>
      </c>
      <c r="AG292">
        <v>0.05</v>
      </c>
      <c r="AH292" t="s">
        <v>65</v>
      </c>
      <c r="AI292">
        <v>0.03</v>
      </c>
      <c r="AJ292" t="s">
        <v>65</v>
      </c>
      <c r="AK292">
        <v>8.9999999999999993E-3</v>
      </c>
      <c r="AL292" t="s">
        <v>70</v>
      </c>
      <c r="AM292">
        <v>2E-3</v>
      </c>
      <c r="AN292" t="s">
        <v>70</v>
      </c>
      <c r="AO292">
        <v>2.08</v>
      </c>
      <c r="AP292" t="s">
        <v>65</v>
      </c>
      <c r="AQ292">
        <v>0.18</v>
      </c>
      <c r="AR292" t="s">
        <v>65</v>
      </c>
      <c r="AS292">
        <v>3.48</v>
      </c>
      <c r="AT292" t="s">
        <v>65</v>
      </c>
      <c r="AU292">
        <v>0.89</v>
      </c>
      <c r="AV292" t="s">
        <v>65</v>
      </c>
      <c r="AW292">
        <v>0.13</v>
      </c>
      <c r="AX292" t="s">
        <v>60</v>
      </c>
      <c r="AY292">
        <v>1.0900000000000001</v>
      </c>
      <c r="AZ292" t="s">
        <v>60</v>
      </c>
      <c r="BB292" t="s">
        <v>63</v>
      </c>
    </row>
    <row r="293" spans="1:54" x14ac:dyDescent="0.25">
      <c r="A293" t="s">
        <v>57</v>
      </c>
      <c r="B293">
        <v>3</v>
      </c>
      <c r="C293" t="s">
        <v>10</v>
      </c>
      <c r="D293">
        <v>1992</v>
      </c>
      <c r="E293">
        <v>91.54</v>
      </c>
      <c r="F293" t="s">
        <v>65</v>
      </c>
      <c r="G293">
        <v>7.4</v>
      </c>
      <c r="H293" t="s">
        <v>65</v>
      </c>
      <c r="I293">
        <v>37.5</v>
      </c>
      <c r="J293" t="s">
        <v>65</v>
      </c>
      <c r="K293">
        <v>17.87</v>
      </c>
      <c r="L293" t="s">
        <v>65</v>
      </c>
      <c r="M293">
        <v>2.84</v>
      </c>
      <c r="N293" t="s">
        <v>65</v>
      </c>
      <c r="O293">
        <v>8.73</v>
      </c>
      <c r="P293" t="s">
        <v>65</v>
      </c>
      <c r="Q293">
        <v>4.9000000000000002E-2</v>
      </c>
      <c r="R293" t="s">
        <v>65</v>
      </c>
      <c r="S293">
        <v>4.2999999999999997E-2</v>
      </c>
      <c r="T293" t="s">
        <v>65</v>
      </c>
      <c r="U293">
        <v>6.0000000000000001E-3</v>
      </c>
      <c r="V293" t="s">
        <v>69</v>
      </c>
      <c r="W293">
        <v>3.2000000000000001E-2</v>
      </c>
      <c r="X293" t="s">
        <v>65</v>
      </c>
      <c r="Y293">
        <v>0.05</v>
      </c>
      <c r="Z293" t="s">
        <v>68</v>
      </c>
      <c r="AA293">
        <v>0.03</v>
      </c>
      <c r="AB293" t="s">
        <v>68</v>
      </c>
      <c r="AC293">
        <v>0.02</v>
      </c>
      <c r="AD293" t="s">
        <v>61</v>
      </c>
      <c r="AE293">
        <v>0.02</v>
      </c>
      <c r="AF293" t="s">
        <v>69</v>
      </c>
      <c r="AG293">
        <v>0.05</v>
      </c>
      <c r="AH293" t="s">
        <v>65</v>
      </c>
      <c r="AI293">
        <v>0.03</v>
      </c>
      <c r="AJ293" t="s">
        <v>65</v>
      </c>
      <c r="AK293">
        <v>8.9999999999999993E-3</v>
      </c>
      <c r="AL293" t="s">
        <v>64</v>
      </c>
      <c r="AM293">
        <v>1E-3</v>
      </c>
      <c r="AN293" t="s">
        <v>70</v>
      </c>
      <c r="AO293">
        <v>2.15</v>
      </c>
      <c r="AP293" t="s">
        <v>65</v>
      </c>
      <c r="AQ293">
        <v>0.19</v>
      </c>
      <c r="AR293" t="s">
        <v>65</v>
      </c>
      <c r="AS293">
        <v>3.54</v>
      </c>
      <c r="AT293" t="s">
        <v>65</v>
      </c>
      <c r="AU293">
        <v>2.88</v>
      </c>
      <c r="AV293" t="s">
        <v>65</v>
      </c>
      <c r="AW293">
        <v>0.13</v>
      </c>
      <c r="AX293" t="s">
        <v>65</v>
      </c>
      <c r="AY293">
        <v>1.18</v>
      </c>
      <c r="AZ293" t="s">
        <v>65</v>
      </c>
      <c r="BB293" t="s">
        <v>63</v>
      </c>
    </row>
    <row r="294" spans="1:54" x14ac:dyDescent="0.25">
      <c r="A294" t="s">
        <v>57</v>
      </c>
      <c r="B294">
        <v>3</v>
      </c>
      <c r="C294" t="s">
        <v>10</v>
      </c>
      <c r="D294">
        <v>1993</v>
      </c>
      <c r="E294">
        <v>171.19</v>
      </c>
      <c r="F294" t="s">
        <v>59</v>
      </c>
      <c r="G294">
        <v>7.4</v>
      </c>
      <c r="H294" t="s">
        <v>65</v>
      </c>
      <c r="I294">
        <v>34.4</v>
      </c>
      <c r="J294" t="s">
        <v>65</v>
      </c>
      <c r="K294">
        <v>16.79</v>
      </c>
      <c r="L294" t="s">
        <v>65</v>
      </c>
      <c r="M294">
        <v>2.4</v>
      </c>
      <c r="N294" t="s">
        <v>65</v>
      </c>
      <c r="O294">
        <v>8.69</v>
      </c>
      <c r="P294" t="s">
        <v>65</v>
      </c>
      <c r="Q294">
        <v>0.05</v>
      </c>
      <c r="R294" t="s">
        <v>65</v>
      </c>
      <c r="S294">
        <v>4.5999999999999999E-2</v>
      </c>
      <c r="T294" t="s">
        <v>65</v>
      </c>
      <c r="U294">
        <v>4.0000000000000001E-3</v>
      </c>
      <c r="V294" t="s">
        <v>69</v>
      </c>
      <c r="W294">
        <v>3.3000000000000002E-2</v>
      </c>
      <c r="X294" t="s">
        <v>65</v>
      </c>
      <c r="Y294">
        <v>0.04</v>
      </c>
      <c r="Z294" t="s">
        <v>68</v>
      </c>
      <c r="AA294">
        <v>0.03</v>
      </c>
      <c r="AB294" t="s">
        <v>68</v>
      </c>
      <c r="AC294">
        <v>0.03</v>
      </c>
      <c r="AD294" t="s">
        <v>69</v>
      </c>
      <c r="AE294">
        <v>0.01</v>
      </c>
      <c r="AF294" t="s">
        <v>69</v>
      </c>
      <c r="AG294">
        <v>0.04</v>
      </c>
      <c r="AH294" t="s">
        <v>65</v>
      </c>
      <c r="AI294">
        <v>0.03</v>
      </c>
      <c r="AJ294" t="s">
        <v>65</v>
      </c>
      <c r="AK294">
        <v>6.0000000000000001E-3</v>
      </c>
      <c r="AL294" t="s">
        <v>70</v>
      </c>
      <c r="AM294">
        <v>1E-3</v>
      </c>
      <c r="AN294" t="s">
        <v>70</v>
      </c>
      <c r="AO294">
        <v>1.99</v>
      </c>
      <c r="AP294" t="s">
        <v>65</v>
      </c>
      <c r="AQ294">
        <v>0.19</v>
      </c>
      <c r="AR294" t="s">
        <v>65</v>
      </c>
      <c r="AS294">
        <v>3.52</v>
      </c>
      <c r="AT294" t="s">
        <v>65</v>
      </c>
      <c r="AU294">
        <v>0.84</v>
      </c>
      <c r="AV294" t="s">
        <v>65</v>
      </c>
      <c r="AW294">
        <v>0.13</v>
      </c>
      <c r="AX294" t="s">
        <v>65</v>
      </c>
      <c r="AY294">
        <v>0.93</v>
      </c>
      <c r="AZ294" t="s">
        <v>65</v>
      </c>
      <c r="BB294" t="s">
        <v>63</v>
      </c>
    </row>
    <row r="295" spans="1:54" x14ac:dyDescent="0.25">
      <c r="A295" t="s">
        <v>57</v>
      </c>
      <c r="B295">
        <v>3</v>
      </c>
      <c r="C295" t="s">
        <v>10</v>
      </c>
      <c r="D295">
        <v>1994</v>
      </c>
      <c r="E295">
        <v>76.69</v>
      </c>
      <c r="F295" t="s">
        <v>65</v>
      </c>
      <c r="G295">
        <v>7.5</v>
      </c>
      <c r="H295" t="s">
        <v>65</v>
      </c>
      <c r="I295">
        <v>37.4</v>
      </c>
      <c r="J295" t="s">
        <v>65</v>
      </c>
      <c r="K295">
        <v>17.829999999999998</v>
      </c>
      <c r="L295" t="s">
        <v>65</v>
      </c>
      <c r="M295">
        <v>2.11</v>
      </c>
      <c r="N295" t="s">
        <v>65</v>
      </c>
      <c r="O295">
        <v>8.59</v>
      </c>
      <c r="P295" t="s">
        <v>65</v>
      </c>
      <c r="Q295">
        <v>4.4999999999999998E-2</v>
      </c>
      <c r="R295" t="s">
        <v>65</v>
      </c>
      <c r="S295">
        <v>4.1000000000000002E-2</v>
      </c>
      <c r="T295" t="s">
        <v>65</v>
      </c>
      <c r="U295">
        <v>4.0000000000000001E-3</v>
      </c>
      <c r="V295" t="s">
        <v>69</v>
      </c>
      <c r="W295">
        <v>0.03</v>
      </c>
      <c r="X295" t="s">
        <v>65</v>
      </c>
      <c r="Y295">
        <v>0.04</v>
      </c>
      <c r="Z295" t="s">
        <v>68</v>
      </c>
      <c r="AA295">
        <v>0.03</v>
      </c>
      <c r="AB295" t="s">
        <v>68</v>
      </c>
      <c r="AC295">
        <v>0.03</v>
      </c>
      <c r="AD295" t="s">
        <v>69</v>
      </c>
      <c r="AE295">
        <v>0.01</v>
      </c>
      <c r="AF295" t="s">
        <v>69</v>
      </c>
      <c r="AG295">
        <v>0.04</v>
      </c>
      <c r="AH295" t="s">
        <v>65</v>
      </c>
      <c r="AI295">
        <v>0.03</v>
      </c>
      <c r="AJ295" t="s">
        <v>65</v>
      </c>
      <c r="AK295">
        <v>5.0000000000000001E-3</v>
      </c>
      <c r="AL295" t="s">
        <v>70</v>
      </c>
      <c r="AM295">
        <v>1E-3</v>
      </c>
      <c r="AN295" t="s">
        <v>70</v>
      </c>
      <c r="AO295">
        <v>2.16</v>
      </c>
      <c r="AP295" t="s">
        <v>65</v>
      </c>
      <c r="AQ295">
        <v>0.2</v>
      </c>
      <c r="AR295" t="s">
        <v>65</v>
      </c>
      <c r="AS295">
        <v>3.79</v>
      </c>
      <c r="AT295" t="s">
        <v>65</v>
      </c>
      <c r="AU295">
        <v>0.94</v>
      </c>
      <c r="AV295" t="s">
        <v>65</v>
      </c>
      <c r="AW295">
        <v>0.15</v>
      </c>
      <c r="AX295" t="s">
        <v>65</v>
      </c>
      <c r="AY295">
        <v>1.03</v>
      </c>
      <c r="AZ295" t="s">
        <v>65</v>
      </c>
      <c r="BB295" t="s">
        <v>63</v>
      </c>
    </row>
    <row r="296" spans="1:54" x14ac:dyDescent="0.25">
      <c r="A296" t="s">
        <v>57</v>
      </c>
      <c r="B296">
        <v>3</v>
      </c>
      <c r="C296" t="s">
        <v>10</v>
      </c>
      <c r="D296">
        <v>1995</v>
      </c>
      <c r="E296">
        <v>159.41999999999999</v>
      </c>
      <c r="F296" t="s">
        <v>65</v>
      </c>
      <c r="G296">
        <v>7.5</v>
      </c>
      <c r="H296" t="s">
        <v>66</v>
      </c>
      <c r="I296">
        <v>36.299999999999997</v>
      </c>
      <c r="J296" t="s">
        <v>66</v>
      </c>
      <c r="K296">
        <v>17.46</v>
      </c>
      <c r="L296" t="s">
        <v>66</v>
      </c>
      <c r="M296">
        <v>2.46</v>
      </c>
      <c r="N296" t="s">
        <v>65</v>
      </c>
      <c r="O296">
        <v>8.77</v>
      </c>
      <c r="P296" t="s">
        <v>65</v>
      </c>
      <c r="Q296">
        <v>4.9000000000000002E-2</v>
      </c>
      <c r="R296" t="s">
        <v>65</v>
      </c>
      <c r="S296">
        <v>4.4999999999999998E-2</v>
      </c>
      <c r="T296" t="s">
        <v>65</v>
      </c>
      <c r="U296">
        <v>4.0000000000000001E-3</v>
      </c>
      <c r="V296" t="s">
        <v>69</v>
      </c>
      <c r="W296">
        <v>3.2000000000000001E-2</v>
      </c>
      <c r="X296" t="s">
        <v>65</v>
      </c>
      <c r="Y296">
        <v>0.04</v>
      </c>
      <c r="Z296" t="s">
        <v>69</v>
      </c>
      <c r="AA296">
        <v>0.03</v>
      </c>
      <c r="AB296" t="s">
        <v>69</v>
      </c>
      <c r="AC296">
        <v>0.03</v>
      </c>
      <c r="AD296" t="s">
        <v>69</v>
      </c>
      <c r="AE296">
        <v>0.01</v>
      </c>
      <c r="AF296" t="s">
        <v>69</v>
      </c>
      <c r="AG296">
        <v>0.04</v>
      </c>
      <c r="AH296" t="s">
        <v>65</v>
      </c>
      <c r="AI296">
        <v>0.03</v>
      </c>
      <c r="AJ296" t="s">
        <v>65</v>
      </c>
      <c r="AK296">
        <v>6.0000000000000001E-3</v>
      </c>
      <c r="AL296" t="s">
        <v>70</v>
      </c>
      <c r="AM296">
        <v>1E-3</v>
      </c>
      <c r="AN296" t="s">
        <v>70</v>
      </c>
      <c r="AO296">
        <v>2.08</v>
      </c>
      <c r="AP296" t="s">
        <v>65</v>
      </c>
      <c r="AQ296">
        <v>0.18</v>
      </c>
      <c r="AR296" t="s">
        <v>65</v>
      </c>
      <c r="AS296">
        <v>3.63</v>
      </c>
      <c r="AT296" t="s">
        <v>65</v>
      </c>
      <c r="AU296">
        <v>0.89</v>
      </c>
      <c r="AV296" t="s">
        <v>65</v>
      </c>
      <c r="AW296">
        <v>0.1</v>
      </c>
      <c r="AX296" t="s">
        <v>65</v>
      </c>
      <c r="AY296">
        <v>1.02</v>
      </c>
      <c r="AZ296" t="s">
        <v>65</v>
      </c>
      <c r="BB296" t="s">
        <v>63</v>
      </c>
    </row>
    <row r="297" spans="1:54" x14ac:dyDescent="0.25">
      <c r="A297" t="s">
        <v>57</v>
      </c>
      <c r="B297">
        <v>3</v>
      </c>
      <c r="C297" t="s">
        <v>10</v>
      </c>
      <c r="D297">
        <v>1996</v>
      </c>
      <c r="E297">
        <v>234.97</v>
      </c>
      <c r="F297" t="s">
        <v>59</v>
      </c>
      <c r="G297">
        <v>7.5</v>
      </c>
      <c r="H297" t="s">
        <v>65</v>
      </c>
      <c r="I297">
        <v>35.5</v>
      </c>
      <c r="J297" t="s">
        <v>65</v>
      </c>
      <c r="K297">
        <v>17.71</v>
      </c>
      <c r="L297" t="s">
        <v>65</v>
      </c>
      <c r="M297">
        <v>50.44</v>
      </c>
      <c r="N297" t="s">
        <v>65</v>
      </c>
      <c r="O297">
        <v>8.83</v>
      </c>
      <c r="P297" t="s">
        <v>65</v>
      </c>
      <c r="Q297">
        <v>7.4999999999999997E-2</v>
      </c>
      <c r="R297" t="s">
        <v>65</v>
      </c>
      <c r="S297">
        <v>4.5999999999999999E-2</v>
      </c>
      <c r="T297" t="s">
        <v>65</v>
      </c>
      <c r="U297">
        <v>2.9000000000000001E-2</v>
      </c>
      <c r="V297" t="s">
        <v>69</v>
      </c>
      <c r="W297">
        <v>3.4000000000000002E-2</v>
      </c>
      <c r="X297" t="s">
        <v>65</v>
      </c>
      <c r="Y297">
        <v>0.11</v>
      </c>
      <c r="Z297" t="s">
        <v>69</v>
      </c>
      <c r="AA297">
        <v>0.04</v>
      </c>
      <c r="AB297" t="s">
        <v>69</v>
      </c>
      <c r="AC297">
        <v>0.02</v>
      </c>
      <c r="AD297" t="s">
        <v>69</v>
      </c>
      <c r="AE297">
        <v>7.0000000000000007E-2</v>
      </c>
      <c r="AF297" t="s">
        <v>69</v>
      </c>
      <c r="AG297">
        <v>0.11</v>
      </c>
      <c r="AH297" t="s">
        <v>70</v>
      </c>
      <c r="AI297">
        <v>0.03</v>
      </c>
      <c r="AJ297" t="s">
        <v>65</v>
      </c>
      <c r="AK297">
        <v>1.6E-2</v>
      </c>
      <c r="AL297" t="s">
        <v>70</v>
      </c>
      <c r="AM297">
        <v>3.0000000000000001E-3</v>
      </c>
      <c r="AN297" t="s">
        <v>70</v>
      </c>
      <c r="AO297">
        <v>2.11</v>
      </c>
      <c r="AP297" t="s">
        <v>65</v>
      </c>
      <c r="AQ297">
        <v>0.21</v>
      </c>
      <c r="AR297" t="s">
        <v>65</v>
      </c>
      <c r="AS297">
        <v>3.62</v>
      </c>
      <c r="AT297" t="s">
        <v>65</v>
      </c>
      <c r="AU297">
        <v>0.88</v>
      </c>
      <c r="AV297" t="s">
        <v>65</v>
      </c>
      <c r="AW297">
        <v>0.16</v>
      </c>
      <c r="AX297" t="s">
        <v>65</v>
      </c>
      <c r="AY297">
        <v>0.8</v>
      </c>
      <c r="AZ297" t="s">
        <v>65</v>
      </c>
      <c r="BB297" t="s">
        <v>63</v>
      </c>
    </row>
    <row r="298" spans="1:54" x14ac:dyDescent="0.25">
      <c r="A298" t="s">
        <v>57</v>
      </c>
      <c r="B298">
        <v>3</v>
      </c>
      <c r="C298" t="s">
        <v>10</v>
      </c>
      <c r="D298">
        <v>1997</v>
      </c>
      <c r="E298">
        <v>236.5</v>
      </c>
      <c r="F298" t="s">
        <v>59</v>
      </c>
      <c r="G298">
        <v>7.5</v>
      </c>
      <c r="H298" t="s">
        <v>65</v>
      </c>
      <c r="I298">
        <v>32.299999999999997</v>
      </c>
      <c r="J298" t="s">
        <v>65</v>
      </c>
      <c r="K298">
        <v>16.29</v>
      </c>
      <c r="L298" t="s">
        <v>65</v>
      </c>
      <c r="M298">
        <v>9.17</v>
      </c>
      <c r="N298" t="s">
        <v>65</v>
      </c>
      <c r="O298">
        <v>8.4499999999999993</v>
      </c>
      <c r="P298" t="s">
        <v>65</v>
      </c>
      <c r="Q298">
        <v>5.2999999999999999E-2</v>
      </c>
      <c r="R298" t="s">
        <v>65</v>
      </c>
      <c r="S298">
        <v>4.5999999999999999E-2</v>
      </c>
      <c r="T298" t="s">
        <v>65</v>
      </c>
      <c r="U298">
        <v>6.0000000000000001E-3</v>
      </c>
      <c r="V298" t="s">
        <v>69</v>
      </c>
      <c r="W298">
        <v>3.3000000000000002E-2</v>
      </c>
      <c r="X298" t="s">
        <v>65</v>
      </c>
      <c r="Y298">
        <v>0.04</v>
      </c>
      <c r="Z298" t="s">
        <v>69</v>
      </c>
      <c r="AA298">
        <v>0.03</v>
      </c>
      <c r="AB298" t="s">
        <v>69</v>
      </c>
      <c r="AC298">
        <v>0.01</v>
      </c>
      <c r="AD298" t="s">
        <v>69</v>
      </c>
      <c r="AE298">
        <v>0.02</v>
      </c>
      <c r="AF298" t="s">
        <v>69</v>
      </c>
      <c r="AG298">
        <v>0.04</v>
      </c>
      <c r="AH298" t="s">
        <v>65</v>
      </c>
      <c r="AI298">
        <v>0.02</v>
      </c>
      <c r="AJ298" t="s">
        <v>70</v>
      </c>
      <c r="AK298">
        <v>8.0000000000000002E-3</v>
      </c>
      <c r="AL298" t="s">
        <v>70</v>
      </c>
      <c r="AM298">
        <v>2E-3</v>
      </c>
      <c r="AN298" t="s">
        <v>70</v>
      </c>
      <c r="AO298">
        <v>1.97</v>
      </c>
      <c r="AP298" t="s">
        <v>65</v>
      </c>
      <c r="AQ298">
        <v>0.21</v>
      </c>
      <c r="AR298" t="s">
        <v>65</v>
      </c>
      <c r="AS298">
        <v>3.35</v>
      </c>
      <c r="AT298" t="s">
        <v>65</v>
      </c>
      <c r="AU298">
        <v>0.85</v>
      </c>
      <c r="AV298" t="s">
        <v>65</v>
      </c>
      <c r="AW298">
        <v>0.1</v>
      </c>
      <c r="AX298" t="s">
        <v>65</v>
      </c>
      <c r="AY298">
        <v>0.72</v>
      </c>
      <c r="AZ298" t="s">
        <v>65</v>
      </c>
      <c r="BB298" t="s">
        <v>63</v>
      </c>
    </row>
    <row r="299" spans="1:54" x14ac:dyDescent="0.25">
      <c r="A299" t="s">
        <v>57</v>
      </c>
      <c r="B299">
        <v>3</v>
      </c>
      <c r="C299" t="s">
        <v>10</v>
      </c>
      <c r="D299">
        <v>1998</v>
      </c>
      <c r="E299">
        <v>125.92</v>
      </c>
      <c r="F299" t="s">
        <v>59</v>
      </c>
      <c r="G299">
        <v>7.5</v>
      </c>
      <c r="H299" t="s">
        <v>65</v>
      </c>
      <c r="I299">
        <v>37.700000000000003</v>
      </c>
      <c r="J299" t="s">
        <v>65</v>
      </c>
      <c r="K299">
        <v>17.71</v>
      </c>
      <c r="L299" t="s">
        <v>65</v>
      </c>
      <c r="M299">
        <v>2.3199999999999998</v>
      </c>
      <c r="N299" t="s">
        <v>65</v>
      </c>
      <c r="O299">
        <v>8.85</v>
      </c>
      <c r="P299" t="s">
        <v>65</v>
      </c>
      <c r="Q299">
        <v>4.7E-2</v>
      </c>
      <c r="R299" t="s">
        <v>65</v>
      </c>
      <c r="S299">
        <v>4.2999999999999997E-2</v>
      </c>
      <c r="T299" t="s">
        <v>65</v>
      </c>
      <c r="U299">
        <v>4.0000000000000001E-3</v>
      </c>
      <c r="V299" t="s">
        <v>69</v>
      </c>
      <c r="W299">
        <v>3.1E-2</v>
      </c>
      <c r="X299" t="s">
        <v>65</v>
      </c>
      <c r="Y299">
        <v>0.05</v>
      </c>
      <c r="Z299" t="s">
        <v>69</v>
      </c>
      <c r="AA299">
        <v>0.03</v>
      </c>
      <c r="AB299" t="s">
        <v>69</v>
      </c>
      <c r="AC299">
        <v>0.02</v>
      </c>
      <c r="AD299" t="s">
        <v>69</v>
      </c>
      <c r="AE299">
        <v>0.01</v>
      </c>
      <c r="AF299" t="s">
        <v>69</v>
      </c>
      <c r="AG299">
        <v>0.04</v>
      </c>
      <c r="AH299" t="s">
        <v>70</v>
      </c>
      <c r="AI299">
        <v>0.03</v>
      </c>
      <c r="AJ299" t="s">
        <v>65</v>
      </c>
      <c r="AK299">
        <v>1.2E-2</v>
      </c>
      <c r="AL299" t="s">
        <v>70</v>
      </c>
      <c r="AM299">
        <v>6.0000000000000001E-3</v>
      </c>
      <c r="AN299" t="s">
        <v>70</v>
      </c>
      <c r="AO299">
        <v>2.23</v>
      </c>
      <c r="AP299" t="s">
        <v>65</v>
      </c>
      <c r="AQ299">
        <v>0.18</v>
      </c>
      <c r="AR299" t="s">
        <v>65</v>
      </c>
      <c r="AS299">
        <v>3.84</v>
      </c>
      <c r="AT299" t="s">
        <v>65</v>
      </c>
      <c r="AU299">
        <v>0.95</v>
      </c>
      <c r="AV299" t="s">
        <v>65</v>
      </c>
      <c r="AW299">
        <v>0.11</v>
      </c>
      <c r="AX299" t="s">
        <v>60</v>
      </c>
      <c r="AY299">
        <v>1.17</v>
      </c>
      <c r="AZ299" t="s">
        <v>60</v>
      </c>
      <c r="BB299" t="s">
        <v>63</v>
      </c>
    </row>
    <row r="300" spans="1:54" x14ac:dyDescent="0.25">
      <c r="A300" t="s">
        <v>57</v>
      </c>
      <c r="B300">
        <v>3</v>
      </c>
      <c r="C300" t="s">
        <v>10</v>
      </c>
      <c r="D300">
        <v>1999</v>
      </c>
      <c r="E300">
        <v>201.55</v>
      </c>
      <c r="F300" t="s">
        <v>65</v>
      </c>
      <c r="G300">
        <v>7.4</v>
      </c>
      <c r="H300" t="s">
        <v>65</v>
      </c>
      <c r="I300">
        <v>32.299999999999997</v>
      </c>
      <c r="J300" t="s">
        <v>65</v>
      </c>
      <c r="K300">
        <v>15.96</v>
      </c>
      <c r="L300" t="s">
        <v>65</v>
      </c>
      <c r="M300">
        <v>24.05</v>
      </c>
      <c r="N300" t="s">
        <v>65</v>
      </c>
      <c r="O300">
        <v>8.6300000000000008</v>
      </c>
      <c r="P300" t="s">
        <v>65</v>
      </c>
      <c r="Q300">
        <v>5.3999999999999999E-2</v>
      </c>
      <c r="R300" t="s">
        <v>65</v>
      </c>
      <c r="S300">
        <v>4.2999999999999997E-2</v>
      </c>
      <c r="T300" t="s">
        <v>65</v>
      </c>
      <c r="U300">
        <v>1.0999999999999999E-2</v>
      </c>
      <c r="V300" t="s">
        <v>69</v>
      </c>
      <c r="W300">
        <v>3.4000000000000002E-2</v>
      </c>
      <c r="X300" t="s">
        <v>65</v>
      </c>
      <c r="Y300">
        <v>0.05</v>
      </c>
      <c r="Z300" t="s">
        <v>68</v>
      </c>
      <c r="AA300">
        <v>0.02</v>
      </c>
      <c r="AB300" t="s">
        <v>68</v>
      </c>
      <c r="AC300">
        <v>0.02</v>
      </c>
      <c r="AD300" t="s">
        <v>68</v>
      </c>
      <c r="AE300">
        <v>0.03</v>
      </c>
      <c r="AF300" t="s">
        <v>69</v>
      </c>
      <c r="AG300">
        <v>0.05</v>
      </c>
      <c r="AH300" t="s">
        <v>70</v>
      </c>
      <c r="AI300">
        <v>0.02</v>
      </c>
      <c r="AJ300" t="s">
        <v>70</v>
      </c>
      <c r="AK300">
        <v>6.0000000000000001E-3</v>
      </c>
      <c r="AL300" t="s">
        <v>70</v>
      </c>
      <c r="AM300">
        <v>1E-3</v>
      </c>
      <c r="AN300" t="s">
        <v>70</v>
      </c>
      <c r="AO300">
        <v>1.96</v>
      </c>
      <c r="AP300" t="s">
        <v>65</v>
      </c>
      <c r="AQ300">
        <v>0.19</v>
      </c>
      <c r="AR300" t="s">
        <v>65</v>
      </c>
      <c r="AS300">
        <v>3.41</v>
      </c>
      <c r="AT300" t="s">
        <v>65</v>
      </c>
      <c r="AU300">
        <v>0.83</v>
      </c>
      <c r="AV300" t="s">
        <v>65</v>
      </c>
      <c r="AW300">
        <v>0.1</v>
      </c>
      <c r="AX300" t="s">
        <v>60</v>
      </c>
      <c r="AY300">
        <v>0.81</v>
      </c>
      <c r="AZ300" t="s">
        <v>60</v>
      </c>
      <c r="BB300" t="s">
        <v>63</v>
      </c>
    </row>
    <row r="301" spans="1:54" x14ac:dyDescent="0.25">
      <c r="A301" t="s">
        <v>57</v>
      </c>
      <c r="B301">
        <v>3</v>
      </c>
      <c r="C301" t="s">
        <v>10</v>
      </c>
      <c r="D301">
        <v>2000</v>
      </c>
      <c r="E301">
        <v>157.27000000000001</v>
      </c>
      <c r="F301" t="s">
        <v>65</v>
      </c>
      <c r="G301">
        <v>7.4</v>
      </c>
      <c r="H301" t="s">
        <v>65</v>
      </c>
      <c r="I301">
        <v>33.299999999999997</v>
      </c>
      <c r="J301" t="s">
        <v>65</v>
      </c>
      <c r="K301">
        <v>16.5</v>
      </c>
      <c r="L301" t="s">
        <v>65</v>
      </c>
      <c r="M301">
        <v>1.78</v>
      </c>
      <c r="N301" t="s">
        <v>65</v>
      </c>
      <c r="O301">
        <v>8.6</v>
      </c>
      <c r="P301" t="s">
        <v>65</v>
      </c>
      <c r="Q301">
        <v>4.4999999999999998E-2</v>
      </c>
      <c r="R301" t="s">
        <v>65</v>
      </c>
      <c r="S301">
        <v>4.1000000000000002E-2</v>
      </c>
      <c r="T301" t="s">
        <v>65</v>
      </c>
      <c r="U301">
        <v>4.0000000000000001E-3</v>
      </c>
      <c r="V301" t="s">
        <v>69</v>
      </c>
      <c r="W301">
        <v>3.3000000000000002E-2</v>
      </c>
      <c r="X301" t="s">
        <v>65</v>
      </c>
      <c r="Y301">
        <v>0.03</v>
      </c>
      <c r="Z301" t="s">
        <v>69</v>
      </c>
      <c r="AA301">
        <v>0.03</v>
      </c>
      <c r="AB301" t="s">
        <v>69</v>
      </c>
      <c r="AC301">
        <v>0.02</v>
      </c>
      <c r="AD301" t="s">
        <v>69</v>
      </c>
      <c r="AE301">
        <v>0.01</v>
      </c>
      <c r="AF301" t="s">
        <v>69</v>
      </c>
      <c r="AG301">
        <v>0.03</v>
      </c>
      <c r="AH301" t="s">
        <v>70</v>
      </c>
      <c r="AI301">
        <v>0.03</v>
      </c>
      <c r="AJ301" t="s">
        <v>65</v>
      </c>
      <c r="AK301">
        <v>0.01</v>
      </c>
      <c r="AL301" t="s">
        <v>70</v>
      </c>
      <c r="AM301">
        <v>3.0000000000000001E-3</v>
      </c>
      <c r="AN301" t="s">
        <v>70</v>
      </c>
      <c r="AO301">
        <v>2.0299999999999998</v>
      </c>
      <c r="AP301" t="s">
        <v>65</v>
      </c>
      <c r="AQ301">
        <v>0.2</v>
      </c>
      <c r="AR301" t="s">
        <v>65</v>
      </c>
      <c r="AS301">
        <v>3.49</v>
      </c>
      <c r="AT301" t="s">
        <v>65</v>
      </c>
      <c r="AU301">
        <v>0.81</v>
      </c>
      <c r="AV301" t="s">
        <v>65</v>
      </c>
      <c r="AW301">
        <v>0.11</v>
      </c>
      <c r="AX301" t="s">
        <v>65</v>
      </c>
      <c r="AY301">
        <v>1.07</v>
      </c>
      <c r="AZ301" t="s">
        <v>65</v>
      </c>
      <c r="BB301" t="s">
        <v>63</v>
      </c>
    </row>
    <row r="302" spans="1:54" x14ac:dyDescent="0.25">
      <c r="A302" t="s">
        <v>57</v>
      </c>
      <c r="B302">
        <v>3</v>
      </c>
      <c r="C302" t="s">
        <v>10</v>
      </c>
      <c r="D302">
        <v>2001</v>
      </c>
      <c r="E302">
        <v>54.92</v>
      </c>
      <c r="F302" t="s">
        <v>59</v>
      </c>
      <c r="G302">
        <v>7.5</v>
      </c>
      <c r="H302" t="s">
        <v>65</v>
      </c>
      <c r="I302">
        <v>41.3</v>
      </c>
      <c r="J302" t="s">
        <v>65</v>
      </c>
      <c r="K302">
        <v>19</v>
      </c>
      <c r="L302" t="s">
        <v>65</v>
      </c>
      <c r="M302">
        <v>1.85</v>
      </c>
      <c r="N302" t="s">
        <v>65</v>
      </c>
      <c r="O302">
        <v>8.4700000000000006</v>
      </c>
      <c r="P302" t="s">
        <v>65</v>
      </c>
      <c r="Q302">
        <v>0.04</v>
      </c>
      <c r="R302" t="s">
        <v>65</v>
      </c>
      <c r="S302">
        <v>3.4000000000000002E-2</v>
      </c>
      <c r="T302" t="s">
        <v>65</v>
      </c>
      <c r="U302">
        <v>6.0000000000000001E-3</v>
      </c>
      <c r="V302" t="s">
        <v>69</v>
      </c>
      <c r="W302">
        <v>2.4E-2</v>
      </c>
      <c r="X302" t="s">
        <v>65</v>
      </c>
      <c r="Y302">
        <v>0.06</v>
      </c>
      <c r="Z302" t="s">
        <v>67</v>
      </c>
      <c r="AA302">
        <v>0.04</v>
      </c>
      <c r="AB302" t="s">
        <v>67</v>
      </c>
      <c r="AC302">
        <v>0.03</v>
      </c>
      <c r="AD302" t="s">
        <v>69</v>
      </c>
      <c r="AE302">
        <v>0.02</v>
      </c>
      <c r="AF302" t="s">
        <v>69</v>
      </c>
      <c r="AG302">
        <v>0.06</v>
      </c>
      <c r="AH302" t="s">
        <v>65</v>
      </c>
      <c r="AI302">
        <v>0.04</v>
      </c>
      <c r="AJ302" t="s">
        <v>65</v>
      </c>
      <c r="AK302">
        <v>8.0000000000000002E-3</v>
      </c>
      <c r="AL302" t="s">
        <v>70</v>
      </c>
      <c r="AM302">
        <v>5.0000000000000001E-3</v>
      </c>
      <c r="AN302" t="s">
        <v>66</v>
      </c>
      <c r="AO302">
        <v>2.42</v>
      </c>
      <c r="AP302" t="s">
        <v>65</v>
      </c>
      <c r="AQ302">
        <v>0.19</v>
      </c>
      <c r="AR302" t="s">
        <v>65</v>
      </c>
      <c r="AS302">
        <v>4.34</v>
      </c>
      <c r="AT302" t="s">
        <v>65</v>
      </c>
      <c r="AU302">
        <v>1.08</v>
      </c>
      <c r="AV302" t="s">
        <v>65</v>
      </c>
      <c r="AW302">
        <v>0.13</v>
      </c>
      <c r="AX302" t="s">
        <v>65</v>
      </c>
      <c r="AY302">
        <v>1.83</v>
      </c>
      <c r="AZ302" t="s">
        <v>65</v>
      </c>
      <c r="BB302" t="s">
        <v>63</v>
      </c>
    </row>
    <row r="303" spans="1:54" x14ac:dyDescent="0.25">
      <c r="A303" t="s">
        <v>57</v>
      </c>
      <c r="B303">
        <v>3</v>
      </c>
      <c r="C303" t="s">
        <v>10</v>
      </c>
      <c r="D303">
        <v>2002</v>
      </c>
      <c r="E303">
        <v>148.54</v>
      </c>
      <c r="F303" t="s">
        <v>59</v>
      </c>
      <c r="G303">
        <v>7.4</v>
      </c>
      <c r="H303" t="s">
        <v>60</v>
      </c>
      <c r="I303">
        <v>34.1</v>
      </c>
      <c r="J303" t="s">
        <v>60</v>
      </c>
      <c r="K303">
        <v>16.71</v>
      </c>
      <c r="L303" t="s">
        <v>60</v>
      </c>
      <c r="M303">
        <v>1.96</v>
      </c>
      <c r="N303" t="s">
        <v>65</v>
      </c>
      <c r="O303">
        <v>8.42</v>
      </c>
      <c r="P303" t="s">
        <v>60</v>
      </c>
      <c r="Q303">
        <v>4.2999999999999997E-2</v>
      </c>
      <c r="R303" t="s">
        <v>65</v>
      </c>
      <c r="S303">
        <v>0.04</v>
      </c>
      <c r="T303" t="s">
        <v>65</v>
      </c>
      <c r="U303">
        <v>3.0000000000000001E-3</v>
      </c>
      <c r="V303" t="s">
        <v>69</v>
      </c>
      <c r="W303">
        <v>3.2000000000000001E-2</v>
      </c>
      <c r="X303" t="s">
        <v>60</v>
      </c>
      <c r="Y303">
        <v>0.04</v>
      </c>
      <c r="Z303" t="s">
        <v>61</v>
      </c>
      <c r="AA303">
        <v>0.03</v>
      </c>
      <c r="AB303" t="s">
        <v>61</v>
      </c>
      <c r="AC303">
        <v>0.03</v>
      </c>
      <c r="AD303" t="s">
        <v>61</v>
      </c>
      <c r="AE303">
        <v>0.01</v>
      </c>
      <c r="AF303" t="s">
        <v>61</v>
      </c>
      <c r="AG303">
        <v>0.04</v>
      </c>
      <c r="AH303" t="s">
        <v>60</v>
      </c>
      <c r="AI303">
        <v>0.03</v>
      </c>
      <c r="AJ303" t="s">
        <v>60</v>
      </c>
      <c r="AK303">
        <v>6.0000000000000001E-3</v>
      </c>
      <c r="AL303" t="s">
        <v>64</v>
      </c>
      <c r="AM303">
        <v>1E-3</v>
      </c>
      <c r="AN303" t="s">
        <v>64</v>
      </c>
      <c r="AO303">
        <v>2.0499999999999998</v>
      </c>
      <c r="AP303" t="s">
        <v>60</v>
      </c>
      <c r="AQ303">
        <v>0.19</v>
      </c>
      <c r="AR303" t="s">
        <v>60</v>
      </c>
      <c r="AS303">
        <v>3.68</v>
      </c>
      <c r="AT303" t="s">
        <v>60</v>
      </c>
      <c r="AU303">
        <v>0.86</v>
      </c>
      <c r="AV303" t="s">
        <v>60</v>
      </c>
      <c r="AW303">
        <v>0.11</v>
      </c>
      <c r="AX303" t="s">
        <v>60</v>
      </c>
      <c r="AY303">
        <v>0.93</v>
      </c>
      <c r="AZ303" t="s">
        <v>60</v>
      </c>
      <c r="BA303">
        <v>1</v>
      </c>
      <c r="BB303" t="s">
        <v>60</v>
      </c>
    </row>
    <row r="304" spans="1:54" x14ac:dyDescent="0.25">
      <c r="A304" t="s">
        <v>57</v>
      </c>
      <c r="B304">
        <v>3</v>
      </c>
      <c r="C304" t="s">
        <v>10</v>
      </c>
      <c r="D304">
        <v>2003</v>
      </c>
      <c r="E304">
        <v>128.02000000000001</v>
      </c>
      <c r="F304" t="s">
        <v>65</v>
      </c>
      <c r="G304">
        <v>7.4</v>
      </c>
      <c r="H304" t="s">
        <v>65</v>
      </c>
      <c r="I304">
        <v>36.200000000000003</v>
      </c>
      <c r="J304" t="s">
        <v>65</v>
      </c>
      <c r="K304">
        <v>17.579999999999998</v>
      </c>
      <c r="L304" t="s">
        <v>65</v>
      </c>
      <c r="M304">
        <v>1.44</v>
      </c>
      <c r="N304" t="s">
        <v>65</v>
      </c>
      <c r="O304">
        <v>8.5399999999999991</v>
      </c>
      <c r="P304" t="s">
        <v>65</v>
      </c>
      <c r="Q304">
        <v>4.2000000000000003E-2</v>
      </c>
      <c r="R304" t="s">
        <v>65</v>
      </c>
      <c r="S304">
        <v>3.7999999999999999E-2</v>
      </c>
      <c r="T304" t="s">
        <v>65</v>
      </c>
      <c r="U304">
        <v>4.0000000000000001E-3</v>
      </c>
      <c r="V304" t="s">
        <v>69</v>
      </c>
      <c r="W304">
        <v>3.1E-2</v>
      </c>
      <c r="X304" t="s">
        <v>65</v>
      </c>
      <c r="Y304">
        <v>0.05</v>
      </c>
      <c r="Z304" t="s">
        <v>69</v>
      </c>
      <c r="AA304">
        <v>0.04</v>
      </c>
      <c r="AB304" t="s">
        <v>69</v>
      </c>
      <c r="AC304">
        <v>0.03</v>
      </c>
      <c r="AD304" t="s">
        <v>69</v>
      </c>
      <c r="AE304">
        <v>0.01</v>
      </c>
      <c r="AF304" t="s">
        <v>69</v>
      </c>
      <c r="AG304">
        <v>0.05</v>
      </c>
      <c r="AH304" t="s">
        <v>65</v>
      </c>
      <c r="AI304">
        <v>0.04</v>
      </c>
      <c r="AJ304" t="s">
        <v>65</v>
      </c>
      <c r="AK304">
        <v>0.01</v>
      </c>
      <c r="AL304" t="s">
        <v>70</v>
      </c>
      <c r="AM304">
        <v>1E-3</v>
      </c>
      <c r="AN304" t="s">
        <v>70</v>
      </c>
      <c r="AO304">
        <v>2.1800000000000002</v>
      </c>
      <c r="AP304" t="s">
        <v>65</v>
      </c>
      <c r="AQ304">
        <v>0.21</v>
      </c>
      <c r="AR304" t="s">
        <v>65</v>
      </c>
      <c r="AS304">
        <v>3.81</v>
      </c>
      <c r="AT304" t="s">
        <v>65</v>
      </c>
      <c r="AU304">
        <v>1</v>
      </c>
      <c r="AV304" t="s">
        <v>65</v>
      </c>
      <c r="AW304">
        <v>0.11</v>
      </c>
      <c r="AX304" t="s">
        <v>65</v>
      </c>
      <c r="AY304">
        <v>1.03</v>
      </c>
      <c r="AZ304" t="s">
        <v>65</v>
      </c>
      <c r="BA304">
        <v>1.39</v>
      </c>
      <c r="BB304" t="s">
        <v>60</v>
      </c>
    </row>
    <row r="305" spans="1:54" x14ac:dyDescent="0.25">
      <c r="A305" t="s">
        <v>57</v>
      </c>
      <c r="B305">
        <v>3</v>
      </c>
      <c r="C305" t="s">
        <v>10</v>
      </c>
      <c r="D305">
        <v>2004</v>
      </c>
      <c r="E305">
        <v>128.93</v>
      </c>
      <c r="F305" t="s">
        <v>65</v>
      </c>
      <c r="G305">
        <v>7.4</v>
      </c>
      <c r="H305" t="s">
        <v>65</v>
      </c>
      <c r="I305">
        <v>36.1</v>
      </c>
      <c r="J305" t="s">
        <v>65</v>
      </c>
      <c r="K305">
        <v>17.37</v>
      </c>
      <c r="L305" t="s">
        <v>65</v>
      </c>
      <c r="M305">
        <v>1.37</v>
      </c>
      <c r="N305" t="s">
        <v>65</v>
      </c>
      <c r="O305">
        <v>8.56</v>
      </c>
      <c r="P305" t="s">
        <v>65</v>
      </c>
      <c r="Q305">
        <v>4.3999999999999997E-2</v>
      </c>
      <c r="R305" t="s">
        <v>65</v>
      </c>
      <c r="S305">
        <v>4.2000000000000003E-2</v>
      </c>
      <c r="T305" t="s">
        <v>65</v>
      </c>
      <c r="U305">
        <v>3.0000000000000001E-3</v>
      </c>
      <c r="V305" t="s">
        <v>69</v>
      </c>
      <c r="W305">
        <v>3.3000000000000002E-2</v>
      </c>
      <c r="X305" t="s">
        <v>65</v>
      </c>
      <c r="Y305">
        <v>0.05</v>
      </c>
      <c r="Z305" t="s">
        <v>69</v>
      </c>
      <c r="AA305">
        <v>0.05</v>
      </c>
      <c r="AB305" t="s">
        <v>69</v>
      </c>
      <c r="AC305">
        <v>0.04</v>
      </c>
      <c r="AD305" t="s">
        <v>68</v>
      </c>
      <c r="AE305">
        <v>0.01</v>
      </c>
      <c r="AF305" t="s">
        <v>69</v>
      </c>
      <c r="AG305">
        <v>0.05</v>
      </c>
      <c r="AH305" t="s">
        <v>65</v>
      </c>
      <c r="AI305">
        <v>0.05</v>
      </c>
      <c r="AJ305" t="s">
        <v>65</v>
      </c>
      <c r="AK305">
        <v>1.2E-2</v>
      </c>
      <c r="AL305" t="s">
        <v>70</v>
      </c>
      <c r="AM305">
        <v>1E-3</v>
      </c>
      <c r="AN305" t="s">
        <v>70</v>
      </c>
      <c r="AO305">
        <v>2.2200000000000002</v>
      </c>
      <c r="AP305" t="s">
        <v>65</v>
      </c>
      <c r="AQ305">
        <v>0.21</v>
      </c>
      <c r="AR305" t="s">
        <v>65</v>
      </c>
      <c r="AS305">
        <v>3.74</v>
      </c>
      <c r="AT305" t="s">
        <v>65</v>
      </c>
      <c r="AU305">
        <v>0.95</v>
      </c>
      <c r="AV305" t="s">
        <v>65</v>
      </c>
      <c r="AW305">
        <v>0.14000000000000001</v>
      </c>
      <c r="AX305" t="s">
        <v>65</v>
      </c>
      <c r="AY305">
        <v>1.03</v>
      </c>
      <c r="AZ305" t="s">
        <v>65</v>
      </c>
      <c r="BA305">
        <v>1.1000000000000001</v>
      </c>
      <c r="BB305" t="s">
        <v>60</v>
      </c>
    </row>
    <row r="306" spans="1:54" x14ac:dyDescent="0.25">
      <c r="A306" t="s">
        <v>57</v>
      </c>
      <c r="B306">
        <v>3</v>
      </c>
      <c r="C306" t="s">
        <v>10</v>
      </c>
      <c r="D306">
        <v>2005</v>
      </c>
      <c r="E306">
        <v>87</v>
      </c>
      <c r="F306" t="s">
        <v>59</v>
      </c>
      <c r="G306">
        <v>7.5</v>
      </c>
      <c r="H306" t="s">
        <v>65</v>
      </c>
      <c r="I306">
        <v>41.5</v>
      </c>
      <c r="J306" t="s">
        <v>65</v>
      </c>
      <c r="K306">
        <v>19.920000000000002</v>
      </c>
      <c r="L306" t="s">
        <v>65</v>
      </c>
      <c r="M306">
        <v>2.54</v>
      </c>
      <c r="N306" t="s">
        <v>65</v>
      </c>
      <c r="O306">
        <v>8.86</v>
      </c>
      <c r="P306" t="s">
        <v>65</v>
      </c>
      <c r="Q306">
        <v>4.5999999999999999E-2</v>
      </c>
      <c r="R306" t="s">
        <v>65</v>
      </c>
      <c r="S306">
        <v>0.04</v>
      </c>
      <c r="T306" t="s">
        <v>65</v>
      </c>
      <c r="U306">
        <v>6.0000000000000001E-3</v>
      </c>
      <c r="V306" t="s">
        <v>69</v>
      </c>
      <c r="W306">
        <v>0.03</v>
      </c>
      <c r="X306" t="s">
        <v>65</v>
      </c>
      <c r="Y306">
        <v>7.0000000000000007E-2</v>
      </c>
      <c r="Z306" t="s">
        <v>68</v>
      </c>
      <c r="AA306">
        <v>0.05</v>
      </c>
      <c r="AB306" t="s">
        <v>68</v>
      </c>
      <c r="AC306">
        <v>0.04</v>
      </c>
      <c r="AD306" t="s">
        <v>68</v>
      </c>
      <c r="AE306">
        <v>0.02</v>
      </c>
      <c r="AF306" t="s">
        <v>69</v>
      </c>
      <c r="AG306">
        <v>7.0000000000000007E-2</v>
      </c>
      <c r="AH306" t="s">
        <v>60</v>
      </c>
      <c r="AI306">
        <v>0.05</v>
      </c>
      <c r="AJ306" t="s">
        <v>60</v>
      </c>
      <c r="AK306">
        <v>8.0000000000000002E-3</v>
      </c>
      <c r="AL306" t="s">
        <v>70</v>
      </c>
      <c r="AM306">
        <v>1E-3</v>
      </c>
      <c r="AN306" t="s">
        <v>70</v>
      </c>
      <c r="AO306">
        <v>2.0299999999999998</v>
      </c>
      <c r="AP306" t="s">
        <v>65</v>
      </c>
      <c r="AQ306">
        <v>0.2</v>
      </c>
      <c r="AR306" t="s">
        <v>65</v>
      </c>
      <c r="AS306">
        <v>4.37</v>
      </c>
      <c r="AT306" t="s">
        <v>65</v>
      </c>
      <c r="AU306">
        <v>0.75</v>
      </c>
      <c r="AV306" t="s">
        <v>65</v>
      </c>
      <c r="AW306">
        <v>0.12</v>
      </c>
      <c r="AX306" t="s">
        <v>65</v>
      </c>
      <c r="AY306">
        <v>1</v>
      </c>
      <c r="AZ306" t="s">
        <v>65</v>
      </c>
      <c r="BA306">
        <v>1.32</v>
      </c>
      <c r="BB306" t="s">
        <v>65</v>
      </c>
    </row>
    <row r="307" spans="1:54" x14ac:dyDescent="0.25">
      <c r="A307" t="s">
        <v>57</v>
      </c>
      <c r="B307">
        <v>3</v>
      </c>
      <c r="C307" t="s">
        <v>10</v>
      </c>
      <c r="D307">
        <v>2006</v>
      </c>
      <c r="E307">
        <v>159.44</v>
      </c>
      <c r="F307" t="s">
        <v>59</v>
      </c>
      <c r="G307">
        <v>7.4</v>
      </c>
      <c r="H307" t="s">
        <v>65</v>
      </c>
      <c r="I307">
        <v>35.299999999999997</v>
      </c>
      <c r="J307" t="s">
        <v>65</v>
      </c>
      <c r="K307">
        <v>17.29</v>
      </c>
      <c r="L307" t="s">
        <v>65</v>
      </c>
      <c r="M307">
        <v>6.23</v>
      </c>
      <c r="N307" t="s">
        <v>65</v>
      </c>
      <c r="O307">
        <v>8.56</v>
      </c>
      <c r="P307" t="s">
        <v>65</v>
      </c>
      <c r="Q307">
        <v>0.05</v>
      </c>
      <c r="R307" t="s">
        <v>66</v>
      </c>
      <c r="S307">
        <v>4.3999999999999997E-2</v>
      </c>
      <c r="T307" t="s">
        <v>65</v>
      </c>
      <c r="U307">
        <v>5.0000000000000001E-3</v>
      </c>
      <c r="V307" t="s">
        <v>67</v>
      </c>
      <c r="W307">
        <v>3.3000000000000002E-2</v>
      </c>
      <c r="X307" t="s">
        <v>65</v>
      </c>
      <c r="Y307">
        <v>0.05</v>
      </c>
      <c r="Z307" t="s">
        <v>70</v>
      </c>
      <c r="AA307">
        <v>0.04</v>
      </c>
      <c r="AB307" t="s">
        <v>65</v>
      </c>
      <c r="AC307">
        <v>0.02</v>
      </c>
      <c r="AD307" t="s">
        <v>68</v>
      </c>
      <c r="AE307">
        <v>0.02</v>
      </c>
      <c r="AF307" t="s">
        <v>69</v>
      </c>
      <c r="AH307" t="s">
        <v>63</v>
      </c>
      <c r="AJ307" t="s">
        <v>63</v>
      </c>
      <c r="AK307">
        <v>1.2E-2</v>
      </c>
      <c r="AL307" t="s">
        <v>70</v>
      </c>
      <c r="AM307">
        <v>1E-3</v>
      </c>
      <c r="AN307" t="s">
        <v>70</v>
      </c>
      <c r="AO307">
        <v>2.21</v>
      </c>
      <c r="AP307" t="s">
        <v>65</v>
      </c>
      <c r="AQ307">
        <v>0.21</v>
      </c>
      <c r="AR307" t="s">
        <v>65</v>
      </c>
      <c r="AS307">
        <v>3.68</v>
      </c>
      <c r="AT307" t="s">
        <v>65</v>
      </c>
      <c r="AU307">
        <v>0.83</v>
      </c>
      <c r="AV307" t="s">
        <v>65</v>
      </c>
      <c r="AW307">
        <v>0.1</v>
      </c>
      <c r="AX307" t="s">
        <v>65</v>
      </c>
      <c r="AY307">
        <v>1</v>
      </c>
      <c r="AZ307" t="s">
        <v>65</v>
      </c>
      <c r="BA307">
        <v>1.1200000000000001</v>
      </c>
      <c r="BB307" t="s">
        <v>65</v>
      </c>
    </row>
    <row r="308" spans="1:54" x14ac:dyDescent="0.25">
      <c r="A308" t="s">
        <v>57</v>
      </c>
      <c r="B308">
        <v>3</v>
      </c>
      <c r="C308" t="s">
        <v>10</v>
      </c>
      <c r="D308">
        <v>2007</v>
      </c>
      <c r="E308">
        <v>137.6</v>
      </c>
      <c r="F308" t="s">
        <v>59</v>
      </c>
      <c r="G308">
        <v>7.4</v>
      </c>
      <c r="H308" t="s">
        <v>66</v>
      </c>
      <c r="I308">
        <v>35.5</v>
      </c>
      <c r="J308" t="s">
        <v>60</v>
      </c>
      <c r="K308">
        <v>17</v>
      </c>
      <c r="L308" t="s">
        <v>65</v>
      </c>
      <c r="M308">
        <v>3.5</v>
      </c>
      <c r="N308" t="s">
        <v>66</v>
      </c>
      <c r="O308">
        <v>8.83</v>
      </c>
      <c r="P308" t="s">
        <v>66</v>
      </c>
      <c r="Q308">
        <v>5.1999999999999998E-2</v>
      </c>
      <c r="R308" t="s">
        <v>66</v>
      </c>
      <c r="S308">
        <v>4.8000000000000001E-2</v>
      </c>
      <c r="T308" t="s">
        <v>66</v>
      </c>
      <c r="U308">
        <v>4.0000000000000001E-3</v>
      </c>
      <c r="V308" t="s">
        <v>67</v>
      </c>
      <c r="W308">
        <v>3.3000000000000002E-2</v>
      </c>
      <c r="X308" t="s">
        <v>66</v>
      </c>
      <c r="Y308">
        <v>0.05</v>
      </c>
      <c r="Z308" t="s">
        <v>66</v>
      </c>
      <c r="AA308">
        <v>0.04</v>
      </c>
      <c r="AB308" t="s">
        <v>66</v>
      </c>
      <c r="AC308">
        <v>0.03</v>
      </c>
      <c r="AD308" t="s">
        <v>67</v>
      </c>
      <c r="AE308">
        <v>0.02</v>
      </c>
      <c r="AF308" t="s">
        <v>67</v>
      </c>
      <c r="AH308" t="s">
        <v>63</v>
      </c>
      <c r="AJ308" t="s">
        <v>63</v>
      </c>
      <c r="AK308">
        <v>3.0000000000000001E-3</v>
      </c>
      <c r="AL308" t="s">
        <v>66</v>
      </c>
      <c r="AM308">
        <v>1E-3</v>
      </c>
      <c r="AN308" t="s">
        <v>66</v>
      </c>
      <c r="AO308">
        <v>2.21</v>
      </c>
      <c r="AP308" t="s">
        <v>66</v>
      </c>
      <c r="AQ308">
        <v>0.22</v>
      </c>
      <c r="AR308" t="s">
        <v>66</v>
      </c>
      <c r="AS308">
        <v>3.61</v>
      </c>
      <c r="AT308" t="s">
        <v>66</v>
      </c>
      <c r="AU308">
        <v>1.05</v>
      </c>
      <c r="AV308" t="s">
        <v>66</v>
      </c>
      <c r="AW308">
        <v>0.11</v>
      </c>
      <c r="AX308" t="s">
        <v>65</v>
      </c>
      <c r="AY308">
        <v>0.95</v>
      </c>
      <c r="AZ308" t="s">
        <v>60</v>
      </c>
      <c r="BA308">
        <v>1.03</v>
      </c>
      <c r="BB308" t="s">
        <v>66</v>
      </c>
    </row>
    <row r="309" spans="1:54" x14ac:dyDescent="0.25">
      <c r="A309" t="s">
        <v>57</v>
      </c>
      <c r="B309">
        <v>3</v>
      </c>
      <c r="C309" t="s">
        <v>10</v>
      </c>
      <c r="D309">
        <v>2008</v>
      </c>
      <c r="E309">
        <v>155.66</v>
      </c>
      <c r="F309" t="s">
        <v>59</v>
      </c>
      <c r="G309">
        <v>7.5</v>
      </c>
      <c r="H309" t="s">
        <v>65</v>
      </c>
      <c r="I309">
        <v>36.4</v>
      </c>
      <c r="J309" t="s">
        <v>65</v>
      </c>
      <c r="K309">
        <v>17.170000000000002</v>
      </c>
      <c r="L309" t="s">
        <v>65</v>
      </c>
      <c r="M309">
        <v>1.75</v>
      </c>
      <c r="N309" t="s">
        <v>65</v>
      </c>
      <c r="O309">
        <v>8.6999999999999993</v>
      </c>
      <c r="P309" t="s">
        <v>65</v>
      </c>
      <c r="Q309">
        <v>5.0999999999999997E-2</v>
      </c>
      <c r="R309" t="s">
        <v>65</v>
      </c>
      <c r="S309">
        <v>4.8000000000000001E-2</v>
      </c>
      <c r="T309" t="s">
        <v>65</v>
      </c>
      <c r="U309">
        <v>3.0000000000000001E-3</v>
      </c>
      <c r="V309" t="s">
        <v>69</v>
      </c>
      <c r="W309">
        <v>3.5000000000000003E-2</v>
      </c>
      <c r="X309" t="s">
        <v>65</v>
      </c>
      <c r="Y309">
        <v>0.06</v>
      </c>
      <c r="Z309" t="s">
        <v>65</v>
      </c>
      <c r="AA309">
        <v>0.05</v>
      </c>
      <c r="AB309" t="s">
        <v>65</v>
      </c>
      <c r="AC309">
        <v>0.03</v>
      </c>
      <c r="AD309" t="s">
        <v>68</v>
      </c>
      <c r="AE309">
        <v>0.01</v>
      </c>
      <c r="AF309" t="s">
        <v>69</v>
      </c>
      <c r="AH309" t="s">
        <v>63</v>
      </c>
      <c r="AJ309" t="s">
        <v>63</v>
      </c>
      <c r="AK309">
        <v>5.0000000000000001E-3</v>
      </c>
      <c r="AL309" t="s">
        <v>64</v>
      </c>
      <c r="AM309">
        <v>1E-3</v>
      </c>
      <c r="AN309" t="s">
        <v>70</v>
      </c>
      <c r="AO309">
        <v>2.2200000000000002</v>
      </c>
      <c r="AP309" t="s">
        <v>65</v>
      </c>
      <c r="AQ309">
        <v>0.2</v>
      </c>
      <c r="AR309" t="s">
        <v>65</v>
      </c>
      <c r="AS309">
        <v>3.84</v>
      </c>
      <c r="AT309" t="s">
        <v>65</v>
      </c>
      <c r="AU309">
        <v>0.81</v>
      </c>
      <c r="AV309" t="s">
        <v>65</v>
      </c>
      <c r="AW309">
        <v>0.12</v>
      </c>
      <c r="AX309" t="s">
        <v>65</v>
      </c>
      <c r="AY309">
        <v>1.08</v>
      </c>
      <c r="AZ309" t="s">
        <v>65</v>
      </c>
      <c r="BA309">
        <v>0.97</v>
      </c>
      <c r="BB309" t="s">
        <v>65</v>
      </c>
    </row>
    <row r="310" spans="1:54" x14ac:dyDescent="0.25">
      <c r="A310" t="s">
        <v>57</v>
      </c>
      <c r="B310">
        <v>3</v>
      </c>
      <c r="C310" t="s">
        <v>10</v>
      </c>
      <c r="D310">
        <v>2009</v>
      </c>
      <c r="E310">
        <v>136.75</v>
      </c>
      <c r="F310" t="s">
        <v>65</v>
      </c>
      <c r="G310">
        <v>7.5</v>
      </c>
      <c r="H310" t="s">
        <v>65</v>
      </c>
      <c r="I310">
        <v>35.9</v>
      </c>
      <c r="J310" t="s">
        <v>65</v>
      </c>
      <c r="K310">
        <v>17.420000000000002</v>
      </c>
      <c r="L310" t="s">
        <v>65</v>
      </c>
      <c r="M310">
        <v>14.4</v>
      </c>
      <c r="N310" t="s">
        <v>65</v>
      </c>
      <c r="O310">
        <v>8.16</v>
      </c>
      <c r="P310" t="s">
        <v>65</v>
      </c>
      <c r="Q310">
        <v>5.8000000000000003E-2</v>
      </c>
      <c r="R310" t="s">
        <v>65</v>
      </c>
      <c r="S310">
        <v>4.8000000000000001E-2</v>
      </c>
      <c r="T310" t="s">
        <v>65</v>
      </c>
      <c r="U310">
        <v>0.01</v>
      </c>
      <c r="V310" t="s">
        <v>69</v>
      </c>
      <c r="W310">
        <v>3.2000000000000001E-2</v>
      </c>
      <c r="X310" t="s">
        <v>65</v>
      </c>
      <c r="Y310">
        <v>0.06</v>
      </c>
      <c r="Z310" t="s">
        <v>66</v>
      </c>
      <c r="AA310">
        <v>0.05</v>
      </c>
      <c r="AB310" t="s">
        <v>65</v>
      </c>
      <c r="AC310">
        <v>0.04</v>
      </c>
      <c r="AD310" t="s">
        <v>68</v>
      </c>
      <c r="AE310">
        <v>0.01</v>
      </c>
      <c r="AF310" t="s">
        <v>67</v>
      </c>
      <c r="AH310" t="s">
        <v>63</v>
      </c>
      <c r="AJ310" t="s">
        <v>63</v>
      </c>
      <c r="AK310">
        <v>6.0000000000000001E-3</v>
      </c>
      <c r="AL310" t="s">
        <v>70</v>
      </c>
      <c r="AM310">
        <v>1E-3</v>
      </c>
      <c r="AN310" t="s">
        <v>70</v>
      </c>
      <c r="AO310">
        <v>2.2200000000000002</v>
      </c>
      <c r="AP310" t="s">
        <v>65</v>
      </c>
      <c r="AQ310">
        <v>0.23</v>
      </c>
      <c r="AR310" t="s">
        <v>65</v>
      </c>
      <c r="AS310">
        <v>3.81</v>
      </c>
      <c r="AT310" t="s">
        <v>65</v>
      </c>
      <c r="AU310">
        <v>0.81</v>
      </c>
      <c r="AV310" t="s">
        <v>65</v>
      </c>
      <c r="AW310">
        <v>0.11</v>
      </c>
      <c r="AX310" t="s">
        <v>65</v>
      </c>
      <c r="AY310">
        <v>1.05</v>
      </c>
      <c r="AZ310" t="s">
        <v>65</v>
      </c>
      <c r="BA310">
        <v>1</v>
      </c>
      <c r="BB310" t="s">
        <v>65</v>
      </c>
    </row>
    <row r="311" spans="1:54" x14ac:dyDescent="0.25">
      <c r="A311" t="s">
        <v>57</v>
      </c>
      <c r="B311">
        <v>3</v>
      </c>
      <c r="C311" t="s">
        <v>10</v>
      </c>
      <c r="D311">
        <v>2010</v>
      </c>
      <c r="E311">
        <v>117.87</v>
      </c>
      <c r="F311" t="s">
        <v>59</v>
      </c>
      <c r="G311">
        <v>7.5</v>
      </c>
      <c r="H311" t="s">
        <v>65</v>
      </c>
      <c r="I311">
        <v>38.9</v>
      </c>
      <c r="J311" t="s">
        <v>65</v>
      </c>
      <c r="K311">
        <v>18.75</v>
      </c>
      <c r="L311" t="s">
        <v>65</v>
      </c>
      <c r="M311">
        <v>2.99</v>
      </c>
      <c r="N311" t="s">
        <v>65</v>
      </c>
      <c r="O311">
        <v>8.51</v>
      </c>
      <c r="P311" t="s">
        <v>65</v>
      </c>
      <c r="Q311">
        <v>4.7E-2</v>
      </c>
      <c r="R311" t="s">
        <v>65</v>
      </c>
      <c r="S311">
        <v>4.2000000000000003E-2</v>
      </c>
      <c r="T311" t="s">
        <v>65</v>
      </c>
      <c r="U311">
        <v>5.0000000000000001E-3</v>
      </c>
      <c r="V311" t="s">
        <v>69</v>
      </c>
      <c r="W311">
        <v>3.2000000000000001E-2</v>
      </c>
      <c r="X311" t="s">
        <v>65</v>
      </c>
      <c r="Y311">
        <v>0.05</v>
      </c>
      <c r="Z311" t="s">
        <v>65</v>
      </c>
      <c r="AA311">
        <v>0.04</v>
      </c>
      <c r="AB311" t="s">
        <v>65</v>
      </c>
      <c r="AC311">
        <v>0.03</v>
      </c>
      <c r="AD311" t="s">
        <v>68</v>
      </c>
      <c r="AE311">
        <v>0.01</v>
      </c>
      <c r="AF311" t="s">
        <v>69</v>
      </c>
      <c r="AH311" t="s">
        <v>63</v>
      </c>
      <c r="AJ311" t="s">
        <v>63</v>
      </c>
      <c r="AK311">
        <v>6.0000000000000001E-3</v>
      </c>
      <c r="AL311" t="s">
        <v>70</v>
      </c>
      <c r="AM311">
        <v>0</v>
      </c>
      <c r="AN311" t="s">
        <v>70</v>
      </c>
      <c r="AO311">
        <v>2.19</v>
      </c>
      <c r="AP311" t="s">
        <v>65</v>
      </c>
      <c r="AQ311">
        <v>0.21</v>
      </c>
      <c r="AR311" t="s">
        <v>65</v>
      </c>
      <c r="AS311">
        <v>4.09</v>
      </c>
      <c r="AT311" t="s">
        <v>65</v>
      </c>
      <c r="AU311">
        <v>0.68</v>
      </c>
      <c r="AV311" t="s">
        <v>65</v>
      </c>
      <c r="AW311">
        <v>0.12</v>
      </c>
      <c r="AX311" t="s">
        <v>65</v>
      </c>
      <c r="AY311">
        <v>1.1399999999999999</v>
      </c>
      <c r="AZ311" t="s">
        <v>65</v>
      </c>
      <c r="BA311">
        <v>1.07</v>
      </c>
      <c r="BB311" t="s">
        <v>65</v>
      </c>
    </row>
    <row r="312" spans="1:54" x14ac:dyDescent="0.25">
      <c r="A312" t="s">
        <v>57</v>
      </c>
      <c r="B312">
        <v>3</v>
      </c>
      <c r="C312" t="s">
        <v>10</v>
      </c>
      <c r="D312">
        <v>2011</v>
      </c>
      <c r="E312">
        <v>175.75</v>
      </c>
      <c r="F312" t="s">
        <v>59</v>
      </c>
      <c r="G312">
        <v>7.5</v>
      </c>
      <c r="H312" t="s">
        <v>65</v>
      </c>
      <c r="I312">
        <v>36.1</v>
      </c>
      <c r="J312" t="s">
        <v>65</v>
      </c>
      <c r="K312">
        <v>17.47</v>
      </c>
      <c r="L312" t="s">
        <v>65</v>
      </c>
      <c r="M312">
        <v>5.09</v>
      </c>
      <c r="N312" t="s">
        <v>65</v>
      </c>
      <c r="O312">
        <v>8.3699999999999992</v>
      </c>
      <c r="P312" t="s">
        <v>65</v>
      </c>
      <c r="Q312">
        <v>4.1000000000000002E-2</v>
      </c>
      <c r="R312" t="s">
        <v>65</v>
      </c>
      <c r="S312">
        <v>3.5999999999999997E-2</v>
      </c>
      <c r="T312" t="s">
        <v>65</v>
      </c>
      <c r="U312">
        <v>5.0000000000000001E-3</v>
      </c>
      <c r="V312" t="s">
        <v>69</v>
      </c>
      <c r="W312">
        <v>3.3000000000000002E-2</v>
      </c>
      <c r="X312" t="s">
        <v>65</v>
      </c>
      <c r="Y312">
        <v>0.05</v>
      </c>
      <c r="Z312" t="s">
        <v>65</v>
      </c>
      <c r="AA312">
        <v>0.04</v>
      </c>
      <c r="AB312" t="s">
        <v>65</v>
      </c>
      <c r="AC312">
        <v>0.03</v>
      </c>
      <c r="AD312" t="s">
        <v>68</v>
      </c>
      <c r="AE312">
        <v>0.01</v>
      </c>
      <c r="AF312" t="s">
        <v>69</v>
      </c>
      <c r="AH312" t="s">
        <v>63</v>
      </c>
      <c r="AJ312" t="s">
        <v>63</v>
      </c>
      <c r="AK312">
        <v>1.2999999999999999E-2</v>
      </c>
      <c r="AL312" t="s">
        <v>70</v>
      </c>
      <c r="AM312">
        <v>1E-3</v>
      </c>
      <c r="AN312" t="s">
        <v>70</v>
      </c>
      <c r="AO312">
        <v>2.15</v>
      </c>
      <c r="AP312" t="s">
        <v>65</v>
      </c>
      <c r="AQ312">
        <v>0.21</v>
      </c>
      <c r="AR312" t="s">
        <v>65</v>
      </c>
      <c r="AS312">
        <v>3.84</v>
      </c>
      <c r="AT312" t="s">
        <v>65</v>
      </c>
      <c r="AU312">
        <v>0.74</v>
      </c>
      <c r="AV312" t="s">
        <v>65</v>
      </c>
      <c r="AW312">
        <v>0.11</v>
      </c>
      <c r="AX312" t="s">
        <v>65</v>
      </c>
      <c r="AY312">
        <v>0.96</v>
      </c>
      <c r="AZ312" t="s">
        <v>65</v>
      </c>
      <c r="BA312">
        <v>0.96</v>
      </c>
      <c r="BB312" t="s">
        <v>65</v>
      </c>
    </row>
    <row r="313" spans="1:54" x14ac:dyDescent="0.25">
      <c r="A313" t="s">
        <v>57</v>
      </c>
      <c r="B313">
        <v>3</v>
      </c>
      <c r="C313" t="s">
        <v>10</v>
      </c>
      <c r="D313">
        <v>2012</v>
      </c>
      <c r="E313">
        <v>158.04</v>
      </c>
      <c r="F313" t="s">
        <v>59</v>
      </c>
      <c r="G313">
        <v>7.4</v>
      </c>
      <c r="H313" t="s">
        <v>65</v>
      </c>
      <c r="I313">
        <v>34.700000000000003</v>
      </c>
      <c r="J313" t="s">
        <v>65</v>
      </c>
      <c r="K313">
        <v>17.05</v>
      </c>
      <c r="L313" t="s">
        <v>65</v>
      </c>
      <c r="M313">
        <v>9.92</v>
      </c>
      <c r="N313" t="s">
        <v>65</v>
      </c>
      <c r="O313">
        <v>8.31</v>
      </c>
      <c r="P313" t="s">
        <v>65</v>
      </c>
      <c r="Q313">
        <v>3.9E-2</v>
      </c>
      <c r="R313" t="s">
        <v>65</v>
      </c>
      <c r="S313">
        <v>3.3000000000000002E-2</v>
      </c>
      <c r="T313" t="s">
        <v>65</v>
      </c>
      <c r="U313">
        <v>6.0000000000000001E-3</v>
      </c>
      <c r="V313" t="s">
        <v>69</v>
      </c>
      <c r="W313">
        <v>3.1E-2</v>
      </c>
      <c r="X313" t="s">
        <v>65</v>
      </c>
      <c r="Y313">
        <v>0.04</v>
      </c>
      <c r="Z313" t="s">
        <v>70</v>
      </c>
      <c r="AA313">
        <v>0.02</v>
      </c>
      <c r="AB313" t="s">
        <v>70</v>
      </c>
      <c r="AC313">
        <v>0.02</v>
      </c>
      <c r="AD313" t="s">
        <v>67</v>
      </c>
      <c r="AE313">
        <v>0.02</v>
      </c>
      <c r="AF313" t="s">
        <v>69</v>
      </c>
      <c r="AH313" t="s">
        <v>63</v>
      </c>
      <c r="AJ313" t="s">
        <v>63</v>
      </c>
      <c r="AK313">
        <v>7.0000000000000001E-3</v>
      </c>
      <c r="AL313" t="s">
        <v>66</v>
      </c>
      <c r="AM313">
        <v>2E-3</v>
      </c>
      <c r="AN313" t="s">
        <v>70</v>
      </c>
      <c r="AO313">
        <v>2.1</v>
      </c>
      <c r="AP313" t="s">
        <v>65</v>
      </c>
      <c r="AQ313">
        <v>0.21</v>
      </c>
      <c r="AR313" t="s">
        <v>65</v>
      </c>
      <c r="AS313">
        <v>3.72</v>
      </c>
      <c r="AT313" t="s">
        <v>65</v>
      </c>
      <c r="AU313">
        <v>0.92</v>
      </c>
      <c r="AV313" t="s">
        <v>65</v>
      </c>
      <c r="AW313">
        <v>0.11</v>
      </c>
      <c r="AX313" t="s">
        <v>65</v>
      </c>
      <c r="AY313">
        <v>0.92</v>
      </c>
      <c r="AZ313" t="s">
        <v>65</v>
      </c>
      <c r="BA313">
        <v>0.97</v>
      </c>
      <c r="BB313" t="s">
        <v>65</v>
      </c>
    </row>
    <row r="314" spans="1:54" x14ac:dyDescent="0.25">
      <c r="A314" t="s">
        <v>57</v>
      </c>
      <c r="B314">
        <v>3</v>
      </c>
      <c r="C314" t="s">
        <v>10</v>
      </c>
      <c r="D314">
        <v>2013</v>
      </c>
      <c r="E314">
        <v>123.83</v>
      </c>
      <c r="F314" t="s">
        <v>59</v>
      </c>
      <c r="G314">
        <v>7.5</v>
      </c>
      <c r="H314" t="s">
        <v>65</v>
      </c>
      <c r="I314">
        <v>38</v>
      </c>
      <c r="J314" t="s">
        <v>65</v>
      </c>
      <c r="K314">
        <v>18.62</v>
      </c>
      <c r="L314" t="s">
        <v>65</v>
      </c>
      <c r="M314">
        <v>2.38</v>
      </c>
      <c r="N314" t="s">
        <v>65</v>
      </c>
      <c r="O314">
        <v>8.69</v>
      </c>
      <c r="P314" t="s">
        <v>65</v>
      </c>
      <c r="Q314">
        <v>3.5999999999999997E-2</v>
      </c>
      <c r="R314" t="s">
        <v>65</v>
      </c>
      <c r="S314">
        <v>3.4000000000000002E-2</v>
      </c>
      <c r="T314" t="s">
        <v>65</v>
      </c>
      <c r="U314">
        <v>3.0000000000000001E-3</v>
      </c>
      <c r="V314" t="s">
        <v>69</v>
      </c>
      <c r="W314">
        <v>3.2000000000000001E-2</v>
      </c>
      <c r="X314" t="s">
        <v>65</v>
      </c>
      <c r="Y314">
        <v>0.04</v>
      </c>
      <c r="Z314" t="s">
        <v>65</v>
      </c>
      <c r="AA314">
        <v>0.02</v>
      </c>
      <c r="AB314" t="s">
        <v>70</v>
      </c>
      <c r="AC314">
        <v>0.02</v>
      </c>
      <c r="AD314" t="s">
        <v>68</v>
      </c>
      <c r="AE314">
        <v>0.02</v>
      </c>
      <c r="AF314" t="s">
        <v>69</v>
      </c>
      <c r="AH314" t="s">
        <v>63</v>
      </c>
      <c r="AJ314" t="s">
        <v>63</v>
      </c>
      <c r="AK314">
        <v>6.0000000000000001E-3</v>
      </c>
      <c r="AL314" t="s">
        <v>70</v>
      </c>
      <c r="AM314">
        <v>1E-3</v>
      </c>
      <c r="AN314" t="s">
        <v>70</v>
      </c>
      <c r="AO314">
        <v>2.2799999999999998</v>
      </c>
      <c r="AP314" t="s">
        <v>65</v>
      </c>
      <c r="AQ314">
        <v>0.22</v>
      </c>
      <c r="AR314" t="s">
        <v>65</v>
      </c>
      <c r="AS314">
        <v>4.05</v>
      </c>
      <c r="AT314" t="s">
        <v>65</v>
      </c>
      <c r="AU314">
        <v>1.01</v>
      </c>
      <c r="AV314" t="s">
        <v>65</v>
      </c>
      <c r="AW314">
        <v>0.12</v>
      </c>
      <c r="AX314" t="s">
        <v>65</v>
      </c>
      <c r="AY314">
        <v>0.94</v>
      </c>
      <c r="AZ314" t="s">
        <v>65</v>
      </c>
      <c r="BA314">
        <v>0.98</v>
      </c>
      <c r="BB314" t="s">
        <v>65</v>
      </c>
    </row>
    <row r="315" spans="1:54" x14ac:dyDescent="0.25">
      <c r="A315" t="s">
        <v>57</v>
      </c>
      <c r="B315">
        <v>3</v>
      </c>
      <c r="C315" t="s">
        <v>10</v>
      </c>
      <c r="D315">
        <v>2014</v>
      </c>
      <c r="E315">
        <v>132.44999999999999</v>
      </c>
      <c r="F315" t="s">
        <v>65</v>
      </c>
      <c r="G315">
        <v>7.5</v>
      </c>
      <c r="H315" t="s">
        <v>65</v>
      </c>
      <c r="I315">
        <v>36.799999999999997</v>
      </c>
      <c r="J315" t="s">
        <v>65</v>
      </c>
      <c r="K315">
        <v>18.13</v>
      </c>
      <c r="L315" t="s">
        <v>65</v>
      </c>
      <c r="M315">
        <v>4.8099999999999996</v>
      </c>
      <c r="N315" t="s">
        <v>65</v>
      </c>
      <c r="O315">
        <v>8.6199999999999992</v>
      </c>
      <c r="P315" t="s">
        <v>65</v>
      </c>
      <c r="Q315">
        <v>4.2000000000000003E-2</v>
      </c>
      <c r="R315" t="s">
        <v>65</v>
      </c>
      <c r="S315">
        <v>3.5999999999999997E-2</v>
      </c>
      <c r="T315" t="s">
        <v>65</v>
      </c>
      <c r="U315">
        <v>6.0000000000000001E-3</v>
      </c>
      <c r="V315" t="s">
        <v>69</v>
      </c>
      <c r="W315">
        <v>3.3000000000000002E-2</v>
      </c>
      <c r="X315" t="s">
        <v>65</v>
      </c>
      <c r="Y315">
        <v>0.04</v>
      </c>
      <c r="Z315" t="s">
        <v>65</v>
      </c>
      <c r="AA315">
        <v>0.02</v>
      </c>
      <c r="AB315" t="s">
        <v>70</v>
      </c>
      <c r="AC315">
        <v>0.02</v>
      </c>
      <c r="AD315" t="s">
        <v>68</v>
      </c>
      <c r="AE315">
        <v>0.02</v>
      </c>
      <c r="AF315" t="s">
        <v>69</v>
      </c>
      <c r="AH315" t="s">
        <v>63</v>
      </c>
      <c r="AJ315" t="s">
        <v>63</v>
      </c>
      <c r="AK315">
        <v>5.0000000000000001E-3</v>
      </c>
      <c r="AL315" t="s">
        <v>70</v>
      </c>
      <c r="AM315">
        <v>1E-3</v>
      </c>
      <c r="AN315" t="s">
        <v>70</v>
      </c>
      <c r="AO315">
        <v>2.2000000000000002</v>
      </c>
      <c r="AP315" t="s">
        <v>65</v>
      </c>
      <c r="AQ315">
        <v>0.23</v>
      </c>
      <c r="AR315" t="s">
        <v>65</v>
      </c>
      <c r="AS315">
        <v>3.94</v>
      </c>
      <c r="AT315" t="s">
        <v>65</v>
      </c>
      <c r="AU315">
        <v>0.98</v>
      </c>
      <c r="AV315" t="s">
        <v>65</v>
      </c>
      <c r="AW315">
        <v>0.11</v>
      </c>
      <c r="AX315" t="s">
        <v>65</v>
      </c>
      <c r="AY315">
        <v>0.9</v>
      </c>
      <c r="AZ315" t="s">
        <v>65</v>
      </c>
      <c r="BA315">
        <v>0.91</v>
      </c>
      <c r="BB315" t="s">
        <v>65</v>
      </c>
    </row>
    <row r="316" spans="1:54" x14ac:dyDescent="0.25">
      <c r="A316" t="s">
        <v>57</v>
      </c>
      <c r="B316">
        <v>3</v>
      </c>
      <c r="C316" t="s">
        <v>10</v>
      </c>
      <c r="D316">
        <v>2015</v>
      </c>
      <c r="E316">
        <v>91.03</v>
      </c>
      <c r="F316" t="s">
        <v>59</v>
      </c>
      <c r="G316">
        <v>7.3</v>
      </c>
      <c r="H316" t="s">
        <v>65</v>
      </c>
      <c r="I316">
        <v>39</v>
      </c>
      <c r="J316" t="s">
        <v>65</v>
      </c>
      <c r="K316">
        <v>18.61</v>
      </c>
      <c r="L316" t="s">
        <v>65</v>
      </c>
      <c r="M316">
        <v>9.68</v>
      </c>
      <c r="N316" t="s">
        <v>65</v>
      </c>
      <c r="O316">
        <v>8.4</v>
      </c>
      <c r="P316" t="s">
        <v>65</v>
      </c>
      <c r="Q316">
        <v>4.1000000000000002E-2</v>
      </c>
      <c r="R316" t="s">
        <v>65</v>
      </c>
      <c r="S316">
        <v>3.6999999999999998E-2</v>
      </c>
      <c r="T316" t="s">
        <v>65</v>
      </c>
      <c r="U316">
        <v>5.0000000000000001E-3</v>
      </c>
      <c r="V316" t="s">
        <v>69</v>
      </c>
      <c r="W316">
        <v>3.5000000000000003E-2</v>
      </c>
      <c r="X316" t="s">
        <v>65</v>
      </c>
      <c r="Y316">
        <v>0.06</v>
      </c>
      <c r="Z316" t="s">
        <v>65</v>
      </c>
      <c r="AA316">
        <v>0.04</v>
      </c>
      <c r="AB316" t="s">
        <v>70</v>
      </c>
      <c r="AC316">
        <v>0.03</v>
      </c>
      <c r="AD316" t="s">
        <v>68</v>
      </c>
      <c r="AE316">
        <v>0.02</v>
      </c>
      <c r="AF316" t="s">
        <v>69</v>
      </c>
      <c r="AH316" t="s">
        <v>63</v>
      </c>
      <c r="AJ316" t="s">
        <v>63</v>
      </c>
      <c r="AK316">
        <v>0.01</v>
      </c>
      <c r="AL316" t="s">
        <v>70</v>
      </c>
      <c r="AM316">
        <v>1E-3</v>
      </c>
      <c r="AN316" t="s">
        <v>70</v>
      </c>
      <c r="AO316">
        <v>2.2799999999999998</v>
      </c>
      <c r="AP316" t="s">
        <v>65</v>
      </c>
      <c r="AQ316">
        <v>0.21</v>
      </c>
      <c r="AR316" t="s">
        <v>65</v>
      </c>
      <c r="AS316">
        <v>4.16</v>
      </c>
      <c r="AT316" t="s">
        <v>65</v>
      </c>
      <c r="AU316">
        <v>1.03</v>
      </c>
      <c r="AV316" t="s">
        <v>65</v>
      </c>
      <c r="AW316">
        <v>0.12</v>
      </c>
      <c r="AX316" t="s">
        <v>65</v>
      </c>
      <c r="AY316">
        <v>0.97</v>
      </c>
      <c r="AZ316" t="s">
        <v>65</v>
      </c>
      <c r="BA316">
        <v>1.1299999999999999</v>
      </c>
      <c r="BB316" t="s">
        <v>65</v>
      </c>
    </row>
    <row r="317" spans="1:54" x14ac:dyDescent="0.25">
      <c r="A317" t="s">
        <v>57</v>
      </c>
      <c r="B317">
        <v>3</v>
      </c>
      <c r="C317" t="s">
        <v>10</v>
      </c>
      <c r="D317">
        <v>2016</v>
      </c>
      <c r="E317">
        <v>141.56</v>
      </c>
      <c r="F317" t="s">
        <v>59</v>
      </c>
      <c r="G317">
        <v>7.5</v>
      </c>
      <c r="H317" t="s">
        <v>65</v>
      </c>
      <c r="I317">
        <v>36.200000000000003</v>
      </c>
      <c r="J317" t="s">
        <v>65</v>
      </c>
      <c r="K317">
        <v>17.77</v>
      </c>
      <c r="L317" t="s">
        <v>65</v>
      </c>
      <c r="M317">
        <v>2.66</v>
      </c>
      <c r="N317" t="s">
        <v>65</v>
      </c>
      <c r="O317">
        <v>8.39</v>
      </c>
      <c r="P317" t="s">
        <v>65</v>
      </c>
      <c r="Q317">
        <v>0.04</v>
      </c>
      <c r="R317" t="s">
        <v>65</v>
      </c>
      <c r="S317">
        <v>3.5999999999999997E-2</v>
      </c>
      <c r="T317" t="s">
        <v>65</v>
      </c>
      <c r="U317">
        <v>4.0000000000000001E-3</v>
      </c>
      <c r="V317" t="s">
        <v>69</v>
      </c>
      <c r="W317">
        <v>3.5000000000000003E-2</v>
      </c>
      <c r="X317" t="s">
        <v>65</v>
      </c>
      <c r="Y317">
        <v>0.03</v>
      </c>
      <c r="Z317" t="s">
        <v>70</v>
      </c>
      <c r="AA317">
        <v>0.02</v>
      </c>
      <c r="AB317" t="s">
        <v>70</v>
      </c>
      <c r="AC317">
        <v>0.02</v>
      </c>
      <c r="AD317" t="s">
        <v>68</v>
      </c>
      <c r="AE317">
        <v>0.01</v>
      </c>
      <c r="AF317" t="s">
        <v>69</v>
      </c>
      <c r="AH317" t="s">
        <v>63</v>
      </c>
      <c r="AJ317" t="s">
        <v>63</v>
      </c>
      <c r="AK317">
        <v>4.0000000000000001E-3</v>
      </c>
      <c r="AL317" t="s">
        <v>70</v>
      </c>
      <c r="AM317">
        <v>1E-3</v>
      </c>
      <c r="AN317" t="s">
        <v>70</v>
      </c>
      <c r="AO317">
        <v>2.15</v>
      </c>
      <c r="AP317" t="s">
        <v>65</v>
      </c>
      <c r="AQ317">
        <v>0.21</v>
      </c>
      <c r="AR317" t="s">
        <v>65</v>
      </c>
      <c r="AS317">
        <v>3.77</v>
      </c>
      <c r="AT317" t="s">
        <v>65</v>
      </c>
      <c r="AU317">
        <v>0.94</v>
      </c>
      <c r="AV317" t="s">
        <v>65</v>
      </c>
      <c r="AW317">
        <v>0.11</v>
      </c>
      <c r="AX317" t="s">
        <v>65</v>
      </c>
      <c r="AY317">
        <v>0.97</v>
      </c>
      <c r="AZ317" t="s">
        <v>65</v>
      </c>
      <c r="BA317">
        <v>1.03</v>
      </c>
      <c r="BB317" t="s">
        <v>65</v>
      </c>
    </row>
    <row r="318" spans="1:54" x14ac:dyDescent="0.25">
      <c r="A318" t="s">
        <v>57</v>
      </c>
      <c r="B318">
        <v>3</v>
      </c>
      <c r="C318" t="s">
        <v>10</v>
      </c>
      <c r="D318">
        <v>2017</v>
      </c>
      <c r="E318">
        <v>166.03</v>
      </c>
      <c r="F318" t="s">
        <v>65</v>
      </c>
      <c r="G318">
        <v>7.5</v>
      </c>
      <c r="H318" t="s">
        <v>65</v>
      </c>
      <c r="I318">
        <v>36.9</v>
      </c>
      <c r="J318" t="s">
        <v>65</v>
      </c>
      <c r="K318">
        <v>17.809999999999999</v>
      </c>
      <c r="L318" t="s">
        <v>65</v>
      </c>
      <c r="M318">
        <v>2.84</v>
      </c>
      <c r="N318" t="s">
        <v>65</v>
      </c>
      <c r="O318">
        <v>8.36</v>
      </c>
      <c r="P318" t="s">
        <v>65</v>
      </c>
      <c r="Q318">
        <v>4.1000000000000002E-2</v>
      </c>
      <c r="R318" t="s">
        <v>65</v>
      </c>
      <c r="S318">
        <v>3.6999999999999998E-2</v>
      </c>
      <c r="T318" t="s">
        <v>65</v>
      </c>
      <c r="U318">
        <v>4.0000000000000001E-3</v>
      </c>
      <c r="V318" t="s">
        <v>69</v>
      </c>
      <c r="W318">
        <v>3.7999999999999999E-2</v>
      </c>
      <c r="X318" t="s">
        <v>65</v>
      </c>
      <c r="Y318">
        <v>0.03</v>
      </c>
      <c r="Z318" t="s">
        <v>70</v>
      </c>
      <c r="AA318">
        <v>0.02</v>
      </c>
      <c r="AB318" t="s">
        <v>70</v>
      </c>
      <c r="AC318">
        <v>0.02</v>
      </c>
      <c r="AD318" t="s">
        <v>68</v>
      </c>
      <c r="AE318">
        <v>0.01</v>
      </c>
      <c r="AF318" t="s">
        <v>69</v>
      </c>
      <c r="AH318" t="s">
        <v>63</v>
      </c>
      <c r="AJ318" t="s">
        <v>63</v>
      </c>
      <c r="AK318">
        <v>3.0000000000000001E-3</v>
      </c>
      <c r="AL318" t="s">
        <v>70</v>
      </c>
      <c r="AM318">
        <v>1E-3</v>
      </c>
      <c r="AN318" t="s">
        <v>70</v>
      </c>
      <c r="AO318">
        <v>2.2000000000000002</v>
      </c>
      <c r="AP318" t="s">
        <v>65</v>
      </c>
      <c r="AQ318">
        <v>0.21</v>
      </c>
      <c r="AR318" t="s">
        <v>65</v>
      </c>
      <c r="AS318">
        <v>3.93</v>
      </c>
      <c r="AT318" t="s">
        <v>65</v>
      </c>
      <c r="AU318">
        <v>0.98</v>
      </c>
      <c r="AV318" t="s">
        <v>65</v>
      </c>
      <c r="AW318">
        <v>0.11</v>
      </c>
      <c r="AX318" t="s">
        <v>65</v>
      </c>
      <c r="AY318">
        <v>0.89</v>
      </c>
      <c r="AZ318" t="s">
        <v>65</v>
      </c>
      <c r="BA318">
        <v>0.93</v>
      </c>
      <c r="BB318" t="s">
        <v>65</v>
      </c>
    </row>
    <row r="319" spans="1:54" x14ac:dyDescent="0.25">
      <c r="A319" t="s">
        <v>57</v>
      </c>
      <c r="B319">
        <v>3</v>
      </c>
      <c r="C319" t="s">
        <v>10</v>
      </c>
      <c r="D319">
        <v>2018</v>
      </c>
      <c r="E319">
        <v>112.87</v>
      </c>
      <c r="F319" t="s">
        <v>65</v>
      </c>
      <c r="G319">
        <v>7.5</v>
      </c>
      <c r="H319" t="s">
        <v>65</v>
      </c>
      <c r="I319">
        <v>39.299999999999997</v>
      </c>
      <c r="J319" t="s">
        <v>60</v>
      </c>
      <c r="K319">
        <v>18.98</v>
      </c>
      <c r="L319" t="s">
        <v>65</v>
      </c>
      <c r="M319">
        <v>1.47</v>
      </c>
      <c r="N319" t="s">
        <v>65</v>
      </c>
      <c r="O319">
        <v>8.8000000000000007</v>
      </c>
      <c r="P319" t="s">
        <v>65</v>
      </c>
      <c r="Q319">
        <v>4.1000000000000002E-2</v>
      </c>
      <c r="R319" t="s">
        <v>65</v>
      </c>
      <c r="S319">
        <v>3.7999999999999999E-2</v>
      </c>
      <c r="T319" t="s">
        <v>65</v>
      </c>
      <c r="U319">
        <v>3.0000000000000001E-3</v>
      </c>
      <c r="V319" t="s">
        <v>69</v>
      </c>
      <c r="W319">
        <v>3.6999999999999998E-2</v>
      </c>
      <c r="X319" t="s">
        <v>65</v>
      </c>
      <c r="Y319">
        <v>0.03</v>
      </c>
      <c r="Z319" t="s">
        <v>65</v>
      </c>
      <c r="AA319">
        <v>0.02</v>
      </c>
      <c r="AB319" t="s">
        <v>70</v>
      </c>
      <c r="AC319">
        <v>0.02</v>
      </c>
      <c r="AD319" t="s">
        <v>69</v>
      </c>
      <c r="AE319">
        <v>0.01</v>
      </c>
      <c r="AF319" t="s">
        <v>69</v>
      </c>
      <c r="AH319" t="s">
        <v>63</v>
      </c>
      <c r="AJ319" t="s">
        <v>63</v>
      </c>
      <c r="AK319">
        <v>8.0000000000000002E-3</v>
      </c>
      <c r="AL319" t="s">
        <v>70</v>
      </c>
      <c r="AM319">
        <v>0</v>
      </c>
      <c r="AN319" t="s">
        <v>70</v>
      </c>
      <c r="AO319">
        <v>2.27</v>
      </c>
      <c r="AP319" t="s">
        <v>65</v>
      </c>
      <c r="AQ319">
        <v>0.2</v>
      </c>
      <c r="AR319" t="s">
        <v>65</v>
      </c>
      <c r="AS319">
        <v>4.1100000000000003</v>
      </c>
      <c r="AT319" t="s">
        <v>65</v>
      </c>
      <c r="AU319">
        <v>1.01</v>
      </c>
      <c r="AV319" t="s">
        <v>65</v>
      </c>
      <c r="AW319">
        <v>0.11</v>
      </c>
      <c r="AX319" t="s">
        <v>65</v>
      </c>
      <c r="AY319">
        <v>0.91</v>
      </c>
      <c r="AZ319" t="s">
        <v>65</v>
      </c>
      <c r="BA319">
        <v>0.98</v>
      </c>
      <c r="BB31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 Data</vt:lpstr>
      <vt:lpstr>Final Annual</vt:lpstr>
      <vt:lpstr>Site 06</vt:lpstr>
      <vt:lpstr>Site 07</vt:lpstr>
      <vt:lpstr>Site 08</vt:lpstr>
      <vt:lpstr>Site 09</vt:lpstr>
      <vt:lpstr>Site 10 </vt:lpstr>
      <vt:lpstr>Raw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Cosette</cp:lastModifiedBy>
  <dcterms:created xsi:type="dcterms:W3CDTF">2020-07-07T17:54:51Z</dcterms:created>
  <dcterms:modified xsi:type="dcterms:W3CDTF">2020-07-27T22:51:05Z</dcterms:modified>
</cp:coreProperties>
</file>