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dsloan2000\Documents\Classes - Non-R\Statistics\"/>
    </mc:Choice>
  </mc:AlternateContent>
  <bookViews>
    <workbookView xWindow="0" yWindow="0" windowWidth="21525" windowHeight="12135" firstSheet="1" activeTab="7"/>
  </bookViews>
  <sheets>
    <sheet name="Data" sheetId="1" r:id="rId1"/>
    <sheet name="Metadata - Countries" sheetId="2" r:id="rId2"/>
    <sheet name="Metadata - Indicators" sheetId="3" r:id="rId3"/>
    <sheet name="Analysis" sheetId="5" r:id="rId4"/>
    <sheet name="Discards" sheetId="6" r:id="rId5"/>
    <sheet name="FinalCountries" sheetId="7" r:id="rId6"/>
    <sheet name="Comparison" sheetId="9" r:id="rId7"/>
    <sheet name="Dispersion" sheetId="15" r:id="rId8"/>
  </sheets>
  <definedNames>
    <definedName name="_xlnm._FilterDatabase" localSheetId="3" hidden="1">Analysis!$A$3:$BI$3</definedName>
    <definedName name="_xlnm._FilterDatabase" localSheetId="5" hidden="1">FinalCountries!$A$3:$Y$164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20" i="15" l="1"/>
  <c r="B13" i="15"/>
  <c r="D14" i="15"/>
  <c r="D18" i="15"/>
  <c r="E14" i="15"/>
  <c r="E18" i="15"/>
  <c r="F14" i="15"/>
  <c r="F18" i="15"/>
  <c r="G14" i="15"/>
  <c r="G18" i="15"/>
  <c r="H14" i="15"/>
  <c r="H18" i="15"/>
  <c r="I14" i="15"/>
  <c r="I18" i="15"/>
  <c r="J14" i="15"/>
  <c r="J18" i="15"/>
  <c r="K14" i="15"/>
  <c r="K18" i="15"/>
  <c r="L14" i="15"/>
  <c r="L18" i="15"/>
  <c r="M14" i="15"/>
  <c r="M18" i="15"/>
  <c r="N14" i="15"/>
  <c r="N18" i="15"/>
  <c r="O14" i="15"/>
  <c r="O18" i="15"/>
  <c r="P14" i="15"/>
  <c r="P18" i="15"/>
  <c r="Q14" i="15"/>
  <c r="Q18" i="15"/>
  <c r="R14" i="15"/>
  <c r="R18" i="15"/>
  <c r="S14" i="15"/>
  <c r="S18" i="15"/>
  <c r="B19" i="15"/>
  <c r="B20" i="15"/>
  <c r="D19" i="15"/>
  <c r="D17" i="15"/>
  <c r="D16" i="15"/>
  <c r="E16" i="15"/>
  <c r="F16" i="15"/>
  <c r="G16" i="15"/>
  <c r="H16" i="15"/>
  <c r="I16" i="15"/>
  <c r="J16" i="15"/>
  <c r="K16" i="15"/>
  <c r="L16" i="15"/>
  <c r="M16" i="15"/>
  <c r="N16" i="15"/>
  <c r="O16" i="15"/>
  <c r="P16" i="15"/>
  <c r="Q16" i="15"/>
  <c r="R16" i="15"/>
  <c r="S16" i="15"/>
  <c r="B17" i="15"/>
  <c r="B15" i="15"/>
  <c r="X12" i="15"/>
  <c r="W12" i="15"/>
  <c r="Y12" i="15"/>
  <c r="B3" i="15"/>
  <c r="D4" i="15"/>
  <c r="D8" i="15"/>
  <c r="E4" i="15"/>
  <c r="E8" i="15"/>
  <c r="F4" i="15"/>
  <c r="F8" i="15"/>
  <c r="G4" i="15"/>
  <c r="G8" i="15"/>
  <c r="H4" i="15"/>
  <c r="H8" i="15"/>
  <c r="I4" i="15"/>
  <c r="I8" i="15"/>
  <c r="J4" i="15"/>
  <c r="J8" i="15"/>
  <c r="K4" i="15"/>
  <c r="K8" i="15"/>
  <c r="L4" i="15"/>
  <c r="L8" i="15"/>
  <c r="M4" i="15"/>
  <c r="M8" i="15"/>
  <c r="N4" i="15"/>
  <c r="N8" i="15"/>
  <c r="O4" i="15"/>
  <c r="O8" i="15"/>
  <c r="P4" i="15"/>
  <c r="P8" i="15"/>
  <c r="Q4" i="15"/>
  <c r="Q8" i="15"/>
  <c r="R4" i="15"/>
  <c r="R8" i="15"/>
  <c r="S4" i="15"/>
  <c r="S8" i="15"/>
  <c r="B9" i="15"/>
  <c r="B10" i="15"/>
  <c r="F9" i="15"/>
  <c r="D9" i="15"/>
  <c r="D7" i="15"/>
  <c r="D6" i="15"/>
  <c r="E6" i="15"/>
  <c r="F6" i="15"/>
  <c r="G6" i="15"/>
  <c r="H6" i="15"/>
  <c r="I6" i="15"/>
  <c r="J6" i="15"/>
  <c r="K6" i="15"/>
  <c r="L6" i="15"/>
  <c r="M6" i="15"/>
  <c r="N6" i="15"/>
  <c r="O6" i="15"/>
  <c r="P6" i="15"/>
  <c r="Q6" i="15"/>
  <c r="R6" i="15"/>
  <c r="S6" i="15"/>
  <c r="B7" i="15"/>
  <c r="B5" i="15"/>
  <c r="X2" i="15"/>
  <c r="W2" i="15"/>
  <c r="Y2" i="15"/>
  <c r="D5" i="7"/>
  <c r="E5" i="7"/>
  <c r="F5" i="7"/>
  <c r="G5" i="7"/>
  <c r="H5" i="7"/>
  <c r="I5" i="7"/>
  <c r="J5" i="7"/>
  <c r="K5" i="7"/>
  <c r="L5" i="7"/>
  <c r="M5" i="7"/>
  <c r="N5" i="7"/>
  <c r="O5" i="7"/>
  <c r="P5" i="7"/>
  <c r="Q5" i="7"/>
  <c r="R5" i="7"/>
  <c r="S5" i="7"/>
  <c r="Z5" i="7"/>
  <c r="D6" i="7"/>
  <c r="E6" i="7"/>
  <c r="F6" i="7"/>
  <c r="G6" i="7"/>
  <c r="H6" i="7"/>
  <c r="I6" i="7"/>
  <c r="J6" i="7"/>
  <c r="K6" i="7"/>
  <c r="L6" i="7"/>
  <c r="M6" i="7"/>
  <c r="N6" i="7"/>
  <c r="O6" i="7"/>
  <c r="P6" i="7"/>
  <c r="Q6" i="7"/>
  <c r="R6" i="7"/>
  <c r="S6" i="7"/>
  <c r="Z6" i="7"/>
  <c r="D7" i="7"/>
  <c r="E7" i="7"/>
  <c r="F7" i="7"/>
  <c r="G7" i="7"/>
  <c r="H7" i="7"/>
  <c r="I7" i="7"/>
  <c r="J7" i="7"/>
  <c r="K7" i="7"/>
  <c r="L7" i="7"/>
  <c r="M7" i="7"/>
  <c r="N7" i="7"/>
  <c r="O7" i="7"/>
  <c r="P7" i="7"/>
  <c r="Q7" i="7"/>
  <c r="R7" i="7"/>
  <c r="S7" i="7"/>
  <c r="Z7" i="7"/>
  <c r="D8" i="7"/>
  <c r="E8" i="7"/>
  <c r="F8" i="7"/>
  <c r="G8" i="7"/>
  <c r="H8" i="7"/>
  <c r="I8" i="7"/>
  <c r="J8" i="7"/>
  <c r="K8" i="7"/>
  <c r="L8" i="7"/>
  <c r="M8" i="7"/>
  <c r="N8" i="7"/>
  <c r="O8" i="7"/>
  <c r="P8" i="7"/>
  <c r="Q8" i="7"/>
  <c r="R8" i="7"/>
  <c r="S8" i="7"/>
  <c r="Z8" i="7"/>
  <c r="D9" i="7"/>
  <c r="E9" i="7"/>
  <c r="F9" i="7"/>
  <c r="G9" i="7"/>
  <c r="H9" i="7"/>
  <c r="I9" i="7"/>
  <c r="J9" i="7"/>
  <c r="K9" i="7"/>
  <c r="L9" i="7"/>
  <c r="M9" i="7"/>
  <c r="N9" i="7"/>
  <c r="O9" i="7"/>
  <c r="P9" i="7"/>
  <c r="Q9" i="7"/>
  <c r="R9" i="7"/>
  <c r="S9" i="7"/>
  <c r="Z9" i="7"/>
  <c r="D10" i="7"/>
  <c r="E10" i="7"/>
  <c r="F10" i="7"/>
  <c r="G10" i="7"/>
  <c r="H10" i="7"/>
  <c r="I10" i="7"/>
  <c r="J10" i="7"/>
  <c r="K10" i="7"/>
  <c r="L10" i="7"/>
  <c r="M10" i="7"/>
  <c r="N10" i="7"/>
  <c r="O10" i="7"/>
  <c r="P10" i="7"/>
  <c r="Q10" i="7"/>
  <c r="R10" i="7"/>
  <c r="S10" i="7"/>
  <c r="Z10" i="7"/>
  <c r="D11" i="7"/>
  <c r="E11" i="7"/>
  <c r="F11" i="7"/>
  <c r="G11" i="7"/>
  <c r="H11" i="7"/>
  <c r="I11" i="7"/>
  <c r="J11" i="7"/>
  <c r="K11" i="7"/>
  <c r="L11" i="7"/>
  <c r="M11" i="7"/>
  <c r="N11" i="7"/>
  <c r="O11" i="7"/>
  <c r="P11" i="7"/>
  <c r="Q11" i="7"/>
  <c r="R11" i="7"/>
  <c r="S11" i="7"/>
  <c r="Z11" i="7"/>
  <c r="D12" i="7"/>
  <c r="E12" i="7"/>
  <c r="F12" i="7"/>
  <c r="G12" i="7"/>
  <c r="H12" i="7"/>
  <c r="I12" i="7"/>
  <c r="J12" i="7"/>
  <c r="K12" i="7"/>
  <c r="L12" i="7"/>
  <c r="M12" i="7"/>
  <c r="N12" i="7"/>
  <c r="O12" i="7"/>
  <c r="P12" i="7"/>
  <c r="Q12" i="7"/>
  <c r="R12" i="7"/>
  <c r="S12" i="7"/>
  <c r="Z12" i="7"/>
  <c r="D13" i="7"/>
  <c r="E13" i="7"/>
  <c r="F13" i="7"/>
  <c r="G13" i="7"/>
  <c r="H13" i="7"/>
  <c r="I13" i="7"/>
  <c r="J13" i="7"/>
  <c r="K13" i="7"/>
  <c r="L13" i="7"/>
  <c r="M13" i="7"/>
  <c r="N13" i="7"/>
  <c r="O13" i="7"/>
  <c r="P13" i="7"/>
  <c r="Q13" i="7"/>
  <c r="R13" i="7"/>
  <c r="S13" i="7"/>
  <c r="Z13" i="7"/>
  <c r="D14" i="7"/>
  <c r="E14" i="7"/>
  <c r="F14" i="7"/>
  <c r="G14" i="7"/>
  <c r="H14" i="7"/>
  <c r="I14" i="7"/>
  <c r="J14" i="7"/>
  <c r="K14" i="7"/>
  <c r="L14" i="7"/>
  <c r="M14" i="7"/>
  <c r="N14" i="7"/>
  <c r="O14" i="7"/>
  <c r="P14" i="7"/>
  <c r="Q14" i="7"/>
  <c r="R14" i="7"/>
  <c r="S14" i="7"/>
  <c r="Z14" i="7"/>
  <c r="D15" i="7"/>
  <c r="E15" i="7"/>
  <c r="F15" i="7"/>
  <c r="G15" i="7"/>
  <c r="H15" i="7"/>
  <c r="I15" i="7"/>
  <c r="J15" i="7"/>
  <c r="K15" i="7"/>
  <c r="L15" i="7"/>
  <c r="M15" i="7"/>
  <c r="N15" i="7"/>
  <c r="O15" i="7"/>
  <c r="P15" i="7"/>
  <c r="Q15" i="7"/>
  <c r="R15" i="7"/>
  <c r="S15" i="7"/>
  <c r="Z15" i="7"/>
  <c r="D16" i="7"/>
  <c r="E16" i="7"/>
  <c r="F16" i="7"/>
  <c r="G16" i="7"/>
  <c r="H16" i="7"/>
  <c r="I16" i="7"/>
  <c r="J16" i="7"/>
  <c r="K16" i="7"/>
  <c r="L16" i="7"/>
  <c r="M16" i="7"/>
  <c r="N16" i="7"/>
  <c r="O16" i="7"/>
  <c r="P16" i="7"/>
  <c r="Q16" i="7"/>
  <c r="R16" i="7"/>
  <c r="S16" i="7"/>
  <c r="Z16" i="7"/>
  <c r="D17" i="7"/>
  <c r="E17" i="7"/>
  <c r="F17" i="7"/>
  <c r="G17" i="7"/>
  <c r="H17" i="7"/>
  <c r="I17" i="7"/>
  <c r="J17" i="7"/>
  <c r="K17" i="7"/>
  <c r="L17" i="7"/>
  <c r="M17" i="7"/>
  <c r="N17" i="7"/>
  <c r="O17" i="7"/>
  <c r="P17" i="7"/>
  <c r="Q17" i="7"/>
  <c r="R17" i="7"/>
  <c r="S17" i="7"/>
  <c r="Z17" i="7"/>
  <c r="D18" i="7"/>
  <c r="E18" i="7"/>
  <c r="F18" i="7"/>
  <c r="G18" i="7"/>
  <c r="H18" i="7"/>
  <c r="I18" i="7"/>
  <c r="J18" i="7"/>
  <c r="K18" i="7"/>
  <c r="L18" i="7"/>
  <c r="M18" i="7"/>
  <c r="N18" i="7"/>
  <c r="O18" i="7"/>
  <c r="P18" i="7"/>
  <c r="Q18" i="7"/>
  <c r="R18" i="7"/>
  <c r="S18" i="7"/>
  <c r="Z18" i="7"/>
  <c r="D19" i="7"/>
  <c r="E19" i="7"/>
  <c r="F19" i="7"/>
  <c r="G19" i="7"/>
  <c r="H19" i="7"/>
  <c r="I19" i="7"/>
  <c r="J19" i="7"/>
  <c r="K19" i="7"/>
  <c r="L19" i="7"/>
  <c r="M19" i="7"/>
  <c r="N19" i="7"/>
  <c r="O19" i="7"/>
  <c r="P19" i="7"/>
  <c r="Q19" i="7"/>
  <c r="R19" i="7"/>
  <c r="S19" i="7"/>
  <c r="Z19" i="7"/>
  <c r="D20" i="7"/>
  <c r="E20" i="7"/>
  <c r="F20" i="7"/>
  <c r="G20" i="7"/>
  <c r="H20" i="7"/>
  <c r="I20" i="7"/>
  <c r="J20" i="7"/>
  <c r="K20" i="7"/>
  <c r="L20" i="7"/>
  <c r="M20" i="7"/>
  <c r="N20" i="7"/>
  <c r="O20" i="7"/>
  <c r="P20" i="7"/>
  <c r="Q20" i="7"/>
  <c r="R20" i="7"/>
  <c r="S20" i="7"/>
  <c r="Z20" i="7"/>
  <c r="D21" i="7"/>
  <c r="E21" i="7"/>
  <c r="F21" i="7"/>
  <c r="G21" i="7"/>
  <c r="H21" i="7"/>
  <c r="I21" i="7"/>
  <c r="J21" i="7"/>
  <c r="K21" i="7"/>
  <c r="L21" i="7"/>
  <c r="M21" i="7"/>
  <c r="N21" i="7"/>
  <c r="O21" i="7"/>
  <c r="P21" i="7"/>
  <c r="Q21" i="7"/>
  <c r="R21" i="7"/>
  <c r="S21" i="7"/>
  <c r="Z21" i="7"/>
  <c r="D22" i="7"/>
  <c r="E22" i="7"/>
  <c r="F22" i="7"/>
  <c r="G22" i="7"/>
  <c r="H22" i="7"/>
  <c r="I22" i="7"/>
  <c r="J22" i="7"/>
  <c r="K22" i="7"/>
  <c r="L22" i="7"/>
  <c r="M22" i="7"/>
  <c r="N22" i="7"/>
  <c r="O22" i="7"/>
  <c r="P22" i="7"/>
  <c r="Q22" i="7"/>
  <c r="R22" i="7"/>
  <c r="S22" i="7"/>
  <c r="Z22" i="7"/>
  <c r="D23" i="7"/>
  <c r="E23" i="7"/>
  <c r="F23" i="7"/>
  <c r="G23" i="7"/>
  <c r="H23" i="7"/>
  <c r="I23" i="7"/>
  <c r="J23" i="7"/>
  <c r="K23" i="7"/>
  <c r="L23" i="7"/>
  <c r="M23" i="7"/>
  <c r="N23" i="7"/>
  <c r="O23" i="7"/>
  <c r="P23" i="7"/>
  <c r="Q23" i="7"/>
  <c r="R23" i="7"/>
  <c r="S23" i="7"/>
  <c r="Z23" i="7"/>
  <c r="D24" i="7"/>
  <c r="E24" i="7"/>
  <c r="F24" i="7"/>
  <c r="G24" i="7"/>
  <c r="H24" i="7"/>
  <c r="I24" i="7"/>
  <c r="J24" i="7"/>
  <c r="K24" i="7"/>
  <c r="L24" i="7"/>
  <c r="M24" i="7"/>
  <c r="N24" i="7"/>
  <c r="O24" i="7"/>
  <c r="P24" i="7"/>
  <c r="Q24" i="7"/>
  <c r="R24" i="7"/>
  <c r="S24" i="7"/>
  <c r="Z24" i="7"/>
  <c r="D25" i="7"/>
  <c r="E25" i="7"/>
  <c r="F25" i="7"/>
  <c r="G25" i="7"/>
  <c r="H25" i="7"/>
  <c r="I25" i="7"/>
  <c r="J25" i="7"/>
  <c r="K25" i="7"/>
  <c r="L25" i="7"/>
  <c r="M25" i="7"/>
  <c r="N25" i="7"/>
  <c r="O25" i="7"/>
  <c r="P25" i="7"/>
  <c r="Q25" i="7"/>
  <c r="R25" i="7"/>
  <c r="S25" i="7"/>
  <c r="Z25" i="7"/>
  <c r="D26" i="7"/>
  <c r="E26" i="7"/>
  <c r="F26" i="7"/>
  <c r="G26" i="7"/>
  <c r="H26" i="7"/>
  <c r="I26" i="7"/>
  <c r="J26" i="7"/>
  <c r="K26" i="7"/>
  <c r="L26" i="7"/>
  <c r="M26" i="7"/>
  <c r="N26" i="7"/>
  <c r="O26" i="7"/>
  <c r="P26" i="7"/>
  <c r="Q26" i="7"/>
  <c r="R26" i="7"/>
  <c r="S26" i="7"/>
  <c r="Z26" i="7"/>
  <c r="D27" i="7"/>
  <c r="E27" i="7"/>
  <c r="F27" i="7"/>
  <c r="G27" i="7"/>
  <c r="H27" i="7"/>
  <c r="I27" i="7"/>
  <c r="J27" i="7"/>
  <c r="K27" i="7"/>
  <c r="L27" i="7"/>
  <c r="M27" i="7"/>
  <c r="N27" i="7"/>
  <c r="O27" i="7"/>
  <c r="P27" i="7"/>
  <c r="Q27" i="7"/>
  <c r="R27" i="7"/>
  <c r="S27" i="7"/>
  <c r="Z27" i="7"/>
  <c r="D28" i="7"/>
  <c r="E28" i="7"/>
  <c r="F28" i="7"/>
  <c r="G28" i="7"/>
  <c r="H28" i="7"/>
  <c r="I28" i="7"/>
  <c r="J28" i="7"/>
  <c r="K28" i="7"/>
  <c r="L28" i="7"/>
  <c r="M28" i="7"/>
  <c r="N28" i="7"/>
  <c r="O28" i="7"/>
  <c r="P28" i="7"/>
  <c r="Q28" i="7"/>
  <c r="R28" i="7"/>
  <c r="S28" i="7"/>
  <c r="Z28" i="7"/>
  <c r="D29" i="7"/>
  <c r="E29" i="7"/>
  <c r="F29" i="7"/>
  <c r="G29" i="7"/>
  <c r="H29" i="7"/>
  <c r="I29" i="7"/>
  <c r="J29" i="7"/>
  <c r="K29" i="7"/>
  <c r="L29" i="7"/>
  <c r="M29" i="7"/>
  <c r="N29" i="7"/>
  <c r="O29" i="7"/>
  <c r="P29" i="7"/>
  <c r="Q29" i="7"/>
  <c r="R29" i="7"/>
  <c r="S29" i="7"/>
  <c r="Z29" i="7"/>
  <c r="D30" i="7"/>
  <c r="E30" i="7"/>
  <c r="F30" i="7"/>
  <c r="G30" i="7"/>
  <c r="H30" i="7"/>
  <c r="I30" i="7"/>
  <c r="J30" i="7"/>
  <c r="K30" i="7"/>
  <c r="L30" i="7"/>
  <c r="M30" i="7"/>
  <c r="N30" i="7"/>
  <c r="O30" i="7"/>
  <c r="P30" i="7"/>
  <c r="Q30" i="7"/>
  <c r="R30" i="7"/>
  <c r="S30" i="7"/>
  <c r="Z30" i="7"/>
  <c r="D31" i="7"/>
  <c r="E31" i="7"/>
  <c r="F31" i="7"/>
  <c r="G31" i="7"/>
  <c r="H31" i="7"/>
  <c r="I31" i="7"/>
  <c r="J31" i="7"/>
  <c r="K31" i="7"/>
  <c r="L31" i="7"/>
  <c r="M31" i="7"/>
  <c r="N31" i="7"/>
  <c r="O31" i="7"/>
  <c r="P31" i="7"/>
  <c r="Q31" i="7"/>
  <c r="R31" i="7"/>
  <c r="S31" i="7"/>
  <c r="Z31" i="7"/>
  <c r="D32" i="7"/>
  <c r="E32" i="7"/>
  <c r="F32" i="7"/>
  <c r="G32" i="7"/>
  <c r="H32" i="7"/>
  <c r="I32" i="7"/>
  <c r="J32" i="7"/>
  <c r="K32" i="7"/>
  <c r="L32" i="7"/>
  <c r="M32" i="7"/>
  <c r="N32" i="7"/>
  <c r="O32" i="7"/>
  <c r="P32" i="7"/>
  <c r="Q32" i="7"/>
  <c r="R32" i="7"/>
  <c r="S32" i="7"/>
  <c r="Z32" i="7"/>
  <c r="D33" i="7"/>
  <c r="E33" i="7"/>
  <c r="F33" i="7"/>
  <c r="G33" i="7"/>
  <c r="H33" i="7"/>
  <c r="I33" i="7"/>
  <c r="J33" i="7"/>
  <c r="K33" i="7"/>
  <c r="L33" i="7"/>
  <c r="M33" i="7"/>
  <c r="N33" i="7"/>
  <c r="O33" i="7"/>
  <c r="P33" i="7"/>
  <c r="Q33" i="7"/>
  <c r="R33" i="7"/>
  <c r="S33" i="7"/>
  <c r="Z33" i="7"/>
  <c r="D34" i="7"/>
  <c r="E34" i="7"/>
  <c r="F34" i="7"/>
  <c r="G34" i="7"/>
  <c r="H34" i="7"/>
  <c r="I34" i="7"/>
  <c r="J34" i="7"/>
  <c r="K34" i="7"/>
  <c r="L34" i="7"/>
  <c r="M34" i="7"/>
  <c r="N34" i="7"/>
  <c r="O34" i="7"/>
  <c r="P34" i="7"/>
  <c r="Q34" i="7"/>
  <c r="R34" i="7"/>
  <c r="S34" i="7"/>
  <c r="Z34" i="7"/>
  <c r="D35" i="7"/>
  <c r="E35" i="7"/>
  <c r="F35" i="7"/>
  <c r="G35" i="7"/>
  <c r="H35" i="7"/>
  <c r="I35" i="7"/>
  <c r="J35" i="7"/>
  <c r="K35" i="7"/>
  <c r="L35" i="7"/>
  <c r="M35" i="7"/>
  <c r="N35" i="7"/>
  <c r="O35" i="7"/>
  <c r="P35" i="7"/>
  <c r="Q35" i="7"/>
  <c r="R35" i="7"/>
  <c r="S35" i="7"/>
  <c r="Z35" i="7"/>
  <c r="D36" i="7"/>
  <c r="E36" i="7"/>
  <c r="F36" i="7"/>
  <c r="G36" i="7"/>
  <c r="H36" i="7"/>
  <c r="I36" i="7"/>
  <c r="J36" i="7"/>
  <c r="K36" i="7"/>
  <c r="L36" i="7"/>
  <c r="M36" i="7"/>
  <c r="N36" i="7"/>
  <c r="O36" i="7"/>
  <c r="P36" i="7"/>
  <c r="Q36" i="7"/>
  <c r="R36" i="7"/>
  <c r="S36" i="7"/>
  <c r="Z36" i="7"/>
  <c r="D37" i="7"/>
  <c r="E37" i="7"/>
  <c r="F37" i="7"/>
  <c r="G37" i="7"/>
  <c r="H37" i="7"/>
  <c r="I37" i="7"/>
  <c r="J37" i="7"/>
  <c r="K37" i="7"/>
  <c r="L37" i="7"/>
  <c r="M37" i="7"/>
  <c r="N37" i="7"/>
  <c r="O37" i="7"/>
  <c r="P37" i="7"/>
  <c r="Q37" i="7"/>
  <c r="R37" i="7"/>
  <c r="S37" i="7"/>
  <c r="Z37" i="7"/>
  <c r="D38" i="7"/>
  <c r="E38" i="7"/>
  <c r="F38" i="7"/>
  <c r="G38" i="7"/>
  <c r="H38" i="7"/>
  <c r="I38" i="7"/>
  <c r="J38" i="7"/>
  <c r="K38" i="7"/>
  <c r="L38" i="7"/>
  <c r="M38" i="7"/>
  <c r="N38" i="7"/>
  <c r="O38" i="7"/>
  <c r="P38" i="7"/>
  <c r="Q38" i="7"/>
  <c r="R38" i="7"/>
  <c r="S38" i="7"/>
  <c r="Z38" i="7"/>
  <c r="D39" i="7"/>
  <c r="E39" i="7"/>
  <c r="F39" i="7"/>
  <c r="G39" i="7"/>
  <c r="H39" i="7"/>
  <c r="I39" i="7"/>
  <c r="J39" i="7"/>
  <c r="K39" i="7"/>
  <c r="L39" i="7"/>
  <c r="M39" i="7"/>
  <c r="N39" i="7"/>
  <c r="O39" i="7"/>
  <c r="P39" i="7"/>
  <c r="Q39" i="7"/>
  <c r="R39" i="7"/>
  <c r="S39" i="7"/>
  <c r="Z39" i="7"/>
  <c r="D40" i="7"/>
  <c r="E40" i="7"/>
  <c r="F40" i="7"/>
  <c r="G40" i="7"/>
  <c r="H40" i="7"/>
  <c r="I40" i="7"/>
  <c r="J40" i="7"/>
  <c r="K40" i="7"/>
  <c r="L40" i="7"/>
  <c r="M40" i="7"/>
  <c r="N40" i="7"/>
  <c r="O40" i="7"/>
  <c r="P40" i="7"/>
  <c r="Q40" i="7"/>
  <c r="R40" i="7"/>
  <c r="S40" i="7"/>
  <c r="Z40" i="7"/>
  <c r="D41" i="7"/>
  <c r="E41" i="7"/>
  <c r="F41" i="7"/>
  <c r="G41" i="7"/>
  <c r="H41" i="7"/>
  <c r="I41" i="7"/>
  <c r="J41" i="7"/>
  <c r="K41" i="7"/>
  <c r="L41" i="7"/>
  <c r="M41" i="7"/>
  <c r="N41" i="7"/>
  <c r="O41" i="7"/>
  <c r="P41" i="7"/>
  <c r="Q41" i="7"/>
  <c r="R41" i="7"/>
  <c r="S41" i="7"/>
  <c r="Z41" i="7"/>
  <c r="D42" i="7"/>
  <c r="E42" i="7"/>
  <c r="F42" i="7"/>
  <c r="G42" i="7"/>
  <c r="H42" i="7"/>
  <c r="I42" i="7"/>
  <c r="J42" i="7"/>
  <c r="K42" i="7"/>
  <c r="L42" i="7"/>
  <c r="M42" i="7"/>
  <c r="N42" i="7"/>
  <c r="O42" i="7"/>
  <c r="P42" i="7"/>
  <c r="Q42" i="7"/>
  <c r="R42" i="7"/>
  <c r="S42" i="7"/>
  <c r="Z42" i="7"/>
  <c r="D43" i="7"/>
  <c r="E43" i="7"/>
  <c r="F43" i="7"/>
  <c r="G43" i="7"/>
  <c r="H43" i="7"/>
  <c r="I43" i="7"/>
  <c r="J43" i="7"/>
  <c r="K43" i="7"/>
  <c r="L43" i="7"/>
  <c r="M43" i="7"/>
  <c r="N43" i="7"/>
  <c r="O43" i="7"/>
  <c r="P43" i="7"/>
  <c r="Q43" i="7"/>
  <c r="R43" i="7"/>
  <c r="S43" i="7"/>
  <c r="Z43" i="7"/>
  <c r="D44" i="7"/>
  <c r="E44" i="7"/>
  <c r="F44" i="7"/>
  <c r="G44" i="7"/>
  <c r="H44" i="7"/>
  <c r="I44" i="7"/>
  <c r="J44" i="7"/>
  <c r="K44" i="7"/>
  <c r="L44" i="7"/>
  <c r="M44" i="7"/>
  <c r="N44" i="7"/>
  <c r="O44" i="7"/>
  <c r="P44" i="7"/>
  <c r="Q44" i="7"/>
  <c r="R44" i="7"/>
  <c r="S44" i="7"/>
  <c r="Z44" i="7"/>
  <c r="D45" i="7"/>
  <c r="E45" i="7"/>
  <c r="F45" i="7"/>
  <c r="G45" i="7"/>
  <c r="H45" i="7"/>
  <c r="I45" i="7"/>
  <c r="J45" i="7"/>
  <c r="K45" i="7"/>
  <c r="L45" i="7"/>
  <c r="M45" i="7"/>
  <c r="N45" i="7"/>
  <c r="O45" i="7"/>
  <c r="P45" i="7"/>
  <c r="Q45" i="7"/>
  <c r="R45" i="7"/>
  <c r="S45" i="7"/>
  <c r="Z45" i="7"/>
  <c r="D46" i="7"/>
  <c r="E46" i="7"/>
  <c r="F46" i="7"/>
  <c r="G46" i="7"/>
  <c r="H46" i="7"/>
  <c r="I46" i="7"/>
  <c r="J46" i="7"/>
  <c r="K46" i="7"/>
  <c r="L46" i="7"/>
  <c r="M46" i="7"/>
  <c r="N46" i="7"/>
  <c r="O46" i="7"/>
  <c r="P46" i="7"/>
  <c r="Q46" i="7"/>
  <c r="R46" i="7"/>
  <c r="S46" i="7"/>
  <c r="Z46" i="7"/>
  <c r="D47" i="7"/>
  <c r="E47" i="7"/>
  <c r="F47" i="7"/>
  <c r="G47" i="7"/>
  <c r="H47" i="7"/>
  <c r="I47" i="7"/>
  <c r="J47" i="7"/>
  <c r="K47" i="7"/>
  <c r="L47" i="7"/>
  <c r="M47" i="7"/>
  <c r="N47" i="7"/>
  <c r="O47" i="7"/>
  <c r="P47" i="7"/>
  <c r="Q47" i="7"/>
  <c r="R47" i="7"/>
  <c r="S47" i="7"/>
  <c r="Z47" i="7"/>
  <c r="D48" i="7"/>
  <c r="E48" i="7"/>
  <c r="F48" i="7"/>
  <c r="G48" i="7"/>
  <c r="H48" i="7"/>
  <c r="I48" i="7"/>
  <c r="J48" i="7"/>
  <c r="K48" i="7"/>
  <c r="L48" i="7"/>
  <c r="M48" i="7"/>
  <c r="N48" i="7"/>
  <c r="O48" i="7"/>
  <c r="P48" i="7"/>
  <c r="Q48" i="7"/>
  <c r="R48" i="7"/>
  <c r="S48" i="7"/>
  <c r="Z48" i="7"/>
  <c r="D49" i="7"/>
  <c r="E49" i="7"/>
  <c r="F49" i="7"/>
  <c r="G49" i="7"/>
  <c r="H49" i="7"/>
  <c r="I49" i="7"/>
  <c r="J49" i="7"/>
  <c r="K49" i="7"/>
  <c r="L49" i="7"/>
  <c r="M49" i="7"/>
  <c r="N49" i="7"/>
  <c r="O49" i="7"/>
  <c r="P49" i="7"/>
  <c r="Q49" i="7"/>
  <c r="R49" i="7"/>
  <c r="S49" i="7"/>
  <c r="Z49" i="7"/>
  <c r="D50" i="7"/>
  <c r="E50" i="7"/>
  <c r="F50" i="7"/>
  <c r="G50" i="7"/>
  <c r="H50" i="7"/>
  <c r="I50" i="7"/>
  <c r="J50" i="7"/>
  <c r="K50" i="7"/>
  <c r="L50" i="7"/>
  <c r="M50" i="7"/>
  <c r="N50" i="7"/>
  <c r="O50" i="7"/>
  <c r="P50" i="7"/>
  <c r="Q50" i="7"/>
  <c r="R50" i="7"/>
  <c r="S50" i="7"/>
  <c r="Z50" i="7"/>
  <c r="D51" i="7"/>
  <c r="E51" i="7"/>
  <c r="F51" i="7"/>
  <c r="G51" i="7"/>
  <c r="H51" i="7"/>
  <c r="I51" i="7"/>
  <c r="J51" i="7"/>
  <c r="K51" i="7"/>
  <c r="L51" i="7"/>
  <c r="M51" i="7"/>
  <c r="N51" i="7"/>
  <c r="O51" i="7"/>
  <c r="P51" i="7"/>
  <c r="Q51" i="7"/>
  <c r="R51" i="7"/>
  <c r="S51" i="7"/>
  <c r="Z51" i="7"/>
  <c r="D52" i="7"/>
  <c r="E52" i="7"/>
  <c r="F52" i="7"/>
  <c r="G52" i="7"/>
  <c r="H52" i="7"/>
  <c r="I52" i="7"/>
  <c r="J52" i="7"/>
  <c r="K52" i="7"/>
  <c r="L52" i="7"/>
  <c r="M52" i="7"/>
  <c r="N52" i="7"/>
  <c r="O52" i="7"/>
  <c r="P52" i="7"/>
  <c r="Q52" i="7"/>
  <c r="R52" i="7"/>
  <c r="S52" i="7"/>
  <c r="Z52" i="7"/>
  <c r="D53" i="7"/>
  <c r="E53" i="7"/>
  <c r="F53" i="7"/>
  <c r="G53" i="7"/>
  <c r="H53" i="7"/>
  <c r="I53" i="7"/>
  <c r="J53" i="7"/>
  <c r="K53" i="7"/>
  <c r="L53" i="7"/>
  <c r="M53" i="7"/>
  <c r="N53" i="7"/>
  <c r="O53" i="7"/>
  <c r="P53" i="7"/>
  <c r="Q53" i="7"/>
  <c r="R53" i="7"/>
  <c r="S53" i="7"/>
  <c r="Z53" i="7"/>
  <c r="D54" i="7"/>
  <c r="E54" i="7"/>
  <c r="F54" i="7"/>
  <c r="G54" i="7"/>
  <c r="H54" i="7"/>
  <c r="I54" i="7"/>
  <c r="J54" i="7"/>
  <c r="K54" i="7"/>
  <c r="L54" i="7"/>
  <c r="M54" i="7"/>
  <c r="N54" i="7"/>
  <c r="O54" i="7"/>
  <c r="P54" i="7"/>
  <c r="Q54" i="7"/>
  <c r="R54" i="7"/>
  <c r="S54" i="7"/>
  <c r="Z54" i="7"/>
  <c r="D55" i="7"/>
  <c r="E55" i="7"/>
  <c r="F55" i="7"/>
  <c r="G55" i="7"/>
  <c r="H55" i="7"/>
  <c r="I55" i="7"/>
  <c r="J55" i="7"/>
  <c r="K55" i="7"/>
  <c r="L55" i="7"/>
  <c r="M55" i="7"/>
  <c r="N55" i="7"/>
  <c r="O55" i="7"/>
  <c r="P55" i="7"/>
  <c r="Q55" i="7"/>
  <c r="R55" i="7"/>
  <c r="S55" i="7"/>
  <c r="Z55" i="7"/>
  <c r="D56" i="7"/>
  <c r="E56" i="7"/>
  <c r="F56" i="7"/>
  <c r="G56" i="7"/>
  <c r="H56" i="7"/>
  <c r="I56" i="7"/>
  <c r="J56" i="7"/>
  <c r="K56" i="7"/>
  <c r="L56" i="7"/>
  <c r="M56" i="7"/>
  <c r="N56" i="7"/>
  <c r="O56" i="7"/>
  <c r="P56" i="7"/>
  <c r="Q56" i="7"/>
  <c r="R56" i="7"/>
  <c r="S56" i="7"/>
  <c r="Z56" i="7"/>
  <c r="D57" i="7"/>
  <c r="E57" i="7"/>
  <c r="F57" i="7"/>
  <c r="G57" i="7"/>
  <c r="H57" i="7"/>
  <c r="I57" i="7"/>
  <c r="J57" i="7"/>
  <c r="K57" i="7"/>
  <c r="L57" i="7"/>
  <c r="M57" i="7"/>
  <c r="N57" i="7"/>
  <c r="O57" i="7"/>
  <c r="P57" i="7"/>
  <c r="Q57" i="7"/>
  <c r="R57" i="7"/>
  <c r="S57" i="7"/>
  <c r="Z57" i="7"/>
  <c r="D58" i="7"/>
  <c r="E58" i="7"/>
  <c r="F58" i="7"/>
  <c r="G58" i="7"/>
  <c r="H58" i="7"/>
  <c r="I58" i="7"/>
  <c r="J58" i="7"/>
  <c r="K58" i="7"/>
  <c r="L58" i="7"/>
  <c r="M58" i="7"/>
  <c r="N58" i="7"/>
  <c r="O58" i="7"/>
  <c r="P58" i="7"/>
  <c r="Q58" i="7"/>
  <c r="R58" i="7"/>
  <c r="S58" i="7"/>
  <c r="Z58" i="7"/>
  <c r="D59" i="7"/>
  <c r="E59" i="7"/>
  <c r="F59" i="7"/>
  <c r="G59" i="7"/>
  <c r="H59" i="7"/>
  <c r="I59" i="7"/>
  <c r="J59" i="7"/>
  <c r="K59" i="7"/>
  <c r="L59" i="7"/>
  <c r="M59" i="7"/>
  <c r="N59" i="7"/>
  <c r="O59" i="7"/>
  <c r="P59" i="7"/>
  <c r="Q59" i="7"/>
  <c r="R59" i="7"/>
  <c r="S59" i="7"/>
  <c r="Z59" i="7"/>
  <c r="D60" i="7"/>
  <c r="E60" i="7"/>
  <c r="F60" i="7"/>
  <c r="G60" i="7"/>
  <c r="H60" i="7"/>
  <c r="I60" i="7"/>
  <c r="J60" i="7"/>
  <c r="K60" i="7"/>
  <c r="L60" i="7"/>
  <c r="M60" i="7"/>
  <c r="N60" i="7"/>
  <c r="O60" i="7"/>
  <c r="P60" i="7"/>
  <c r="Q60" i="7"/>
  <c r="R60" i="7"/>
  <c r="S60" i="7"/>
  <c r="Z60" i="7"/>
  <c r="D61" i="7"/>
  <c r="E61" i="7"/>
  <c r="F61" i="7"/>
  <c r="G61" i="7"/>
  <c r="H61" i="7"/>
  <c r="I61" i="7"/>
  <c r="J61" i="7"/>
  <c r="K61" i="7"/>
  <c r="L61" i="7"/>
  <c r="M61" i="7"/>
  <c r="N61" i="7"/>
  <c r="O61" i="7"/>
  <c r="P61" i="7"/>
  <c r="Q61" i="7"/>
  <c r="R61" i="7"/>
  <c r="S61" i="7"/>
  <c r="Z61" i="7"/>
  <c r="D62" i="7"/>
  <c r="E62" i="7"/>
  <c r="F62" i="7"/>
  <c r="G62" i="7"/>
  <c r="H62" i="7"/>
  <c r="I62" i="7"/>
  <c r="J62" i="7"/>
  <c r="K62" i="7"/>
  <c r="L62" i="7"/>
  <c r="M62" i="7"/>
  <c r="N62" i="7"/>
  <c r="O62" i="7"/>
  <c r="P62" i="7"/>
  <c r="Q62" i="7"/>
  <c r="R62" i="7"/>
  <c r="S62" i="7"/>
  <c r="Z62" i="7"/>
  <c r="D63" i="7"/>
  <c r="E63" i="7"/>
  <c r="F63" i="7"/>
  <c r="G63" i="7"/>
  <c r="H63" i="7"/>
  <c r="I63" i="7"/>
  <c r="J63" i="7"/>
  <c r="K63" i="7"/>
  <c r="L63" i="7"/>
  <c r="M63" i="7"/>
  <c r="N63" i="7"/>
  <c r="O63" i="7"/>
  <c r="P63" i="7"/>
  <c r="Q63" i="7"/>
  <c r="R63" i="7"/>
  <c r="S63" i="7"/>
  <c r="Z63" i="7"/>
  <c r="D64" i="7"/>
  <c r="E64" i="7"/>
  <c r="F64" i="7"/>
  <c r="G64" i="7"/>
  <c r="H64" i="7"/>
  <c r="I64" i="7"/>
  <c r="J64" i="7"/>
  <c r="K64" i="7"/>
  <c r="L64" i="7"/>
  <c r="M64" i="7"/>
  <c r="N64" i="7"/>
  <c r="O64" i="7"/>
  <c r="P64" i="7"/>
  <c r="Q64" i="7"/>
  <c r="R64" i="7"/>
  <c r="S64" i="7"/>
  <c r="Z64" i="7"/>
  <c r="D65" i="7"/>
  <c r="E65" i="7"/>
  <c r="F65" i="7"/>
  <c r="G65" i="7"/>
  <c r="H65" i="7"/>
  <c r="I65" i="7"/>
  <c r="J65" i="7"/>
  <c r="K65" i="7"/>
  <c r="L65" i="7"/>
  <c r="M65" i="7"/>
  <c r="N65" i="7"/>
  <c r="O65" i="7"/>
  <c r="P65" i="7"/>
  <c r="Q65" i="7"/>
  <c r="R65" i="7"/>
  <c r="S65" i="7"/>
  <c r="Z65" i="7"/>
  <c r="D66" i="7"/>
  <c r="E66" i="7"/>
  <c r="F66" i="7"/>
  <c r="G66" i="7"/>
  <c r="H66" i="7"/>
  <c r="I66" i="7"/>
  <c r="J66" i="7"/>
  <c r="K66" i="7"/>
  <c r="L66" i="7"/>
  <c r="M66" i="7"/>
  <c r="N66" i="7"/>
  <c r="O66" i="7"/>
  <c r="P66" i="7"/>
  <c r="Q66" i="7"/>
  <c r="R66" i="7"/>
  <c r="S66" i="7"/>
  <c r="Z66" i="7"/>
  <c r="D67" i="7"/>
  <c r="E67" i="7"/>
  <c r="F67" i="7"/>
  <c r="G67" i="7"/>
  <c r="H67" i="7"/>
  <c r="I67" i="7"/>
  <c r="J67" i="7"/>
  <c r="K67" i="7"/>
  <c r="L67" i="7"/>
  <c r="M67" i="7"/>
  <c r="N67" i="7"/>
  <c r="O67" i="7"/>
  <c r="P67" i="7"/>
  <c r="Q67" i="7"/>
  <c r="R67" i="7"/>
  <c r="S67" i="7"/>
  <c r="Z67" i="7"/>
  <c r="D68" i="7"/>
  <c r="E68" i="7"/>
  <c r="F68" i="7"/>
  <c r="G68" i="7"/>
  <c r="H68" i="7"/>
  <c r="I68" i="7"/>
  <c r="J68" i="7"/>
  <c r="K68" i="7"/>
  <c r="L68" i="7"/>
  <c r="M68" i="7"/>
  <c r="N68" i="7"/>
  <c r="O68" i="7"/>
  <c r="P68" i="7"/>
  <c r="Q68" i="7"/>
  <c r="R68" i="7"/>
  <c r="S68" i="7"/>
  <c r="Z68" i="7"/>
  <c r="D69" i="7"/>
  <c r="E69" i="7"/>
  <c r="F69" i="7"/>
  <c r="G69" i="7"/>
  <c r="H69" i="7"/>
  <c r="I69" i="7"/>
  <c r="J69" i="7"/>
  <c r="K69" i="7"/>
  <c r="L69" i="7"/>
  <c r="M69" i="7"/>
  <c r="N69" i="7"/>
  <c r="O69" i="7"/>
  <c r="P69" i="7"/>
  <c r="Q69" i="7"/>
  <c r="R69" i="7"/>
  <c r="S69" i="7"/>
  <c r="Z69" i="7"/>
  <c r="D70" i="7"/>
  <c r="E70" i="7"/>
  <c r="F70" i="7"/>
  <c r="G70" i="7"/>
  <c r="H70" i="7"/>
  <c r="I70" i="7"/>
  <c r="J70" i="7"/>
  <c r="K70" i="7"/>
  <c r="L70" i="7"/>
  <c r="M70" i="7"/>
  <c r="N70" i="7"/>
  <c r="O70" i="7"/>
  <c r="P70" i="7"/>
  <c r="Q70" i="7"/>
  <c r="R70" i="7"/>
  <c r="S70" i="7"/>
  <c r="Z70" i="7"/>
  <c r="D71" i="7"/>
  <c r="E71" i="7"/>
  <c r="F71" i="7"/>
  <c r="G71" i="7"/>
  <c r="H71" i="7"/>
  <c r="I71" i="7"/>
  <c r="J71" i="7"/>
  <c r="K71" i="7"/>
  <c r="L71" i="7"/>
  <c r="M71" i="7"/>
  <c r="N71" i="7"/>
  <c r="O71" i="7"/>
  <c r="P71" i="7"/>
  <c r="Q71" i="7"/>
  <c r="R71" i="7"/>
  <c r="S71" i="7"/>
  <c r="Z71" i="7"/>
  <c r="D72" i="7"/>
  <c r="E72" i="7"/>
  <c r="F72" i="7"/>
  <c r="G72" i="7"/>
  <c r="H72" i="7"/>
  <c r="I72" i="7"/>
  <c r="J72" i="7"/>
  <c r="K72" i="7"/>
  <c r="L72" i="7"/>
  <c r="M72" i="7"/>
  <c r="N72" i="7"/>
  <c r="O72" i="7"/>
  <c r="P72" i="7"/>
  <c r="Q72" i="7"/>
  <c r="R72" i="7"/>
  <c r="S72" i="7"/>
  <c r="Z72" i="7"/>
  <c r="D73" i="7"/>
  <c r="E73" i="7"/>
  <c r="F73" i="7"/>
  <c r="G73" i="7"/>
  <c r="H73" i="7"/>
  <c r="I73" i="7"/>
  <c r="J73" i="7"/>
  <c r="K73" i="7"/>
  <c r="L73" i="7"/>
  <c r="M73" i="7"/>
  <c r="N73" i="7"/>
  <c r="O73" i="7"/>
  <c r="P73" i="7"/>
  <c r="Q73" i="7"/>
  <c r="R73" i="7"/>
  <c r="S73" i="7"/>
  <c r="Z73" i="7"/>
  <c r="D74" i="7"/>
  <c r="E74" i="7"/>
  <c r="F74" i="7"/>
  <c r="G74" i="7"/>
  <c r="H74" i="7"/>
  <c r="I74" i="7"/>
  <c r="J74" i="7"/>
  <c r="K74" i="7"/>
  <c r="L74" i="7"/>
  <c r="M74" i="7"/>
  <c r="N74" i="7"/>
  <c r="O74" i="7"/>
  <c r="P74" i="7"/>
  <c r="Q74" i="7"/>
  <c r="R74" i="7"/>
  <c r="S74" i="7"/>
  <c r="Z74" i="7"/>
  <c r="D75" i="7"/>
  <c r="E75" i="7"/>
  <c r="F75" i="7"/>
  <c r="G75" i="7"/>
  <c r="H75" i="7"/>
  <c r="I75" i="7"/>
  <c r="J75" i="7"/>
  <c r="K75" i="7"/>
  <c r="L75" i="7"/>
  <c r="M75" i="7"/>
  <c r="N75" i="7"/>
  <c r="O75" i="7"/>
  <c r="P75" i="7"/>
  <c r="Q75" i="7"/>
  <c r="R75" i="7"/>
  <c r="S75" i="7"/>
  <c r="Z75" i="7"/>
  <c r="D76" i="7"/>
  <c r="E76" i="7"/>
  <c r="F76" i="7"/>
  <c r="G76" i="7"/>
  <c r="H76" i="7"/>
  <c r="I76" i="7"/>
  <c r="J76" i="7"/>
  <c r="K76" i="7"/>
  <c r="L76" i="7"/>
  <c r="M76" i="7"/>
  <c r="N76" i="7"/>
  <c r="O76" i="7"/>
  <c r="P76" i="7"/>
  <c r="Q76" i="7"/>
  <c r="R76" i="7"/>
  <c r="S76" i="7"/>
  <c r="Z76" i="7"/>
  <c r="D77" i="7"/>
  <c r="E77" i="7"/>
  <c r="F77" i="7"/>
  <c r="G77" i="7"/>
  <c r="H77" i="7"/>
  <c r="I77" i="7"/>
  <c r="J77" i="7"/>
  <c r="K77" i="7"/>
  <c r="L77" i="7"/>
  <c r="M77" i="7"/>
  <c r="N77" i="7"/>
  <c r="O77" i="7"/>
  <c r="P77" i="7"/>
  <c r="Q77" i="7"/>
  <c r="R77" i="7"/>
  <c r="S77" i="7"/>
  <c r="Z77" i="7"/>
  <c r="D78" i="7"/>
  <c r="E78" i="7"/>
  <c r="F78" i="7"/>
  <c r="G78" i="7"/>
  <c r="H78" i="7"/>
  <c r="I78" i="7"/>
  <c r="J78" i="7"/>
  <c r="K78" i="7"/>
  <c r="L78" i="7"/>
  <c r="M78" i="7"/>
  <c r="N78" i="7"/>
  <c r="O78" i="7"/>
  <c r="P78" i="7"/>
  <c r="Q78" i="7"/>
  <c r="R78" i="7"/>
  <c r="S78" i="7"/>
  <c r="Z78" i="7"/>
  <c r="D79" i="7"/>
  <c r="E79" i="7"/>
  <c r="F79" i="7"/>
  <c r="G79" i="7"/>
  <c r="H79" i="7"/>
  <c r="I79" i="7"/>
  <c r="J79" i="7"/>
  <c r="K79" i="7"/>
  <c r="L79" i="7"/>
  <c r="M79" i="7"/>
  <c r="N79" i="7"/>
  <c r="O79" i="7"/>
  <c r="P79" i="7"/>
  <c r="Q79" i="7"/>
  <c r="R79" i="7"/>
  <c r="S79" i="7"/>
  <c r="Z79" i="7"/>
  <c r="D80" i="7"/>
  <c r="E80" i="7"/>
  <c r="F80" i="7"/>
  <c r="G80" i="7"/>
  <c r="H80" i="7"/>
  <c r="I80" i="7"/>
  <c r="J80" i="7"/>
  <c r="K80" i="7"/>
  <c r="L80" i="7"/>
  <c r="M80" i="7"/>
  <c r="N80" i="7"/>
  <c r="O80" i="7"/>
  <c r="P80" i="7"/>
  <c r="Q80" i="7"/>
  <c r="R80" i="7"/>
  <c r="S80" i="7"/>
  <c r="Z80" i="7"/>
  <c r="D81" i="7"/>
  <c r="E81" i="7"/>
  <c r="F81" i="7"/>
  <c r="G81" i="7"/>
  <c r="H81" i="7"/>
  <c r="I81" i="7"/>
  <c r="J81" i="7"/>
  <c r="K81" i="7"/>
  <c r="L81" i="7"/>
  <c r="M81" i="7"/>
  <c r="N81" i="7"/>
  <c r="O81" i="7"/>
  <c r="P81" i="7"/>
  <c r="Q81" i="7"/>
  <c r="R81" i="7"/>
  <c r="S81" i="7"/>
  <c r="Z81" i="7"/>
  <c r="D82" i="7"/>
  <c r="E82" i="7"/>
  <c r="F82" i="7"/>
  <c r="G82" i="7"/>
  <c r="H82" i="7"/>
  <c r="I82" i="7"/>
  <c r="J82" i="7"/>
  <c r="K82" i="7"/>
  <c r="L82" i="7"/>
  <c r="M82" i="7"/>
  <c r="N82" i="7"/>
  <c r="O82" i="7"/>
  <c r="P82" i="7"/>
  <c r="Q82" i="7"/>
  <c r="R82" i="7"/>
  <c r="S82" i="7"/>
  <c r="Z82" i="7"/>
  <c r="D83" i="7"/>
  <c r="E83" i="7"/>
  <c r="F83" i="7"/>
  <c r="G83" i="7"/>
  <c r="H83" i="7"/>
  <c r="I83" i="7"/>
  <c r="J83" i="7"/>
  <c r="K83" i="7"/>
  <c r="L83" i="7"/>
  <c r="M83" i="7"/>
  <c r="N83" i="7"/>
  <c r="O83" i="7"/>
  <c r="P83" i="7"/>
  <c r="Q83" i="7"/>
  <c r="R83" i="7"/>
  <c r="S83" i="7"/>
  <c r="Z83" i="7"/>
  <c r="D84" i="7"/>
  <c r="E84" i="7"/>
  <c r="F84" i="7"/>
  <c r="G84" i="7"/>
  <c r="H84" i="7"/>
  <c r="I84" i="7"/>
  <c r="J84" i="7"/>
  <c r="K84" i="7"/>
  <c r="L84" i="7"/>
  <c r="M84" i="7"/>
  <c r="N84" i="7"/>
  <c r="O84" i="7"/>
  <c r="P84" i="7"/>
  <c r="Q84" i="7"/>
  <c r="R84" i="7"/>
  <c r="S84" i="7"/>
  <c r="Z84" i="7"/>
  <c r="D85" i="7"/>
  <c r="E85" i="7"/>
  <c r="F85" i="7"/>
  <c r="G85" i="7"/>
  <c r="H85" i="7"/>
  <c r="I85" i="7"/>
  <c r="J85" i="7"/>
  <c r="K85" i="7"/>
  <c r="L85" i="7"/>
  <c r="M85" i="7"/>
  <c r="N85" i="7"/>
  <c r="O85" i="7"/>
  <c r="P85" i="7"/>
  <c r="Q85" i="7"/>
  <c r="R85" i="7"/>
  <c r="S85" i="7"/>
  <c r="Z85" i="7"/>
  <c r="D86" i="7"/>
  <c r="E86" i="7"/>
  <c r="F86" i="7"/>
  <c r="G86" i="7"/>
  <c r="H86" i="7"/>
  <c r="I86" i="7"/>
  <c r="J86" i="7"/>
  <c r="K86" i="7"/>
  <c r="L86" i="7"/>
  <c r="M86" i="7"/>
  <c r="N86" i="7"/>
  <c r="O86" i="7"/>
  <c r="P86" i="7"/>
  <c r="Q86" i="7"/>
  <c r="R86" i="7"/>
  <c r="S86" i="7"/>
  <c r="Z86" i="7"/>
  <c r="D87" i="7"/>
  <c r="E87" i="7"/>
  <c r="F87" i="7"/>
  <c r="G87" i="7"/>
  <c r="H87" i="7"/>
  <c r="I87" i="7"/>
  <c r="J87" i="7"/>
  <c r="K87" i="7"/>
  <c r="L87" i="7"/>
  <c r="M87" i="7"/>
  <c r="N87" i="7"/>
  <c r="O87" i="7"/>
  <c r="P87" i="7"/>
  <c r="Q87" i="7"/>
  <c r="R87" i="7"/>
  <c r="S87" i="7"/>
  <c r="Z87" i="7"/>
  <c r="D88" i="7"/>
  <c r="E88" i="7"/>
  <c r="F88" i="7"/>
  <c r="G88" i="7"/>
  <c r="H88" i="7"/>
  <c r="I88" i="7"/>
  <c r="J88" i="7"/>
  <c r="K88" i="7"/>
  <c r="L88" i="7"/>
  <c r="M88" i="7"/>
  <c r="N88" i="7"/>
  <c r="O88" i="7"/>
  <c r="P88" i="7"/>
  <c r="Q88" i="7"/>
  <c r="R88" i="7"/>
  <c r="S88" i="7"/>
  <c r="Z88" i="7"/>
  <c r="D89" i="7"/>
  <c r="E89" i="7"/>
  <c r="F89" i="7"/>
  <c r="G89" i="7"/>
  <c r="H89" i="7"/>
  <c r="I89" i="7"/>
  <c r="J89" i="7"/>
  <c r="K89" i="7"/>
  <c r="L89" i="7"/>
  <c r="M89" i="7"/>
  <c r="N89" i="7"/>
  <c r="O89" i="7"/>
  <c r="P89" i="7"/>
  <c r="Q89" i="7"/>
  <c r="R89" i="7"/>
  <c r="S89" i="7"/>
  <c r="Z89" i="7"/>
  <c r="D90" i="7"/>
  <c r="E90" i="7"/>
  <c r="F90" i="7"/>
  <c r="G90" i="7"/>
  <c r="H90" i="7"/>
  <c r="I90" i="7"/>
  <c r="J90" i="7"/>
  <c r="K90" i="7"/>
  <c r="L90" i="7"/>
  <c r="M90" i="7"/>
  <c r="N90" i="7"/>
  <c r="O90" i="7"/>
  <c r="P90" i="7"/>
  <c r="Q90" i="7"/>
  <c r="R90" i="7"/>
  <c r="S90" i="7"/>
  <c r="Z90" i="7"/>
  <c r="D91" i="7"/>
  <c r="E91" i="7"/>
  <c r="F91" i="7"/>
  <c r="G91" i="7"/>
  <c r="H91" i="7"/>
  <c r="I91" i="7"/>
  <c r="J91" i="7"/>
  <c r="K91" i="7"/>
  <c r="L91" i="7"/>
  <c r="M91" i="7"/>
  <c r="N91" i="7"/>
  <c r="O91" i="7"/>
  <c r="P91" i="7"/>
  <c r="Q91" i="7"/>
  <c r="R91" i="7"/>
  <c r="S91" i="7"/>
  <c r="Z91" i="7"/>
  <c r="D92" i="7"/>
  <c r="E92" i="7"/>
  <c r="F92" i="7"/>
  <c r="G92" i="7"/>
  <c r="H92" i="7"/>
  <c r="I92" i="7"/>
  <c r="J92" i="7"/>
  <c r="K92" i="7"/>
  <c r="L92" i="7"/>
  <c r="M92" i="7"/>
  <c r="N92" i="7"/>
  <c r="O92" i="7"/>
  <c r="P92" i="7"/>
  <c r="Q92" i="7"/>
  <c r="R92" i="7"/>
  <c r="S92" i="7"/>
  <c r="Z92" i="7"/>
  <c r="D93" i="7"/>
  <c r="E93" i="7"/>
  <c r="F93" i="7"/>
  <c r="G93" i="7"/>
  <c r="H93" i="7"/>
  <c r="I93" i="7"/>
  <c r="J93" i="7"/>
  <c r="K93" i="7"/>
  <c r="L93" i="7"/>
  <c r="M93" i="7"/>
  <c r="N93" i="7"/>
  <c r="O93" i="7"/>
  <c r="P93" i="7"/>
  <c r="Q93" i="7"/>
  <c r="R93" i="7"/>
  <c r="S93" i="7"/>
  <c r="Z93" i="7"/>
  <c r="D94" i="7"/>
  <c r="E94" i="7"/>
  <c r="F94" i="7"/>
  <c r="G94" i="7"/>
  <c r="H94" i="7"/>
  <c r="I94" i="7"/>
  <c r="J94" i="7"/>
  <c r="K94" i="7"/>
  <c r="L94" i="7"/>
  <c r="M94" i="7"/>
  <c r="N94" i="7"/>
  <c r="O94" i="7"/>
  <c r="P94" i="7"/>
  <c r="Q94" i="7"/>
  <c r="R94" i="7"/>
  <c r="S94" i="7"/>
  <c r="Z94" i="7"/>
  <c r="D95" i="7"/>
  <c r="E95" i="7"/>
  <c r="F95" i="7"/>
  <c r="G95" i="7"/>
  <c r="H95" i="7"/>
  <c r="I95" i="7"/>
  <c r="J95" i="7"/>
  <c r="K95" i="7"/>
  <c r="L95" i="7"/>
  <c r="M95" i="7"/>
  <c r="N95" i="7"/>
  <c r="O95" i="7"/>
  <c r="P95" i="7"/>
  <c r="Q95" i="7"/>
  <c r="R95" i="7"/>
  <c r="S95" i="7"/>
  <c r="Z95" i="7"/>
  <c r="D96" i="7"/>
  <c r="E96" i="7"/>
  <c r="F96" i="7"/>
  <c r="G96" i="7"/>
  <c r="H96" i="7"/>
  <c r="I96" i="7"/>
  <c r="J96" i="7"/>
  <c r="K96" i="7"/>
  <c r="L96" i="7"/>
  <c r="M96" i="7"/>
  <c r="N96" i="7"/>
  <c r="O96" i="7"/>
  <c r="P96" i="7"/>
  <c r="Q96" i="7"/>
  <c r="R96" i="7"/>
  <c r="S96" i="7"/>
  <c r="Z96" i="7"/>
  <c r="D97" i="7"/>
  <c r="E97" i="7"/>
  <c r="F97" i="7"/>
  <c r="G97" i="7"/>
  <c r="H97" i="7"/>
  <c r="I97" i="7"/>
  <c r="J97" i="7"/>
  <c r="K97" i="7"/>
  <c r="L97" i="7"/>
  <c r="M97" i="7"/>
  <c r="N97" i="7"/>
  <c r="O97" i="7"/>
  <c r="P97" i="7"/>
  <c r="Q97" i="7"/>
  <c r="R97" i="7"/>
  <c r="S97" i="7"/>
  <c r="Z97" i="7"/>
  <c r="D98" i="7"/>
  <c r="E98" i="7"/>
  <c r="F98" i="7"/>
  <c r="G98" i="7"/>
  <c r="H98" i="7"/>
  <c r="I98" i="7"/>
  <c r="J98" i="7"/>
  <c r="K98" i="7"/>
  <c r="L98" i="7"/>
  <c r="M98" i="7"/>
  <c r="N98" i="7"/>
  <c r="O98" i="7"/>
  <c r="P98" i="7"/>
  <c r="Q98" i="7"/>
  <c r="R98" i="7"/>
  <c r="S98" i="7"/>
  <c r="Z98" i="7"/>
  <c r="D99" i="7"/>
  <c r="E99" i="7"/>
  <c r="F99" i="7"/>
  <c r="G99" i="7"/>
  <c r="H99" i="7"/>
  <c r="I99" i="7"/>
  <c r="J99" i="7"/>
  <c r="K99" i="7"/>
  <c r="L99" i="7"/>
  <c r="M99" i="7"/>
  <c r="N99" i="7"/>
  <c r="O99" i="7"/>
  <c r="P99" i="7"/>
  <c r="Q99" i="7"/>
  <c r="R99" i="7"/>
  <c r="S99" i="7"/>
  <c r="Z99" i="7"/>
  <c r="D100" i="7"/>
  <c r="E100" i="7"/>
  <c r="F100" i="7"/>
  <c r="G100" i="7"/>
  <c r="H100" i="7"/>
  <c r="I100" i="7"/>
  <c r="J100" i="7"/>
  <c r="K100" i="7"/>
  <c r="L100" i="7"/>
  <c r="M100" i="7"/>
  <c r="N100" i="7"/>
  <c r="O100" i="7"/>
  <c r="P100" i="7"/>
  <c r="Q100" i="7"/>
  <c r="R100" i="7"/>
  <c r="S100" i="7"/>
  <c r="Z100" i="7"/>
  <c r="D101" i="7"/>
  <c r="E101" i="7"/>
  <c r="F101" i="7"/>
  <c r="G101" i="7"/>
  <c r="H101" i="7"/>
  <c r="I101" i="7"/>
  <c r="J101" i="7"/>
  <c r="K101" i="7"/>
  <c r="L101" i="7"/>
  <c r="M101" i="7"/>
  <c r="N101" i="7"/>
  <c r="O101" i="7"/>
  <c r="P101" i="7"/>
  <c r="Q101" i="7"/>
  <c r="R101" i="7"/>
  <c r="S101" i="7"/>
  <c r="Z101" i="7"/>
  <c r="D102" i="7"/>
  <c r="E102" i="7"/>
  <c r="F102" i="7"/>
  <c r="G102" i="7"/>
  <c r="H102" i="7"/>
  <c r="I102" i="7"/>
  <c r="J102" i="7"/>
  <c r="K102" i="7"/>
  <c r="L102" i="7"/>
  <c r="M102" i="7"/>
  <c r="N102" i="7"/>
  <c r="O102" i="7"/>
  <c r="P102" i="7"/>
  <c r="Q102" i="7"/>
  <c r="R102" i="7"/>
  <c r="S102" i="7"/>
  <c r="Z102" i="7"/>
  <c r="D103" i="7"/>
  <c r="E103" i="7"/>
  <c r="F103" i="7"/>
  <c r="G103" i="7"/>
  <c r="H103" i="7"/>
  <c r="I103" i="7"/>
  <c r="J103" i="7"/>
  <c r="K103" i="7"/>
  <c r="L103" i="7"/>
  <c r="M103" i="7"/>
  <c r="N103" i="7"/>
  <c r="O103" i="7"/>
  <c r="P103" i="7"/>
  <c r="Q103" i="7"/>
  <c r="R103" i="7"/>
  <c r="S103" i="7"/>
  <c r="Z103" i="7"/>
  <c r="D104" i="7"/>
  <c r="E104" i="7"/>
  <c r="F104" i="7"/>
  <c r="G104" i="7"/>
  <c r="H104" i="7"/>
  <c r="I104" i="7"/>
  <c r="J104" i="7"/>
  <c r="K104" i="7"/>
  <c r="L104" i="7"/>
  <c r="M104" i="7"/>
  <c r="N104" i="7"/>
  <c r="O104" i="7"/>
  <c r="P104" i="7"/>
  <c r="Q104" i="7"/>
  <c r="R104" i="7"/>
  <c r="S104" i="7"/>
  <c r="Z104" i="7"/>
  <c r="D105" i="7"/>
  <c r="E105" i="7"/>
  <c r="F105" i="7"/>
  <c r="G105" i="7"/>
  <c r="H105" i="7"/>
  <c r="I105" i="7"/>
  <c r="J105" i="7"/>
  <c r="K105" i="7"/>
  <c r="L105" i="7"/>
  <c r="M105" i="7"/>
  <c r="N105" i="7"/>
  <c r="O105" i="7"/>
  <c r="P105" i="7"/>
  <c r="Q105" i="7"/>
  <c r="R105" i="7"/>
  <c r="S105" i="7"/>
  <c r="Z105" i="7"/>
  <c r="D106" i="7"/>
  <c r="E106" i="7"/>
  <c r="F106" i="7"/>
  <c r="G106" i="7"/>
  <c r="H106" i="7"/>
  <c r="I106" i="7"/>
  <c r="J106" i="7"/>
  <c r="K106" i="7"/>
  <c r="L106" i="7"/>
  <c r="M106" i="7"/>
  <c r="N106" i="7"/>
  <c r="O106" i="7"/>
  <c r="P106" i="7"/>
  <c r="Q106" i="7"/>
  <c r="R106" i="7"/>
  <c r="S106" i="7"/>
  <c r="Z106" i="7"/>
  <c r="D107" i="7"/>
  <c r="E107" i="7"/>
  <c r="F107" i="7"/>
  <c r="G107" i="7"/>
  <c r="H107" i="7"/>
  <c r="I107" i="7"/>
  <c r="J107" i="7"/>
  <c r="K107" i="7"/>
  <c r="L107" i="7"/>
  <c r="M107" i="7"/>
  <c r="N107" i="7"/>
  <c r="O107" i="7"/>
  <c r="P107" i="7"/>
  <c r="Q107" i="7"/>
  <c r="R107" i="7"/>
  <c r="S107" i="7"/>
  <c r="Z107" i="7"/>
  <c r="D108" i="7"/>
  <c r="E108" i="7"/>
  <c r="F108" i="7"/>
  <c r="G108" i="7"/>
  <c r="H108" i="7"/>
  <c r="I108" i="7"/>
  <c r="J108" i="7"/>
  <c r="K108" i="7"/>
  <c r="L108" i="7"/>
  <c r="M108" i="7"/>
  <c r="N108" i="7"/>
  <c r="O108" i="7"/>
  <c r="P108" i="7"/>
  <c r="Q108" i="7"/>
  <c r="R108" i="7"/>
  <c r="S108" i="7"/>
  <c r="Z108" i="7"/>
  <c r="D109" i="7"/>
  <c r="E109" i="7"/>
  <c r="F109" i="7"/>
  <c r="G109" i="7"/>
  <c r="H109" i="7"/>
  <c r="I109" i="7"/>
  <c r="J109" i="7"/>
  <c r="K109" i="7"/>
  <c r="L109" i="7"/>
  <c r="M109" i="7"/>
  <c r="N109" i="7"/>
  <c r="O109" i="7"/>
  <c r="P109" i="7"/>
  <c r="Q109" i="7"/>
  <c r="R109" i="7"/>
  <c r="S109" i="7"/>
  <c r="Z109" i="7"/>
  <c r="D110" i="7"/>
  <c r="E110" i="7"/>
  <c r="F110" i="7"/>
  <c r="G110" i="7"/>
  <c r="H110" i="7"/>
  <c r="I110" i="7"/>
  <c r="J110" i="7"/>
  <c r="K110" i="7"/>
  <c r="L110" i="7"/>
  <c r="M110" i="7"/>
  <c r="N110" i="7"/>
  <c r="O110" i="7"/>
  <c r="P110" i="7"/>
  <c r="Q110" i="7"/>
  <c r="R110" i="7"/>
  <c r="S110" i="7"/>
  <c r="Z110" i="7"/>
  <c r="D111" i="7"/>
  <c r="E111" i="7"/>
  <c r="F111" i="7"/>
  <c r="G111" i="7"/>
  <c r="H111" i="7"/>
  <c r="I111" i="7"/>
  <c r="J111" i="7"/>
  <c r="K111" i="7"/>
  <c r="L111" i="7"/>
  <c r="M111" i="7"/>
  <c r="N111" i="7"/>
  <c r="O111" i="7"/>
  <c r="P111" i="7"/>
  <c r="Q111" i="7"/>
  <c r="R111" i="7"/>
  <c r="S111" i="7"/>
  <c r="Z111" i="7"/>
  <c r="D112" i="7"/>
  <c r="E112" i="7"/>
  <c r="F112" i="7"/>
  <c r="G112" i="7"/>
  <c r="H112" i="7"/>
  <c r="I112" i="7"/>
  <c r="J112" i="7"/>
  <c r="K112" i="7"/>
  <c r="L112" i="7"/>
  <c r="M112" i="7"/>
  <c r="N112" i="7"/>
  <c r="O112" i="7"/>
  <c r="P112" i="7"/>
  <c r="Q112" i="7"/>
  <c r="R112" i="7"/>
  <c r="S112" i="7"/>
  <c r="Z112" i="7"/>
  <c r="D113" i="7"/>
  <c r="E113" i="7"/>
  <c r="F113" i="7"/>
  <c r="G113" i="7"/>
  <c r="H113" i="7"/>
  <c r="I113" i="7"/>
  <c r="J113" i="7"/>
  <c r="K113" i="7"/>
  <c r="L113" i="7"/>
  <c r="M113" i="7"/>
  <c r="N113" i="7"/>
  <c r="O113" i="7"/>
  <c r="P113" i="7"/>
  <c r="Q113" i="7"/>
  <c r="R113" i="7"/>
  <c r="S113" i="7"/>
  <c r="Z113" i="7"/>
  <c r="D114" i="7"/>
  <c r="E114" i="7"/>
  <c r="F114" i="7"/>
  <c r="G114" i="7"/>
  <c r="H114" i="7"/>
  <c r="I114" i="7"/>
  <c r="J114" i="7"/>
  <c r="K114" i="7"/>
  <c r="L114" i="7"/>
  <c r="M114" i="7"/>
  <c r="N114" i="7"/>
  <c r="O114" i="7"/>
  <c r="P114" i="7"/>
  <c r="Q114" i="7"/>
  <c r="R114" i="7"/>
  <c r="S114" i="7"/>
  <c r="Z114" i="7"/>
  <c r="D115" i="7"/>
  <c r="E115" i="7"/>
  <c r="F115" i="7"/>
  <c r="G115" i="7"/>
  <c r="H115" i="7"/>
  <c r="I115" i="7"/>
  <c r="J115" i="7"/>
  <c r="K115" i="7"/>
  <c r="L115" i="7"/>
  <c r="M115" i="7"/>
  <c r="N115" i="7"/>
  <c r="O115" i="7"/>
  <c r="P115" i="7"/>
  <c r="Q115" i="7"/>
  <c r="R115" i="7"/>
  <c r="S115" i="7"/>
  <c r="Z115" i="7"/>
  <c r="D116" i="7"/>
  <c r="E116" i="7"/>
  <c r="F116" i="7"/>
  <c r="G116" i="7"/>
  <c r="H116" i="7"/>
  <c r="I116" i="7"/>
  <c r="J116" i="7"/>
  <c r="K116" i="7"/>
  <c r="L116" i="7"/>
  <c r="M116" i="7"/>
  <c r="N116" i="7"/>
  <c r="O116" i="7"/>
  <c r="P116" i="7"/>
  <c r="Q116" i="7"/>
  <c r="R116" i="7"/>
  <c r="S116" i="7"/>
  <c r="Z116" i="7"/>
  <c r="D117" i="7"/>
  <c r="E117" i="7"/>
  <c r="F117" i="7"/>
  <c r="G117" i="7"/>
  <c r="H117" i="7"/>
  <c r="I117" i="7"/>
  <c r="J117" i="7"/>
  <c r="K117" i="7"/>
  <c r="L117" i="7"/>
  <c r="M117" i="7"/>
  <c r="N117" i="7"/>
  <c r="O117" i="7"/>
  <c r="P117" i="7"/>
  <c r="Q117" i="7"/>
  <c r="R117" i="7"/>
  <c r="S117" i="7"/>
  <c r="Z117" i="7"/>
  <c r="D118" i="7"/>
  <c r="E118" i="7"/>
  <c r="F118" i="7"/>
  <c r="G118" i="7"/>
  <c r="H118" i="7"/>
  <c r="I118" i="7"/>
  <c r="J118" i="7"/>
  <c r="K118" i="7"/>
  <c r="L118" i="7"/>
  <c r="M118" i="7"/>
  <c r="N118" i="7"/>
  <c r="O118" i="7"/>
  <c r="P118" i="7"/>
  <c r="Q118" i="7"/>
  <c r="R118" i="7"/>
  <c r="S118" i="7"/>
  <c r="Z118" i="7"/>
  <c r="D119" i="7"/>
  <c r="E119" i="7"/>
  <c r="F119" i="7"/>
  <c r="G119" i="7"/>
  <c r="H119" i="7"/>
  <c r="I119" i="7"/>
  <c r="J119" i="7"/>
  <c r="K119" i="7"/>
  <c r="L119" i="7"/>
  <c r="M119" i="7"/>
  <c r="N119" i="7"/>
  <c r="O119" i="7"/>
  <c r="P119" i="7"/>
  <c r="Q119" i="7"/>
  <c r="R119" i="7"/>
  <c r="S119" i="7"/>
  <c r="Z119" i="7"/>
  <c r="D120" i="7"/>
  <c r="E120" i="7"/>
  <c r="F120" i="7"/>
  <c r="G120" i="7"/>
  <c r="H120" i="7"/>
  <c r="I120" i="7"/>
  <c r="J120" i="7"/>
  <c r="K120" i="7"/>
  <c r="L120" i="7"/>
  <c r="M120" i="7"/>
  <c r="N120" i="7"/>
  <c r="O120" i="7"/>
  <c r="P120" i="7"/>
  <c r="Q120" i="7"/>
  <c r="R120" i="7"/>
  <c r="S120" i="7"/>
  <c r="Z120" i="7"/>
  <c r="D121" i="7"/>
  <c r="E121" i="7"/>
  <c r="F121" i="7"/>
  <c r="G121" i="7"/>
  <c r="H121" i="7"/>
  <c r="I121" i="7"/>
  <c r="J121" i="7"/>
  <c r="K121" i="7"/>
  <c r="L121" i="7"/>
  <c r="M121" i="7"/>
  <c r="N121" i="7"/>
  <c r="O121" i="7"/>
  <c r="P121" i="7"/>
  <c r="Q121" i="7"/>
  <c r="R121" i="7"/>
  <c r="S121" i="7"/>
  <c r="Z121" i="7"/>
  <c r="D122" i="7"/>
  <c r="E122" i="7"/>
  <c r="F122" i="7"/>
  <c r="G122" i="7"/>
  <c r="H122" i="7"/>
  <c r="I122" i="7"/>
  <c r="J122" i="7"/>
  <c r="K122" i="7"/>
  <c r="L122" i="7"/>
  <c r="M122" i="7"/>
  <c r="N122" i="7"/>
  <c r="O122" i="7"/>
  <c r="P122" i="7"/>
  <c r="Q122" i="7"/>
  <c r="R122" i="7"/>
  <c r="S122" i="7"/>
  <c r="Z122" i="7"/>
  <c r="D123" i="7"/>
  <c r="E123" i="7"/>
  <c r="F123" i="7"/>
  <c r="G123" i="7"/>
  <c r="H123" i="7"/>
  <c r="I123" i="7"/>
  <c r="J123" i="7"/>
  <c r="K123" i="7"/>
  <c r="L123" i="7"/>
  <c r="M123" i="7"/>
  <c r="N123" i="7"/>
  <c r="O123" i="7"/>
  <c r="P123" i="7"/>
  <c r="Q123" i="7"/>
  <c r="R123" i="7"/>
  <c r="S123" i="7"/>
  <c r="Z123" i="7"/>
  <c r="D124" i="7"/>
  <c r="E124" i="7"/>
  <c r="F124" i="7"/>
  <c r="G124" i="7"/>
  <c r="H124" i="7"/>
  <c r="I124" i="7"/>
  <c r="J124" i="7"/>
  <c r="K124" i="7"/>
  <c r="L124" i="7"/>
  <c r="M124" i="7"/>
  <c r="N124" i="7"/>
  <c r="O124" i="7"/>
  <c r="P124" i="7"/>
  <c r="Q124" i="7"/>
  <c r="R124" i="7"/>
  <c r="S124" i="7"/>
  <c r="Z124" i="7"/>
  <c r="D125" i="7"/>
  <c r="E125" i="7"/>
  <c r="F125" i="7"/>
  <c r="G125" i="7"/>
  <c r="H125" i="7"/>
  <c r="I125" i="7"/>
  <c r="J125" i="7"/>
  <c r="K125" i="7"/>
  <c r="L125" i="7"/>
  <c r="M125" i="7"/>
  <c r="N125" i="7"/>
  <c r="O125" i="7"/>
  <c r="P125" i="7"/>
  <c r="Q125" i="7"/>
  <c r="R125" i="7"/>
  <c r="S125" i="7"/>
  <c r="Z125" i="7"/>
  <c r="D126" i="7"/>
  <c r="E126" i="7"/>
  <c r="F126" i="7"/>
  <c r="G126" i="7"/>
  <c r="H126" i="7"/>
  <c r="I126" i="7"/>
  <c r="J126" i="7"/>
  <c r="K126" i="7"/>
  <c r="L126" i="7"/>
  <c r="M126" i="7"/>
  <c r="N126" i="7"/>
  <c r="O126" i="7"/>
  <c r="P126" i="7"/>
  <c r="Q126" i="7"/>
  <c r="R126" i="7"/>
  <c r="S126" i="7"/>
  <c r="Z126" i="7"/>
  <c r="D127" i="7"/>
  <c r="E127" i="7"/>
  <c r="F127" i="7"/>
  <c r="G127" i="7"/>
  <c r="H127" i="7"/>
  <c r="I127" i="7"/>
  <c r="J127" i="7"/>
  <c r="K127" i="7"/>
  <c r="L127" i="7"/>
  <c r="M127" i="7"/>
  <c r="N127" i="7"/>
  <c r="O127" i="7"/>
  <c r="P127" i="7"/>
  <c r="Q127" i="7"/>
  <c r="R127" i="7"/>
  <c r="S127" i="7"/>
  <c r="Z127" i="7"/>
  <c r="D128" i="7"/>
  <c r="E128" i="7"/>
  <c r="F128" i="7"/>
  <c r="G128" i="7"/>
  <c r="H128" i="7"/>
  <c r="I128" i="7"/>
  <c r="J128" i="7"/>
  <c r="K128" i="7"/>
  <c r="L128" i="7"/>
  <c r="M128" i="7"/>
  <c r="N128" i="7"/>
  <c r="O128" i="7"/>
  <c r="P128" i="7"/>
  <c r="Q128" i="7"/>
  <c r="R128" i="7"/>
  <c r="S128" i="7"/>
  <c r="Z128" i="7"/>
  <c r="D129" i="7"/>
  <c r="E129" i="7"/>
  <c r="F129" i="7"/>
  <c r="G129" i="7"/>
  <c r="H129" i="7"/>
  <c r="I129" i="7"/>
  <c r="J129" i="7"/>
  <c r="K129" i="7"/>
  <c r="L129" i="7"/>
  <c r="M129" i="7"/>
  <c r="N129" i="7"/>
  <c r="O129" i="7"/>
  <c r="P129" i="7"/>
  <c r="Q129" i="7"/>
  <c r="R129" i="7"/>
  <c r="S129" i="7"/>
  <c r="Z129" i="7"/>
  <c r="D130" i="7"/>
  <c r="E130" i="7"/>
  <c r="F130" i="7"/>
  <c r="G130" i="7"/>
  <c r="H130" i="7"/>
  <c r="I130" i="7"/>
  <c r="J130" i="7"/>
  <c r="K130" i="7"/>
  <c r="L130" i="7"/>
  <c r="M130" i="7"/>
  <c r="N130" i="7"/>
  <c r="O130" i="7"/>
  <c r="P130" i="7"/>
  <c r="Q130" i="7"/>
  <c r="R130" i="7"/>
  <c r="S130" i="7"/>
  <c r="Z130" i="7"/>
  <c r="D131" i="7"/>
  <c r="E131" i="7"/>
  <c r="F131" i="7"/>
  <c r="G131" i="7"/>
  <c r="H131" i="7"/>
  <c r="I131" i="7"/>
  <c r="J131" i="7"/>
  <c r="K131" i="7"/>
  <c r="L131" i="7"/>
  <c r="M131" i="7"/>
  <c r="N131" i="7"/>
  <c r="O131" i="7"/>
  <c r="P131" i="7"/>
  <c r="Q131" i="7"/>
  <c r="R131" i="7"/>
  <c r="S131" i="7"/>
  <c r="Z131" i="7"/>
  <c r="D132" i="7"/>
  <c r="E132" i="7"/>
  <c r="F132" i="7"/>
  <c r="G132" i="7"/>
  <c r="H132" i="7"/>
  <c r="I132" i="7"/>
  <c r="J132" i="7"/>
  <c r="K132" i="7"/>
  <c r="L132" i="7"/>
  <c r="M132" i="7"/>
  <c r="N132" i="7"/>
  <c r="O132" i="7"/>
  <c r="P132" i="7"/>
  <c r="Q132" i="7"/>
  <c r="R132" i="7"/>
  <c r="S132" i="7"/>
  <c r="Z132" i="7"/>
  <c r="D133" i="7"/>
  <c r="E133" i="7"/>
  <c r="F133" i="7"/>
  <c r="G133" i="7"/>
  <c r="H133" i="7"/>
  <c r="I133" i="7"/>
  <c r="J133" i="7"/>
  <c r="K133" i="7"/>
  <c r="L133" i="7"/>
  <c r="M133" i="7"/>
  <c r="N133" i="7"/>
  <c r="O133" i="7"/>
  <c r="P133" i="7"/>
  <c r="Q133" i="7"/>
  <c r="R133" i="7"/>
  <c r="S133" i="7"/>
  <c r="Z133" i="7"/>
  <c r="D134" i="7"/>
  <c r="E134" i="7"/>
  <c r="F134" i="7"/>
  <c r="G134" i="7"/>
  <c r="H134" i="7"/>
  <c r="I134" i="7"/>
  <c r="J134" i="7"/>
  <c r="K134" i="7"/>
  <c r="L134" i="7"/>
  <c r="M134" i="7"/>
  <c r="N134" i="7"/>
  <c r="O134" i="7"/>
  <c r="P134" i="7"/>
  <c r="Q134" i="7"/>
  <c r="R134" i="7"/>
  <c r="S134" i="7"/>
  <c r="Z134" i="7"/>
  <c r="D135" i="7"/>
  <c r="E135" i="7"/>
  <c r="F135" i="7"/>
  <c r="G135" i="7"/>
  <c r="H135" i="7"/>
  <c r="I135" i="7"/>
  <c r="J135" i="7"/>
  <c r="K135" i="7"/>
  <c r="L135" i="7"/>
  <c r="M135" i="7"/>
  <c r="N135" i="7"/>
  <c r="O135" i="7"/>
  <c r="P135" i="7"/>
  <c r="Q135" i="7"/>
  <c r="R135" i="7"/>
  <c r="S135" i="7"/>
  <c r="Z135" i="7"/>
  <c r="D136" i="7"/>
  <c r="E136" i="7"/>
  <c r="F136" i="7"/>
  <c r="G136" i="7"/>
  <c r="H136" i="7"/>
  <c r="I136" i="7"/>
  <c r="J136" i="7"/>
  <c r="K136" i="7"/>
  <c r="L136" i="7"/>
  <c r="M136" i="7"/>
  <c r="N136" i="7"/>
  <c r="O136" i="7"/>
  <c r="P136" i="7"/>
  <c r="Q136" i="7"/>
  <c r="R136" i="7"/>
  <c r="S136" i="7"/>
  <c r="Z136" i="7"/>
  <c r="D137" i="7"/>
  <c r="E137" i="7"/>
  <c r="F137" i="7"/>
  <c r="G137" i="7"/>
  <c r="H137" i="7"/>
  <c r="I137" i="7"/>
  <c r="J137" i="7"/>
  <c r="K137" i="7"/>
  <c r="L137" i="7"/>
  <c r="M137" i="7"/>
  <c r="N137" i="7"/>
  <c r="O137" i="7"/>
  <c r="P137" i="7"/>
  <c r="Q137" i="7"/>
  <c r="R137" i="7"/>
  <c r="S137" i="7"/>
  <c r="Z137" i="7"/>
  <c r="D138" i="7"/>
  <c r="E138" i="7"/>
  <c r="F138" i="7"/>
  <c r="G138" i="7"/>
  <c r="H138" i="7"/>
  <c r="I138" i="7"/>
  <c r="J138" i="7"/>
  <c r="K138" i="7"/>
  <c r="L138" i="7"/>
  <c r="M138" i="7"/>
  <c r="N138" i="7"/>
  <c r="O138" i="7"/>
  <c r="P138" i="7"/>
  <c r="Q138" i="7"/>
  <c r="R138" i="7"/>
  <c r="S138" i="7"/>
  <c r="Z138" i="7"/>
  <c r="D139" i="7"/>
  <c r="E139" i="7"/>
  <c r="F139" i="7"/>
  <c r="G139" i="7"/>
  <c r="H139" i="7"/>
  <c r="I139" i="7"/>
  <c r="J139" i="7"/>
  <c r="K139" i="7"/>
  <c r="L139" i="7"/>
  <c r="M139" i="7"/>
  <c r="N139" i="7"/>
  <c r="O139" i="7"/>
  <c r="P139" i="7"/>
  <c r="Q139" i="7"/>
  <c r="R139" i="7"/>
  <c r="S139" i="7"/>
  <c r="Z139" i="7"/>
  <c r="D140" i="7"/>
  <c r="E140" i="7"/>
  <c r="F140" i="7"/>
  <c r="G140" i="7"/>
  <c r="H140" i="7"/>
  <c r="I140" i="7"/>
  <c r="J140" i="7"/>
  <c r="K140" i="7"/>
  <c r="L140" i="7"/>
  <c r="M140" i="7"/>
  <c r="N140" i="7"/>
  <c r="O140" i="7"/>
  <c r="P140" i="7"/>
  <c r="Q140" i="7"/>
  <c r="R140" i="7"/>
  <c r="S140" i="7"/>
  <c r="Z140" i="7"/>
  <c r="D141" i="7"/>
  <c r="E141" i="7"/>
  <c r="F141" i="7"/>
  <c r="G141" i="7"/>
  <c r="H141" i="7"/>
  <c r="I141" i="7"/>
  <c r="J141" i="7"/>
  <c r="K141" i="7"/>
  <c r="L141" i="7"/>
  <c r="M141" i="7"/>
  <c r="N141" i="7"/>
  <c r="O141" i="7"/>
  <c r="P141" i="7"/>
  <c r="Q141" i="7"/>
  <c r="R141" i="7"/>
  <c r="S141" i="7"/>
  <c r="Z141" i="7"/>
  <c r="D142" i="7"/>
  <c r="E142" i="7"/>
  <c r="F142" i="7"/>
  <c r="G142" i="7"/>
  <c r="H142" i="7"/>
  <c r="I142" i="7"/>
  <c r="J142" i="7"/>
  <c r="K142" i="7"/>
  <c r="L142" i="7"/>
  <c r="M142" i="7"/>
  <c r="N142" i="7"/>
  <c r="O142" i="7"/>
  <c r="P142" i="7"/>
  <c r="Q142" i="7"/>
  <c r="R142" i="7"/>
  <c r="S142" i="7"/>
  <c r="Z142" i="7"/>
  <c r="D143" i="7"/>
  <c r="E143" i="7"/>
  <c r="F143" i="7"/>
  <c r="G143" i="7"/>
  <c r="H143" i="7"/>
  <c r="I143" i="7"/>
  <c r="J143" i="7"/>
  <c r="K143" i="7"/>
  <c r="L143" i="7"/>
  <c r="M143" i="7"/>
  <c r="N143" i="7"/>
  <c r="O143" i="7"/>
  <c r="P143" i="7"/>
  <c r="Q143" i="7"/>
  <c r="R143" i="7"/>
  <c r="S143" i="7"/>
  <c r="Z143" i="7"/>
  <c r="D144" i="7"/>
  <c r="E144" i="7"/>
  <c r="F144" i="7"/>
  <c r="G144" i="7"/>
  <c r="H144" i="7"/>
  <c r="I144" i="7"/>
  <c r="J144" i="7"/>
  <c r="K144" i="7"/>
  <c r="L144" i="7"/>
  <c r="M144" i="7"/>
  <c r="N144" i="7"/>
  <c r="O144" i="7"/>
  <c r="P144" i="7"/>
  <c r="Q144" i="7"/>
  <c r="R144" i="7"/>
  <c r="S144" i="7"/>
  <c r="Z144" i="7"/>
  <c r="D145" i="7"/>
  <c r="E145" i="7"/>
  <c r="F145" i="7"/>
  <c r="G145" i="7"/>
  <c r="H145" i="7"/>
  <c r="I145" i="7"/>
  <c r="J145" i="7"/>
  <c r="K145" i="7"/>
  <c r="L145" i="7"/>
  <c r="M145" i="7"/>
  <c r="N145" i="7"/>
  <c r="O145" i="7"/>
  <c r="P145" i="7"/>
  <c r="Q145" i="7"/>
  <c r="R145" i="7"/>
  <c r="S145" i="7"/>
  <c r="Z145" i="7"/>
  <c r="D146" i="7"/>
  <c r="E146" i="7"/>
  <c r="F146" i="7"/>
  <c r="G146" i="7"/>
  <c r="H146" i="7"/>
  <c r="I146" i="7"/>
  <c r="J146" i="7"/>
  <c r="K146" i="7"/>
  <c r="L146" i="7"/>
  <c r="M146" i="7"/>
  <c r="N146" i="7"/>
  <c r="O146" i="7"/>
  <c r="P146" i="7"/>
  <c r="Q146" i="7"/>
  <c r="R146" i="7"/>
  <c r="S146" i="7"/>
  <c r="Z146" i="7"/>
  <c r="D147" i="7"/>
  <c r="E147" i="7"/>
  <c r="F147" i="7"/>
  <c r="G147" i="7"/>
  <c r="H147" i="7"/>
  <c r="I147" i="7"/>
  <c r="J147" i="7"/>
  <c r="K147" i="7"/>
  <c r="L147" i="7"/>
  <c r="M147" i="7"/>
  <c r="N147" i="7"/>
  <c r="O147" i="7"/>
  <c r="P147" i="7"/>
  <c r="Q147" i="7"/>
  <c r="R147" i="7"/>
  <c r="S147" i="7"/>
  <c r="Z147" i="7"/>
  <c r="D148" i="7"/>
  <c r="E148" i="7"/>
  <c r="F148" i="7"/>
  <c r="G148" i="7"/>
  <c r="H148" i="7"/>
  <c r="I148" i="7"/>
  <c r="J148" i="7"/>
  <c r="K148" i="7"/>
  <c r="L148" i="7"/>
  <c r="M148" i="7"/>
  <c r="N148" i="7"/>
  <c r="O148" i="7"/>
  <c r="P148" i="7"/>
  <c r="Q148" i="7"/>
  <c r="R148" i="7"/>
  <c r="S148" i="7"/>
  <c r="Z148" i="7"/>
  <c r="D149" i="7"/>
  <c r="E149" i="7"/>
  <c r="F149" i="7"/>
  <c r="G149" i="7"/>
  <c r="H149" i="7"/>
  <c r="I149" i="7"/>
  <c r="J149" i="7"/>
  <c r="K149" i="7"/>
  <c r="L149" i="7"/>
  <c r="M149" i="7"/>
  <c r="N149" i="7"/>
  <c r="O149" i="7"/>
  <c r="P149" i="7"/>
  <c r="Q149" i="7"/>
  <c r="R149" i="7"/>
  <c r="S149" i="7"/>
  <c r="Z149" i="7"/>
  <c r="D150" i="7"/>
  <c r="E150" i="7"/>
  <c r="F150" i="7"/>
  <c r="G150" i="7"/>
  <c r="H150" i="7"/>
  <c r="I150" i="7"/>
  <c r="J150" i="7"/>
  <c r="K150" i="7"/>
  <c r="L150" i="7"/>
  <c r="M150" i="7"/>
  <c r="N150" i="7"/>
  <c r="O150" i="7"/>
  <c r="P150" i="7"/>
  <c r="Q150" i="7"/>
  <c r="R150" i="7"/>
  <c r="S150" i="7"/>
  <c r="Z150" i="7"/>
  <c r="D151" i="7"/>
  <c r="E151" i="7"/>
  <c r="F151" i="7"/>
  <c r="G151" i="7"/>
  <c r="H151" i="7"/>
  <c r="I151" i="7"/>
  <c r="J151" i="7"/>
  <c r="K151" i="7"/>
  <c r="L151" i="7"/>
  <c r="M151" i="7"/>
  <c r="N151" i="7"/>
  <c r="O151" i="7"/>
  <c r="P151" i="7"/>
  <c r="Q151" i="7"/>
  <c r="R151" i="7"/>
  <c r="S151" i="7"/>
  <c r="Z151" i="7"/>
  <c r="D152" i="7"/>
  <c r="E152" i="7"/>
  <c r="F152" i="7"/>
  <c r="G152" i="7"/>
  <c r="H152" i="7"/>
  <c r="I152" i="7"/>
  <c r="J152" i="7"/>
  <c r="K152" i="7"/>
  <c r="L152" i="7"/>
  <c r="M152" i="7"/>
  <c r="N152" i="7"/>
  <c r="O152" i="7"/>
  <c r="P152" i="7"/>
  <c r="Q152" i="7"/>
  <c r="R152" i="7"/>
  <c r="S152" i="7"/>
  <c r="Z152" i="7"/>
  <c r="D153" i="7"/>
  <c r="E153" i="7"/>
  <c r="F153" i="7"/>
  <c r="G153" i="7"/>
  <c r="H153" i="7"/>
  <c r="I153" i="7"/>
  <c r="J153" i="7"/>
  <c r="K153" i="7"/>
  <c r="L153" i="7"/>
  <c r="M153" i="7"/>
  <c r="N153" i="7"/>
  <c r="O153" i="7"/>
  <c r="P153" i="7"/>
  <c r="Q153" i="7"/>
  <c r="R153" i="7"/>
  <c r="S153" i="7"/>
  <c r="Z153" i="7"/>
  <c r="D154" i="7"/>
  <c r="E154" i="7"/>
  <c r="F154" i="7"/>
  <c r="G154" i="7"/>
  <c r="H154" i="7"/>
  <c r="I154" i="7"/>
  <c r="J154" i="7"/>
  <c r="K154" i="7"/>
  <c r="L154" i="7"/>
  <c r="M154" i="7"/>
  <c r="N154" i="7"/>
  <c r="O154" i="7"/>
  <c r="P154" i="7"/>
  <c r="Q154" i="7"/>
  <c r="R154" i="7"/>
  <c r="S154" i="7"/>
  <c r="Z154" i="7"/>
  <c r="D155" i="7"/>
  <c r="E155" i="7"/>
  <c r="F155" i="7"/>
  <c r="G155" i="7"/>
  <c r="H155" i="7"/>
  <c r="I155" i="7"/>
  <c r="J155" i="7"/>
  <c r="K155" i="7"/>
  <c r="L155" i="7"/>
  <c r="M155" i="7"/>
  <c r="N155" i="7"/>
  <c r="O155" i="7"/>
  <c r="P155" i="7"/>
  <c r="Q155" i="7"/>
  <c r="R155" i="7"/>
  <c r="S155" i="7"/>
  <c r="Z155" i="7"/>
  <c r="D156" i="7"/>
  <c r="E156" i="7"/>
  <c r="F156" i="7"/>
  <c r="G156" i="7"/>
  <c r="H156" i="7"/>
  <c r="I156" i="7"/>
  <c r="J156" i="7"/>
  <c r="K156" i="7"/>
  <c r="L156" i="7"/>
  <c r="M156" i="7"/>
  <c r="N156" i="7"/>
  <c r="O156" i="7"/>
  <c r="P156" i="7"/>
  <c r="Q156" i="7"/>
  <c r="R156" i="7"/>
  <c r="S156" i="7"/>
  <c r="Z156" i="7"/>
  <c r="D157" i="7"/>
  <c r="E157" i="7"/>
  <c r="F157" i="7"/>
  <c r="G157" i="7"/>
  <c r="H157" i="7"/>
  <c r="I157" i="7"/>
  <c r="J157" i="7"/>
  <c r="K157" i="7"/>
  <c r="L157" i="7"/>
  <c r="M157" i="7"/>
  <c r="N157" i="7"/>
  <c r="O157" i="7"/>
  <c r="P157" i="7"/>
  <c r="Q157" i="7"/>
  <c r="R157" i="7"/>
  <c r="S157" i="7"/>
  <c r="Z157" i="7"/>
  <c r="D158" i="7"/>
  <c r="E158" i="7"/>
  <c r="F158" i="7"/>
  <c r="G158" i="7"/>
  <c r="H158" i="7"/>
  <c r="I158" i="7"/>
  <c r="J158" i="7"/>
  <c r="K158" i="7"/>
  <c r="L158" i="7"/>
  <c r="M158" i="7"/>
  <c r="N158" i="7"/>
  <c r="O158" i="7"/>
  <c r="P158" i="7"/>
  <c r="Q158" i="7"/>
  <c r="R158" i="7"/>
  <c r="S158" i="7"/>
  <c r="Z158" i="7"/>
  <c r="D159" i="7"/>
  <c r="E159" i="7"/>
  <c r="F159" i="7"/>
  <c r="G159" i="7"/>
  <c r="H159" i="7"/>
  <c r="I159" i="7"/>
  <c r="J159" i="7"/>
  <c r="K159" i="7"/>
  <c r="L159" i="7"/>
  <c r="M159" i="7"/>
  <c r="N159" i="7"/>
  <c r="O159" i="7"/>
  <c r="P159" i="7"/>
  <c r="Q159" i="7"/>
  <c r="R159" i="7"/>
  <c r="S159" i="7"/>
  <c r="Z159" i="7"/>
  <c r="D160" i="7"/>
  <c r="E160" i="7"/>
  <c r="F160" i="7"/>
  <c r="G160" i="7"/>
  <c r="H160" i="7"/>
  <c r="I160" i="7"/>
  <c r="J160" i="7"/>
  <c r="K160" i="7"/>
  <c r="L160" i="7"/>
  <c r="M160" i="7"/>
  <c r="N160" i="7"/>
  <c r="O160" i="7"/>
  <c r="P160" i="7"/>
  <c r="Q160" i="7"/>
  <c r="R160" i="7"/>
  <c r="S160" i="7"/>
  <c r="Z160" i="7"/>
  <c r="D161" i="7"/>
  <c r="E161" i="7"/>
  <c r="F161" i="7"/>
  <c r="G161" i="7"/>
  <c r="H161" i="7"/>
  <c r="I161" i="7"/>
  <c r="J161" i="7"/>
  <c r="K161" i="7"/>
  <c r="L161" i="7"/>
  <c r="M161" i="7"/>
  <c r="N161" i="7"/>
  <c r="O161" i="7"/>
  <c r="P161" i="7"/>
  <c r="Q161" i="7"/>
  <c r="R161" i="7"/>
  <c r="S161" i="7"/>
  <c r="Z161" i="7"/>
  <c r="D162" i="7"/>
  <c r="E162" i="7"/>
  <c r="F162" i="7"/>
  <c r="G162" i="7"/>
  <c r="H162" i="7"/>
  <c r="I162" i="7"/>
  <c r="J162" i="7"/>
  <c r="K162" i="7"/>
  <c r="L162" i="7"/>
  <c r="M162" i="7"/>
  <c r="N162" i="7"/>
  <c r="O162" i="7"/>
  <c r="P162" i="7"/>
  <c r="Q162" i="7"/>
  <c r="R162" i="7"/>
  <c r="S162" i="7"/>
  <c r="Z162" i="7"/>
  <c r="D163" i="7"/>
  <c r="E163" i="7"/>
  <c r="F163" i="7"/>
  <c r="G163" i="7"/>
  <c r="H163" i="7"/>
  <c r="I163" i="7"/>
  <c r="J163" i="7"/>
  <c r="K163" i="7"/>
  <c r="L163" i="7"/>
  <c r="M163" i="7"/>
  <c r="N163" i="7"/>
  <c r="O163" i="7"/>
  <c r="P163" i="7"/>
  <c r="Q163" i="7"/>
  <c r="R163" i="7"/>
  <c r="S163" i="7"/>
  <c r="Z163" i="7"/>
  <c r="D164" i="7"/>
  <c r="E164" i="7"/>
  <c r="F164" i="7"/>
  <c r="G164" i="7"/>
  <c r="H164" i="7"/>
  <c r="I164" i="7"/>
  <c r="J164" i="7"/>
  <c r="K164" i="7"/>
  <c r="L164" i="7"/>
  <c r="M164" i="7"/>
  <c r="N164" i="7"/>
  <c r="O164" i="7"/>
  <c r="P164" i="7"/>
  <c r="Q164" i="7"/>
  <c r="R164" i="7"/>
  <c r="S164" i="7"/>
  <c r="Z164" i="7"/>
  <c r="D4" i="7"/>
  <c r="E4" i="7"/>
  <c r="F4" i="7"/>
  <c r="G4" i="7"/>
  <c r="H4" i="7"/>
  <c r="I4" i="7"/>
  <c r="J4" i="7"/>
  <c r="K4" i="7"/>
  <c r="L4" i="7"/>
  <c r="M4" i="7"/>
  <c r="N4" i="7"/>
  <c r="O4" i="7"/>
  <c r="P4" i="7"/>
  <c r="Q4" i="7"/>
  <c r="R4" i="7"/>
  <c r="S4" i="7"/>
  <c r="Z4" i="7"/>
  <c r="Y118" i="7"/>
  <c r="Y126" i="7"/>
  <c r="Y107" i="7"/>
  <c r="Y45" i="7"/>
  <c r="Y124" i="7"/>
  <c r="Y76" i="7"/>
  <c r="Y11" i="7"/>
  <c r="Y12" i="7"/>
  <c r="Y119" i="7"/>
  <c r="Y60" i="7"/>
  <c r="Y67" i="7"/>
  <c r="Y148" i="7"/>
  <c r="Y78" i="7"/>
  <c r="Y106" i="7"/>
  <c r="Y24" i="7"/>
  <c r="Y125" i="7"/>
  <c r="Y137" i="7"/>
  <c r="Y100" i="7"/>
  <c r="Y158" i="7"/>
  <c r="Y117" i="7"/>
  <c r="Y108" i="7"/>
  <c r="Y46" i="7"/>
  <c r="Y56" i="7"/>
  <c r="Y164" i="7"/>
  <c r="Y123" i="7"/>
  <c r="Y88" i="7"/>
  <c r="Y122" i="7"/>
  <c r="Y15" i="7"/>
  <c r="Y96" i="7"/>
  <c r="Y162" i="7"/>
  <c r="Y64" i="7"/>
  <c r="Y10" i="7"/>
  <c r="Y63" i="7"/>
  <c r="Y157" i="7"/>
  <c r="Y65" i="7"/>
  <c r="Y139" i="7"/>
  <c r="Y35" i="7"/>
  <c r="Y58" i="7"/>
  <c r="Y112" i="7"/>
  <c r="Y54" i="7"/>
  <c r="Y37" i="7"/>
  <c r="Y38" i="7"/>
  <c r="Y160" i="7"/>
  <c r="Y149" i="7"/>
  <c r="Y47" i="7"/>
  <c r="Y97" i="7"/>
  <c r="Y31" i="7"/>
  <c r="Y95" i="7"/>
  <c r="Y75" i="7"/>
  <c r="Y94" i="7"/>
  <c r="Y91" i="7"/>
  <c r="Y48" i="7"/>
  <c r="Y5" i="7"/>
  <c r="Y9" i="7"/>
  <c r="Y93" i="7"/>
  <c r="Y20" i="7"/>
  <c r="Y142" i="7"/>
  <c r="Y87" i="7"/>
  <c r="Y147" i="7"/>
  <c r="Y130" i="7"/>
  <c r="Y103" i="7"/>
  <c r="Y17" i="7"/>
  <c r="Y39" i="7"/>
  <c r="Y92" i="7"/>
  <c r="Y32" i="7"/>
  <c r="Y34" i="7"/>
  <c r="Y69" i="7"/>
  <c r="Y36" i="7"/>
  <c r="Y41" i="7"/>
  <c r="Y7" i="7"/>
  <c r="Y62" i="7"/>
  <c r="Y22" i="7"/>
  <c r="Y59" i="7"/>
  <c r="Y86" i="7"/>
  <c r="Y74" i="7"/>
  <c r="Y23" i="7"/>
  <c r="Y101" i="7"/>
  <c r="Y128" i="7"/>
  <c r="Y129" i="7"/>
  <c r="Y99" i="7"/>
  <c r="Y42" i="7"/>
  <c r="Y156" i="7"/>
  <c r="Y135" i="7"/>
  <c r="Y84" i="7"/>
  <c r="Y50" i="7"/>
  <c r="Y26" i="7"/>
  <c r="Y138" i="7"/>
  <c r="Y111" i="7"/>
  <c r="Y152" i="7"/>
  <c r="Y21" i="7"/>
  <c r="Y83" i="7"/>
  <c r="Y133" i="7"/>
  <c r="Y77" i="7"/>
  <c r="Y163" i="7"/>
  <c r="Y72" i="7"/>
  <c r="Y19" i="7"/>
  <c r="Y136" i="7"/>
  <c r="Y127" i="7"/>
  <c r="Y40" i="7"/>
  <c r="Y132" i="7"/>
  <c r="Y102" i="7"/>
  <c r="Y114" i="7"/>
  <c r="Y13" i="7"/>
  <c r="Y131" i="7"/>
  <c r="Y43" i="7"/>
  <c r="Y121" i="7"/>
  <c r="Y153" i="7"/>
  <c r="Y113" i="7"/>
  <c r="Y44" i="7"/>
  <c r="Y85" i="7"/>
  <c r="Y71" i="7"/>
  <c r="Y161" i="7"/>
  <c r="Y134" i="7"/>
  <c r="Y66" i="7"/>
  <c r="Y52" i="7"/>
  <c r="Y28" i="7"/>
  <c r="Y25" i="7"/>
  <c r="Y51" i="7"/>
  <c r="Y73" i="7"/>
  <c r="Y27" i="7"/>
  <c r="Y145" i="7"/>
  <c r="Y146" i="7"/>
  <c r="Y104" i="7"/>
  <c r="Y120" i="7"/>
  <c r="Y154" i="7"/>
  <c r="Y30" i="7"/>
  <c r="Y90" i="7"/>
  <c r="Y68" i="7"/>
  <c r="Y61" i="7"/>
  <c r="Y159" i="7"/>
  <c r="Y33" i="7"/>
  <c r="Y6" i="7"/>
  <c r="Y89" i="7"/>
  <c r="Y144" i="7"/>
  <c r="Y109" i="7"/>
  <c r="Y143" i="7"/>
  <c r="Y141" i="7"/>
  <c r="Y150" i="7"/>
  <c r="Y151" i="7"/>
  <c r="Y29" i="7"/>
  <c r="Y18" i="7"/>
  <c r="Y57" i="7"/>
  <c r="Y82" i="7"/>
  <c r="Y16" i="7"/>
  <c r="Y155" i="7"/>
  <c r="Y98" i="7"/>
  <c r="Y53" i="7"/>
  <c r="Y14" i="7"/>
  <c r="Y105" i="7"/>
  <c r="Y55" i="7"/>
  <c r="Y49" i="7"/>
  <c r="Y8" i="7"/>
  <c r="Y4" i="7"/>
  <c r="Y79" i="7"/>
  <c r="Y140" i="7"/>
  <c r="Y81" i="7"/>
  <c r="Y70" i="7"/>
  <c r="Y115" i="7"/>
  <c r="Y110" i="7"/>
  <c r="Y116" i="7"/>
  <c r="Y80" i="7"/>
  <c r="S10" i="9"/>
  <c r="R10" i="9"/>
  <c r="Q10" i="9"/>
  <c r="P10" i="9"/>
  <c r="O10" i="9"/>
  <c r="N10" i="9"/>
  <c r="M10" i="9"/>
  <c r="L10" i="9"/>
  <c r="K10" i="9"/>
  <c r="J10" i="9"/>
  <c r="I10" i="9"/>
  <c r="H10" i="9"/>
  <c r="G10" i="9"/>
  <c r="F10" i="9"/>
  <c r="E10" i="9"/>
  <c r="S9" i="9"/>
  <c r="R9" i="9"/>
  <c r="Q9" i="9"/>
  <c r="P9" i="9"/>
  <c r="O9" i="9"/>
  <c r="N9" i="9"/>
  <c r="M9" i="9"/>
  <c r="L9" i="9"/>
  <c r="K9" i="9"/>
  <c r="J9" i="9"/>
  <c r="I9" i="9"/>
  <c r="H9" i="9"/>
  <c r="G9" i="9"/>
  <c r="F9" i="9"/>
  <c r="E9" i="9"/>
  <c r="S8" i="9"/>
  <c r="R8" i="9"/>
  <c r="Q8" i="9"/>
  <c r="P8" i="9"/>
  <c r="O8" i="9"/>
  <c r="N8" i="9"/>
  <c r="M8" i="9"/>
  <c r="L8" i="9"/>
  <c r="K8" i="9"/>
  <c r="J8" i="9"/>
  <c r="I8" i="9"/>
  <c r="H8" i="9"/>
  <c r="G8" i="9"/>
  <c r="F8" i="9"/>
  <c r="E8" i="9"/>
  <c r="D10" i="9"/>
  <c r="D9" i="9"/>
  <c r="D8" i="9"/>
  <c r="U116" i="7"/>
  <c r="T116" i="7"/>
  <c r="U33" i="7"/>
  <c r="T33" i="7"/>
  <c r="U105" i="7"/>
  <c r="T105" i="7"/>
  <c r="U82" i="7"/>
  <c r="T82" i="7"/>
  <c r="U120" i="7"/>
  <c r="T120" i="7"/>
  <c r="U154" i="7"/>
  <c r="T154" i="7"/>
  <c r="U141" i="7"/>
  <c r="T141" i="7"/>
  <c r="U145" i="7"/>
  <c r="T145" i="7"/>
  <c r="U113" i="7"/>
  <c r="T113" i="7"/>
  <c r="U152" i="7"/>
  <c r="T152" i="7"/>
  <c r="U72" i="7"/>
  <c r="T72" i="7"/>
  <c r="U156" i="7"/>
  <c r="T156" i="7"/>
  <c r="U74" i="7"/>
  <c r="T74" i="7"/>
  <c r="U93" i="7"/>
  <c r="T93" i="7"/>
  <c r="U94" i="7"/>
  <c r="T94" i="7"/>
  <c r="U123" i="7"/>
  <c r="T123" i="7"/>
  <c r="U122" i="7"/>
  <c r="T122" i="7"/>
  <c r="U108" i="7"/>
  <c r="T108" i="7"/>
  <c r="U137" i="7"/>
  <c r="T137" i="7"/>
  <c r="U164" i="7"/>
  <c r="T164" i="7"/>
  <c r="U126" i="7"/>
  <c r="T126" i="7"/>
  <c r="U85" i="7"/>
  <c r="T85" i="7"/>
  <c r="U114" i="7"/>
  <c r="T114" i="7"/>
  <c r="U83" i="7"/>
  <c r="T83" i="7"/>
  <c r="U89" i="7"/>
  <c r="T89" i="7"/>
  <c r="U32" i="7"/>
  <c r="T32" i="7"/>
  <c r="U158" i="7"/>
  <c r="T158" i="7"/>
  <c r="U148" i="7"/>
  <c r="T148" i="7"/>
  <c r="U4" i="7"/>
  <c r="T4" i="7"/>
  <c r="U15" i="7"/>
  <c r="T15" i="7"/>
  <c r="U100" i="7"/>
  <c r="T100" i="7"/>
  <c r="U110" i="7"/>
  <c r="T110" i="7"/>
  <c r="U53" i="7"/>
  <c r="T53" i="7"/>
  <c r="U77" i="7"/>
  <c r="T77" i="7"/>
  <c r="U40" i="7"/>
  <c r="T40" i="7"/>
  <c r="U42" i="7"/>
  <c r="T42" i="7"/>
  <c r="U101" i="7"/>
  <c r="T101" i="7"/>
  <c r="U59" i="7"/>
  <c r="T59" i="7"/>
  <c r="U41" i="7"/>
  <c r="T41" i="7"/>
  <c r="U31" i="7"/>
  <c r="T31" i="7"/>
  <c r="U118" i="7"/>
  <c r="T118" i="7"/>
  <c r="U160" i="7"/>
  <c r="T160" i="7"/>
  <c r="U67" i="7"/>
  <c r="T67" i="7"/>
  <c r="U81" i="7"/>
  <c r="T81" i="7"/>
  <c r="U143" i="7"/>
  <c r="T143" i="7"/>
  <c r="U79" i="7"/>
  <c r="T79" i="7"/>
  <c r="U90" i="7"/>
  <c r="T90" i="7"/>
  <c r="U150" i="7"/>
  <c r="T150" i="7"/>
  <c r="U95" i="7"/>
  <c r="T95" i="7"/>
  <c r="U134" i="7"/>
  <c r="T134" i="7"/>
  <c r="U51" i="7"/>
  <c r="T51" i="7"/>
  <c r="U66" i="7"/>
  <c r="T66" i="7"/>
  <c r="U71" i="7"/>
  <c r="T71" i="7"/>
  <c r="U121" i="7"/>
  <c r="T121" i="7"/>
  <c r="U19" i="7"/>
  <c r="T19" i="7"/>
  <c r="U109" i="7"/>
  <c r="T109" i="7"/>
  <c r="U144" i="7"/>
  <c r="T144" i="7"/>
  <c r="U62" i="7"/>
  <c r="T62" i="7"/>
  <c r="U130" i="7"/>
  <c r="T130" i="7"/>
  <c r="U103" i="7"/>
  <c r="T103" i="7"/>
  <c r="U147" i="7"/>
  <c r="T147" i="7"/>
  <c r="U87" i="7"/>
  <c r="T87" i="7"/>
  <c r="U142" i="7"/>
  <c r="T142" i="7"/>
  <c r="U97" i="7"/>
  <c r="T97" i="7"/>
  <c r="U47" i="7"/>
  <c r="T47" i="7"/>
  <c r="U149" i="7"/>
  <c r="T149" i="7"/>
  <c r="U112" i="7"/>
  <c r="T112" i="7"/>
  <c r="U58" i="7"/>
  <c r="T58" i="7"/>
  <c r="U65" i="7"/>
  <c r="T65" i="7"/>
  <c r="U63" i="7"/>
  <c r="T63" i="7"/>
  <c r="U64" i="7"/>
  <c r="T64" i="7"/>
  <c r="U46" i="7"/>
  <c r="T46" i="7"/>
  <c r="U117" i="7"/>
  <c r="T117" i="7"/>
  <c r="U125" i="7"/>
  <c r="T125" i="7"/>
  <c r="U60" i="7"/>
  <c r="T60" i="7"/>
  <c r="U45" i="7"/>
  <c r="T45" i="7"/>
  <c r="U76" i="7"/>
  <c r="T76" i="7"/>
  <c r="U55" i="7"/>
  <c r="T55" i="7"/>
  <c r="U14" i="7"/>
  <c r="T14" i="7"/>
  <c r="U29" i="7"/>
  <c r="T29" i="7"/>
  <c r="U61" i="7"/>
  <c r="T61" i="7"/>
  <c r="U68" i="7"/>
  <c r="T68" i="7"/>
  <c r="U27" i="7"/>
  <c r="T27" i="7"/>
  <c r="U73" i="7"/>
  <c r="T73" i="7"/>
  <c r="U25" i="7"/>
  <c r="T25" i="7"/>
  <c r="U28" i="7"/>
  <c r="T28" i="7"/>
  <c r="U44" i="7"/>
  <c r="T44" i="7"/>
  <c r="U13" i="7"/>
  <c r="T13" i="7"/>
  <c r="U138" i="7"/>
  <c r="T138" i="7"/>
  <c r="U136" i="7"/>
  <c r="T136" i="7"/>
  <c r="U99" i="7"/>
  <c r="T99" i="7"/>
  <c r="U50" i="7"/>
  <c r="T50" i="7"/>
  <c r="U84" i="7"/>
  <c r="T84" i="7"/>
  <c r="U128" i="7"/>
  <c r="T128" i="7"/>
  <c r="U86" i="7"/>
  <c r="T86" i="7"/>
  <c r="U7" i="7"/>
  <c r="T7" i="7"/>
  <c r="U92" i="7"/>
  <c r="T92" i="7"/>
  <c r="U36" i="7"/>
  <c r="T36" i="7"/>
  <c r="U39" i="7"/>
  <c r="T39" i="7"/>
  <c r="U35" i="7"/>
  <c r="T35" i="7"/>
  <c r="U20" i="7"/>
  <c r="T20" i="7"/>
  <c r="U8" i="7"/>
  <c r="T8" i="7"/>
  <c r="U5" i="7"/>
  <c r="T5" i="7"/>
  <c r="U48" i="7"/>
  <c r="T48" i="7"/>
  <c r="U75" i="7"/>
  <c r="T75" i="7"/>
  <c r="U6" i="7"/>
  <c r="T6" i="7"/>
  <c r="U38" i="7"/>
  <c r="T38" i="7"/>
  <c r="U9" i="7"/>
  <c r="T9" i="7"/>
  <c r="U37" i="7"/>
  <c r="T37" i="7"/>
  <c r="U54" i="7"/>
  <c r="T54" i="7"/>
  <c r="U18" i="7"/>
  <c r="T18" i="7"/>
  <c r="U106" i="7"/>
  <c r="T106" i="7"/>
  <c r="U56" i="7"/>
  <c r="T56" i="7"/>
  <c r="U24" i="7"/>
  <c r="T24" i="7"/>
  <c r="U119" i="7"/>
  <c r="T119" i="7"/>
  <c r="U12" i="7"/>
  <c r="T12" i="7"/>
  <c r="U124" i="7"/>
  <c r="T124" i="7"/>
  <c r="U80" i="7"/>
  <c r="T80" i="7"/>
  <c r="U146" i="7"/>
  <c r="T146" i="7"/>
  <c r="U140" i="7"/>
  <c r="T140" i="7"/>
  <c r="U16" i="7"/>
  <c r="T16" i="7"/>
  <c r="U159" i="7"/>
  <c r="T159" i="7"/>
  <c r="U30" i="7"/>
  <c r="T30" i="7"/>
  <c r="U52" i="7"/>
  <c r="T52" i="7"/>
  <c r="U43" i="7"/>
  <c r="T43" i="7"/>
  <c r="U21" i="7"/>
  <c r="T21" i="7"/>
  <c r="U127" i="7"/>
  <c r="T127" i="7"/>
  <c r="U26" i="7"/>
  <c r="T26" i="7"/>
  <c r="U129" i="7"/>
  <c r="T129" i="7"/>
  <c r="U23" i="7"/>
  <c r="T23" i="7"/>
  <c r="U88" i="7"/>
  <c r="T88" i="7"/>
  <c r="U22" i="7"/>
  <c r="T22" i="7"/>
  <c r="U34" i="7"/>
  <c r="T34" i="7"/>
  <c r="U17" i="7"/>
  <c r="T17" i="7"/>
  <c r="U91" i="7"/>
  <c r="T91" i="7"/>
  <c r="U10" i="7"/>
  <c r="T10" i="7"/>
  <c r="U11" i="7"/>
  <c r="T11" i="7"/>
  <c r="U153" i="7"/>
  <c r="T153" i="7"/>
  <c r="U102" i="7"/>
  <c r="T102" i="7"/>
  <c r="U133" i="7"/>
  <c r="T133" i="7"/>
  <c r="U157" i="7"/>
  <c r="T157" i="7"/>
  <c r="U115" i="7"/>
  <c r="T115" i="7"/>
  <c r="U69" i="7"/>
  <c r="T69" i="7"/>
  <c r="U98" i="7"/>
  <c r="T98" i="7"/>
  <c r="U96" i="7"/>
  <c r="T96" i="7"/>
  <c r="U107" i="7"/>
  <c r="T107" i="7"/>
  <c r="U161" i="7"/>
  <c r="T161" i="7"/>
  <c r="U131" i="7"/>
  <c r="T131" i="7"/>
  <c r="U132" i="7"/>
  <c r="T132" i="7"/>
  <c r="U155" i="7"/>
  <c r="T155" i="7"/>
  <c r="U151" i="7"/>
  <c r="T151" i="7"/>
  <c r="U104" i="7"/>
  <c r="T104" i="7"/>
  <c r="U111" i="7"/>
  <c r="T111" i="7"/>
  <c r="U139" i="7"/>
  <c r="T139" i="7"/>
  <c r="U162" i="7"/>
  <c r="T162" i="7"/>
  <c r="U57" i="7"/>
  <c r="T57" i="7"/>
  <c r="U135" i="7"/>
  <c r="T135" i="7"/>
  <c r="U49" i="7"/>
  <c r="T49" i="7"/>
  <c r="U70" i="7"/>
  <c r="T70" i="7"/>
  <c r="U78" i="7"/>
  <c r="T78" i="7"/>
  <c r="U163" i="7"/>
  <c r="T163" i="7"/>
  <c r="X116" i="7"/>
  <c r="C116" i="7"/>
  <c r="X33" i="7"/>
  <c r="C33" i="7"/>
  <c r="X105" i="7"/>
  <c r="C105" i="7"/>
  <c r="X82" i="7"/>
  <c r="C82" i="7"/>
  <c r="X120" i="7"/>
  <c r="C120" i="7"/>
  <c r="X154" i="7"/>
  <c r="C154" i="7"/>
  <c r="X141" i="7"/>
  <c r="C141" i="7"/>
  <c r="X145" i="7"/>
  <c r="C145" i="7"/>
  <c r="X113" i="7"/>
  <c r="C113" i="7"/>
  <c r="X152" i="7"/>
  <c r="C152" i="7"/>
  <c r="X72" i="7"/>
  <c r="C72" i="7"/>
  <c r="X156" i="7"/>
  <c r="C156" i="7"/>
  <c r="X74" i="7"/>
  <c r="C74" i="7"/>
  <c r="X93" i="7"/>
  <c r="C93" i="7"/>
  <c r="X94" i="7"/>
  <c r="C94" i="7"/>
  <c r="X123" i="7"/>
  <c r="C123" i="7"/>
  <c r="X122" i="7"/>
  <c r="C122" i="7"/>
  <c r="X108" i="7"/>
  <c r="C108" i="7"/>
  <c r="X137" i="7"/>
  <c r="C137" i="7"/>
  <c r="X164" i="7"/>
  <c r="C164" i="7"/>
  <c r="X126" i="7"/>
  <c r="C126" i="7"/>
  <c r="X85" i="7"/>
  <c r="C85" i="7"/>
  <c r="X114" i="7"/>
  <c r="C114" i="7"/>
  <c r="X83" i="7"/>
  <c r="C83" i="7"/>
  <c r="X89" i="7"/>
  <c r="C89" i="7"/>
  <c r="X32" i="7"/>
  <c r="C32" i="7"/>
  <c r="X158" i="7"/>
  <c r="C158" i="7"/>
  <c r="X148" i="7"/>
  <c r="C148" i="7"/>
  <c r="X4" i="7"/>
  <c r="C4" i="7"/>
  <c r="X15" i="7"/>
  <c r="C15" i="7"/>
  <c r="X100" i="7"/>
  <c r="C100" i="7"/>
  <c r="X110" i="7"/>
  <c r="C110" i="7"/>
  <c r="X53" i="7"/>
  <c r="C53" i="7"/>
  <c r="X77" i="7"/>
  <c r="C77" i="7"/>
  <c r="X40" i="7"/>
  <c r="C40" i="7"/>
  <c r="X42" i="7"/>
  <c r="C42" i="7"/>
  <c r="X101" i="7"/>
  <c r="C101" i="7"/>
  <c r="X59" i="7"/>
  <c r="C59" i="7"/>
  <c r="X41" i="7"/>
  <c r="C41" i="7"/>
  <c r="X31" i="7"/>
  <c r="C31" i="7"/>
  <c r="X118" i="7"/>
  <c r="C118" i="7"/>
  <c r="X160" i="7"/>
  <c r="C160" i="7"/>
  <c r="X67" i="7"/>
  <c r="C67" i="7"/>
  <c r="X81" i="7"/>
  <c r="C81" i="7"/>
  <c r="X143" i="7"/>
  <c r="C143" i="7"/>
  <c r="X79" i="7"/>
  <c r="C79" i="7"/>
  <c r="X90" i="7"/>
  <c r="C90" i="7"/>
  <c r="X150" i="7"/>
  <c r="C150" i="7"/>
  <c r="X95" i="7"/>
  <c r="C95" i="7"/>
  <c r="X134" i="7"/>
  <c r="C134" i="7"/>
  <c r="X51" i="7"/>
  <c r="C51" i="7"/>
  <c r="X66" i="7"/>
  <c r="C66" i="7"/>
  <c r="X71" i="7"/>
  <c r="C71" i="7"/>
  <c r="X121" i="7"/>
  <c r="C121" i="7"/>
  <c r="X19" i="7"/>
  <c r="C19" i="7"/>
  <c r="X109" i="7"/>
  <c r="C109" i="7"/>
  <c r="X144" i="7"/>
  <c r="C144" i="7"/>
  <c r="X62" i="7"/>
  <c r="C62" i="7"/>
  <c r="X130" i="7"/>
  <c r="C130" i="7"/>
  <c r="X103" i="7"/>
  <c r="C103" i="7"/>
  <c r="X147" i="7"/>
  <c r="C147" i="7"/>
  <c r="X87" i="7"/>
  <c r="C87" i="7"/>
  <c r="X142" i="7"/>
  <c r="C142" i="7"/>
  <c r="X97" i="7"/>
  <c r="C97" i="7"/>
  <c r="X47" i="7"/>
  <c r="C47" i="7"/>
  <c r="X149" i="7"/>
  <c r="C149" i="7"/>
  <c r="X112" i="7"/>
  <c r="C112" i="7"/>
  <c r="X58" i="7"/>
  <c r="C58" i="7"/>
  <c r="X65" i="7"/>
  <c r="C65" i="7"/>
  <c r="X63" i="7"/>
  <c r="C63" i="7"/>
  <c r="X64" i="7"/>
  <c r="C64" i="7"/>
  <c r="X46" i="7"/>
  <c r="C46" i="7"/>
  <c r="X117" i="7"/>
  <c r="C117" i="7"/>
  <c r="X125" i="7"/>
  <c r="C125" i="7"/>
  <c r="X60" i="7"/>
  <c r="C60" i="7"/>
  <c r="X45" i="7"/>
  <c r="C45" i="7"/>
  <c r="X76" i="7"/>
  <c r="C76" i="7"/>
  <c r="X55" i="7"/>
  <c r="C55" i="7"/>
  <c r="X14" i="7"/>
  <c r="C14" i="7"/>
  <c r="X29" i="7"/>
  <c r="C29" i="7"/>
  <c r="X61" i="7"/>
  <c r="C61" i="7"/>
  <c r="X68" i="7"/>
  <c r="C68" i="7"/>
  <c r="X27" i="7"/>
  <c r="C27" i="7"/>
  <c r="X73" i="7"/>
  <c r="C73" i="7"/>
  <c r="X25" i="7"/>
  <c r="C25" i="7"/>
  <c r="X28" i="7"/>
  <c r="C28" i="7"/>
  <c r="X44" i="7"/>
  <c r="C44" i="7"/>
  <c r="X13" i="7"/>
  <c r="C13" i="7"/>
  <c r="X138" i="7"/>
  <c r="C138" i="7"/>
  <c r="X136" i="7"/>
  <c r="C136" i="7"/>
  <c r="X99" i="7"/>
  <c r="C99" i="7"/>
  <c r="X50" i="7"/>
  <c r="C50" i="7"/>
  <c r="X84" i="7"/>
  <c r="C84" i="7"/>
  <c r="X128" i="7"/>
  <c r="C128" i="7"/>
  <c r="X86" i="7"/>
  <c r="C86" i="7"/>
  <c r="X7" i="7"/>
  <c r="C7" i="7"/>
  <c r="X92" i="7"/>
  <c r="C92" i="7"/>
  <c r="X36" i="7"/>
  <c r="C36" i="7"/>
  <c r="X39" i="7"/>
  <c r="C39" i="7"/>
  <c r="X35" i="7"/>
  <c r="C35" i="7"/>
  <c r="X20" i="7"/>
  <c r="C20" i="7"/>
  <c r="X8" i="7"/>
  <c r="C8" i="7"/>
  <c r="X5" i="7"/>
  <c r="C5" i="7"/>
  <c r="X48" i="7"/>
  <c r="C48" i="7"/>
  <c r="X75" i="7"/>
  <c r="C75" i="7"/>
  <c r="X6" i="7"/>
  <c r="C6" i="7"/>
  <c r="X38" i="7"/>
  <c r="C38" i="7"/>
  <c r="X9" i="7"/>
  <c r="C9" i="7"/>
  <c r="X37" i="7"/>
  <c r="C37" i="7"/>
  <c r="X54" i="7"/>
  <c r="C54" i="7"/>
  <c r="X18" i="7"/>
  <c r="C18" i="7"/>
  <c r="X106" i="7"/>
  <c r="C106" i="7"/>
  <c r="X56" i="7"/>
  <c r="C56" i="7"/>
  <c r="X24" i="7"/>
  <c r="C24" i="7"/>
  <c r="X119" i="7"/>
  <c r="C119" i="7"/>
  <c r="X12" i="7"/>
  <c r="C12" i="7"/>
  <c r="X124" i="7"/>
  <c r="C124" i="7"/>
  <c r="X80" i="7"/>
  <c r="C80" i="7"/>
  <c r="X146" i="7"/>
  <c r="C146" i="7"/>
  <c r="X140" i="7"/>
  <c r="C140" i="7"/>
  <c r="X16" i="7"/>
  <c r="C16" i="7"/>
  <c r="X159" i="7"/>
  <c r="C159" i="7"/>
  <c r="X30" i="7"/>
  <c r="C30" i="7"/>
  <c r="X52" i="7"/>
  <c r="C52" i="7"/>
  <c r="X43" i="7"/>
  <c r="C43" i="7"/>
  <c r="X21" i="7"/>
  <c r="C21" i="7"/>
  <c r="X127" i="7"/>
  <c r="C127" i="7"/>
  <c r="X26" i="7"/>
  <c r="C26" i="7"/>
  <c r="X129" i="7"/>
  <c r="C129" i="7"/>
  <c r="X23" i="7"/>
  <c r="C23" i="7"/>
  <c r="X88" i="7"/>
  <c r="C88" i="7"/>
  <c r="X22" i="7"/>
  <c r="C22" i="7"/>
  <c r="X34" i="7"/>
  <c r="C34" i="7"/>
  <c r="X17" i="7"/>
  <c r="C17" i="7"/>
  <c r="X91" i="7"/>
  <c r="C91" i="7"/>
  <c r="X10" i="7"/>
  <c r="C10" i="7"/>
  <c r="X11" i="7"/>
  <c r="C11" i="7"/>
  <c r="X153" i="7"/>
  <c r="C153" i="7"/>
  <c r="X102" i="7"/>
  <c r="C102" i="7"/>
  <c r="X133" i="7"/>
  <c r="C133" i="7"/>
  <c r="X157" i="7"/>
  <c r="C157" i="7"/>
  <c r="X115" i="7"/>
  <c r="C115" i="7"/>
  <c r="X69" i="7"/>
  <c r="C69" i="7"/>
  <c r="X98" i="7"/>
  <c r="C98" i="7"/>
  <c r="X96" i="7"/>
  <c r="C96" i="7"/>
  <c r="X107" i="7"/>
  <c r="C107" i="7"/>
  <c r="X161" i="7"/>
  <c r="C161" i="7"/>
  <c r="X131" i="7"/>
  <c r="C131" i="7"/>
  <c r="X132" i="7"/>
  <c r="C132" i="7"/>
  <c r="X155" i="7"/>
  <c r="C155" i="7"/>
  <c r="X151" i="7"/>
  <c r="C151" i="7"/>
  <c r="X104" i="7"/>
  <c r="C104" i="7"/>
  <c r="X111" i="7"/>
  <c r="C111" i="7"/>
  <c r="X139" i="7"/>
  <c r="C139" i="7"/>
  <c r="X162" i="7"/>
  <c r="C162" i="7"/>
  <c r="X57" i="7"/>
  <c r="C57" i="7"/>
  <c r="X135" i="7"/>
  <c r="C135" i="7"/>
  <c r="X49" i="7"/>
  <c r="C49" i="7"/>
  <c r="X70" i="7"/>
  <c r="C70" i="7"/>
  <c r="X78" i="7"/>
  <c r="C78" i="7"/>
  <c r="X163" i="7"/>
  <c r="C163" i="7"/>
  <c r="BI4" i="5"/>
  <c r="BI5" i="5"/>
  <c r="BI6" i="5"/>
  <c r="BI7" i="5"/>
  <c r="BI8" i="5"/>
  <c r="BI9" i="5"/>
  <c r="BI10" i="5"/>
  <c r="BI11" i="5"/>
  <c r="BI12" i="5"/>
  <c r="BI13" i="5"/>
  <c r="BI14" i="5"/>
  <c r="BI15" i="5"/>
  <c r="BI16" i="5"/>
  <c r="BI17" i="5"/>
  <c r="BI18" i="5"/>
  <c r="BI19" i="5"/>
  <c r="BI20" i="5"/>
  <c r="BI21" i="5"/>
  <c r="BI22" i="5"/>
  <c r="BI23" i="5"/>
  <c r="BI24" i="5"/>
  <c r="BI25" i="5"/>
  <c r="BI26" i="5"/>
  <c r="BI27" i="5"/>
  <c r="BI28" i="5"/>
  <c r="BI29" i="5"/>
  <c r="BI30" i="5"/>
  <c r="BI31" i="5"/>
  <c r="BI32" i="5"/>
  <c r="BI33" i="5"/>
  <c r="BI34" i="5"/>
  <c r="BI35" i="5"/>
  <c r="BI36" i="5"/>
  <c r="BI37" i="5"/>
  <c r="BI38" i="5"/>
  <c r="BI39" i="5"/>
  <c r="BI40" i="5"/>
  <c r="BI41" i="5"/>
  <c r="BI42" i="5"/>
  <c r="BI43" i="5"/>
  <c r="BI44" i="5"/>
  <c r="BI45" i="5"/>
  <c r="BI46" i="5"/>
  <c r="BI47" i="5"/>
  <c r="BI48" i="5"/>
  <c r="BI49" i="5"/>
  <c r="BI50" i="5"/>
  <c r="BI51" i="5"/>
  <c r="BI52" i="5"/>
  <c r="BI53" i="5"/>
  <c r="BI54" i="5"/>
  <c r="BI55" i="5"/>
  <c r="BI56" i="5"/>
  <c r="BI57" i="5"/>
  <c r="BI58" i="5"/>
  <c r="BI59" i="5"/>
  <c r="BI60" i="5"/>
  <c r="BI61" i="5"/>
  <c r="BI62" i="5"/>
  <c r="BI63" i="5"/>
  <c r="BI64" i="5"/>
  <c r="BI65" i="5"/>
  <c r="BI66" i="5"/>
  <c r="BI67" i="5"/>
  <c r="BI68" i="5"/>
  <c r="BI69" i="5"/>
  <c r="BI70" i="5"/>
  <c r="BI71" i="5"/>
  <c r="BI72" i="5"/>
  <c r="BI73" i="5"/>
  <c r="BI74" i="5"/>
  <c r="BI75" i="5"/>
  <c r="BI76" i="5"/>
  <c r="BI77" i="5"/>
  <c r="BI78" i="5"/>
  <c r="BI79" i="5"/>
  <c r="BI80" i="5"/>
  <c r="BI81" i="5"/>
  <c r="BI82" i="5"/>
  <c r="BI83" i="5"/>
  <c r="BI84" i="5"/>
  <c r="BI85" i="5"/>
  <c r="BI86" i="5"/>
  <c r="BI87" i="5"/>
  <c r="BI88" i="5"/>
  <c r="BI89" i="5"/>
  <c r="BI90" i="5"/>
  <c r="BI91" i="5"/>
  <c r="BI92" i="5"/>
  <c r="BI93" i="5"/>
  <c r="BI94" i="5"/>
  <c r="BI95" i="5"/>
  <c r="BI96" i="5"/>
  <c r="BI97" i="5"/>
  <c r="BI98" i="5"/>
  <c r="BI99" i="5"/>
  <c r="BI100" i="5"/>
  <c r="BI101" i="5"/>
  <c r="BI102" i="5"/>
  <c r="BI103" i="5"/>
  <c r="BI104" i="5"/>
  <c r="BI105" i="5"/>
  <c r="BI106" i="5"/>
  <c r="BI107" i="5"/>
  <c r="BI108" i="5"/>
  <c r="BI109" i="5"/>
  <c r="BI110" i="5"/>
  <c r="BI111" i="5"/>
  <c r="BI112" i="5"/>
  <c r="BI113" i="5"/>
  <c r="BI114" i="5"/>
  <c r="BI115" i="5"/>
  <c r="BI116" i="5"/>
  <c r="BI117" i="5"/>
  <c r="BI118" i="5"/>
  <c r="BI119" i="5"/>
  <c r="BI120" i="5"/>
  <c r="BI121" i="5"/>
  <c r="BI122" i="5"/>
  <c r="BI123" i="5"/>
  <c r="BI124" i="5"/>
  <c r="BI125" i="5"/>
  <c r="BI126" i="5"/>
  <c r="BI127" i="5"/>
  <c r="BI128" i="5"/>
  <c r="BI129" i="5"/>
  <c r="BI130" i="5"/>
  <c r="BI131" i="5"/>
  <c r="BI132" i="5"/>
  <c r="BI133" i="5"/>
  <c r="BI134" i="5"/>
  <c r="BI135" i="5"/>
  <c r="BI136" i="5"/>
  <c r="BI137" i="5"/>
  <c r="BI138" i="5"/>
  <c r="BI139" i="5"/>
  <c r="BI140" i="5"/>
  <c r="BI141" i="5"/>
  <c r="BI142" i="5"/>
  <c r="BI143" i="5"/>
  <c r="BI144" i="5"/>
  <c r="BI145" i="5"/>
  <c r="BI146" i="5"/>
  <c r="BI147" i="5"/>
  <c r="BI148" i="5"/>
  <c r="BI149" i="5"/>
  <c r="BI150" i="5"/>
  <c r="BI151" i="5"/>
  <c r="BI152" i="5"/>
  <c r="BI153" i="5"/>
  <c r="BI154" i="5"/>
  <c r="BI155" i="5"/>
  <c r="BI156" i="5"/>
  <c r="BI157" i="5"/>
  <c r="BI158" i="5"/>
  <c r="BI159" i="5"/>
  <c r="BI160" i="5"/>
  <c r="BI161" i="5"/>
  <c r="BI162" i="5"/>
  <c r="BI163" i="5"/>
  <c r="BI164" i="5"/>
  <c r="C44" i="6"/>
  <c r="BI44" i="6"/>
  <c r="C45" i="6"/>
  <c r="BI45" i="6"/>
  <c r="C46" i="6"/>
  <c r="BI46" i="6"/>
  <c r="C47" i="6"/>
  <c r="BI47" i="6"/>
  <c r="C48" i="6"/>
  <c r="BI48" i="6"/>
  <c r="C49" i="6"/>
  <c r="BI49" i="6"/>
  <c r="C50" i="6"/>
  <c r="BI50" i="6"/>
  <c r="C51" i="6"/>
  <c r="BI51" i="6"/>
  <c r="C52" i="6"/>
  <c r="BI52" i="6"/>
  <c r="C53" i="6"/>
  <c r="BI53" i="6"/>
  <c r="C54" i="6"/>
  <c r="BI54" i="6"/>
  <c r="C55" i="6"/>
  <c r="BI55" i="6"/>
  <c r="C56" i="6"/>
  <c r="BI56" i="6"/>
  <c r="C57" i="6"/>
  <c r="BI57" i="6"/>
  <c r="C58" i="6"/>
  <c r="BI58" i="6"/>
  <c r="C41" i="6"/>
  <c r="C40" i="6"/>
  <c r="C36"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C164" i="5"/>
  <c r="C163" i="5"/>
  <c r="C133" i="5"/>
  <c r="C46" i="5"/>
  <c r="C23" i="5"/>
  <c r="C45" i="5"/>
  <c r="C6" i="5"/>
  <c r="C121" i="5"/>
  <c r="C120" i="5"/>
  <c r="C136" i="5"/>
  <c r="C119" i="5"/>
  <c r="C87" i="5"/>
  <c r="C162" i="5"/>
  <c r="C161" i="5"/>
  <c r="C86" i="5"/>
  <c r="C132" i="5"/>
  <c r="C21" i="5"/>
  <c r="C44" i="5"/>
  <c r="C15" i="5"/>
  <c r="C9" i="5"/>
  <c r="C160" i="5"/>
  <c r="C118" i="5"/>
  <c r="C14" i="5"/>
  <c r="C85" i="5"/>
  <c r="C84" i="5"/>
  <c r="C83" i="5"/>
  <c r="C117" i="5"/>
  <c r="C116" i="5"/>
  <c r="C159" i="5"/>
  <c r="C43" i="5"/>
  <c r="C42" i="5"/>
  <c r="C13" i="5"/>
  <c r="C158" i="5"/>
  <c r="C157" i="5"/>
  <c r="C82" i="5"/>
  <c r="C81" i="5"/>
  <c r="C115" i="5"/>
  <c r="C80" i="5"/>
  <c r="C114" i="5"/>
  <c r="C79" i="5"/>
  <c r="C18" i="5"/>
  <c r="C41" i="5"/>
  <c r="C113" i="5"/>
  <c r="C112" i="5"/>
  <c r="C143" i="5"/>
  <c r="C40" i="5"/>
  <c r="C142" i="5"/>
  <c r="C78" i="5"/>
  <c r="C77" i="5"/>
  <c r="C111" i="5"/>
  <c r="C156" i="5"/>
  <c r="C27" i="5"/>
  <c r="C17" i="5"/>
  <c r="C26" i="5"/>
  <c r="C39" i="5"/>
  <c r="C155" i="5"/>
  <c r="C154" i="5"/>
  <c r="C38" i="5"/>
  <c r="C16" i="5"/>
  <c r="C131" i="5"/>
  <c r="C25" i="5"/>
  <c r="C76" i="5"/>
  <c r="C4" i="5"/>
  <c r="C110" i="5"/>
  <c r="C141" i="5"/>
  <c r="C12" i="5"/>
  <c r="C75" i="5"/>
  <c r="C130" i="5"/>
  <c r="C37" i="5"/>
  <c r="C74" i="5"/>
  <c r="C73" i="5"/>
  <c r="C72" i="5"/>
  <c r="C153" i="5"/>
  <c r="C140" i="5"/>
  <c r="C109" i="5"/>
  <c r="C8" i="5"/>
  <c r="C129" i="5"/>
  <c r="C36" i="5"/>
  <c r="C128" i="5"/>
  <c r="C35" i="5"/>
  <c r="C108" i="5"/>
  <c r="C34" i="5"/>
  <c r="C71" i="5"/>
  <c r="C152" i="5"/>
  <c r="C70" i="5"/>
  <c r="C33" i="5"/>
  <c r="C127" i="5"/>
  <c r="C107" i="5"/>
  <c r="C69" i="5"/>
  <c r="C126" i="5"/>
  <c r="C68" i="5"/>
  <c r="C22" i="5"/>
  <c r="C67" i="5"/>
  <c r="C139" i="5"/>
  <c r="C32" i="5"/>
  <c r="C66" i="5"/>
  <c r="C106" i="5"/>
  <c r="C65" i="5"/>
  <c r="C105" i="5"/>
  <c r="C31" i="5"/>
  <c r="C104" i="5"/>
  <c r="C103" i="5"/>
  <c r="C102" i="5"/>
  <c r="C64" i="5"/>
  <c r="C151" i="5"/>
  <c r="C63" i="5"/>
  <c r="C62" i="5"/>
  <c r="C30" i="5"/>
  <c r="C61" i="5"/>
  <c r="C150" i="5"/>
  <c r="C60" i="5"/>
  <c r="C59" i="5"/>
  <c r="C125" i="5"/>
  <c r="C101" i="5"/>
  <c r="C124" i="5"/>
  <c r="C100" i="5"/>
  <c r="C58" i="5"/>
  <c r="C99" i="5"/>
  <c r="C123" i="5"/>
  <c r="C57" i="5"/>
  <c r="C56" i="5"/>
  <c r="C55" i="5"/>
  <c r="C20" i="5"/>
  <c r="C98" i="5"/>
  <c r="C97" i="5"/>
  <c r="C96" i="5"/>
  <c r="C149" i="5"/>
  <c r="C24" i="5"/>
  <c r="C95" i="5"/>
  <c r="C148" i="5"/>
  <c r="C11" i="5"/>
  <c r="C29" i="5"/>
  <c r="C94" i="5"/>
  <c r="C54" i="5"/>
  <c r="C135" i="5"/>
  <c r="C10" i="5"/>
  <c r="C147" i="5"/>
  <c r="C138" i="5"/>
  <c r="C5" i="5"/>
  <c r="C93" i="5"/>
  <c r="C92" i="5"/>
  <c r="C134" i="5"/>
  <c r="C91" i="5"/>
  <c r="C53" i="5"/>
  <c r="C90" i="5"/>
  <c r="C122" i="5"/>
  <c r="C52" i="5"/>
  <c r="C137" i="5"/>
  <c r="C146" i="5"/>
  <c r="C51" i="5"/>
  <c r="C145" i="5"/>
  <c r="C50" i="5"/>
  <c r="C49" i="5"/>
  <c r="C28" i="5"/>
  <c r="C19" i="5"/>
  <c r="C48" i="5"/>
  <c r="C89" i="5"/>
  <c r="C7" i="5"/>
  <c r="C47" i="5"/>
  <c r="C144" i="5"/>
  <c r="C88" i="5"/>
  <c r="AA4" i="7"/>
  <c r="AA164" i="7"/>
  <c r="AA163" i="7"/>
  <c r="AA162" i="7"/>
  <c r="AA161" i="7"/>
  <c r="AA160" i="7"/>
  <c r="AA159" i="7"/>
  <c r="AA158" i="7"/>
  <c r="AA157" i="7"/>
  <c r="AA156" i="7"/>
  <c r="AA155" i="7"/>
  <c r="AA154" i="7"/>
  <c r="AA153" i="7"/>
  <c r="AA152" i="7"/>
  <c r="AA151" i="7"/>
  <c r="AA150" i="7"/>
  <c r="AA149" i="7"/>
  <c r="AA148" i="7"/>
  <c r="AA147" i="7"/>
  <c r="AA146" i="7"/>
  <c r="AA145" i="7"/>
  <c r="AA144" i="7"/>
  <c r="AA143" i="7"/>
  <c r="AA142" i="7"/>
  <c r="AA141" i="7"/>
  <c r="AA140" i="7"/>
  <c r="AA139" i="7"/>
  <c r="AA138" i="7"/>
  <c r="AA137" i="7"/>
  <c r="AA136" i="7"/>
  <c r="AA135" i="7"/>
  <c r="AA134" i="7"/>
  <c r="AA133" i="7"/>
  <c r="AA132" i="7"/>
  <c r="AA131" i="7"/>
  <c r="AA130" i="7"/>
  <c r="AA129" i="7"/>
  <c r="AA128" i="7"/>
  <c r="AA127" i="7"/>
  <c r="AA126" i="7"/>
  <c r="AA125" i="7"/>
  <c r="AA124" i="7"/>
  <c r="AA123" i="7"/>
  <c r="AA122" i="7"/>
  <c r="AA121" i="7"/>
  <c r="AA120" i="7"/>
  <c r="AA119" i="7"/>
  <c r="AA118" i="7"/>
  <c r="AA117" i="7"/>
  <c r="AA116" i="7"/>
  <c r="AA115" i="7"/>
  <c r="AA114" i="7"/>
  <c r="AA113" i="7"/>
  <c r="AA112" i="7"/>
  <c r="AA111" i="7"/>
  <c r="AA110" i="7"/>
  <c r="AA109" i="7"/>
  <c r="AA108" i="7"/>
  <c r="AA107" i="7"/>
  <c r="AA106" i="7"/>
  <c r="AA105" i="7"/>
  <c r="AA104" i="7"/>
  <c r="AA103" i="7"/>
  <c r="AA102" i="7"/>
  <c r="AA101" i="7"/>
  <c r="AA100" i="7"/>
  <c r="AA99" i="7"/>
  <c r="AA98" i="7"/>
  <c r="AA97" i="7"/>
  <c r="AA96" i="7"/>
  <c r="AA95" i="7"/>
  <c r="AA94" i="7"/>
  <c r="AA93" i="7"/>
  <c r="AA92" i="7"/>
  <c r="AA91" i="7"/>
  <c r="AA90" i="7"/>
  <c r="AA89" i="7"/>
  <c r="AA88" i="7"/>
  <c r="AA87" i="7"/>
  <c r="AA86" i="7"/>
  <c r="AA85" i="7"/>
  <c r="AA84" i="7"/>
  <c r="AA83" i="7"/>
  <c r="AA82" i="7"/>
  <c r="AA81" i="7"/>
  <c r="AA80" i="7"/>
  <c r="AA79" i="7"/>
  <c r="AA78" i="7"/>
  <c r="AA77" i="7"/>
  <c r="AA76" i="7"/>
  <c r="AA75" i="7"/>
  <c r="AA74" i="7"/>
  <c r="AA73" i="7"/>
  <c r="AA72" i="7"/>
  <c r="AA71" i="7"/>
  <c r="AA70" i="7"/>
  <c r="AA69" i="7"/>
  <c r="AA68" i="7"/>
  <c r="AA67" i="7"/>
  <c r="AA66" i="7"/>
  <c r="AA65" i="7"/>
  <c r="AA64" i="7"/>
  <c r="AA63" i="7"/>
  <c r="AA62" i="7"/>
  <c r="AA61" i="7"/>
  <c r="AA60" i="7"/>
  <c r="AA59" i="7"/>
  <c r="AA58" i="7"/>
  <c r="AA57" i="7"/>
  <c r="AA56" i="7"/>
  <c r="AA55" i="7"/>
  <c r="AA54" i="7"/>
  <c r="AA53" i="7"/>
  <c r="AA52" i="7"/>
  <c r="AA51" i="7"/>
  <c r="AA50" i="7"/>
  <c r="AA49" i="7"/>
  <c r="AA48" i="7"/>
  <c r="AA47" i="7"/>
  <c r="AA46" i="7"/>
  <c r="AA45" i="7"/>
  <c r="AA44" i="7"/>
  <c r="AA43" i="7"/>
  <c r="AA42" i="7"/>
  <c r="AA41" i="7"/>
  <c r="AA40" i="7"/>
  <c r="AA39" i="7"/>
  <c r="AA38" i="7"/>
  <c r="AA37" i="7"/>
  <c r="AA36" i="7"/>
  <c r="AA35" i="7"/>
  <c r="AA34" i="7"/>
  <c r="AA33" i="7"/>
  <c r="AA32" i="7"/>
  <c r="AA31" i="7"/>
  <c r="AA30" i="7"/>
  <c r="AA29" i="7"/>
  <c r="AA28" i="7"/>
  <c r="AA27" i="7"/>
  <c r="AA26" i="7"/>
  <c r="AA25" i="7"/>
  <c r="AA24" i="7"/>
  <c r="AA23" i="7"/>
  <c r="AA22" i="7"/>
  <c r="AA21" i="7"/>
  <c r="AA20" i="7"/>
  <c r="AA19" i="7"/>
  <c r="AA18" i="7"/>
  <c r="AA17" i="7"/>
  <c r="AA16" i="7"/>
  <c r="AA15" i="7"/>
  <c r="AA14" i="7"/>
  <c r="AA13" i="7"/>
  <c r="AA12" i="7"/>
  <c r="AA11" i="7"/>
  <c r="AA10" i="7"/>
  <c r="AA9" i="7"/>
  <c r="AA8" i="7"/>
  <c r="AA7" i="7"/>
  <c r="AA6" i="7"/>
  <c r="AA5" i="7"/>
</calcChain>
</file>

<file path=xl/sharedStrings.xml><?xml version="1.0" encoding="utf-8"?>
<sst xmlns="http://schemas.openxmlformats.org/spreadsheetml/2006/main" count="3764" uniqueCount="746">
  <si>
    <t>Iraq</t>
  </si>
  <si>
    <t>Sub-Saharan Africa (developing only)</t>
  </si>
  <si>
    <t>Russian Federation</t>
  </si>
  <si>
    <t>New base year is 2009.</t>
  </si>
  <si>
    <t>Fiscal year end: July 7; reporting period for national accounts data: FY. Based on IMF data, national accounts data have been revised for 2000 onward; the new base year is 2011.</t>
  </si>
  <si>
    <t>Sri Lanka</t>
  </si>
  <si>
    <t>Haiti</t>
  </si>
  <si>
    <t>MCO</t>
  </si>
  <si>
    <t>Upper middle income group aggregate. Upper-middle-income economies are those in which 2013 GNI per capita was between $4,126 and $12,745.</t>
  </si>
  <si>
    <t>Zambia</t>
  </si>
  <si>
    <t>CRI</t>
  </si>
  <si>
    <t>ABW</t>
  </si>
  <si>
    <t>Netherlands</t>
  </si>
  <si>
    <t>YEM</t>
  </si>
  <si>
    <t>MDG</t>
  </si>
  <si>
    <t>AGO</t>
  </si>
  <si>
    <t>2012</t>
  </si>
  <si>
    <t>TUN</t>
  </si>
  <si>
    <t>Djibouti</t>
  </si>
  <si>
    <t>Total population data are reported separately for Sudan and South Sudan; see specific notes for other demographic-related series. National accounts data exclude South Sudan after July 9, 2011. Other data reported for Sudan include South Sudan unless otherwise noted.</t>
  </si>
  <si>
    <t>QAT</t>
  </si>
  <si>
    <t>Gambia, The</t>
  </si>
  <si>
    <t>FIN</t>
  </si>
  <si>
    <t>Iceland</t>
  </si>
  <si>
    <t>Central Europe and the Baltics aggregate.</t>
  </si>
  <si>
    <t>Macedonia, FYR</t>
  </si>
  <si>
    <t>DZA</t>
  </si>
  <si>
    <t>SOM</t>
  </si>
  <si>
    <t>Senegal</t>
  </si>
  <si>
    <t>Morocco</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</si>
  <si>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</si>
  <si>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</si>
  <si>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</si>
  <si>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</si>
  <si>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</si>
  <si>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</si>
  <si>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</si>
  <si>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</si>
  <si>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Middle East and North Africa regional aggregate (does not include high-income economies).</t>
  </si>
  <si>
    <t>United Arab Emirates</t>
  </si>
  <si>
    <t>Tajikistan</t>
  </si>
  <si>
    <t>BEL</t>
  </si>
  <si>
    <t>TJK</t>
  </si>
  <si>
    <t>Botswana</t>
  </si>
  <si>
    <t>Mauritius</t>
  </si>
  <si>
    <t>Hungary</t>
  </si>
  <si>
    <t>Finland</t>
  </si>
  <si>
    <t>St. Vincent and the Grenadines</t>
  </si>
  <si>
    <t>Bolivia</t>
  </si>
  <si>
    <t>IRL</t>
  </si>
  <si>
    <t>Mauritania</t>
  </si>
  <si>
    <t>PRK</t>
  </si>
  <si>
    <t>1980</t>
  </si>
  <si>
    <t>Austria</t>
  </si>
  <si>
    <t>SSD</t>
  </si>
  <si>
    <t>HND</t>
  </si>
  <si>
    <t>1987</t>
  </si>
  <si>
    <t>SUR</t>
  </si>
  <si>
    <t>Fiscal year end: March 31; reporting period for national accounts data: CY. Based on IMF data, national accounts data have been revised for 2000 onward; the new base year is 2009.</t>
  </si>
  <si>
    <t>MMR</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</si>
  <si>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</si>
  <si>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LIC</t>
  </si>
  <si>
    <t>BHR</t>
  </si>
  <si>
    <t>PRY</t>
  </si>
  <si>
    <t>Sweden</t>
  </si>
  <si>
    <t>On 20 December 1999 China resumed its exercise of sovereignty over Macao. Unless otherwise noted, data for China do not include data for Hong Kong SAR, China; Macao SAR, China; or Taiwan, China.</t>
  </si>
  <si>
    <t>Poland</t>
  </si>
  <si>
    <t>Fiscal year ends on September 30; reporting period for national accounts data: FY. National accounts data are revised based on IMF reports.</t>
  </si>
  <si>
    <t>Grenada</t>
  </si>
  <si>
    <t>CMR</t>
  </si>
  <si>
    <t>National accounts have been revised from 1965 onward based on official government data; the new base year is 2007. The large upward changes are due to an improved calculation method for nominal GDP.</t>
  </si>
  <si>
    <t>Venezuela, RB</t>
  </si>
  <si>
    <t>Spain</t>
  </si>
  <si>
    <t>East Asia and Pacific regional aggregate (including high-income economies).</t>
  </si>
  <si>
    <t>SGP</t>
  </si>
  <si>
    <t>Kazakhstan</t>
  </si>
  <si>
    <t>GMB</t>
  </si>
  <si>
    <t>West Bank and Gaza</t>
  </si>
  <si>
    <t>MDA</t>
  </si>
  <si>
    <t>Sub-Saharan Africa regional aggregate (does not include high-income economies).</t>
  </si>
  <si>
    <t>Armenia</t>
  </si>
  <si>
    <t>South Sudan declared its independence on July 9, 2011. Data are shown separately for South Sudan where available. However, data reported for Sudan include South Sudan unless otherwise noted. Though limited data are available in the WDI database for South Sudan, additional data are available from South Sudan's National Bureau of Statistics (http://ssnbs.org/).</t>
  </si>
  <si>
    <t>South Asia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</si>
  <si>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</si>
  <si>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HTI</t>
  </si>
  <si>
    <t>RWA</t>
  </si>
  <si>
    <t>SLV</t>
  </si>
  <si>
    <t>MDV</t>
  </si>
  <si>
    <t>TUV</t>
  </si>
  <si>
    <t>Cuba</t>
  </si>
  <si>
    <t>CUW</t>
  </si>
  <si>
    <t>Solomon Islands</t>
  </si>
  <si>
    <t>ETH</t>
  </si>
  <si>
    <t>VCT</t>
  </si>
  <si>
    <t>Ireland</t>
  </si>
  <si>
    <t>2002</t>
  </si>
  <si>
    <t>National accounts have been revised from 1980 onward based on official government data; the new base year is 2006.</t>
  </si>
  <si>
    <t>2009</t>
  </si>
  <si>
    <t>ECU</t>
  </si>
  <si>
    <t>American Samoa</t>
  </si>
  <si>
    <t>LTU</t>
  </si>
  <si>
    <t>Arab World</t>
  </si>
  <si>
    <t>1979</t>
  </si>
  <si>
    <t>IMN</t>
  </si>
  <si>
    <t>Fiscal year end: March 31; reporting period for national accounts data: CY. Data for Indonesia include Timor-Leste through 1999 unless otherwise noted.</t>
  </si>
  <si>
    <t>MLT</t>
  </si>
  <si>
    <t>Burkina Faso</t>
  </si>
  <si>
    <t>In 2011, the Central Bank revised national accounts data for 2006 onward.</t>
  </si>
  <si>
    <t>ST.INT.RCPT.CD</t>
  </si>
  <si>
    <t>Based on official government statistics released 6 April, 2014, national accounts data have been revised from 2010 onward; the new base year is 2010. The new GDP data are 60 to 75 percent higher than previously reported and incorporate improved data sources and methodology.</t>
  </si>
  <si>
    <t>High income: OECD</t>
  </si>
  <si>
    <t>BTN</t>
  </si>
  <si>
    <t>Turks and Caicos Islands</t>
  </si>
  <si>
    <t>VUT</t>
  </si>
  <si>
    <t>SAS</t>
  </si>
  <si>
    <t>Jamaica</t>
  </si>
  <si>
    <t>BRN</t>
  </si>
  <si>
    <t>Pacific island small states</t>
  </si>
  <si>
    <t>Based on IMF data, national accounts data have been revised for 2000 onward; the new base year is 2000.</t>
  </si>
  <si>
    <t>1981</t>
  </si>
  <si>
    <t>2013 national accounts estimates are based on IMF reports. Fiscal year ends on June 30; reporting period for national accounts data: FY. April 2013 database update: Based on data from the National Bureau of Statistics, national accounts data were revised; the base year changed to 2010/11.</t>
  </si>
  <si>
    <t>Fiscal year ends on June 30; reporting period for national accounts data: FY. Data are revised from Samoa Bureau of Statistics and Central Bank of Samoa. New base year is 2009.</t>
  </si>
  <si>
    <t>Middle East &amp; North Africa</t>
  </si>
  <si>
    <t>PAK</t>
  </si>
  <si>
    <t>1961</t>
  </si>
  <si>
    <t>1988</t>
  </si>
  <si>
    <t>VIR</t>
  </si>
  <si>
    <t>SWZ</t>
  </si>
  <si>
    <t>GTM</t>
  </si>
  <si>
    <t>MOZ</t>
  </si>
  <si>
    <t>SNA data for 2000-2011 are updated from official government statistics; 1994-1999 from UN databases. Base year has changed from 1995 to 2000.</t>
  </si>
  <si>
    <t>NER</t>
  </si>
  <si>
    <t>Côte d'Ivoire</t>
  </si>
  <si>
    <t>Euro area</t>
  </si>
  <si>
    <t>ISL</t>
  </si>
  <si>
    <t>1990</t>
  </si>
  <si>
    <t>Fiji</t>
  </si>
  <si>
    <t>SVK</t>
  </si>
  <si>
    <t>BGD</t>
  </si>
  <si>
    <t>BGR</t>
  </si>
  <si>
    <t>SYC</t>
  </si>
  <si>
    <t>Namibia</t>
  </si>
  <si>
    <t>UZB</t>
  </si>
  <si>
    <t>Ethiopia</t>
  </si>
  <si>
    <t>HPC</t>
  </si>
  <si>
    <t>Fiscal year end: March 31; reporting period for national accounts data: CY. Based on official government statistics, national accounts data have been revised from 1980 onward; the new base year is 2009/10.</t>
  </si>
  <si>
    <t>UGA</t>
  </si>
  <si>
    <t>GNB</t>
  </si>
  <si>
    <t>MEA</t>
  </si>
  <si>
    <t>National accounts have been revised based on data from the National Statistical Institute; the new base year is 2000.</t>
  </si>
  <si>
    <t>Upper middle income</t>
  </si>
  <si>
    <t>Europe &amp; Central Asia (all income levels)</t>
  </si>
  <si>
    <t>Chile</t>
  </si>
  <si>
    <t>St. Kitts and Nevis</t>
  </si>
  <si>
    <t>Bahamas, The</t>
  </si>
  <si>
    <t>Ghana</t>
  </si>
  <si>
    <t>ERI</t>
  </si>
  <si>
    <t>Based on IMF data, national accounts data have been revised for 2005 onward; the new base year is 2005.</t>
  </si>
  <si>
    <t>2003</t>
  </si>
  <si>
    <t>Italy</t>
  </si>
  <si>
    <t>TTO</t>
  </si>
  <si>
    <t>LCN</t>
  </si>
  <si>
    <t>Fiscal year end: March 31; reporting period for national accounts data: CY. In 2011, the Central Statistical Office revised national accounts data for 1990 onward.</t>
  </si>
  <si>
    <t>Middle income group aggregate. Middle-income economies are those in which 2013 GNI per capita was between $1,046 and $12,745.</t>
  </si>
  <si>
    <t>Syrian Arab Republic</t>
  </si>
  <si>
    <t>Sub-Saharan Africa regional aggregate (including high-income economies).</t>
  </si>
  <si>
    <t>Czech Republic</t>
  </si>
  <si>
    <t>In 2010, national accounts data for 2003-09 were revised. The new data had broader coverage of all sectors of the economy, and GDP in current prices averaged 89 percent higher than previous estimates.</t>
  </si>
  <si>
    <t>Niger</t>
  </si>
  <si>
    <t>IRN</t>
  </si>
  <si>
    <t>Northern Mariana Islands</t>
  </si>
  <si>
    <t>Samoa</t>
  </si>
  <si>
    <t>Fiscal year end: June 30; reporting period for national accounts data: CY. New base year is 2009.</t>
  </si>
  <si>
    <t>1982</t>
  </si>
  <si>
    <t>World aggregate.</t>
  </si>
  <si>
    <t>SSF</t>
  </si>
  <si>
    <t>Central African Republic</t>
  </si>
  <si>
    <t>CHN</t>
  </si>
  <si>
    <t>Switzerland</t>
  </si>
  <si>
    <t>PRT</t>
  </si>
  <si>
    <t>1962</t>
  </si>
  <si>
    <t>1989</t>
  </si>
  <si>
    <t>2013 national accounts estimates are based on IMF reports. Based on official government statistics, value added is measured at producer prices through 1997 and at basic prices from 1998 onward.</t>
  </si>
  <si>
    <t>1969</t>
  </si>
  <si>
    <t>Fiscal year end: September 30; reporting period for national accounts data: FY. In 2010, the government revised national accounts data following changes in the methodology. Current price series since 1991 and constant price series since 1996 were revised.</t>
  </si>
  <si>
    <t>SST</t>
  </si>
  <si>
    <t>Korea, Rep.</t>
  </si>
  <si>
    <t>NCL</t>
  </si>
  <si>
    <t>Sub-Saharan Africa (all income levels)</t>
  </si>
  <si>
    <t>PSE</t>
  </si>
  <si>
    <t>Cabo Verde is the new name for the country previously listed as Cape Verde. Based on official government statistics and IMF data, national accounts data have been revised from 1990 onward; the new base year is 2007.</t>
  </si>
  <si>
    <t>MNE</t>
  </si>
  <si>
    <t>Canada</t>
  </si>
  <si>
    <t>1991</t>
  </si>
  <si>
    <t>MAR</t>
  </si>
  <si>
    <t>Albania</t>
  </si>
  <si>
    <t>India</t>
  </si>
  <si>
    <t>PSS</t>
  </si>
  <si>
    <t>1998</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</si>
  <si>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</si>
  <si>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</si>
  <si>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</si>
  <si>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</si>
  <si>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NIC</t>
  </si>
  <si>
    <t>Fragile and conflict affected situations</t>
  </si>
  <si>
    <t>SYR</t>
  </si>
  <si>
    <t>April 2012 database update: Based on data from the Organisation for Economic Co-operation and Development, national accounts data were revised for 1991 onward.</t>
  </si>
  <si>
    <t>Latin America &amp; Caribbean (all income levels)</t>
  </si>
  <si>
    <t>LMC</t>
  </si>
  <si>
    <t>BLR</t>
  </si>
  <si>
    <t>North America</t>
  </si>
  <si>
    <t>Fiscal year end: June 30; reporting period for national accounts data: FY. New base year is 2005/06.</t>
  </si>
  <si>
    <t>Maldives</t>
  </si>
  <si>
    <t>INDICATOR_CODE</t>
  </si>
  <si>
    <t>COD</t>
  </si>
  <si>
    <t>Indicator Name</t>
  </si>
  <si>
    <t>Sudan</t>
  </si>
  <si>
    <t>TCA</t>
  </si>
  <si>
    <t>GNQ</t>
  </si>
  <si>
    <t>The new base year is 2008.</t>
  </si>
  <si>
    <t>Based on data from the Bureau of Statistics, national accounts data on the expenditure side have been revised from 2005 onward; the new base year is 2005.</t>
  </si>
  <si>
    <t>2004</t>
  </si>
  <si>
    <t>SOURCE_ORGANIZATION</t>
  </si>
  <si>
    <t>CEB</t>
  </si>
  <si>
    <t>EAP</t>
  </si>
  <si>
    <t>LAO</t>
  </si>
  <si>
    <t>Mexico</t>
  </si>
  <si>
    <t>MWI</t>
  </si>
  <si>
    <t>Liberia</t>
  </si>
  <si>
    <t>In 2010, the Bureau of Statistics introduced a new series of GDP rebased to year 2006. Current price GDP averaged 63 percent higher than previous estimates.</t>
  </si>
  <si>
    <t>Fiscal year end: June 30; reporting period for national accounts data: FY. April 2012 database update: Based on data from the Instituto de Estadísticas de Puerto Rico, national accounts data were revised for 2001 onward.</t>
  </si>
  <si>
    <t>SAU</t>
  </si>
  <si>
    <t>DJI</t>
  </si>
  <si>
    <t>Ecuador</t>
  </si>
  <si>
    <t>Pacific island small states aggregate. Includes Fiji, Kiribati, Marshall Islands, Federated States of Micronesia, Palau, Samoa, Solomon Islands, Tonga, Tuvalu, and Vanuatu.</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</si>
  <si>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</si>
  <si>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</si>
  <si>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</si>
  <si>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Sao Tome and Principe</t>
  </si>
  <si>
    <t>Latin America &amp; Caribbean (developing only)</t>
  </si>
  <si>
    <t>Vietnam</t>
  </si>
  <si>
    <t>ESP</t>
  </si>
  <si>
    <t>CUB</t>
  </si>
  <si>
    <t>Europe &amp; Central Asia (developing only)</t>
  </si>
  <si>
    <t>CYP</t>
  </si>
  <si>
    <t>LSO</t>
  </si>
  <si>
    <t>Togo</t>
  </si>
  <si>
    <t>1963</t>
  </si>
  <si>
    <t>PNG</t>
  </si>
  <si>
    <t>Egypt, Arab Rep.</t>
  </si>
  <si>
    <t>LBN</t>
  </si>
  <si>
    <t>DMA</t>
  </si>
  <si>
    <t>New reference year is 2010. April 2013 database update: Based on official government statistics, the base year for constant price series changed to 2005.</t>
  </si>
  <si>
    <t>TKM</t>
  </si>
  <si>
    <t>Guatemala</t>
  </si>
  <si>
    <t>NAM</t>
  </si>
  <si>
    <t>Rwanda</t>
  </si>
  <si>
    <t>Hong Kong SAR, China</t>
  </si>
  <si>
    <t>1992</t>
  </si>
  <si>
    <t>Latvia</t>
  </si>
  <si>
    <t>2013 national accounts estimates are based on IMF reports. Value added is measured at producer prices up to 1999 and at basic prices from 2000 onward.</t>
  </si>
  <si>
    <t>1972</t>
  </si>
  <si>
    <t>1999</t>
  </si>
  <si>
    <t>Fiscal year ends on September 30; reporting period for national accounts data: FY.</t>
  </si>
  <si>
    <t>Least developed countries: UN classification</t>
  </si>
  <si>
    <t>Fiscal year end: March 31; reporting period for national accounts data: CY. Country reports using a blend of SNA 1993 and SNA 2008. April 2012 database update: National accounts time series were replaced with official government statistics.</t>
  </si>
  <si>
    <t>Philippines</t>
  </si>
  <si>
    <t>FSM</t>
  </si>
  <si>
    <t>South Sudan</t>
  </si>
  <si>
    <t>TLS</t>
  </si>
  <si>
    <t>Euro area aggregate.</t>
  </si>
  <si>
    <t>SWE</t>
  </si>
  <si>
    <t>KAZ</t>
  </si>
  <si>
    <t>ARM</t>
  </si>
  <si>
    <t>NZL</t>
  </si>
  <si>
    <t>PER</t>
  </si>
  <si>
    <t>Low income group aggregate. Low-income economies are those in which 2013 GNI per capita was $1,045 or less.</t>
  </si>
  <si>
    <t>European Union aggregate.</t>
  </si>
  <si>
    <t>BLZ</t>
  </si>
  <si>
    <t>CSS</t>
  </si>
  <si>
    <t>Luxembourg</t>
  </si>
  <si>
    <t>BHS</t>
  </si>
  <si>
    <t>Isle of Man</t>
  </si>
  <si>
    <t>Nigeria</t>
  </si>
  <si>
    <t>COL</t>
  </si>
  <si>
    <t>LMY</t>
  </si>
  <si>
    <t>MAC</t>
  </si>
  <si>
    <t>East Asia &amp; Pacific (all income levels)</t>
  </si>
  <si>
    <t>2005</t>
  </si>
  <si>
    <t>New base year is 2010. National accounts data were rebased to reflect the January 1, 2013, introduction of the new Zambian kwacha at a rate of 1,000 old kwacha = 1 new kwacha.</t>
  </si>
  <si>
    <t>AUS</t>
  </si>
  <si>
    <t>MEX</t>
  </si>
  <si>
    <t>JOR</t>
  </si>
  <si>
    <t>New base year is 2001.</t>
  </si>
  <si>
    <t>Based on official government statistics, value added in services in constant and current prices have been revised from 1990 onward. National accounts data in constant prices have been linked back to 1960; the new base year is 2005.</t>
  </si>
  <si>
    <t>Denmark</t>
  </si>
  <si>
    <t>April 2012 database update: National accounts historical expenditure series in constant prices were revised in line with State Statistical Committee data that were not previously available.</t>
  </si>
  <si>
    <t>Sub-Saharan Africa</t>
  </si>
  <si>
    <t>Uzbekistan</t>
  </si>
  <si>
    <t>SLB</t>
  </si>
  <si>
    <t>Europe and Central Asia regional aggregate (including high-income economies).</t>
  </si>
  <si>
    <t>Argentina</t>
  </si>
  <si>
    <t>Europe and Central Asia regional aggregate (does not include high-income economies).</t>
  </si>
  <si>
    <t>2014</t>
  </si>
  <si>
    <t>Fragile situations aggregate. Note: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</si>
  <si>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CHI</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</si>
  <si>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and GDP is now calculated using chain linked volumes in 2005 prices.</t>
  </si>
  <si>
    <t>Serbia</t>
  </si>
  <si>
    <t>Fiscal year end: March 31; reporting period for national accounts data: CY. Based on official government statistics, national accounts data have been revised from 2006 onward; the new base year is 2006. Data before 2006 were reported on a fiscal year basis.</t>
  </si>
  <si>
    <t>Belize</t>
  </si>
  <si>
    <t>1964</t>
  </si>
  <si>
    <t>VEN</t>
  </si>
  <si>
    <t>Angola</t>
  </si>
  <si>
    <t>Fiscal year end: September 30; reporting period for national accounts data: CY.</t>
  </si>
  <si>
    <t>ECA</t>
  </si>
  <si>
    <t>Low &amp; middle income</t>
  </si>
  <si>
    <t>Fiscal year end: July 14; reporting period for national accounts data: FY.</t>
  </si>
  <si>
    <t>ROU</t>
  </si>
  <si>
    <t>1993</t>
  </si>
  <si>
    <t>SVN</t>
  </si>
  <si>
    <t>Afghanistan</t>
  </si>
  <si>
    <t>Based on official government statistics and International Monetary Fund data, national accounts data have been revised for 1990 onward.</t>
  </si>
  <si>
    <t>On 1 July 1997 China resumed its exercise of sovereignty over Hong Kong; and on 20 December 1999 China resumed its exercise of sovereignty over Macao. Unless otherwise noted, data for China do not include data for Hong Kong SAR, China; Macao SAR, China; or Taiwan, China. Based on data from the National Bureau of Statistics, the methodology for national accounts exports and imports of goods and services in constant prices have been revised from 2000 onward.</t>
  </si>
  <si>
    <t>1973</t>
  </si>
  <si>
    <t>CIV</t>
  </si>
  <si>
    <t>Fiscal year end: June 30; reporting period for national accounts data: CY. New base year is 2010.</t>
  </si>
  <si>
    <t>BRA</t>
  </si>
  <si>
    <t>HKG</t>
  </si>
  <si>
    <t>BEN</t>
  </si>
  <si>
    <t>OECD members</t>
  </si>
  <si>
    <t>Costa Rica</t>
  </si>
  <si>
    <t>Caribbean small states</t>
  </si>
  <si>
    <t>Arab World aggregate. Arab World is composed of members of the League of Arab States.</t>
  </si>
  <si>
    <t>ZWE</t>
  </si>
  <si>
    <t>Andorra</t>
  </si>
  <si>
    <t>High income</t>
  </si>
  <si>
    <t>On January 1, 2009, the Turkmen manat was redenominated (1 new manat = 5,000 old manats).</t>
  </si>
  <si>
    <t>RUS</t>
  </si>
  <si>
    <t>LIE</t>
  </si>
  <si>
    <t>Mali</t>
  </si>
  <si>
    <t>COM</t>
  </si>
  <si>
    <t>Fiscal year end: March 31; reporting period for national accounts data: FY.</t>
  </si>
  <si>
    <t>FCS</t>
  </si>
  <si>
    <t>ASM</t>
  </si>
  <si>
    <t>AUT</t>
  </si>
  <si>
    <t>Comoros</t>
  </si>
  <si>
    <t>French Polynesia</t>
  </si>
  <si>
    <t>Guyana</t>
  </si>
  <si>
    <t>April 2013 database update: Based on IMF data, national accounts data were revised for 1990 onward; the base year changed to 1990.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</si>
  <si>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</si>
  <si>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</si>
  <si>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</si>
  <si>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April 2013 database update: Based on IMF data, national accounts data were revised for 2000 onward; the base year changed to 2002.</t>
  </si>
  <si>
    <t>Bahrain</t>
  </si>
  <si>
    <t>Turkey</t>
  </si>
  <si>
    <t>April 2013 database update: Based on IMF data, national accounts data were revised for 2000 onward; the base year changed to 2000.</t>
  </si>
  <si>
    <t>GAB</t>
  </si>
  <si>
    <t>Lower middle income</t>
  </si>
  <si>
    <t>Curacao</t>
  </si>
  <si>
    <t>INX</t>
  </si>
  <si>
    <t>April 2013 database update: Based on IMF data, national accounts data have been revised for 2000; the new base year is 2000.</t>
  </si>
  <si>
    <t>Slovenia</t>
  </si>
  <si>
    <t>Bermuda</t>
  </si>
  <si>
    <t>France</t>
  </si>
  <si>
    <t>LCA</t>
  </si>
  <si>
    <t>PLW</t>
  </si>
  <si>
    <t>Slovak Republic</t>
  </si>
  <si>
    <t>Fiscal year end: June 30; reporting period for national accounts data: FY. The new base year is 2005/06.</t>
  </si>
  <si>
    <t>TGO</t>
  </si>
  <si>
    <t>Micronesia, Fed. Sts.</t>
  </si>
  <si>
    <t>1974</t>
  </si>
  <si>
    <t>Fiscal year end: March 20; reporting period for national accounts data: FY (from 2013 are CY). National accounts data are sourced from the IMF and differ from the Central Statistics Organization numbers due to exclusion of the opium economy.</t>
  </si>
  <si>
    <t>FJI</t>
  </si>
  <si>
    <t>KNA</t>
  </si>
  <si>
    <t>Congo, Rep.</t>
  </si>
  <si>
    <t>Faeroe Islands</t>
  </si>
  <si>
    <t>BRB</t>
  </si>
  <si>
    <t>Channel Islands</t>
  </si>
  <si>
    <t>ZAF</t>
  </si>
  <si>
    <t>World Tourism Organization, Yearbook of Tourism Statistics, Compendium of Tourism Statistics and data files.</t>
  </si>
  <si>
    <t>Bosnia and Herzegovina</t>
  </si>
  <si>
    <t>Europe &amp; Central Asia</t>
  </si>
  <si>
    <t>April 2012 database update: The Department of National Planning revised national accounts data for 2000 onward; the base year changed to 2003.</t>
  </si>
  <si>
    <t>BWA</t>
  </si>
  <si>
    <t>1983</t>
  </si>
  <si>
    <t>SOURCE_NOTE</t>
  </si>
  <si>
    <t>Mongolia</t>
  </si>
  <si>
    <t>St. Martin (French part)</t>
  </si>
  <si>
    <t>Malta</t>
  </si>
  <si>
    <t>United States</t>
  </si>
  <si>
    <t>Curaçao</t>
  </si>
  <si>
    <t>EMU</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</si>
  <si>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</si>
  <si>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COG</t>
  </si>
  <si>
    <t>Montenegro</t>
  </si>
  <si>
    <t>World Development Indicators</t>
  </si>
  <si>
    <t>Monaco</t>
  </si>
  <si>
    <t>Antigua and Barbuda</t>
  </si>
  <si>
    <t>SXM</t>
  </si>
  <si>
    <t>MRT</t>
  </si>
  <si>
    <t>Fiscal year end: March 31; reporting period for national accounts data: FY. April 2013 database update: The India Central Statistical Office revised historical data series both current and constant going back to 1960 with 2004–05 as the base.</t>
  </si>
  <si>
    <t>Iran, Islamic Rep.</t>
  </si>
  <si>
    <t>April 2012 database update: Based on official statistics, national accounts data were revised for 2003 onward.</t>
  </si>
  <si>
    <t>OSS</t>
  </si>
  <si>
    <t>Dominican Republic</t>
  </si>
  <si>
    <t>KGZ</t>
  </si>
  <si>
    <t>Fiscal year end: March 31; reporting period for national accounts data: CY.</t>
  </si>
  <si>
    <t>Lithuania</t>
  </si>
  <si>
    <t>Fiscal year end: June 30; reporting period for national accounts data: FY. In 2011, the Bureau of Statistics revised national accounts series for 1998 onward; the base year for constant price series changed to 2001/02.</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</si>
  <si>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</si>
  <si>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South Asia regional aggregate. There are no economies in South Asia classified as high income.</t>
  </si>
  <si>
    <t>Madagascar</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</si>
  <si>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</si>
  <si>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</si>
  <si>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</si>
  <si>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</si>
  <si>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</si>
  <si>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</si>
  <si>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In 2010, the Ghana Statistical Service revised the base year for Ghana's national accounts series from 1993 to 2006. The new GDP data were about 60 percent higher than previously reported and incorporated improved data sources and methodology.</t>
  </si>
  <si>
    <t>Brunei Darussalam</t>
  </si>
  <si>
    <t>Virgin Islands (U.S.)</t>
  </si>
  <si>
    <t>ZMB</t>
  </si>
  <si>
    <t>Australia</t>
  </si>
  <si>
    <t>Kosovo</t>
  </si>
  <si>
    <t>Ukraine</t>
  </si>
  <si>
    <t>Tuvalu</t>
  </si>
  <si>
    <t>Central Europe and the Baltics</t>
  </si>
  <si>
    <t>SRB</t>
  </si>
  <si>
    <t>Lebanon</t>
  </si>
  <si>
    <t>1975</t>
  </si>
  <si>
    <t>Cyprus</t>
  </si>
  <si>
    <t>STP</t>
  </si>
  <si>
    <t>April 2013 database update: Based on official government statistics, national accounts data were revised for 1976 onward; the base year changed to 2006.</t>
  </si>
  <si>
    <t>THA</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</si>
  <si>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</si>
  <si>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</si>
  <si>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</si>
  <si>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</si>
  <si>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</si>
  <si>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</si>
  <si>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</si>
  <si>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Middle East &amp; North Africa (developing only)</t>
  </si>
  <si>
    <t>ALB</t>
  </si>
  <si>
    <t>BFA</t>
  </si>
  <si>
    <t>East Asia and Pacific regional aggregate (does not include high-income economies).</t>
  </si>
  <si>
    <t>1984</t>
  </si>
  <si>
    <t>PAN</t>
  </si>
  <si>
    <t>SDN</t>
  </si>
  <si>
    <t>TZA</t>
  </si>
  <si>
    <t>GEO</t>
  </si>
  <si>
    <t>April 2013 database update: Data were updated using the government of Bhutan macroeconomic framework.</t>
  </si>
  <si>
    <t>Kyrgyz Republic</t>
  </si>
  <si>
    <t>LVA</t>
  </si>
  <si>
    <t>Indonesia</t>
  </si>
  <si>
    <t>National accounts data have been revised from 1960 onward. The methodology and base year have not changed but the output of two hydroelectric plants (shared with neighboring countries) has been added raising GDP from previous estimates. On the supply side, it was added in "gas, electricity and water." On the demand side changes were mainly to exports, but also for imports, investment and consumption. National accounts price valuations for 1991 to 2012 have also been corrected and changed from VAP to VAB.</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</si>
  <si>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</si>
  <si>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FRO</t>
  </si>
  <si>
    <t>MAF</t>
  </si>
  <si>
    <t>Korea, Dem. Rep.</t>
  </si>
  <si>
    <t>Low and middle income group aggregate (all developing economies). Low- and middle-income economies are those in which 2013 GNI per capita was $12,745 or less.</t>
  </si>
  <si>
    <t>Burundi</t>
  </si>
  <si>
    <t>IDN</t>
  </si>
  <si>
    <t>Saudi Arabia</t>
  </si>
  <si>
    <t>East Asia &amp; Pacific (developing only)</t>
  </si>
  <si>
    <t>MNG</t>
  </si>
  <si>
    <t>Cayman Islands</t>
  </si>
  <si>
    <t>High income nonOECD aggregate. High-income economies are those in which 2013 GNI per capita was $12,746 or more.</t>
  </si>
  <si>
    <t>Moldova</t>
  </si>
  <si>
    <t>Germany</t>
  </si>
  <si>
    <t>Israel</t>
  </si>
  <si>
    <t>Country Code</t>
  </si>
  <si>
    <t>DEU</t>
  </si>
  <si>
    <t>East Asia &amp; Pacific</t>
  </si>
  <si>
    <t>WSM</t>
  </si>
  <si>
    <t>CAF</t>
  </si>
  <si>
    <t>South Africa</t>
  </si>
  <si>
    <t>Paraguay</t>
  </si>
  <si>
    <t>Peru</t>
  </si>
  <si>
    <t>New reference year is 2010.</t>
  </si>
  <si>
    <t>Cabo Verde</t>
  </si>
  <si>
    <t>Congo, Dem. Rep.</t>
  </si>
  <si>
    <t>ATG</t>
  </si>
  <si>
    <t>ARG</t>
  </si>
  <si>
    <t>Gabon</t>
  </si>
  <si>
    <t>Lesotho</t>
  </si>
  <si>
    <t>Lower middle income group aggregate. Lower-middle-income economies are those in which 2013 GNI per capita was between $1,046 and $4,125.</t>
  </si>
  <si>
    <t>Seychelles</t>
  </si>
  <si>
    <t>China</t>
  </si>
  <si>
    <t>Singapore</t>
  </si>
  <si>
    <t>Source for GNI and net income from abroad is changed to national statistical office from central bank. April 2012 database update: National accounts data were revised for 1998 onward. Because intellectual property products are now reported as a part of gross fixed capital formation, gross domestic product (GDP) in current prices averaged 4 percent higher than previous estimates.</t>
  </si>
  <si>
    <t>KWT</t>
  </si>
  <si>
    <t>UKR</t>
  </si>
  <si>
    <t>National accounts have been revised from 2000 onward based on official government data; the new base year is 1988. The new series raises GDP significantly from previous estimates.</t>
  </si>
  <si>
    <t>Suriname</t>
  </si>
  <si>
    <t>St. Lucia</t>
  </si>
  <si>
    <t>Estonia</t>
  </si>
  <si>
    <t>NLD</t>
  </si>
  <si>
    <t>BOL</t>
  </si>
  <si>
    <t>SMR</t>
  </si>
  <si>
    <t>Not classified</t>
  </si>
  <si>
    <t>Croatia</t>
  </si>
  <si>
    <t>LAC</t>
  </si>
  <si>
    <t>Latin America and Caribbean regional aggregate (including high-income economies).</t>
  </si>
  <si>
    <t>2006</t>
  </si>
  <si>
    <t>Turkmenistan</t>
  </si>
  <si>
    <t>Greenland</t>
  </si>
  <si>
    <t>KIR</t>
  </si>
  <si>
    <t>Fiscal year end: June 30; reporting period for national accounts data: CY. As of January 2009, multiple hard currencies, such as rand, pound sterling, euro and U.S. dollar are in use. Data are reported in U.S. dollars, the most-used currency.</t>
  </si>
  <si>
    <t>AZE</t>
  </si>
  <si>
    <t>Aruba</t>
  </si>
  <si>
    <t>Based on IMF and World Bank data, GDP in current and constant prices have been revised from 2000 onward. Value added components are calculated using shares from the Asian Development Bank.</t>
  </si>
  <si>
    <t>DNK</t>
  </si>
  <si>
    <t>Uruguay</t>
  </si>
  <si>
    <t>GUY</t>
  </si>
  <si>
    <t>HIC</t>
  </si>
  <si>
    <t>NOC</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</si>
  <si>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</si>
  <si>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</si>
  <si>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</si>
  <si>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High income: nonOECD</t>
  </si>
  <si>
    <t>IRQ</t>
  </si>
  <si>
    <t>Panama</t>
  </si>
  <si>
    <t>Malawi</t>
  </si>
  <si>
    <t>1985</t>
  </si>
  <si>
    <t>GRC</t>
  </si>
  <si>
    <t>LUX</t>
  </si>
  <si>
    <t>Kosovo became a World Bank member on June 29, 2009. Since 1999, Kosovo has been a territory under international administration pursuant to UN Security Council Resolution 1244 (1999).</t>
  </si>
  <si>
    <t>National accounts data from 2005 onward have been revised based on data published by the Tunisian authorities. April 2012 database update: Based on data from the Central Bank and its Statistical Bulletin, national accounts data were revised for 1997 onward.</t>
  </si>
  <si>
    <t>1965</t>
  </si>
  <si>
    <t>OECD members aggregate (all, including developing countries).</t>
  </si>
  <si>
    <t>National accounts data are revised from 2010 to 2013 based on IMF and World Bank staff estimates.</t>
  </si>
  <si>
    <t>BDI</t>
  </si>
  <si>
    <t>GHA</t>
  </si>
  <si>
    <t>Honduras</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</si>
  <si>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</si>
  <si>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MNA</t>
  </si>
  <si>
    <t>Romania</t>
  </si>
  <si>
    <t>Libya</t>
  </si>
  <si>
    <t>BIH</t>
  </si>
  <si>
    <t>Thailand</t>
  </si>
  <si>
    <t>1994</t>
  </si>
  <si>
    <t>Colombia</t>
  </si>
  <si>
    <t>Puerto Rico</t>
  </si>
  <si>
    <t>SEN</t>
  </si>
  <si>
    <t>New Zealand</t>
  </si>
  <si>
    <t>Barbados</t>
  </si>
  <si>
    <t>CAN</t>
  </si>
  <si>
    <t>ITA</t>
  </si>
  <si>
    <t>JPN</t>
  </si>
  <si>
    <t>Fiscal year end: June 30; reporting period for national accounts data: CY. April 2013 database update: Based on official government statistics, national accounts data were revised for 2004 onward; the base year changed to 2004.</t>
  </si>
  <si>
    <t>OMN</t>
  </si>
  <si>
    <t>CPV</t>
  </si>
  <si>
    <t>Tanzania</t>
  </si>
  <si>
    <t>Based on official government statistics, national account data have been revised, and value added is measured at basic prices; the new base year is 2010.</t>
  </si>
  <si>
    <t>Based on data from the Vietnam Statistics Office, national accounts data have been revised from 2000 onward; the new base year is 2010.</t>
  </si>
  <si>
    <t>Middle East &amp; North Africa (all income levels)</t>
  </si>
  <si>
    <t>GIN</t>
  </si>
  <si>
    <t>Bhutan</t>
  </si>
  <si>
    <t>El Salvador</t>
  </si>
  <si>
    <t>Lao PDR</t>
  </si>
  <si>
    <t>Jordan</t>
  </si>
  <si>
    <t>Guinea</t>
  </si>
  <si>
    <t>PYF</t>
  </si>
  <si>
    <t>April 2012 database update: Based on official government statistics, national accounts data were revised for 2000 onward; the base year changed to 2006.</t>
  </si>
  <si>
    <t>Macao SAR, China</t>
  </si>
  <si>
    <t>New base year is 2010. GDP data are available from 1970 onward while components are revised from 2000 onward only. Historical data in constant prices are linked to preserve growth rates.</t>
  </si>
  <si>
    <t>2000</t>
  </si>
  <si>
    <t>PHL</t>
  </si>
  <si>
    <t>Small states aggregate. Includes 41 members of the Small States Forum. (Does not include the high-income countries Bahrain, Brunei Darussalam, Cyprus, Estonia, Iceland, Malta, Qatar, and San Marino.)</t>
  </si>
  <si>
    <t>Guinea-Bissau</t>
  </si>
  <si>
    <t>TCD</t>
  </si>
  <si>
    <t>April 2013 database update: Based on data from the Central Bureau of Statistics, national accounts data were revised for 2003 onward.</t>
  </si>
  <si>
    <t>International tourism, receipts (current US$)</t>
  </si>
  <si>
    <t>2007</t>
  </si>
  <si>
    <t>Latin America and Caribbean regional aggregate (does not include high-income economies).</t>
  </si>
  <si>
    <t>ECS</t>
  </si>
  <si>
    <t>EAS</t>
  </si>
  <si>
    <t>Fiscal year ends on September 30; reporting period for national accounts data: FY. Based on the Pacific and Virgin Islands Training Initiative, national accounts data have been revised from 2009 onward. 2013 estimates are based on the IMF Small States Monitor, Issue 1.2014. In 2010, the government statistical office revised national accounts data for 1995-2008.</t>
  </si>
  <si>
    <t>GBR</t>
  </si>
  <si>
    <t>MYS</t>
  </si>
  <si>
    <t>Fiscal year end: March 20; reporting period for national accounts data: FY.</t>
  </si>
  <si>
    <t>LDC</t>
  </si>
  <si>
    <t>World</t>
  </si>
  <si>
    <t>Belarus</t>
  </si>
  <si>
    <t>Brazil</t>
  </si>
  <si>
    <t>UMC</t>
  </si>
  <si>
    <t>IND</t>
  </si>
  <si>
    <t>NOR</t>
  </si>
  <si>
    <t>OEC</t>
  </si>
  <si>
    <t>Fiscal year end: June 30; reporting period for national accounts data: FY. Value added current series updated by the Australian Bureau of Statistics; data revised from 1990 onward; Australia reports using SNA 2008.</t>
  </si>
  <si>
    <t>1986</t>
  </si>
  <si>
    <t>Heavily indebted poor countries aggregate.</t>
  </si>
  <si>
    <t>GRD</t>
  </si>
  <si>
    <t>MIC</t>
  </si>
  <si>
    <t>1966</t>
  </si>
  <si>
    <t>Nicaragua</t>
  </si>
  <si>
    <t>Latin America &amp; Caribbean</t>
  </si>
  <si>
    <t>Mozambique</t>
  </si>
  <si>
    <t>Bulgaria</t>
  </si>
  <si>
    <t>Chad</t>
  </si>
  <si>
    <t>1995</t>
  </si>
  <si>
    <t>Based on official government statistics, national accounts data have been revised from 2006 onward; the new base year is 2006.</t>
  </si>
  <si>
    <t>MLI</t>
  </si>
  <si>
    <t>MNP</t>
  </si>
  <si>
    <t>Qatar</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</si>
  <si>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</si>
  <si>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t>
  </si>
  <si>
    <t>Liechtenstein</t>
  </si>
  <si>
    <t>USA</t>
  </si>
  <si>
    <t>ARB</t>
  </si>
  <si>
    <t>New reference year is 2010. April 2011 database update: The National Statistical Office revised national accounts data from 1995 onward. GDP in current prices were about 4 percent higher than previous estimates.</t>
  </si>
  <si>
    <t>Georgia</t>
  </si>
  <si>
    <t>Based on official government statistics, national accounts data are revised for 2006 onward; the new base year is 2011.</t>
  </si>
  <si>
    <t>INDICATOR_NAME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</si>
  <si>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</si>
  <si>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</si>
  <si>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</si>
  <si>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</si>
  <si>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</si>
  <si>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April 2013 database update: Based on official government statistics, national accounts data were revised for 2002 onward; the base year changed to 2007.</t>
  </si>
  <si>
    <t>Benin</t>
  </si>
  <si>
    <t>Region</t>
  </si>
  <si>
    <t>2001</t>
  </si>
  <si>
    <t>Vanuatu</t>
  </si>
  <si>
    <t>Kiribati</t>
  </si>
  <si>
    <t>VNM</t>
  </si>
  <si>
    <t>HUN</t>
  </si>
  <si>
    <t>2008</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</si>
  <si>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</si>
  <si>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</si>
  <si>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</si>
  <si>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</si>
  <si>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</si>
  <si>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</si>
  <si>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</si>
  <si>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</si>
  <si>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</si>
  <si>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</si>
  <si>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</si>
  <si>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</si>
  <si>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OED</t>
  </si>
  <si>
    <t>MKD</t>
  </si>
  <si>
    <t>CHL</t>
  </si>
  <si>
    <t>EST</t>
  </si>
  <si>
    <t>1960</t>
  </si>
  <si>
    <t>1967</t>
  </si>
  <si>
    <t>LBR</t>
  </si>
  <si>
    <t>GRL</t>
  </si>
  <si>
    <t>NAC</t>
  </si>
  <si>
    <t>Trinidad and Tobago</t>
  </si>
  <si>
    <t>LBY</t>
  </si>
  <si>
    <t>KOR</t>
  </si>
  <si>
    <t>CZE</t>
  </si>
  <si>
    <t>United Kingdom</t>
  </si>
  <si>
    <t>SpecialNotes</t>
  </si>
  <si>
    <t>ISR</t>
  </si>
  <si>
    <t>EGY</t>
  </si>
  <si>
    <t>Timor-Leste</t>
  </si>
  <si>
    <t>Cambodia</t>
  </si>
  <si>
    <t>1996</t>
  </si>
  <si>
    <t>1976</t>
  </si>
  <si>
    <t>Palau</t>
  </si>
  <si>
    <t>Norway</t>
  </si>
  <si>
    <t>IncomeGroup</t>
  </si>
  <si>
    <t>Fiscal year end: June 30; reporting period for national accounts data: CY.</t>
  </si>
  <si>
    <t>April 2013 database update: Based on official government statistics, national accounts data were revised for 1994 onward; the base year changed to 2006.</t>
  </si>
  <si>
    <t>Heavily indebted poor countries (HIPC)</t>
  </si>
  <si>
    <t>NGA</t>
  </si>
  <si>
    <t>PRI</t>
  </si>
  <si>
    <t>High income OECD members aggregate. High-income economies are those in which 2013 GNI per capita was $12,746 or more.</t>
  </si>
  <si>
    <t>LKA</t>
  </si>
  <si>
    <t>Cote d'Ivoire</t>
  </si>
  <si>
    <t>Algeria</t>
  </si>
  <si>
    <t>Dominica</t>
  </si>
  <si>
    <t>Greece</t>
  </si>
  <si>
    <t>Based on INS (2000-09) and IMF (2010-13) data, national accounts data were revised for 2000 onward; the base year changed to 2005.</t>
  </si>
  <si>
    <t>Uganda</t>
  </si>
  <si>
    <t>April 2013 database update: Based on data from the National Bureau of Statistics, national accounts data were revised for 2001 onward; the base year changed to 2007.</t>
  </si>
  <si>
    <t>Other small states</t>
  </si>
  <si>
    <t>KEN</t>
  </si>
  <si>
    <t>Oman</t>
  </si>
  <si>
    <t>Least developed countries (UN classification) aggregate.</t>
  </si>
  <si>
    <t>Yemen, Rep.</t>
  </si>
  <si>
    <t>2011</t>
  </si>
  <si>
    <t>JAM</t>
  </si>
  <si>
    <t>Fiscal year end: June 30; reporting period for national accounts data: CY. April 2013 database update: Based on official government statistics, national accounts data were revised for 1990 onward; the base year changed to 2006.</t>
  </si>
  <si>
    <t>Sierra Leone</t>
  </si>
  <si>
    <t>EUU</t>
  </si>
  <si>
    <t>Middle East and North Africa regional aggregate (including high-income economies).</t>
  </si>
  <si>
    <t>Marshall Islands</t>
  </si>
  <si>
    <t>KHM</t>
  </si>
  <si>
    <t>Caribbean small states aggregate. Includes Antigua and Barbuda, The Bahamas, Barbados, Belize, Guyana, Suriname, Dominica, Grenada, Jamaica, St. Kitts and Nevis, St. Lucia, St. Vincent and the Grenadines, and Trinidad and Tobago.</t>
  </si>
  <si>
    <t>1968</t>
  </si>
  <si>
    <t>Fiscal year end: June 30; reporting period for national accounts data: FY. New base year is 2001/02.</t>
  </si>
  <si>
    <t>DOM</t>
  </si>
  <si>
    <t>High income group aggregate. High-income economies are those in which 2013 GNI per capita was $12,746 or more.</t>
  </si>
  <si>
    <t>WLD</t>
  </si>
  <si>
    <t>National accounts data have been revised from 2007 to 2013 based on IMF reports.</t>
  </si>
  <si>
    <t>Country Name</t>
  </si>
  <si>
    <t>NPL</t>
  </si>
  <si>
    <t>Swaziland</t>
  </si>
  <si>
    <t>New Caledonia</t>
  </si>
  <si>
    <t>Kuwait</t>
  </si>
  <si>
    <t>Eritrea</t>
  </si>
  <si>
    <t>1970</t>
  </si>
  <si>
    <t>Indicator Code</t>
  </si>
  <si>
    <t>1997</t>
  </si>
  <si>
    <t>URY</t>
  </si>
  <si>
    <t>On 1 July 1997 China resumed its exercise of sovereignty over Hong Kong. Unless otherwise noted, data for China do not include data for Hong Kong SAR, China; Macao SAR, China; or Taiwan, China. Agriculture value added includes mining and quarrying.</t>
  </si>
  <si>
    <t>Country joined euro area on 1 January 2014; data in the WDI database are reported in lats.</t>
  </si>
  <si>
    <t>1977</t>
  </si>
  <si>
    <t>Japan</t>
  </si>
  <si>
    <t>Guam</t>
  </si>
  <si>
    <t>New base year is 2010.</t>
  </si>
  <si>
    <t>AND</t>
  </si>
  <si>
    <t>Kenya</t>
  </si>
  <si>
    <t>Other small states aggregate. Includes Bhutan, Botswana, Cabo Verde, Comoros, Djibouti, Equatorial Guinea, Gabon, The Gambia, Guinea-Bissau, Lesotho, Maldives, Mauritius, Montenegro, Namibia, Sao Tome and Principe, Seychelles, Swaziland, and Timor-Leste.</t>
  </si>
  <si>
    <t>April 2012 database update: Based on official government statistics, data were revised for 1991 onward.</t>
  </si>
  <si>
    <t>Pakistan</t>
  </si>
  <si>
    <t>Zimbabwe</t>
  </si>
  <si>
    <t>Cameroon</t>
  </si>
  <si>
    <t>Count</t>
  </si>
  <si>
    <t>Classification/Aggregate</t>
  </si>
  <si>
    <t>N/A</t>
  </si>
  <si>
    <t>No Data Avaliable</t>
  </si>
  <si>
    <t>Insufficient Data</t>
  </si>
  <si>
    <t>Countries</t>
  </si>
  <si>
    <t>Italy-India</t>
  </si>
  <si>
    <t>Italy-Ireland</t>
  </si>
  <si>
    <t>India-Ireland</t>
  </si>
  <si>
    <t>Mean</t>
  </si>
  <si>
    <t>Median</t>
  </si>
  <si>
    <t>Mode</t>
  </si>
  <si>
    <t>Minimum</t>
  </si>
  <si>
    <t>Maximum</t>
  </si>
  <si>
    <t>Range</t>
  </si>
  <si>
    <t>MAD</t>
  </si>
  <si>
    <t>Deviation from Mean</t>
  </si>
  <si>
    <t>Total Deviation</t>
  </si>
  <si>
    <t>Absolute Deviation</t>
  </si>
  <si>
    <t>Avedev</t>
  </si>
  <si>
    <t>Deviation^2</t>
  </si>
  <si>
    <t>Average Deviation^2</t>
  </si>
  <si>
    <t>Variance</t>
  </si>
  <si>
    <t>VAR</t>
  </si>
  <si>
    <t>Standard Deviation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</si>
</sst>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quot;-&quot;??_-;_-@_-"/>
    <numFmt numFmtId="165" formatCode="_(* #,##0_);_(* \(#,##0\);_(* &quot;-&quot;??_);_(@_)"/>
  </numFmts>
  <fonts count="6" x14ac:knownFonts="1">
    <font>
      <sz val="11"/>
      <color theme="1"/>
      <name val="Calibri"/>
      <scheme val="minor"/>
    </font>
    <font>
      <u/>
      <sz val="11"/>
      <color theme="10"/>
      <name val="Calibri"/>
      <scheme val="minor"/>
    </font>
    <font>
      <u/>
      <sz val="11"/>
      <color theme="11"/>
      <name val="Calibri"/>
      <scheme val="minor"/>
    </font>
    <font>
      <b/>
      <sz val="11"/>
      <color theme="1"/>
      <name val="Calibri"/>
      <scheme val="minor"/>
    </font>
    <font>
      <sz val="11"/>
      <color rgb="FF000000"/>
      <name val="Calibri"/>
      <scheme val="minor"/>
    </font>
    <font>
      <sz val="11"/>
      <color theme="1"/>
      <name val="Calibri"/>
      <scheme val="minor"/>
    </font>
  </fonts>
  <fills count="7">
    <fill>
      <patternFill patternType="none"/>
    </fill>
    <fill>
      <patternFill patternType="gray125"/>
    </fill>
    <fill>
      <patternFill patternType="solid">
        <fgColor rgb="FFFFFF00"/>
        <bgColor indexed="64"/>
      </patternFill>
    </fill>
    <fill>
      <patternFill patternType="solid">
        <fgColor rgb="FFCCFFCC"/>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tint="0.59999389629810485"/>
        <bgColor indexed="64"/>
      </patternFill>
    </fill>
  </fills>
  <borders count="1">
    <border>
      <left/>
      <right/>
      <top/>
      <bottom/>
      <diagonal/>
    </border>
  </borders>
  <cellStyleXfs count="3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164" fontId="5" fillId="0" borderId="0" applyFont="0" applyFill="0" applyBorder="0" applyAlignment="0" applyProtection="0"/>
  </cellStyleXfs>
  <cellXfs count="18">
    <xf numFmtId="0" fontId="0" fillId="0" borderId="0" xfId="0"/>
    <xf numFmtId="17" fontId="0" fillId="0" borderId="0" xfId="0" applyNumberFormat="1"/>
    <xf numFmtId="0" fontId="0" fillId="2" borderId="0" xfId="0" applyFill="1"/>
    <xf numFmtId="0" fontId="3" fillId="0" borderId="0" xfId="0" applyFont="1" applyFill="1"/>
    <xf numFmtId="0" fontId="3" fillId="3" borderId="0" xfId="0" applyFont="1" applyFill="1"/>
    <xf numFmtId="0" fontId="3" fillId="4" borderId="0" xfId="0" applyFont="1" applyFill="1"/>
    <xf numFmtId="0" fontId="3" fillId="5" borderId="0" xfId="0" applyFont="1" applyFill="1"/>
    <xf numFmtId="0" fontId="0" fillId="5" borderId="0" xfId="0" applyFill="1"/>
    <xf numFmtId="0" fontId="0" fillId="6" borderId="0" xfId="0" applyFill="1"/>
    <xf numFmtId="0" fontId="4" fillId="0" borderId="0" xfId="0" applyFont="1"/>
    <xf numFmtId="1" fontId="0" fillId="0" borderId="0" xfId="0" applyNumberFormat="1"/>
    <xf numFmtId="0" fontId="3" fillId="0" borderId="0" xfId="0" applyFont="1"/>
    <xf numFmtId="0" fontId="3" fillId="2" borderId="0" xfId="0" applyFont="1" applyFill="1"/>
    <xf numFmtId="1" fontId="3" fillId="2" borderId="0" xfId="0" applyNumberFormat="1" applyFont="1" applyFill="1"/>
    <xf numFmtId="165" fontId="0" fillId="0" borderId="0" xfId="0" applyNumberFormat="1"/>
    <xf numFmtId="164" fontId="0" fillId="0" borderId="0" xfId="0" applyNumberFormat="1"/>
    <xf numFmtId="43" fontId="5" fillId="0" borderId="0" xfId="37" applyNumberFormat="1" applyFont="1"/>
    <xf numFmtId="43" fontId="0" fillId="0" borderId="0" xfId="0" applyNumberFormat="1"/>
  </cellXfs>
  <cellStyles count="38">
    <cellStyle name="Comma" xfId="37"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Comparison!$A$2</c:f>
              <c:strCache>
                <c:ptCount val="1"/>
                <c:pt idx="0">
                  <c:v>India</c:v>
                </c:pt>
              </c:strCache>
            </c:strRef>
          </c:tx>
          <c:marker>
            <c:symbol val="none"/>
          </c:marker>
          <c:cat>
            <c:strRef>
              <c:f>Comparison!$D$1:$S$1</c:f>
              <c:strCache>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strCache>
            </c:strRef>
          </c:cat>
          <c:val>
            <c:numRef>
              <c:f>Comparison!$D$2:$S$2</c:f>
              <c:numCache>
                <c:formatCode>General</c:formatCode>
                <c:ptCount val="16"/>
                <c:pt idx="0">
                  <c:v>2582</c:v>
                </c:pt>
                <c:pt idx="1">
                  <c:v>2831</c:v>
                </c:pt>
                <c:pt idx="2">
                  <c:v>2890</c:v>
                </c:pt>
                <c:pt idx="3">
                  <c:v>2949</c:v>
                </c:pt>
                <c:pt idx="4">
                  <c:v>3010</c:v>
                </c:pt>
                <c:pt idx="5">
                  <c:v>3598</c:v>
                </c:pt>
                <c:pt idx="6">
                  <c:v>3342</c:v>
                </c:pt>
                <c:pt idx="7">
                  <c:v>3300</c:v>
                </c:pt>
                <c:pt idx="8">
                  <c:v>4560</c:v>
                </c:pt>
                <c:pt idx="9">
                  <c:v>6307</c:v>
                </c:pt>
                <c:pt idx="10">
                  <c:v>7659</c:v>
                </c:pt>
                <c:pt idx="11">
                  <c:v>8915</c:v>
                </c:pt>
                <c:pt idx="12">
                  <c:v>11234</c:v>
                </c:pt>
                <c:pt idx="13">
                  <c:v>12462</c:v>
                </c:pt>
                <c:pt idx="14">
                  <c:v>11136</c:v>
                </c:pt>
                <c:pt idx="15">
                  <c:v>14490</c:v>
                </c:pt>
              </c:numCache>
            </c:numRef>
          </c:val>
          <c:smooth val="0"/>
        </c:ser>
        <c:ser>
          <c:idx val="1"/>
          <c:order val="1"/>
          <c:tx>
            <c:strRef>
              <c:f>Comparison!$A$3</c:f>
              <c:strCache>
                <c:ptCount val="1"/>
                <c:pt idx="0">
                  <c:v>Ireland</c:v>
                </c:pt>
              </c:strCache>
            </c:strRef>
          </c:tx>
          <c:marker>
            <c:symbol val="none"/>
          </c:marker>
          <c:cat>
            <c:strRef>
              <c:f>Comparison!$D$1:$S$1</c:f>
              <c:strCache>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strCache>
            </c:strRef>
          </c:cat>
          <c:val>
            <c:numRef>
              <c:f>Comparison!$D$3:$S$3</c:f>
              <c:numCache>
                <c:formatCode>General</c:formatCode>
                <c:ptCount val="16"/>
                <c:pt idx="0">
                  <c:v>2698</c:v>
                </c:pt>
                <c:pt idx="1">
                  <c:v>3022</c:v>
                </c:pt>
                <c:pt idx="2">
                  <c:v>3181</c:v>
                </c:pt>
                <c:pt idx="3">
                  <c:v>3297</c:v>
                </c:pt>
                <c:pt idx="4">
                  <c:v>3403</c:v>
                </c:pt>
                <c:pt idx="5">
                  <c:v>3517</c:v>
                </c:pt>
                <c:pt idx="6">
                  <c:v>3789</c:v>
                </c:pt>
                <c:pt idx="7">
                  <c:v>4228</c:v>
                </c:pt>
                <c:pt idx="8">
                  <c:v>5206</c:v>
                </c:pt>
                <c:pt idx="9">
                  <c:v>6075</c:v>
                </c:pt>
                <c:pt idx="10">
                  <c:v>6780</c:v>
                </c:pt>
                <c:pt idx="11">
                  <c:v>7664</c:v>
                </c:pt>
                <c:pt idx="12">
                  <c:v>9263</c:v>
                </c:pt>
                <c:pt idx="13">
                  <c:v>9967</c:v>
                </c:pt>
                <c:pt idx="14">
                  <c:v>8458</c:v>
                </c:pt>
                <c:pt idx="15">
                  <c:v>8187</c:v>
                </c:pt>
              </c:numCache>
            </c:numRef>
          </c:val>
          <c:smooth val="0"/>
        </c:ser>
        <c:ser>
          <c:idx val="2"/>
          <c:order val="2"/>
          <c:tx>
            <c:strRef>
              <c:f>Comparison!$A$4</c:f>
              <c:strCache>
                <c:ptCount val="1"/>
                <c:pt idx="0">
                  <c:v>Italy</c:v>
                </c:pt>
              </c:strCache>
            </c:strRef>
          </c:tx>
          <c:marker>
            <c:symbol val="none"/>
          </c:marker>
          <c:cat>
            <c:strRef>
              <c:f>Comparison!$D$1:$S$1</c:f>
              <c:strCache>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strCache>
            </c:strRef>
          </c:cat>
          <c:val>
            <c:numRef>
              <c:f>Comparison!$D$4:$S$4</c:f>
              <c:numCache>
                <c:formatCode>General</c:formatCode>
                <c:ptCount val="16"/>
                <c:pt idx="0">
                  <c:v>30426</c:v>
                </c:pt>
                <c:pt idx="1">
                  <c:v>31886</c:v>
                </c:pt>
                <c:pt idx="2">
                  <c:v>31416</c:v>
                </c:pt>
                <c:pt idx="3">
                  <c:v>31335</c:v>
                </c:pt>
                <c:pt idx="4">
                  <c:v>29571</c:v>
                </c:pt>
                <c:pt idx="5">
                  <c:v>28706</c:v>
                </c:pt>
                <c:pt idx="6">
                  <c:v>26916</c:v>
                </c:pt>
                <c:pt idx="7">
                  <c:v>28192</c:v>
                </c:pt>
                <c:pt idx="8">
                  <c:v>32591</c:v>
                </c:pt>
                <c:pt idx="9">
                  <c:v>37870</c:v>
                </c:pt>
                <c:pt idx="10">
                  <c:v>38374</c:v>
                </c:pt>
                <c:pt idx="11">
                  <c:v>41644</c:v>
                </c:pt>
                <c:pt idx="12">
                  <c:v>46144</c:v>
                </c:pt>
                <c:pt idx="13">
                  <c:v>48757</c:v>
                </c:pt>
                <c:pt idx="14">
                  <c:v>41938</c:v>
                </c:pt>
                <c:pt idx="15">
                  <c:v>40058</c:v>
                </c:pt>
              </c:numCache>
            </c:numRef>
          </c:val>
          <c:smooth val="0"/>
        </c:ser>
        <c:dLbls>
          <c:showLegendKey val="0"/>
          <c:showVal val="0"/>
          <c:showCatName val="0"/>
          <c:showSerName val="0"/>
          <c:showPercent val="0"/>
          <c:showBubbleSize val="0"/>
        </c:dLbls>
        <c:smooth val="0"/>
        <c:axId val="224730320"/>
        <c:axId val="224731104"/>
      </c:lineChart>
      <c:catAx>
        <c:axId val="224730320"/>
        <c:scaling>
          <c:orientation val="minMax"/>
        </c:scaling>
        <c:delete val="0"/>
        <c:axPos val="b"/>
        <c:numFmt formatCode="General" sourceLinked="0"/>
        <c:majorTickMark val="out"/>
        <c:minorTickMark val="none"/>
        <c:tickLblPos val="nextTo"/>
        <c:crossAx val="224731104"/>
        <c:crosses val="autoZero"/>
        <c:auto val="1"/>
        <c:lblAlgn val="ctr"/>
        <c:lblOffset val="100"/>
        <c:noMultiLvlLbl val="0"/>
      </c:catAx>
      <c:valAx>
        <c:axId val="224731104"/>
        <c:scaling>
          <c:orientation val="minMax"/>
        </c:scaling>
        <c:delete val="0"/>
        <c:axPos val="l"/>
        <c:majorGridlines/>
        <c:numFmt formatCode="General" sourceLinked="1"/>
        <c:majorTickMark val="out"/>
        <c:minorTickMark val="none"/>
        <c:tickLblPos val="nextTo"/>
        <c:crossAx val="22473032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Comparison!$A$2</c:f>
              <c:strCache>
                <c:ptCount val="1"/>
                <c:pt idx="0">
                  <c:v>India</c:v>
                </c:pt>
              </c:strCache>
            </c:strRef>
          </c:tx>
          <c:marker>
            <c:symbol val="none"/>
          </c:marker>
          <c:cat>
            <c:strRef>
              <c:f>Comparison!$D$1:$S$1</c:f>
              <c:strCache>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strCache>
            </c:strRef>
          </c:cat>
          <c:val>
            <c:numRef>
              <c:f>Comparison!$D$2:$S$2</c:f>
              <c:numCache>
                <c:formatCode>General</c:formatCode>
                <c:ptCount val="16"/>
                <c:pt idx="0">
                  <c:v>2582</c:v>
                </c:pt>
                <c:pt idx="1">
                  <c:v>2831</c:v>
                </c:pt>
                <c:pt idx="2">
                  <c:v>2890</c:v>
                </c:pt>
                <c:pt idx="3">
                  <c:v>2949</c:v>
                </c:pt>
                <c:pt idx="4">
                  <c:v>3010</c:v>
                </c:pt>
                <c:pt idx="5">
                  <c:v>3598</c:v>
                </c:pt>
                <c:pt idx="6">
                  <c:v>3342</c:v>
                </c:pt>
                <c:pt idx="7">
                  <c:v>3300</c:v>
                </c:pt>
                <c:pt idx="8">
                  <c:v>4560</c:v>
                </c:pt>
                <c:pt idx="9">
                  <c:v>6307</c:v>
                </c:pt>
                <c:pt idx="10">
                  <c:v>7659</c:v>
                </c:pt>
                <c:pt idx="11">
                  <c:v>8915</c:v>
                </c:pt>
                <c:pt idx="12">
                  <c:v>11234</c:v>
                </c:pt>
                <c:pt idx="13">
                  <c:v>12462</c:v>
                </c:pt>
                <c:pt idx="14">
                  <c:v>11136</c:v>
                </c:pt>
                <c:pt idx="15">
                  <c:v>14490</c:v>
                </c:pt>
              </c:numCache>
            </c:numRef>
          </c:val>
          <c:smooth val="0"/>
        </c:ser>
        <c:ser>
          <c:idx val="1"/>
          <c:order val="1"/>
          <c:tx>
            <c:strRef>
              <c:f>Comparison!$A$3</c:f>
              <c:strCache>
                <c:ptCount val="1"/>
                <c:pt idx="0">
                  <c:v>Ireland</c:v>
                </c:pt>
              </c:strCache>
            </c:strRef>
          </c:tx>
          <c:marker>
            <c:symbol val="none"/>
          </c:marker>
          <c:cat>
            <c:strRef>
              <c:f>Comparison!$D$1:$S$1</c:f>
              <c:strCache>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strCache>
            </c:strRef>
          </c:cat>
          <c:val>
            <c:numRef>
              <c:f>Comparison!$D$3:$S$3</c:f>
              <c:numCache>
                <c:formatCode>General</c:formatCode>
                <c:ptCount val="16"/>
                <c:pt idx="0">
                  <c:v>2698</c:v>
                </c:pt>
                <c:pt idx="1">
                  <c:v>3022</c:v>
                </c:pt>
                <c:pt idx="2">
                  <c:v>3181</c:v>
                </c:pt>
                <c:pt idx="3">
                  <c:v>3297</c:v>
                </c:pt>
                <c:pt idx="4">
                  <c:v>3403</c:v>
                </c:pt>
                <c:pt idx="5">
                  <c:v>3517</c:v>
                </c:pt>
                <c:pt idx="6">
                  <c:v>3789</c:v>
                </c:pt>
                <c:pt idx="7">
                  <c:v>4228</c:v>
                </c:pt>
                <c:pt idx="8">
                  <c:v>5206</c:v>
                </c:pt>
                <c:pt idx="9">
                  <c:v>6075</c:v>
                </c:pt>
                <c:pt idx="10">
                  <c:v>6780</c:v>
                </c:pt>
                <c:pt idx="11">
                  <c:v>7664</c:v>
                </c:pt>
                <c:pt idx="12">
                  <c:v>9263</c:v>
                </c:pt>
                <c:pt idx="13">
                  <c:v>9967</c:v>
                </c:pt>
                <c:pt idx="14">
                  <c:v>8458</c:v>
                </c:pt>
                <c:pt idx="15">
                  <c:v>8187</c:v>
                </c:pt>
              </c:numCache>
            </c:numRef>
          </c:val>
          <c:smooth val="0"/>
        </c:ser>
        <c:dLbls>
          <c:showLegendKey val="0"/>
          <c:showVal val="0"/>
          <c:showCatName val="0"/>
          <c:showSerName val="0"/>
          <c:showPercent val="0"/>
          <c:showBubbleSize val="0"/>
        </c:dLbls>
        <c:smooth val="0"/>
        <c:axId val="224731496"/>
        <c:axId val="224731888"/>
      </c:lineChart>
      <c:catAx>
        <c:axId val="224731496"/>
        <c:scaling>
          <c:orientation val="minMax"/>
        </c:scaling>
        <c:delete val="0"/>
        <c:axPos val="b"/>
        <c:numFmt formatCode="General" sourceLinked="0"/>
        <c:majorTickMark val="out"/>
        <c:minorTickMark val="none"/>
        <c:tickLblPos val="nextTo"/>
        <c:crossAx val="224731888"/>
        <c:crosses val="autoZero"/>
        <c:auto val="1"/>
        <c:lblAlgn val="ctr"/>
        <c:lblOffset val="100"/>
        <c:noMultiLvlLbl val="0"/>
      </c:catAx>
      <c:valAx>
        <c:axId val="224731888"/>
        <c:scaling>
          <c:orientation val="minMax"/>
        </c:scaling>
        <c:delete val="0"/>
        <c:axPos val="l"/>
        <c:majorGridlines/>
        <c:numFmt formatCode="General" sourceLinked="1"/>
        <c:majorTickMark val="out"/>
        <c:minorTickMark val="none"/>
        <c:tickLblPos val="nextTo"/>
        <c:crossAx val="22473149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lineChart>
        <c:grouping val="standard"/>
        <c:varyColors val="0"/>
        <c:ser>
          <c:idx val="0"/>
          <c:order val="0"/>
          <c:tx>
            <c:strRef>
              <c:f>Comparison!$A$8</c:f>
              <c:strCache>
                <c:ptCount val="1"/>
                <c:pt idx="0">
                  <c:v>Italy-India</c:v>
                </c:pt>
              </c:strCache>
            </c:strRef>
          </c:tx>
          <c:cat>
            <c:strRef>
              <c:f>Comparison!$D$7:$S$7</c:f>
              <c:strCache>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strCache>
            </c:strRef>
          </c:cat>
          <c:val>
            <c:numRef>
              <c:f>Comparison!$D$8:$S$8</c:f>
            </c:numRef>
          </c:val>
          <c:smooth val="0"/>
        </c:ser>
        <c:ser>
          <c:idx val="1"/>
          <c:order val="1"/>
          <c:tx>
            <c:strRef>
              <c:f>Comparison!$A$9</c:f>
              <c:strCache>
                <c:ptCount val="1"/>
                <c:pt idx="0">
                  <c:v>Italy-Ireland</c:v>
                </c:pt>
              </c:strCache>
            </c:strRef>
          </c:tx>
          <c:cat>
            <c:strRef>
              <c:f>Comparison!$D$7:$S$7</c:f>
              <c:strCache>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strCache>
            </c:strRef>
          </c:cat>
          <c:val>
            <c:numRef>
              <c:f>Comparison!$D$9:$S$9</c:f>
            </c:numRef>
          </c:val>
          <c:smooth val="0"/>
        </c:ser>
        <c:ser>
          <c:idx val="2"/>
          <c:order val="2"/>
          <c:tx>
            <c:strRef>
              <c:f>Comparison!$A$10</c:f>
              <c:strCache>
                <c:ptCount val="1"/>
                <c:pt idx="0">
                  <c:v>India-Ireland</c:v>
                </c:pt>
              </c:strCache>
            </c:strRef>
          </c:tx>
          <c:marker>
            <c:symbol val="none"/>
          </c:marker>
          <c:cat>
            <c:strRef>
              <c:f>Comparison!$D$7:$S$7</c:f>
              <c:strCache>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strCache>
            </c:strRef>
          </c:cat>
          <c:val>
            <c:numRef>
              <c:f>Comparison!$D$10:$S$10</c:f>
              <c:numCache>
                <c:formatCode>General</c:formatCode>
                <c:ptCount val="16"/>
                <c:pt idx="0">
                  <c:v>-116</c:v>
                </c:pt>
                <c:pt idx="1">
                  <c:v>-191</c:v>
                </c:pt>
                <c:pt idx="2">
                  <c:v>-291</c:v>
                </c:pt>
                <c:pt idx="3">
                  <c:v>-348</c:v>
                </c:pt>
                <c:pt idx="4">
                  <c:v>-393</c:v>
                </c:pt>
                <c:pt idx="5">
                  <c:v>81</c:v>
                </c:pt>
                <c:pt idx="6">
                  <c:v>-447</c:v>
                </c:pt>
                <c:pt idx="7">
                  <c:v>-928</c:v>
                </c:pt>
                <c:pt idx="8">
                  <c:v>-646</c:v>
                </c:pt>
                <c:pt idx="9">
                  <c:v>232</c:v>
                </c:pt>
                <c:pt idx="10">
                  <c:v>879</c:v>
                </c:pt>
                <c:pt idx="11">
                  <c:v>1251</c:v>
                </c:pt>
                <c:pt idx="12">
                  <c:v>1971</c:v>
                </c:pt>
                <c:pt idx="13">
                  <c:v>2495</c:v>
                </c:pt>
                <c:pt idx="14">
                  <c:v>2678</c:v>
                </c:pt>
                <c:pt idx="15">
                  <c:v>6303</c:v>
                </c:pt>
              </c:numCache>
            </c:numRef>
          </c:val>
          <c:smooth val="0"/>
        </c:ser>
        <c:dLbls>
          <c:showLegendKey val="0"/>
          <c:showVal val="0"/>
          <c:showCatName val="0"/>
          <c:showSerName val="0"/>
          <c:showPercent val="0"/>
          <c:showBubbleSize val="0"/>
        </c:dLbls>
        <c:smooth val="0"/>
        <c:axId val="222408648"/>
        <c:axId val="222409040"/>
      </c:lineChart>
      <c:catAx>
        <c:axId val="222408648"/>
        <c:scaling>
          <c:orientation val="minMax"/>
        </c:scaling>
        <c:delete val="0"/>
        <c:axPos val="b"/>
        <c:numFmt formatCode="General" sourceLinked="0"/>
        <c:majorTickMark val="out"/>
        <c:minorTickMark val="none"/>
        <c:tickLblPos val="nextTo"/>
        <c:crossAx val="222409040"/>
        <c:crosses val="autoZero"/>
        <c:auto val="1"/>
        <c:lblAlgn val="ctr"/>
        <c:lblOffset val="100"/>
        <c:noMultiLvlLbl val="0"/>
      </c:catAx>
      <c:valAx>
        <c:axId val="222409040"/>
        <c:scaling>
          <c:orientation val="minMax"/>
        </c:scaling>
        <c:delete val="0"/>
        <c:axPos val="l"/>
        <c:majorGridlines/>
        <c:numFmt formatCode="General" sourceLinked="1"/>
        <c:majorTickMark val="out"/>
        <c:minorTickMark val="none"/>
        <c:tickLblPos val="nextTo"/>
        <c:crossAx val="22240864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v>Latvia</c:v>
          </c:tx>
          <c:marker>
            <c:symbol val="none"/>
          </c:marker>
          <c:cat>
            <c:strLit>
              <c:ptCount val="16"/>
              <c:pt idx="0">
                <c:v>_x0004_1995</c:v>
              </c:pt>
              <c:pt idx="1">
                <c:v>_x0004_1996</c:v>
              </c:pt>
              <c:pt idx="2">
                <c:v>_x0004_1997</c:v>
              </c:pt>
              <c:pt idx="3">
                <c:v>_x0004_1998</c:v>
              </c:pt>
              <c:pt idx="4">
                <c:v>_x0004_1999</c:v>
              </c:pt>
              <c:pt idx="5">
                <c:v>_x0004_2000</c:v>
              </c:pt>
              <c:pt idx="6">
                <c:v>_x0004_2001</c:v>
              </c:pt>
              <c:pt idx="7">
                <c:v>_x0004_2002</c:v>
              </c:pt>
              <c:pt idx="8">
                <c:v>_x0004_2003</c:v>
              </c:pt>
              <c:pt idx="9">
                <c:v>_x0004_2004</c:v>
              </c:pt>
              <c:pt idx="10">
                <c:v>_x0004_2005</c:v>
              </c:pt>
              <c:pt idx="11">
                <c:v>_x0004_2006</c:v>
              </c:pt>
              <c:pt idx="12">
                <c:v>_x0004_2007</c:v>
              </c:pt>
              <c:pt idx="13">
                <c:v>_x0004_2008</c:v>
              </c:pt>
              <c:pt idx="14">
                <c:v>_x0004_2009</c:v>
              </c:pt>
              <c:pt idx="15">
                <c:v>_x0004_2010</c:v>
              </c:pt>
            </c:strLit>
          </c:cat>
          <c:val>
            <c:numLit>
              <c:formatCode>General</c:formatCode>
              <c:ptCount val="16"/>
              <c:pt idx="0">
                <c:v>37</c:v>
              </c:pt>
              <c:pt idx="1">
                <c:v>231</c:v>
              </c:pt>
              <c:pt idx="2">
                <c:v>235</c:v>
              </c:pt>
              <c:pt idx="3">
                <c:v>222</c:v>
              </c:pt>
              <c:pt idx="4">
                <c:v>153</c:v>
              </c:pt>
              <c:pt idx="5">
                <c:v>172</c:v>
              </c:pt>
              <c:pt idx="6">
                <c:v>153</c:v>
              </c:pt>
              <c:pt idx="7">
                <c:v>201</c:v>
              </c:pt>
              <c:pt idx="8">
                <c:v>271</c:v>
              </c:pt>
              <c:pt idx="9">
                <c:v>343</c:v>
              </c:pt>
              <c:pt idx="10">
                <c:v>446</c:v>
              </c:pt>
              <c:pt idx="11">
                <c:v>622</c:v>
              </c:pt>
              <c:pt idx="12">
                <c:v>881</c:v>
              </c:pt>
              <c:pt idx="13">
                <c:v>1134</c:v>
              </c:pt>
              <c:pt idx="14">
                <c:v>1013</c:v>
              </c:pt>
              <c:pt idx="15">
                <c:v>963</c:v>
              </c:pt>
            </c:numLit>
          </c:val>
          <c:smooth val="0"/>
        </c:ser>
        <c:ser>
          <c:idx val="1"/>
          <c:order val="1"/>
          <c:tx>
            <c:v>Bermuda</c:v>
          </c:tx>
          <c:marker>
            <c:symbol val="none"/>
          </c:marker>
          <c:cat>
            <c:strLit>
              <c:ptCount val="16"/>
              <c:pt idx="0">
                <c:v>_x0004_1995</c:v>
              </c:pt>
              <c:pt idx="1">
                <c:v>_x0004_1996</c:v>
              </c:pt>
              <c:pt idx="2">
                <c:v>_x0004_1997</c:v>
              </c:pt>
              <c:pt idx="3">
                <c:v>_x0004_1998</c:v>
              </c:pt>
              <c:pt idx="4">
                <c:v>_x0004_1999</c:v>
              </c:pt>
              <c:pt idx="5">
                <c:v>_x0004_2000</c:v>
              </c:pt>
              <c:pt idx="6">
                <c:v>_x0004_2001</c:v>
              </c:pt>
              <c:pt idx="7">
                <c:v>_x0004_2002</c:v>
              </c:pt>
              <c:pt idx="8">
                <c:v>_x0004_2003</c:v>
              </c:pt>
              <c:pt idx="9">
                <c:v>_x0004_2004</c:v>
              </c:pt>
              <c:pt idx="10">
                <c:v>_x0004_2005</c:v>
              </c:pt>
              <c:pt idx="11">
                <c:v>_x0004_2006</c:v>
              </c:pt>
              <c:pt idx="12">
                <c:v>_x0004_2007</c:v>
              </c:pt>
              <c:pt idx="13">
                <c:v>_x0004_2008</c:v>
              </c:pt>
              <c:pt idx="14">
                <c:v>_x0004_2009</c:v>
              </c:pt>
              <c:pt idx="15">
                <c:v>_x0004_2010</c:v>
              </c:pt>
            </c:strLit>
          </c:cat>
          <c:val>
            <c:numLit>
              <c:formatCode>General</c:formatCode>
              <c:ptCount val="16"/>
              <c:pt idx="0">
                <c:v>488</c:v>
              </c:pt>
              <c:pt idx="1">
                <c:v>472</c:v>
              </c:pt>
              <c:pt idx="2">
                <c:v>478</c:v>
              </c:pt>
              <c:pt idx="3">
                <c:v>487</c:v>
              </c:pt>
              <c:pt idx="4">
                <c:v>479</c:v>
              </c:pt>
              <c:pt idx="5">
                <c:v>431</c:v>
              </c:pt>
              <c:pt idx="6">
                <c:v>351</c:v>
              </c:pt>
              <c:pt idx="7">
                <c:v>378</c:v>
              </c:pt>
              <c:pt idx="8">
                <c:v>348</c:v>
              </c:pt>
              <c:pt idx="9">
                <c:v>426</c:v>
              </c:pt>
              <c:pt idx="10">
                <c:v>429</c:v>
              </c:pt>
              <c:pt idx="11">
                <c:v>495</c:v>
              </c:pt>
              <c:pt idx="12">
                <c:v>569</c:v>
              </c:pt>
              <c:pt idx="13">
                <c:v>431</c:v>
              </c:pt>
              <c:pt idx="14">
                <c:v>366</c:v>
              </c:pt>
              <c:pt idx="15">
                <c:v>442</c:v>
              </c:pt>
            </c:numLit>
          </c:val>
          <c:smooth val="0"/>
        </c:ser>
        <c:dLbls>
          <c:showLegendKey val="0"/>
          <c:showVal val="0"/>
          <c:showCatName val="0"/>
          <c:showSerName val="0"/>
          <c:showPercent val="0"/>
          <c:showBubbleSize val="0"/>
        </c:dLbls>
        <c:smooth val="0"/>
        <c:axId val="227324272"/>
        <c:axId val="227331720"/>
      </c:lineChart>
      <c:catAx>
        <c:axId val="227324272"/>
        <c:scaling>
          <c:orientation val="minMax"/>
        </c:scaling>
        <c:delete val="0"/>
        <c:axPos val="b"/>
        <c:numFmt formatCode="General" sourceLinked="1"/>
        <c:majorTickMark val="out"/>
        <c:minorTickMark val="none"/>
        <c:tickLblPos val="nextTo"/>
        <c:crossAx val="227331720"/>
        <c:crosses val="autoZero"/>
        <c:auto val="1"/>
        <c:lblAlgn val="ctr"/>
        <c:lblOffset val="100"/>
        <c:noMultiLvlLbl val="0"/>
      </c:catAx>
      <c:valAx>
        <c:axId val="227331720"/>
        <c:scaling>
          <c:orientation val="minMax"/>
        </c:scaling>
        <c:delete val="0"/>
        <c:axPos val="l"/>
        <c:majorGridlines/>
        <c:numFmt formatCode="General" sourceLinked="1"/>
        <c:majorTickMark val="out"/>
        <c:minorTickMark val="none"/>
        <c:tickLblPos val="nextTo"/>
        <c:crossAx val="227324272"/>
        <c:crosses val="autoZero"/>
        <c:crossBetween val="between"/>
      </c:valAx>
    </c:plotArea>
    <c:legend>
      <c:legendPos val="r"/>
      <c:layout/>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53975</xdr:colOff>
      <xdr:row>12</xdr:row>
      <xdr:rowOff>142875</xdr:rowOff>
    </xdr:from>
    <xdr:to>
      <xdr:col>5</xdr:col>
      <xdr:colOff>498475</xdr:colOff>
      <xdr:row>28</xdr:row>
      <xdr:rowOff>41275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727075</xdr:colOff>
      <xdr:row>13</xdr:row>
      <xdr:rowOff>9525</xdr:rowOff>
    </xdr:from>
    <xdr:to>
      <xdr:col>11</xdr:col>
      <xdr:colOff>346075</xdr:colOff>
      <xdr:row>28</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527050</xdr:colOff>
      <xdr:row>29</xdr:row>
      <xdr:rowOff>9525</xdr:rowOff>
    </xdr:from>
    <xdr:to>
      <xdr:col>8</xdr:col>
      <xdr:colOff>146050</xdr:colOff>
      <xdr:row>44</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292100</xdr:colOff>
      <xdr:row>20</xdr:row>
      <xdr:rowOff>12700</xdr:rowOff>
    </xdr:from>
    <xdr:to>
      <xdr:col>12</xdr:col>
      <xdr:colOff>279400</xdr:colOff>
      <xdr:row>42</xdr:row>
      <xdr:rowOff>12700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51"/>
  <sheetViews>
    <sheetView zoomScale="200" zoomScaleNormal="200" zoomScalePageLayoutView="200" workbookViewId="0"/>
  </sheetViews>
  <sheetFormatPr defaultColWidth="8.85546875" defaultRowHeight="15" x14ac:dyDescent="0.25"/>
  <cols>
    <col min="1" max="1" width="37.28515625" bestFit="1" customWidth="1"/>
    <col min="2" max="2" width="25.7109375" bestFit="1" customWidth="1"/>
    <col min="3" max="3" width="36.7109375" bestFit="1" customWidth="1"/>
    <col min="4" max="4" width="13.42578125" bestFit="1" customWidth="1"/>
    <col min="5" max="39" width="5" bestFit="1" customWidth="1"/>
    <col min="40" max="57" width="12" bestFit="1" customWidth="1"/>
    <col min="58" max="59" width="5" bestFit="1" customWidth="1"/>
  </cols>
  <sheetData>
    <row r="1" spans="1:59" x14ac:dyDescent="0.25">
      <c r="A1" t="s">
        <v>630</v>
      </c>
      <c r="B1" t="s">
        <v>395</v>
      </c>
    </row>
    <row r="3" spans="1:59" x14ac:dyDescent="0.25">
      <c r="A3" t="s">
        <v>698</v>
      </c>
      <c r="B3" t="s">
        <v>470</v>
      </c>
      <c r="C3" t="s">
        <v>215</v>
      </c>
      <c r="D3" t="s">
        <v>705</v>
      </c>
      <c r="E3" t="s">
        <v>644</v>
      </c>
      <c r="F3" t="s">
        <v>124</v>
      </c>
      <c r="G3" t="s">
        <v>180</v>
      </c>
      <c r="H3" t="s">
        <v>247</v>
      </c>
      <c r="I3" t="s">
        <v>310</v>
      </c>
      <c r="J3" t="s">
        <v>528</v>
      </c>
      <c r="K3" t="s">
        <v>594</v>
      </c>
      <c r="L3" t="s">
        <v>645</v>
      </c>
      <c r="M3" t="s">
        <v>692</v>
      </c>
      <c r="N3" t="s">
        <v>183</v>
      </c>
      <c r="O3" t="s">
        <v>704</v>
      </c>
      <c r="P3" t="s">
        <v>30</v>
      </c>
      <c r="Q3" t="s">
        <v>261</v>
      </c>
      <c r="R3" t="s">
        <v>323</v>
      </c>
      <c r="S3" t="s">
        <v>370</v>
      </c>
      <c r="T3" t="s">
        <v>429</v>
      </c>
      <c r="U3" t="s">
        <v>660</v>
      </c>
      <c r="V3" t="s">
        <v>710</v>
      </c>
      <c r="W3" t="s">
        <v>37</v>
      </c>
      <c r="X3" t="s">
        <v>102</v>
      </c>
      <c r="Y3" t="s">
        <v>52</v>
      </c>
      <c r="Z3" t="s">
        <v>119</v>
      </c>
      <c r="AA3" t="s">
        <v>173</v>
      </c>
      <c r="AB3" t="s">
        <v>384</v>
      </c>
      <c r="AC3" t="s">
        <v>445</v>
      </c>
      <c r="AD3" t="s">
        <v>523</v>
      </c>
      <c r="AE3" t="s">
        <v>590</v>
      </c>
      <c r="AF3" t="s">
        <v>56</v>
      </c>
      <c r="AG3" t="s">
        <v>125</v>
      </c>
      <c r="AH3" t="s">
        <v>181</v>
      </c>
      <c r="AI3" t="s">
        <v>135</v>
      </c>
      <c r="AJ3" t="s">
        <v>193</v>
      </c>
      <c r="AK3" t="s">
        <v>258</v>
      </c>
      <c r="AL3" t="s">
        <v>318</v>
      </c>
      <c r="AM3" t="s">
        <v>540</v>
      </c>
      <c r="AN3" t="s">
        <v>600</v>
      </c>
      <c r="AO3" t="s">
        <v>659</v>
      </c>
      <c r="AP3" t="s">
        <v>706</v>
      </c>
      <c r="AQ3" t="s">
        <v>198</v>
      </c>
      <c r="AR3" t="s">
        <v>262</v>
      </c>
      <c r="AS3" t="s">
        <v>566</v>
      </c>
      <c r="AT3" t="s">
        <v>622</v>
      </c>
      <c r="AU3" t="s">
        <v>95</v>
      </c>
      <c r="AV3" t="s">
        <v>158</v>
      </c>
      <c r="AW3" t="s">
        <v>221</v>
      </c>
      <c r="AX3" t="s">
        <v>288</v>
      </c>
      <c r="AY3" t="s">
        <v>503</v>
      </c>
      <c r="AZ3" t="s">
        <v>573</v>
      </c>
      <c r="BA3" t="s">
        <v>627</v>
      </c>
      <c r="BB3" t="s">
        <v>97</v>
      </c>
      <c r="BC3" t="s">
        <v>635</v>
      </c>
      <c r="BD3" t="s">
        <v>683</v>
      </c>
      <c r="BE3" t="s">
        <v>16</v>
      </c>
      <c r="BF3" t="s">
        <v>235</v>
      </c>
      <c r="BG3" t="s">
        <v>303</v>
      </c>
    </row>
    <row r="4" spans="1:59" x14ac:dyDescent="0.25">
      <c r="A4" t="s">
        <v>509</v>
      </c>
      <c r="B4" t="s">
        <v>11</v>
      </c>
      <c r="C4" t="s">
        <v>572</v>
      </c>
      <c r="D4" t="s">
        <v>108</v>
      </c>
      <c r="AN4">
        <v>554000000</v>
      </c>
      <c r="AO4">
        <v>666000000</v>
      </c>
      <c r="AP4">
        <v>726000000</v>
      </c>
      <c r="AQ4">
        <v>786000000</v>
      </c>
      <c r="AR4">
        <v>782000000</v>
      </c>
      <c r="AS4">
        <v>850000000</v>
      </c>
      <c r="AT4">
        <v>825000000</v>
      </c>
      <c r="AU4">
        <v>835000000</v>
      </c>
      <c r="AV4">
        <v>858000000</v>
      </c>
      <c r="AW4">
        <v>1056000000</v>
      </c>
      <c r="AX4">
        <v>1097000000</v>
      </c>
      <c r="AY4">
        <v>1064000000</v>
      </c>
      <c r="AZ4">
        <v>1213000000</v>
      </c>
      <c r="BA4">
        <v>1353000000</v>
      </c>
      <c r="BB4">
        <v>1224000000</v>
      </c>
      <c r="BC4">
        <v>1256000000</v>
      </c>
      <c r="BD4">
        <v>1360000000</v>
      </c>
      <c r="BE4">
        <v>1414000000</v>
      </c>
    </row>
    <row r="5" spans="1:59" x14ac:dyDescent="0.25">
      <c r="A5" t="s">
        <v>334</v>
      </c>
      <c r="B5" t="s">
        <v>714</v>
      </c>
      <c r="C5" t="s">
        <v>572</v>
      </c>
      <c r="D5" t="s">
        <v>108</v>
      </c>
    </row>
    <row r="6" spans="1:59" x14ac:dyDescent="0.25">
      <c r="A6" t="s">
        <v>320</v>
      </c>
      <c r="B6" t="s">
        <v>618</v>
      </c>
      <c r="C6" t="s">
        <v>572</v>
      </c>
      <c r="D6" t="s">
        <v>108</v>
      </c>
      <c r="BA6">
        <v>43000000</v>
      </c>
      <c r="BB6">
        <v>96000000</v>
      </c>
      <c r="BC6">
        <v>138000000</v>
      </c>
      <c r="BD6">
        <v>137000000</v>
      </c>
      <c r="BE6">
        <v>116000000</v>
      </c>
    </row>
    <row r="7" spans="1:59" x14ac:dyDescent="0.25">
      <c r="A7" t="s">
        <v>312</v>
      </c>
      <c r="B7" t="s">
        <v>15</v>
      </c>
      <c r="C7" t="s">
        <v>572</v>
      </c>
      <c r="D7" t="s">
        <v>108</v>
      </c>
      <c r="AN7">
        <v>27000000</v>
      </c>
      <c r="AO7">
        <v>38000000</v>
      </c>
      <c r="AP7">
        <v>24000000</v>
      </c>
      <c r="AQ7">
        <v>39000000</v>
      </c>
      <c r="AR7">
        <v>31000000</v>
      </c>
      <c r="AS7">
        <v>34000000</v>
      </c>
      <c r="AT7">
        <v>35000000</v>
      </c>
      <c r="AU7">
        <v>51000000</v>
      </c>
      <c r="AV7">
        <v>63000000</v>
      </c>
      <c r="AW7">
        <v>82000000</v>
      </c>
      <c r="AX7">
        <v>103000000</v>
      </c>
      <c r="AY7">
        <v>91000000</v>
      </c>
      <c r="AZ7">
        <v>236000000</v>
      </c>
      <c r="BA7">
        <v>293000000</v>
      </c>
      <c r="BB7">
        <v>554000000</v>
      </c>
      <c r="BC7">
        <v>726000000</v>
      </c>
      <c r="BD7">
        <v>653000000</v>
      </c>
      <c r="BE7">
        <v>711000000</v>
      </c>
    </row>
    <row r="8" spans="1:59" x14ac:dyDescent="0.25">
      <c r="A8" t="s">
        <v>195</v>
      </c>
      <c r="B8" t="s">
        <v>442</v>
      </c>
      <c r="C8" t="s">
        <v>572</v>
      </c>
      <c r="D8" t="s">
        <v>108</v>
      </c>
      <c r="AN8">
        <v>70000000</v>
      </c>
      <c r="AO8">
        <v>94000000</v>
      </c>
      <c r="AP8">
        <v>34000000</v>
      </c>
      <c r="AQ8">
        <v>60000000</v>
      </c>
      <c r="AR8">
        <v>218000000</v>
      </c>
      <c r="AS8">
        <v>398000000</v>
      </c>
      <c r="AT8">
        <v>451000000</v>
      </c>
      <c r="AU8">
        <v>492000000</v>
      </c>
      <c r="AV8">
        <v>537000000</v>
      </c>
      <c r="AW8">
        <v>756000000</v>
      </c>
      <c r="AX8">
        <v>880000000</v>
      </c>
      <c r="AY8">
        <v>1057000000</v>
      </c>
      <c r="AZ8">
        <v>1479000000</v>
      </c>
      <c r="BA8">
        <v>1848000000</v>
      </c>
      <c r="BB8">
        <v>2014000000</v>
      </c>
      <c r="BC8">
        <v>1780000000</v>
      </c>
      <c r="BD8">
        <v>1833000000</v>
      </c>
      <c r="BE8">
        <v>1623000000</v>
      </c>
    </row>
    <row r="9" spans="1:59" x14ac:dyDescent="0.25">
      <c r="A9" t="s">
        <v>101</v>
      </c>
      <c r="B9" t="s">
        <v>609</v>
      </c>
      <c r="C9" t="s">
        <v>572</v>
      </c>
      <c r="D9" t="s">
        <v>108</v>
      </c>
      <c r="AN9">
        <v>13068837677.199568</v>
      </c>
      <c r="AO9">
        <v>14521504320.996227</v>
      </c>
      <c r="AP9">
        <v>15038569960.987789</v>
      </c>
      <c r="AQ9">
        <v>15068720571.362631</v>
      </c>
      <c r="AR9">
        <v>16589304802.64255</v>
      </c>
      <c r="AS9">
        <v>17285374798.547153</v>
      </c>
      <c r="AT9">
        <v>17788633979.427895</v>
      </c>
      <c r="AU9">
        <v>22554159855.758797</v>
      </c>
      <c r="AV9">
        <v>27537335191.744965</v>
      </c>
      <c r="AW9">
        <v>34784722858.00264</v>
      </c>
      <c r="AX9">
        <v>37949761405.623299</v>
      </c>
      <c r="AY9">
        <v>43123003293.538254</v>
      </c>
      <c r="AZ9">
        <v>52877816831.07811</v>
      </c>
      <c r="BA9">
        <v>59790330648.005783</v>
      </c>
      <c r="BB9">
        <v>60344681334.522301</v>
      </c>
      <c r="BC9">
        <v>69840825149.287018</v>
      </c>
      <c r="BD9">
        <v>63784849891.106987</v>
      </c>
      <c r="BE9">
        <v>69372456051.014053</v>
      </c>
    </row>
    <row r="10" spans="1:59" x14ac:dyDescent="0.25">
      <c r="A10" t="s">
        <v>39</v>
      </c>
      <c r="B10" t="s">
        <v>202</v>
      </c>
      <c r="C10" t="s">
        <v>572</v>
      </c>
      <c r="D10" t="s">
        <v>108</v>
      </c>
      <c r="AN10">
        <v>632000000</v>
      </c>
      <c r="AO10">
        <v>743000000</v>
      </c>
      <c r="AP10">
        <v>814000000</v>
      </c>
      <c r="AQ10">
        <v>859000000</v>
      </c>
      <c r="AR10">
        <v>893000000</v>
      </c>
      <c r="AS10">
        <v>1063000000</v>
      </c>
      <c r="AT10">
        <v>1200000000</v>
      </c>
      <c r="AU10">
        <v>1332000000</v>
      </c>
      <c r="AV10">
        <v>1438000000</v>
      </c>
      <c r="AW10">
        <v>1593000000</v>
      </c>
      <c r="AX10">
        <v>3218000000</v>
      </c>
      <c r="AY10">
        <v>4972000000</v>
      </c>
      <c r="AZ10">
        <v>6072000000</v>
      </c>
      <c r="BA10">
        <v>7162000000</v>
      </c>
      <c r="BB10">
        <v>7352000000</v>
      </c>
      <c r="BC10">
        <v>8577000000</v>
      </c>
    </row>
    <row r="11" spans="1:59" x14ac:dyDescent="0.25">
      <c r="A11" t="s">
        <v>301</v>
      </c>
      <c r="B11" t="s">
        <v>482</v>
      </c>
      <c r="C11" t="s">
        <v>572</v>
      </c>
      <c r="D11" t="s">
        <v>108</v>
      </c>
      <c r="AN11">
        <v>2550000000</v>
      </c>
      <c r="AO11">
        <v>2975000000</v>
      </c>
      <c r="AP11">
        <v>3153000000</v>
      </c>
      <c r="AQ11">
        <v>3353000000</v>
      </c>
      <c r="AR11">
        <v>3175000000</v>
      </c>
      <c r="AS11">
        <v>3195000000</v>
      </c>
      <c r="AT11">
        <v>2756000000</v>
      </c>
      <c r="AU11">
        <v>1716000000</v>
      </c>
      <c r="AV11">
        <v>2306000000</v>
      </c>
      <c r="AW11">
        <v>2660000000</v>
      </c>
      <c r="AX11">
        <v>3209000000</v>
      </c>
      <c r="AY11">
        <v>3899000000</v>
      </c>
      <c r="AZ11">
        <v>4984000000</v>
      </c>
      <c r="BA11">
        <v>5295000000</v>
      </c>
      <c r="BB11">
        <v>4476000000</v>
      </c>
      <c r="BC11">
        <v>5629000000</v>
      </c>
      <c r="BD11">
        <v>6060000000</v>
      </c>
      <c r="BE11">
        <v>5655000000</v>
      </c>
    </row>
    <row r="12" spans="1:59" x14ac:dyDescent="0.25">
      <c r="A12" t="s">
        <v>80</v>
      </c>
      <c r="B12" t="s">
        <v>273</v>
      </c>
      <c r="C12" t="s">
        <v>572</v>
      </c>
      <c r="D12" t="s">
        <v>108</v>
      </c>
      <c r="AN12">
        <v>14000000</v>
      </c>
      <c r="AO12">
        <v>18000000</v>
      </c>
      <c r="AP12">
        <v>33000000</v>
      </c>
      <c r="AQ12">
        <v>41000000</v>
      </c>
      <c r="AR12">
        <v>47000000</v>
      </c>
      <c r="AS12">
        <v>52000000</v>
      </c>
      <c r="AT12">
        <v>81000000</v>
      </c>
      <c r="AU12">
        <v>81000000</v>
      </c>
      <c r="AV12">
        <v>90000000</v>
      </c>
      <c r="AW12">
        <v>188000000</v>
      </c>
      <c r="AX12">
        <v>240000000</v>
      </c>
      <c r="AY12">
        <v>307000000</v>
      </c>
      <c r="AZ12">
        <v>343000000</v>
      </c>
      <c r="BA12">
        <v>377000000</v>
      </c>
      <c r="BB12">
        <v>374000000</v>
      </c>
      <c r="BC12">
        <v>456000000</v>
      </c>
      <c r="BD12">
        <v>486000000</v>
      </c>
      <c r="BE12">
        <v>487000000</v>
      </c>
    </row>
    <row r="13" spans="1:59" x14ac:dyDescent="0.25">
      <c r="A13" t="s">
        <v>99</v>
      </c>
      <c r="B13" t="s">
        <v>343</v>
      </c>
      <c r="C13" t="s">
        <v>572</v>
      </c>
      <c r="D13" t="s">
        <v>108</v>
      </c>
    </row>
    <row r="14" spans="1:59" x14ac:dyDescent="0.25">
      <c r="A14" t="s">
        <v>397</v>
      </c>
      <c r="B14" t="s">
        <v>481</v>
      </c>
      <c r="C14" t="s">
        <v>572</v>
      </c>
      <c r="D14" t="s">
        <v>108</v>
      </c>
      <c r="AN14">
        <v>247000000</v>
      </c>
      <c r="AO14">
        <v>258000000</v>
      </c>
      <c r="AP14">
        <v>278000000</v>
      </c>
      <c r="AQ14">
        <v>282000000</v>
      </c>
      <c r="AR14">
        <v>290000000</v>
      </c>
      <c r="AS14">
        <v>291000000</v>
      </c>
      <c r="AT14">
        <v>272000000</v>
      </c>
      <c r="AU14">
        <v>274000000</v>
      </c>
      <c r="AV14">
        <v>300000000</v>
      </c>
      <c r="AW14">
        <v>337000000</v>
      </c>
      <c r="AX14">
        <v>309000000</v>
      </c>
      <c r="AY14">
        <v>327000000</v>
      </c>
      <c r="AZ14">
        <v>338000000</v>
      </c>
      <c r="BA14">
        <v>334000000</v>
      </c>
      <c r="BB14">
        <v>305000000</v>
      </c>
      <c r="BC14">
        <v>298000000</v>
      </c>
      <c r="BD14">
        <v>312000000</v>
      </c>
    </row>
    <row r="15" spans="1:59" x14ac:dyDescent="0.25">
      <c r="A15" t="s">
        <v>422</v>
      </c>
      <c r="B15" t="s">
        <v>290</v>
      </c>
      <c r="C15" t="s">
        <v>572</v>
      </c>
      <c r="D15" t="s">
        <v>108</v>
      </c>
      <c r="AN15">
        <v>11915000000</v>
      </c>
      <c r="AO15">
        <v>13779000000</v>
      </c>
      <c r="AP15">
        <v>13698000000</v>
      </c>
      <c r="AQ15">
        <v>11664000000</v>
      </c>
      <c r="AR15">
        <v>12866000000</v>
      </c>
      <c r="AS15">
        <v>13016000000</v>
      </c>
      <c r="AT15">
        <v>12804000000</v>
      </c>
      <c r="AU15">
        <v>13624000000</v>
      </c>
      <c r="AV15">
        <v>16647000000</v>
      </c>
      <c r="AW15">
        <v>20453000000</v>
      </c>
      <c r="AX15">
        <v>19820000000</v>
      </c>
      <c r="AY15">
        <v>20726000000</v>
      </c>
      <c r="AZ15">
        <v>25624000000</v>
      </c>
      <c r="BA15">
        <v>28306000000</v>
      </c>
      <c r="BB15">
        <v>28022000000</v>
      </c>
      <c r="BC15">
        <v>32336000000</v>
      </c>
      <c r="BD15">
        <v>34207000000</v>
      </c>
      <c r="BE15">
        <v>34130000000</v>
      </c>
    </row>
    <row r="16" spans="1:59" x14ac:dyDescent="0.25">
      <c r="A16" t="s">
        <v>53</v>
      </c>
      <c r="B16" t="s">
        <v>344</v>
      </c>
      <c r="C16" t="s">
        <v>572</v>
      </c>
      <c r="D16" t="s">
        <v>108</v>
      </c>
      <c r="AN16">
        <v>14529000000</v>
      </c>
      <c r="AO16">
        <v>13980000000</v>
      </c>
      <c r="AP16">
        <v>12275000000</v>
      </c>
      <c r="AQ16">
        <v>12694000000</v>
      </c>
      <c r="AR16">
        <v>12358000000</v>
      </c>
      <c r="AS16">
        <v>11382000000</v>
      </c>
      <c r="AT16">
        <v>11511000000</v>
      </c>
      <c r="AU16">
        <v>12334000000</v>
      </c>
      <c r="AV16">
        <v>15128000000</v>
      </c>
      <c r="AW16">
        <v>17251000000</v>
      </c>
      <c r="AX16">
        <v>18471000000</v>
      </c>
      <c r="AY16">
        <v>18886000000</v>
      </c>
      <c r="AZ16">
        <v>21088000000</v>
      </c>
      <c r="BA16">
        <v>24346000000</v>
      </c>
      <c r="BB16">
        <v>21220000000</v>
      </c>
      <c r="BC16">
        <v>20980000000</v>
      </c>
      <c r="BD16">
        <v>22453000000</v>
      </c>
      <c r="BE16">
        <v>21446000000</v>
      </c>
    </row>
    <row r="17" spans="1:57" x14ac:dyDescent="0.25">
      <c r="A17" t="s">
        <v>517</v>
      </c>
      <c r="B17" t="s">
        <v>508</v>
      </c>
      <c r="C17" t="s">
        <v>572</v>
      </c>
      <c r="D17" t="s">
        <v>108</v>
      </c>
      <c r="AN17">
        <v>87000000</v>
      </c>
      <c r="AO17">
        <v>57000000</v>
      </c>
      <c r="AP17">
        <v>176000000</v>
      </c>
      <c r="AQ17">
        <v>143000000</v>
      </c>
      <c r="AR17">
        <v>93000000</v>
      </c>
      <c r="AS17">
        <v>68000000</v>
      </c>
      <c r="AT17">
        <v>57000000</v>
      </c>
      <c r="AU17">
        <v>63000000</v>
      </c>
      <c r="AV17">
        <v>70000000</v>
      </c>
      <c r="AW17">
        <v>79000000</v>
      </c>
      <c r="AX17">
        <v>100000000</v>
      </c>
      <c r="AY17">
        <v>201000000</v>
      </c>
      <c r="AZ17">
        <v>317000000</v>
      </c>
      <c r="BA17">
        <v>382000000</v>
      </c>
      <c r="BB17">
        <v>545000000</v>
      </c>
      <c r="BC17">
        <v>792000000</v>
      </c>
      <c r="BD17">
        <v>1500000000</v>
      </c>
      <c r="BE17">
        <v>2634000000</v>
      </c>
    </row>
    <row r="18" spans="1:57" x14ac:dyDescent="0.25">
      <c r="A18" t="s">
        <v>460</v>
      </c>
      <c r="B18" t="s">
        <v>531</v>
      </c>
      <c r="C18" t="s">
        <v>572</v>
      </c>
      <c r="D18" t="s">
        <v>108</v>
      </c>
      <c r="AN18">
        <v>2400000</v>
      </c>
      <c r="AO18">
        <v>2100000</v>
      </c>
      <c r="AP18">
        <v>1400000</v>
      </c>
      <c r="AQ18">
        <v>1300000</v>
      </c>
      <c r="AR18">
        <v>1200000</v>
      </c>
      <c r="AS18">
        <v>1400000</v>
      </c>
      <c r="AT18">
        <v>900000</v>
      </c>
      <c r="AU18">
        <v>1600000</v>
      </c>
      <c r="AV18">
        <v>1200000</v>
      </c>
      <c r="AW18">
        <v>1800000</v>
      </c>
      <c r="AX18">
        <v>1900000</v>
      </c>
      <c r="AY18">
        <v>1600000</v>
      </c>
      <c r="AZ18">
        <v>2300000</v>
      </c>
      <c r="BA18">
        <v>1600000</v>
      </c>
      <c r="BB18">
        <v>1700000</v>
      </c>
      <c r="BC18">
        <v>2100000</v>
      </c>
      <c r="BD18">
        <v>3700000</v>
      </c>
      <c r="BE18">
        <v>2700000</v>
      </c>
    </row>
    <row r="19" spans="1:57" x14ac:dyDescent="0.25">
      <c r="A19" t="s">
        <v>631</v>
      </c>
      <c r="B19" t="s">
        <v>41</v>
      </c>
      <c r="C19" t="s">
        <v>572</v>
      </c>
      <c r="D19" t="s">
        <v>108</v>
      </c>
      <c r="AN19">
        <v>4548000000</v>
      </c>
      <c r="AO19">
        <v>4844000000</v>
      </c>
      <c r="AP19">
        <v>4529000000</v>
      </c>
      <c r="AQ19">
        <v>4623000000</v>
      </c>
      <c r="AR19">
        <v>6472000000</v>
      </c>
      <c r="AS19">
        <v>6592000000</v>
      </c>
      <c r="AT19">
        <v>8304000000</v>
      </c>
      <c r="AU19">
        <v>7598000000</v>
      </c>
      <c r="AV19">
        <v>8848000000</v>
      </c>
      <c r="AW19">
        <v>10089000000</v>
      </c>
      <c r="AX19">
        <v>10881000000</v>
      </c>
      <c r="AY19">
        <v>11625000000</v>
      </c>
      <c r="AZ19">
        <v>12371000000</v>
      </c>
      <c r="BA19">
        <v>13106000000</v>
      </c>
      <c r="BB19">
        <v>11500000000</v>
      </c>
      <c r="BC19">
        <v>11624000000</v>
      </c>
      <c r="BD19">
        <v>13008000000</v>
      </c>
      <c r="BE19">
        <v>12659000000</v>
      </c>
    </row>
    <row r="20" spans="1:57" x14ac:dyDescent="0.25">
      <c r="A20" t="s">
        <v>620</v>
      </c>
      <c r="B20" t="s">
        <v>328</v>
      </c>
      <c r="C20" t="s">
        <v>572</v>
      </c>
      <c r="D20" t="s">
        <v>108</v>
      </c>
      <c r="AN20">
        <v>85000000</v>
      </c>
      <c r="AO20">
        <v>79000000</v>
      </c>
      <c r="AP20">
        <v>56000000</v>
      </c>
      <c r="AQ20">
        <v>64000000</v>
      </c>
      <c r="AR20">
        <v>94000000</v>
      </c>
      <c r="AS20">
        <v>77000000</v>
      </c>
      <c r="AT20">
        <v>86000000</v>
      </c>
      <c r="AU20">
        <v>95000000</v>
      </c>
      <c r="AV20">
        <v>108000000</v>
      </c>
      <c r="AW20">
        <v>121000000</v>
      </c>
      <c r="AX20">
        <v>108000000</v>
      </c>
      <c r="AY20">
        <v>122000000</v>
      </c>
      <c r="AZ20">
        <v>206000000</v>
      </c>
      <c r="BA20">
        <v>236000000</v>
      </c>
      <c r="BB20">
        <v>131000000</v>
      </c>
      <c r="BC20">
        <v>149000000</v>
      </c>
      <c r="BD20">
        <v>188000000</v>
      </c>
      <c r="BE20">
        <v>192000000</v>
      </c>
    </row>
    <row r="21" spans="1:57" x14ac:dyDescent="0.25">
      <c r="A21" t="s">
        <v>106</v>
      </c>
      <c r="B21" t="s">
        <v>443</v>
      </c>
      <c r="C21" t="s">
        <v>572</v>
      </c>
      <c r="D21" t="s">
        <v>108</v>
      </c>
      <c r="AS21">
        <v>23000000</v>
      </c>
      <c r="AT21">
        <v>25000000</v>
      </c>
      <c r="AU21">
        <v>37000000</v>
      </c>
      <c r="AV21">
        <v>38000000</v>
      </c>
      <c r="AW21">
        <v>52000000</v>
      </c>
      <c r="AX21">
        <v>46000000</v>
      </c>
      <c r="AY21">
        <v>55000000</v>
      </c>
      <c r="AZ21">
        <v>61000000</v>
      </c>
      <c r="BA21">
        <v>82000000</v>
      </c>
      <c r="BB21">
        <v>99000000</v>
      </c>
      <c r="BC21">
        <v>105000000</v>
      </c>
    </row>
    <row r="22" spans="1:57" x14ac:dyDescent="0.25">
      <c r="A22" t="s">
        <v>31</v>
      </c>
      <c r="B22" t="s">
        <v>138</v>
      </c>
      <c r="C22" t="s">
        <v>572</v>
      </c>
      <c r="D22" t="s">
        <v>108</v>
      </c>
      <c r="AN22">
        <v>25000000</v>
      </c>
      <c r="AO22">
        <v>33000000</v>
      </c>
      <c r="AP22">
        <v>62000000</v>
      </c>
      <c r="AQ22">
        <v>52000000</v>
      </c>
      <c r="AR22">
        <v>50000000</v>
      </c>
      <c r="AS22">
        <v>50000000</v>
      </c>
      <c r="AT22">
        <v>48000000</v>
      </c>
      <c r="AU22">
        <v>59000000</v>
      </c>
      <c r="AV22">
        <v>59000000</v>
      </c>
      <c r="AW22">
        <v>76000000</v>
      </c>
      <c r="AX22">
        <v>79000000</v>
      </c>
      <c r="AY22">
        <v>80000000</v>
      </c>
      <c r="AZ22">
        <v>76000000</v>
      </c>
      <c r="BA22">
        <v>75000000</v>
      </c>
      <c r="BB22">
        <v>77000000</v>
      </c>
      <c r="BC22">
        <v>103000000</v>
      </c>
      <c r="BD22">
        <v>97000000</v>
      </c>
      <c r="BE22">
        <v>110000000</v>
      </c>
    </row>
    <row r="23" spans="1:57" x14ac:dyDescent="0.25">
      <c r="A23" t="s">
        <v>598</v>
      </c>
      <c r="B23" t="s">
        <v>139</v>
      </c>
      <c r="C23" t="s">
        <v>572</v>
      </c>
      <c r="D23" t="s">
        <v>108</v>
      </c>
      <c r="AN23">
        <v>662000000</v>
      </c>
      <c r="AO23">
        <v>541000000</v>
      </c>
      <c r="AP23">
        <v>517000000</v>
      </c>
      <c r="AQ23">
        <v>1150000000</v>
      </c>
      <c r="AR23">
        <v>1184000000</v>
      </c>
      <c r="AS23">
        <v>1364000000</v>
      </c>
      <c r="AT23">
        <v>1262000000</v>
      </c>
      <c r="AU23">
        <v>1392000000</v>
      </c>
      <c r="AV23">
        <v>2051000000</v>
      </c>
      <c r="AW23">
        <v>2796000000</v>
      </c>
      <c r="AX23">
        <v>3063000000</v>
      </c>
      <c r="AY23">
        <v>3317000000</v>
      </c>
      <c r="AZ23">
        <v>4181000000</v>
      </c>
      <c r="BA23">
        <v>4852000000</v>
      </c>
      <c r="BB23">
        <v>4273000000</v>
      </c>
      <c r="BC23">
        <v>4035000000</v>
      </c>
      <c r="BD23">
        <v>4554000000</v>
      </c>
      <c r="BE23">
        <v>4202000000</v>
      </c>
    </row>
    <row r="24" spans="1:57" x14ac:dyDescent="0.25">
      <c r="A24" t="s">
        <v>353</v>
      </c>
      <c r="B24" t="s">
        <v>62</v>
      </c>
      <c r="C24" t="s">
        <v>572</v>
      </c>
      <c r="D24" t="s">
        <v>108</v>
      </c>
      <c r="AN24">
        <v>593000000</v>
      </c>
      <c r="AO24">
        <v>589000000</v>
      </c>
      <c r="AP24">
        <v>578000000</v>
      </c>
      <c r="AQ24">
        <v>625000000</v>
      </c>
      <c r="AR24">
        <v>785000000</v>
      </c>
      <c r="AS24">
        <v>854000000</v>
      </c>
      <c r="AT24">
        <v>886000000</v>
      </c>
      <c r="AU24">
        <v>985000000</v>
      </c>
      <c r="AV24">
        <v>1206000000</v>
      </c>
      <c r="AW24">
        <v>1504000000</v>
      </c>
      <c r="AX24">
        <v>1603000000</v>
      </c>
      <c r="AY24">
        <v>1786000000</v>
      </c>
      <c r="AZ24">
        <v>1854000000</v>
      </c>
      <c r="BA24">
        <v>1927000000</v>
      </c>
      <c r="BB24">
        <v>1873000000</v>
      </c>
      <c r="BC24">
        <v>2163000000</v>
      </c>
      <c r="BD24">
        <v>1766000000</v>
      </c>
      <c r="BE24">
        <v>1742000000</v>
      </c>
    </row>
    <row r="25" spans="1:57" x14ac:dyDescent="0.25">
      <c r="A25" t="s">
        <v>154</v>
      </c>
      <c r="B25" t="s">
        <v>281</v>
      </c>
      <c r="C25" t="s">
        <v>572</v>
      </c>
      <c r="D25" t="s">
        <v>108</v>
      </c>
      <c r="AN25">
        <v>1356000000</v>
      </c>
      <c r="AO25">
        <v>1409000000</v>
      </c>
      <c r="AP25">
        <v>1427000000</v>
      </c>
      <c r="AQ25">
        <v>1365000000</v>
      </c>
      <c r="AR25">
        <v>1598000000</v>
      </c>
      <c r="AS25">
        <v>1753000000</v>
      </c>
      <c r="AT25">
        <v>1665000000</v>
      </c>
      <c r="AU25">
        <v>1773000000</v>
      </c>
      <c r="AV25">
        <v>1770000000</v>
      </c>
      <c r="AW25">
        <v>1897000000</v>
      </c>
      <c r="AX25">
        <v>2081000000</v>
      </c>
      <c r="AY25">
        <v>2066000000</v>
      </c>
      <c r="AZ25">
        <v>2198000000</v>
      </c>
      <c r="BA25">
        <v>2155000000</v>
      </c>
      <c r="BB25">
        <v>2025000000</v>
      </c>
      <c r="BC25">
        <v>2159000000</v>
      </c>
      <c r="BD25">
        <v>2223000000</v>
      </c>
      <c r="BE25">
        <v>2415000000</v>
      </c>
    </row>
    <row r="26" spans="1:57" x14ac:dyDescent="0.25">
      <c r="A26" t="s">
        <v>380</v>
      </c>
      <c r="B26" t="s">
        <v>538</v>
      </c>
      <c r="C26" t="s">
        <v>572</v>
      </c>
      <c r="D26" t="s">
        <v>108</v>
      </c>
      <c r="AQ26">
        <v>257000000</v>
      </c>
      <c r="AR26">
        <v>258000000</v>
      </c>
      <c r="AS26">
        <v>246000000</v>
      </c>
      <c r="AT26">
        <v>279000000</v>
      </c>
      <c r="AU26">
        <v>307000000</v>
      </c>
      <c r="AV26">
        <v>404000000</v>
      </c>
      <c r="AW26">
        <v>507000000</v>
      </c>
      <c r="AX26">
        <v>557000000</v>
      </c>
      <c r="AY26">
        <v>658000000</v>
      </c>
      <c r="AZ26">
        <v>804000000</v>
      </c>
      <c r="BA26">
        <v>913000000</v>
      </c>
      <c r="BB26">
        <v>753000000</v>
      </c>
      <c r="BC26">
        <v>662000000</v>
      </c>
      <c r="BD26">
        <v>734000000</v>
      </c>
      <c r="BE26">
        <v>665000000</v>
      </c>
    </row>
    <row r="27" spans="1:57" x14ac:dyDescent="0.25">
      <c r="A27" t="s">
        <v>583</v>
      </c>
      <c r="B27" t="s">
        <v>209</v>
      </c>
      <c r="C27" t="s">
        <v>572</v>
      </c>
      <c r="D27" t="s">
        <v>108</v>
      </c>
      <c r="AN27">
        <v>28000000</v>
      </c>
      <c r="AO27">
        <v>61000000</v>
      </c>
      <c r="AP27">
        <v>40000000</v>
      </c>
      <c r="AQ27">
        <v>54000000</v>
      </c>
      <c r="AR27">
        <v>92000000</v>
      </c>
      <c r="AS27">
        <v>188000000</v>
      </c>
      <c r="AT27">
        <v>272000000</v>
      </c>
      <c r="AU27">
        <v>295000000</v>
      </c>
      <c r="AV27">
        <v>339000000</v>
      </c>
      <c r="AW27">
        <v>362000000</v>
      </c>
      <c r="AX27">
        <v>346000000</v>
      </c>
      <c r="AY27">
        <v>401000000</v>
      </c>
      <c r="AZ27">
        <v>479000000</v>
      </c>
      <c r="BA27">
        <v>585000000</v>
      </c>
      <c r="BB27">
        <v>563000000</v>
      </c>
      <c r="BC27">
        <v>665000000</v>
      </c>
      <c r="BD27">
        <v>747000000</v>
      </c>
      <c r="BE27">
        <v>986000000</v>
      </c>
    </row>
    <row r="28" spans="1:57" x14ac:dyDescent="0.25">
      <c r="A28" t="s">
        <v>309</v>
      </c>
      <c r="B28" t="s">
        <v>278</v>
      </c>
      <c r="C28" t="s">
        <v>572</v>
      </c>
      <c r="D28" t="s">
        <v>108</v>
      </c>
      <c r="AN28">
        <v>78000000</v>
      </c>
      <c r="AO28">
        <v>95000000</v>
      </c>
      <c r="AP28">
        <v>97000000</v>
      </c>
      <c r="AQ28">
        <v>101000000</v>
      </c>
      <c r="AR28">
        <v>101000000</v>
      </c>
      <c r="AS28">
        <v>111000000</v>
      </c>
      <c r="AT28">
        <v>111000000</v>
      </c>
      <c r="AU28">
        <v>121000000</v>
      </c>
      <c r="AV28">
        <v>150000000</v>
      </c>
      <c r="AW28">
        <v>168000000</v>
      </c>
      <c r="AX28">
        <v>214000000</v>
      </c>
      <c r="AY28">
        <v>260000000</v>
      </c>
      <c r="AZ28">
        <v>289000000</v>
      </c>
      <c r="BA28">
        <v>278000000</v>
      </c>
      <c r="BB28">
        <v>256000000</v>
      </c>
      <c r="BC28">
        <v>264000000</v>
      </c>
      <c r="BD28">
        <v>248000000</v>
      </c>
      <c r="BE28">
        <v>299000000</v>
      </c>
    </row>
    <row r="29" spans="1:57" x14ac:dyDescent="0.25">
      <c r="A29" t="s">
        <v>362</v>
      </c>
      <c r="B29" t="s">
        <v>628</v>
      </c>
      <c r="C29" t="s">
        <v>572</v>
      </c>
      <c r="D29" t="s">
        <v>108</v>
      </c>
      <c r="AN29">
        <v>488000000</v>
      </c>
      <c r="AO29">
        <v>472000000</v>
      </c>
      <c r="AP29">
        <v>478000000</v>
      </c>
      <c r="AQ29">
        <v>487000000</v>
      </c>
      <c r="AR29">
        <v>479000000</v>
      </c>
      <c r="AS29">
        <v>431000000</v>
      </c>
      <c r="AT29">
        <v>351000000</v>
      </c>
      <c r="AU29">
        <v>378000000</v>
      </c>
      <c r="AV29">
        <v>348000000</v>
      </c>
      <c r="AW29">
        <v>426000000</v>
      </c>
      <c r="AX29">
        <v>429000000</v>
      </c>
      <c r="AY29">
        <v>495000000</v>
      </c>
      <c r="AZ29">
        <v>569000000</v>
      </c>
      <c r="BA29">
        <v>431000000</v>
      </c>
      <c r="BB29">
        <v>366000000</v>
      </c>
      <c r="BC29">
        <v>442000000</v>
      </c>
      <c r="BD29">
        <v>472000000</v>
      </c>
      <c r="BE29">
        <v>461000000</v>
      </c>
    </row>
    <row r="30" spans="1:57" x14ac:dyDescent="0.25">
      <c r="A30" t="s">
        <v>48</v>
      </c>
      <c r="B30" t="s">
        <v>497</v>
      </c>
      <c r="C30" t="s">
        <v>572</v>
      </c>
      <c r="D30" t="s">
        <v>108</v>
      </c>
      <c r="AN30">
        <v>92000000</v>
      </c>
      <c r="AO30">
        <v>100000000</v>
      </c>
      <c r="AP30">
        <v>129000000</v>
      </c>
      <c r="AQ30">
        <v>137000000</v>
      </c>
      <c r="AR30">
        <v>124000000</v>
      </c>
      <c r="AS30">
        <v>101000000</v>
      </c>
      <c r="AT30">
        <v>119000000</v>
      </c>
      <c r="AU30">
        <v>143000000</v>
      </c>
      <c r="AV30">
        <v>243000000</v>
      </c>
      <c r="AW30">
        <v>283000000</v>
      </c>
      <c r="AX30">
        <v>345000000</v>
      </c>
      <c r="AY30">
        <v>330000000</v>
      </c>
      <c r="AZ30">
        <v>326000000</v>
      </c>
      <c r="BA30">
        <v>302000000</v>
      </c>
      <c r="BB30">
        <v>306000000</v>
      </c>
      <c r="BC30">
        <v>339000000</v>
      </c>
      <c r="BD30">
        <v>499000000</v>
      </c>
      <c r="BE30">
        <v>581000000</v>
      </c>
    </row>
    <row r="31" spans="1:57" x14ac:dyDescent="0.25">
      <c r="A31" t="s">
        <v>584</v>
      </c>
      <c r="B31" t="s">
        <v>326</v>
      </c>
      <c r="C31" t="s">
        <v>572</v>
      </c>
      <c r="D31" t="s">
        <v>108</v>
      </c>
      <c r="AN31">
        <v>1085000000</v>
      </c>
      <c r="AO31">
        <v>744000000</v>
      </c>
      <c r="AP31">
        <v>1025000000</v>
      </c>
      <c r="AQ31">
        <v>1398000000</v>
      </c>
      <c r="AR31">
        <v>1718000000</v>
      </c>
      <c r="AS31">
        <v>1969000000</v>
      </c>
      <c r="AT31">
        <v>1844000000</v>
      </c>
      <c r="AU31">
        <v>2142000000</v>
      </c>
      <c r="AV31">
        <v>2673000000</v>
      </c>
      <c r="AW31">
        <v>3389000000</v>
      </c>
      <c r="AX31">
        <v>4168000000</v>
      </c>
      <c r="AY31">
        <v>4577000000</v>
      </c>
      <c r="AZ31">
        <v>5284000000</v>
      </c>
      <c r="BA31">
        <v>6109000000</v>
      </c>
      <c r="BB31">
        <v>5635000000</v>
      </c>
      <c r="BC31">
        <v>6180000000</v>
      </c>
      <c r="BD31">
        <v>6830000000</v>
      </c>
      <c r="BE31">
        <v>6890000000</v>
      </c>
    </row>
    <row r="32" spans="1:57" x14ac:dyDescent="0.25">
      <c r="A32" t="s">
        <v>545</v>
      </c>
      <c r="B32" t="s">
        <v>376</v>
      </c>
      <c r="C32" t="s">
        <v>572</v>
      </c>
      <c r="D32" t="s">
        <v>108</v>
      </c>
      <c r="AN32">
        <v>630000000</v>
      </c>
      <c r="AO32">
        <v>667000000</v>
      </c>
      <c r="AP32">
        <v>672000000</v>
      </c>
      <c r="AQ32">
        <v>721000000</v>
      </c>
      <c r="AR32">
        <v>697000000</v>
      </c>
      <c r="AS32">
        <v>733000000</v>
      </c>
      <c r="AT32">
        <v>706000000</v>
      </c>
      <c r="AU32">
        <v>666000000</v>
      </c>
      <c r="AV32">
        <v>767000000</v>
      </c>
      <c r="AW32">
        <v>784000000</v>
      </c>
      <c r="AX32">
        <v>1081000000</v>
      </c>
      <c r="AY32">
        <v>1235000000</v>
      </c>
      <c r="AZ32">
        <v>1224000000</v>
      </c>
      <c r="BA32">
        <v>1244000000</v>
      </c>
      <c r="BB32">
        <v>1122000000</v>
      </c>
      <c r="BC32">
        <v>1074000000</v>
      </c>
    </row>
    <row r="33" spans="1:57" x14ac:dyDescent="0.25">
      <c r="A33" t="s">
        <v>419</v>
      </c>
      <c r="B33" t="s">
        <v>116</v>
      </c>
      <c r="C33" t="s">
        <v>572</v>
      </c>
      <c r="D33" t="s">
        <v>108</v>
      </c>
      <c r="AT33">
        <v>155000000</v>
      </c>
      <c r="AU33">
        <v>113000000</v>
      </c>
      <c r="AV33">
        <v>124000000</v>
      </c>
      <c r="AW33">
        <v>181000000</v>
      </c>
      <c r="AX33">
        <v>191000000</v>
      </c>
      <c r="AY33">
        <v>224000000</v>
      </c>
      <c r="AZ33">
        <v>233000000</v>
      </c>
      <c r="BA33">
        <v>242000000</v>
      </c>
      <c r="BB33">
        <v>254000000</v>
      </c>
    </row>
    <row r="34" spans="1:57" x14ac:dyDescent="0.25">
      <c r="A34" t="s">
        <v>557</v>
      </c>
      <c r="B34" t="s">
        <v>111</v>
      </c>
      <c r="C34" t="s">
        <v>572</v>
      </c>
      <c r="D34" t="s">
        <v>108</v>
      </c>
      <c r="AN34">
        <v>5000000</v>
      </c>
      <c r="AO34">
        <v>6000000</v>
      </c>
      <c r="AP34">
        <v>6000000</v>
      </c>
      <c r="AQ34">
        <v>8000000</v>
      </c>
      <c r="AR34">
        <v>9000000</v>
      </c>
      <c r="AS34">
        <v>10000000</v>
      </c>
      <c r="AT34">
        <v>9000000</v>
      </c>
      <c r="AU34">
        <v>8000000</v>
      </c>
      <c r="AV34">
        <v>8000000</v>
      </c>
      <c r="AW34">
        <v>13000000</v>
      </c>
      <c r="AX34">
        <v>19000000</v>
      </c>
      <c r="AY34">
        <v>36000000</v>
      </c>
      <c r="AZ34">
        <v>47000000</v>
      </c>
      <c r="BA34">
        <v>46000000</v>
      </c>
      <c r="BB34">
        <v>51000000</v>
      </c>
      <c r="BC34">
        <v>64000000</v>
      </c>
      <c r="BD34">
        <v>76000000</v>
      </c>
      <c r="BE34">
        <v>94000000</v>
      </c>
    </row>
    <row r="35" spans="1:57" x14ac:dyDescent="0.25">
      <c r="A35" t="s">
        <v>43</v>
      </c>
      <c r="B35" t="s">
        <v>383</v>
      </c>
      <c r="C35" t="s">
        <v>572</v>
      </c>
      <c r="D35" t="s">
        <v>108</v>
      </c>
      <c r="AN35">
        <v>176000000</v>
      </c>
      <c r="AO35">
        <v>105000000</v>
      </c>
      <c r="AP35">
        <v>141000000</v>
      </c>
      <c r="AQ35">
        <v>179000000</v>
      </c>
      <c r="AR35">
        <v>239000000</v>
      </c>
      <c r="AS35">
        <v>227000000</v>
      </c>
      <c r="AT35">
        <v>235000000</v>
      </c>
      <c r="AU35">
        <v>324000000</v>
      </c>
      <c r="AV35">
        <v>459000000</v>
      </c>
      <c r="AW35">
        <v>582000000</v>
      </c>
      <c r="AX35">
        <v>563000000</v>
      </c>
      <c r="AY35">
        <v>539000000</v>
      </c>
      <c r="AZ35">
        <v>548000000</v>
      </c>
      <c r="BA35">
        <v>59000000</v>
      </c>
      <c r="BB35">
        <v>53000000</v>
      </c>
      <c r="BC35">
        <v>80000000</v>
      </c>
      <c r="BD35">
        <v>36000000</v>
      </c>
      <c r="BE35">
        <v>30000000</v>
      </c>
    </row>
    <row r="36" spans="1:57" x14ac:dyDescent="0.25">
      <c r="A36" t="s">
        <v>176</v>
      </c>
      <c r="B36" t="s">
        <v>474</v>
      </c>
      <c r="C36" t="s">
        <v>572</v>
      </c>
      <c r="D36" t="s">
        <v>108</v>
      </c>
      <c r="AN36">
        <v>4000000</v>
      </c>
      <c r="AO36">
        <v>3000000</v>
      </c>
      <c r="AP36">
        <v>2000000</v>
      </c>
      <c r="AQ36">
        <v>4000000</v>
      </c>
      <c r="AR36">
        <v>8000000</v>
      </c>
      <c r="AS36">
        <v>5000000</v>
      </c>
      <c r="AT36">
        <v>5000000</v>
      </c>
      <c r="AU36">
        <v>3000000</v>
      </c>
      <c r="AV36">
        <v>4000000</v>
      </c>
      <c r="AW36">
        <v>7800000</v>
      </c>
      <c r="AX36">
        <v>7200000</v>
      </c>
      <c r="AY36">
        <v>10200000</v>
      </c>
      <c r="AZ36">
        <v>10800000</v>
      </c>
      <c r="BA36">
        <v>11800000</v>
      </c>
      <c r="BB36">
        <v>6000000</v>
      </c>
      <c r="BC36">
        <v>7200000</v>
      </c>
    </row>
    <row r="37" spans="1:57" x14ac:dyDescent="0.25">
      <c r="A37" t="s">
        <v>192</v>
      </c>
      <c r="B37" t="s">
        <v>546</v>
      </c>
      <c r="C37" t="s">
        <v>572</v>
      </c>
      <c r="D37" t="s">
        <v>108</v>
      </c>
      <c r="AN37">
        <v>9176000000</v>
      </c>
      <c r="AO37">
        <v>10073000000</v>
      </c>
      <c r="AP37">
        <v>10390000000</v>
      </c>
      <c r="AQ37">
        <v>11049000000</v>
      </c>
      <c r="AR37">
        <v>12024000000</v>
      </c>
      <c r="AS37">
        <v>13035000000</v>
      </c>
      <c r="AT37">
        <v>12680000000</v>
      </c>
      <c r="AU37">
        <v>12744000000</v>
      </c>
      <c r="AV37">
        <v>12236000000</v>
      </c>
      <c r="AW37">
        <v>15135000000</v>
      </c>
      <c r="AX37">
        <v>15887000000</v>
      </c>
      <c r="AY37">
        <v>16837000000</v>
      </c>
      <c r="AZ37">
        <v>17961000000</v>
      </c>
      <c r="BA37">
        <v>18191000000</v>
      </c>
      <c r="BB37">
        <v>15568000000</v>
      </c>
      <c r="BC37">
        <v>18438000000</v>
      </c>
      <c r="BD37">
        <v>19989000000</v>
      </c>
      <c r="BE37">
        <v>20696000000</v>
      </c>
    </row>
    <row r="38" spans="1:57" x14ac:dyDescent="0.25">
      <c r="A38" t="s">
        <v>426</v>
      </c>
      <c r="B38" t="s">
        <v>223</v>
      </c>
      <c r="C38" t="s">
        <v>572</v>
      </c>
      <c r="D38" t="s">
        <v>108</v>
      </c>
      <c r="AN38">
        <v>17794000000</v>
      </c>
      <c r="AO38">
        <v>22759000000</v>
      </c>
      <c r="AP38">
        <v>23151000000</v>
      </c>
      <c r="AQ38">
        <v>23159000000</v>
      </c>
      <c r="AR38">
        <v>20280000000</v>
      </c>
      <c r="AS38">
        <v>20255000000</v>
      </c>
      <c r="AT38">
        <v>20507000000</v>
      </c>
      <c r="AU38">
        <v>21253000000</v>
      </c>
      <c r="AV38">
        <v>26165000000</v>
      </c>
      <c r="AW38">
        <v>30731000000</v>
      </c>
      <c r="AX38">
        <v>35500000000</v>
      </c>
      <c r="AY38">
        <v>39900000000</v>
      </c>
      <c r="AZ38">
        <v>49249999999.999992</v>
      </c>
      <c r="BA38">
        <v>58029999999.999992</v>
      </c>
      <c r="BB38">
        <v>48581999999.999992</v>
      </c>
      <c r="BC38">
        <v>46726999999.999992</v>
      </c>
      <c r="BD38">
        <v>52908999999.999992</v>
      </c>
      <c r="BE38">
        <v>49793999999.999992</v>
      </c>
    </row>
    <row r="39" spans="1:57" x14ac:dyDescent="0.25">
      <c r="A39" t="s">
        <v>178</v>
      </c>
      <c r="B39" t="s">
        <v>636</v>
      </c>
      <c r="C39" t="s">
        <v>572</v>
      </c>
      <c r="D39" t="s">
        <v>108</v>
      </c>
      <c r="AN39">
        <v>11354000000</v>
      </c>
      <c r="AO39">
        <v>10779000000</v>
      </c>
      <c r="AP39">
        <v>10036000000</v>
      </c>
      <c r="AQ39">
        <v>10188000000</v>
      </c>
      <c r="AR39">
        <v>9135000000</v>
      </c>
      <c r="AS39">
        <v>8988000000</v>
      </c>
      <c r="AT39">
        <v>9290000000</v>
      </c>
      <c r="AU39">
        <v>9117000000</v>
      </c>
      <c r="AV39">
        <v>10493000000</v>
      </c>
      <c r="AW39">
        <v>11404000000</v>
      </c>
      <c r="AX39">
        <v>11937000000</v>
      </c>
      <c r="AY39">
        <v>12852000000</v>
      </c>
      <c r="AZ39">
        <v>14721000000</v>
      </c>
      <c r="BA39">
        <v>17570000000</v>
      </c>
      <c r="BB39">
        <v>16665000000</v>
      </c>
      <c r="BC39">
        <v>17614000000</v>
      </c>
      <c r="BD39">
        <v>20640000000</v>
      </c>
      <c r="BE39">
        <v>19439000000</v>
      </c>
    </row>
    <row r="40" spans="1:57" x14ac:dyDescent="0.25">
      <c r="A40" t="s">
        <v>377</v>
      </c>
      <c r="B40" t="s">
        <v>305</v>
      </c>
      <c r="C40" t="s">
        <v>572</v>
      </c>
      <c r="D40" t="s">
        <v>108</v>
      </c>
    </row>
    <row r="41" spans="1:57" x14ac:dyDescent="0.25">
      <c r="A41" t="s">
        <v>152</v>
      </c>
      <c r="B41" t="s">
        <v>642</v>
      </c>
      <c r="C41" t="s">
        <v>572</v>
      </c>
      <c r="D41" t="s">
        <v>108</v>
      </c>
      <c r="AN41">
        <v>1186000000</v>
      </c>
      <c r="AO41">
        <v>1209000000</v>
      </c>
      <c r="AP41">
        <v>1401000000</v>
      </c>
      <c r="AQ41">
        <v>1431000000</v>
      </c>
      <c r="AR41">
        <v>1243000000</v>
      </c>
      <c r="AS41">
        <v>1179000000</v>
      </c>
      <c r="AT41">
        <v>1184000000</v>
      </c>
      <c r="AU41">
        <v>1221000000</v>
      </c>
      <c r="AV41">
        <v>1309000000</v>
      </c>
      <c r="AW41">
        <v>1571000000</v>
      </c>
      <c r="AX41">
        <v>1682000000</v>
      </c>
      <c r="AY41">
        <v>1891000000</v>
      </c>
      <c r="AZ41">
        <v>2226000000</v>
      </c>
      <c r="BA41">
        <v>2537000000</v>
      </c>
      <c r="BB41">
        <v>2350000000</v>
      </c>
      <c r="BC41">
        <v>2422000000</v>
      </c>
      <c r="BD41">
        <v>2751000000</v>
      </c>
      <c r="BE41">
        <v>3180000000</v>
      </c>
    </row>
    <row r="42" spans="1:57" x14ac:dyDescent="0.25">
      <c r="A42" t="s">
        <v>487</v>
      </c>
      <c r="B42" t="s">
        <v>177</v>
      </c>
      <c r="C42" t="s">
        <v>572</v>
      </c>
      <c r="D42" t="s">
        <v>108</v>
      </c>
      <c r="AN42">
        <v>8730000000</v>
      </c>
      <c r="AO42">
        <v>10200000000</v>
      </c>
      <c r="AP42">
        <v>12626000000</v>
      </c>
      <c r="AQ42">
        <v>13229000000</v>
      </c>
      <c r="AR42">
        <v>15006000000</v>
      </c>
      <c r="AS42">
        <v>17318000000</v>
      </c>
      <c r="AT42">
        <v>19006000000</v>
      </c>
      <c r="AU42">
        <v>21742000000</v>
      </c>
      <c r="AV42">
        <v>18707000000</v>
      </c>
      <c r="AW42">
        <v>27755000000</v>
      </c>
      <c r="AX42">
        <v>31842000000</v>
      </c>
      <c r="AY42">
        <v>37132000000</v>
      </c>
      <c r="AZ42">
        <v>41126000000</v>
      </c>
      <c r="BA42">
        <v>44130000000</v>
      </c>
      <c r="BB42">
        <v>42632000000</v>
      </c>
      <c r="BC42">
        <v>50154000000</v>
      </c>
      <c r="BD42">
        <v>53313000000</v>
      </c>
      <c r="BE42">
        <v>54937000000</v>
      </c>
    </row>
    <row r="43" spans="1:57" x14ac:dyDescent="0.25">
      <c r="A43" t="s">
        <v>671</v>
      </c>
      <c r="B43" t="s">
        <v>324</v>
      </c>
      <c r="C43" t="s">
        <v>572</v>
      </c>
      <c r="D43" t="s">
        <v>108</v>
      </c>
      <c r="AN43">
        <v>103000000</v>
      </c>
      <c r="AO43">
        <v>107000000</v>
      </c>
      <c r="AP43">
        <v>103000000</v>
      </c>
      <c r="AQ43">
        <v>111000000</v>
      </c>
      <c r="AR43">
        <v>107000000</v>
      </c>
      <c r="AS43">
        <v>53000000</v>
      </c>
      <c r="AT43">
        <v>58000000</v>
      </c>
      <c r="AU43">
        <v>56000000</v>
      </c>
      <c r="AV43">
        <v>76000000</v>
      </c>
      <c r="AW43">
        <v>91000000</v>
      </c>
      <c r="AX43">
        <v>93000000</v>
      </c>
      <c r="AY43">
        <v>104000000</v>
      </c>
      <c r="AZ43">
        <v>115000000</v>
      </c>
      <c r="BA43">
        <v>129000000</v>
      </c>
      <c r="BB43">
        <v>164000000</v>
      </c>
      <c r="BC43">
        <v>213000000</v>
      </c>
    </row>
    <row r="44" spans="1:57" x14ac:dyDescent="0.25">
      <c r="A44" t="s">
        <v>720</v>
      </c>
      <c r="B44" t="s">
        <v>69</v>
      </c>
      <c r="C44" t="s">
        <v>572</v>
      </c>
      <c r="D44" t="s">
        <v>108</v>
      </c>
      <c r="AN44">
        <v>75000000</v>
      </c>
      <c r="AO44">
        <v>151000000</v>
      </c>
      <c r="AP44">
        <v>119000000</v>
      </c>
      <c r="AQ44">
        <v>114000000</v>
      </c>
      <c r="AR44">
        <v>92000000</v>
      </c>
      <c r="AS44">
        <v>132000000</v>
      </c>
      <c r="AT44">
        <v>182000000</v>
      </c>
      <c r="AU44">
        <v>124000000</v>
      </c>
      <c r="AV44">
        <v>266000000</v>
      </c>
      <c r="AW44">
        <v>212000000</v>
      </c>
      <c r="AX44">
        <v>229000000</v>
      </c>
      <c r="AY44">
        <v>231000000</v>
      </c>
      <c r="AZ44">
        <v>254000000</v>
      </c>
      <c r="BA44">
        <v>167000000</v>
      </c>
      <c r="BB44">
        <v>271000000</v>
      </c>
      <c r="BC44">
        <v>171000000</v>
      </c>
      <c r="BD44">
        <v>423000000</v>
      </c>
      <c r="BE44">
        <v>377000000</v>
      </c>
    </row>
    <row r="45" spans="1:57" x14ac:dyDescent="0.25">
      <c r="A45" t="s">
        <v>374</v>
      </c>
      <c r="B45" t="s">
        <v>393</v>
      </c>
      <c r="C45" t="s">
        <v>572</v>
      </c>
      <c r="D45" t="s">
        <v>108</v>
      </c>
      <c r="AN45">
        <v>14700000</v>
      </c>
      <c r="AO45">
        <v>11000000</v>
      </c>
      <c r="AP45">
        <v>10000000</v>
      </c>
      <c r="AQ45">
        <v>9000000</v>
      </c>
      <c r="AR45">
        <v>13500000</v>
      </c>
      <c r="AS45">
        <v>12400000</v>
      </c>
      <c r="AT45">
        <v>22600000</v>
      </c>
      <c r="AU45">
        <v>25600000</v>
      </c>
      <c r="AV45">
        <v>30000000</v>
      </c>
      <c r="AW45">
        <v>23100000</v>
      </c>
      <c r="AX45">
        <v>40000000</v>
      </c>
      <c r="AY45">
        <v>45000000</v>
      </c>
      <c r="AZ45">
        <v>54000000</v>
      </c>
    </row>
    <row r="46" spans="1:57" x14ac:dyDescent="0.25">
      <c r="A46" t="s">
        <v>541</v>
      </c>
      <c r="B46" t="s">
        <v>284</v>
      </c>
      <c r="C46" t="s">
        <v>572</v>
      </c>
      <c r="D46" t="s">
        <v>108</v>
      </c>
      <c r="AN46">
        <v>887000000</v>
      </c>
      <c r="AO46">
        <v>1362000000</v>
      </c>
      <c r="AP46">
        <v>1315000000</v>
      </c>
      <c r="AQ46">
        <v>1216000000</v>
      </c>
      <c r="AR46">
        <v>1231000000</v>
      </c>
      <c r="AS46">
        <v>1313000000</v>
      </c>
      <c r="AT46">
        <v>1483000000</v>
      </c>
      <c r="AU46">
        <v>1237000000</v>
      </c>
      <c r="AV46">
        <v>1191000000</v>
      </c>
      <c r="AW46">
        <v>1369000000</v>
      </c>
      <c r="AX46">
        <v>1574000000</v>
      </c>
      <c r="AY46">
        <v>2009000000</v>
      </c>
      <c r="AZ46">
        <v>2262000000</v>
      </c>
      <c r="BA46">
        <v>2438000000</v>
      </c>
      <c r="BB46">
        <v>2609000000</v>
      </c>
      <c r="BC46">
        <v>2727000000</v>
      </c>
      <c r="BD46">
        <v>2992000000</v>
      </c>
      <c r="BE46">
        <v>3257000000</v>
      </c>
    </row>
    <row r="47" spans="1:57" x14ac:dyDescent="0.25">
      <c r="A47" t="s">
        <v>345</v>
      </c>
      <c r="B47" t="s">
        <v>340</v>
      </c>
      <c r="C47" t="s">
        <v>572</v>
      </c>
      <c r="D47" t="s">
        <v>108</v>
      </c>
      <c r="AN47">
        <v>22000000</v>
      </c>
      <c r="AO47">
        <v>23000000</v>
      </c>
      <c r="AP47">
        <v>26000000</v>
      </c>
      <c r="AQ47">
        <v>16000000</v>
      </c>
      <c r="AR47">
        <v>19000000</v>
      </c>
      <c r="AS47">
        <v>15000000</v>
      </c>
      <c r="AT47">
        <v>9000000</v>
      </c>
      <c r="AU47">
        <v>11000000</v>
      </c>
      <c r="AV47">
        <v>16000000</v>
      </c>
      <c r="AW47">
        <v>21000000</v>
      </c>
      <c r="AX47">
        <v>24000000</v>
      </c>
      <c r="AY47">
        <v>27000000</v>
      </c>
      <c r="AZ47">
        <v>30000000</v>
      </c>
      <c r="BA47">
        <v>37000000</v>
      </c>
      <c r="BB47">
        <v>32000000</v>
      </c>
      <c r="BC47">
        <v>35000000</v>
      </c>
      <c r="BD47">
        <v>42000000</v>
      </c>
    </row>
    <row r="48" spans="1:57" x14ac:dyDescent="0.25">
      <c r="A48" t="s">
        <v>479</v>
      </c>
      <c r="B48" t="s">
        <v>551</v>
      </c>
      <c r="C48" t="s">
        <v>572</v>
      </c>
      <c r="D48" t="s">
        <v>108</v>
      </c>
      <c r="AN48">
        <v>29000000</v>
      </c>
      <c r="AO48">
        <v>37000000</v>
      </c>
      <c r="AP48">
        <v>50000000</v>
      </c>
      <c r="AQ48">
        <v>45000000</v>
      </c>
      <c r="AR48">
        <v>56000000</v>
      </c>
      <c r="AS48">
        <v>64000000</v>
      </c>
      <c r="AT48">
        <v>77000000</v>
      </c>
      <c r="AU48">
        <v>100000000</v>
      </c>
      <c r="AV48">
        <v>135000000</v>
      </c>
      <c r="AW48">
        <v>153000000</v>
      </c>
      <c r="AX48">
        <v>177000000</v>
      </c>
      <c r="AY48">
        <v>280000000</v>
      </c>
      <c r="AZ48">
        <v>375000000</v>
      </c>
      <c r="BA48">
        <v>432000000</v>
      </c>
      <c r="BB48">
        <v>349000000</v>
      </c>
      <c r="BC48">
        <v>387000000</v>
      </c>
      <c r="BD48">
        <v>438000000</v>
      </c>
      <c r="BE48">
        <v>471000000</v>
      </c>
    </row>
    <row r="49" spans="1:57" x14ac:dyDescent="0.25">
      <c r="A49" t="s">
        <v>330</v>
      </c>
      <c r="B49" t="s">
        <v>10</v>
      </c>
      <c r="C49" t="s">
        <v>572</v>
      </c>
      <c r="D49" t="s">
        <v>108</v>
      </c>
      <c r="AN49">
        <v>763000000</v>
      </c>
      <c r="AO49">
        <v>797000000</v>
      </c>
      <c r="AP49">
        <v>860000000</v>
      </c>
      <c r="AQ49">
        <v>1038000000</v>
      </c>
      <c r="AR49">
        <v>1256000000</v>
      </c>
      <c r="AS49">
        <v>1477000000</v>
      </c>
      <c r="AT49">
        <v>1339000000</v>
      </c>
      <c r="AU49">
        <v>1292000000</v>
      </c>
      <c r="AV49">
        <v>1424000000</v>
      </c>
      <c r="AW49">
        <v>1586000000</v>
      </c>
      <c r="AX49">
        <v>1810000000</v>
      </c>
      <c r="AY49">
        <v>1865000000</v>
      </c>
      <c r="AZ49">
        <v>2221000000</v>
      </c>
      <c r="BA49">
        <v>2533000000</v>
      </c>
      <c r="BB49">
        <v>2001000000</v>
      </c>
      <c r="BC49">
        <v>2179000000</v>
      </c>
      <c r="BD49">
        <v>2375000000</v>
      </c>
      <c r="BE49">
        <v>2544000000</v>
      </c>
    </row>
    <row r="50" spans="1:57" x14ac:dyDescent="0.25">
      <c r="A50" t="s">
        <v>331</v>
      </c>
      <c r="B50" t="s">
        <v>279</v>
      </c>
      <c r="C50" t="s">
        <v>572</v>
      </c>
      <c r="D50" t="s">
        <v>108</v>
      </c>
      <c r="AN50">
        <v>4291000000</v>
      </c>
      <c r="AO50">
        <v>4557000000</v>
      </c>
      <c r="AP50">
        <v>4783000000</v>
      </c>
      <c r="AQ50">
        <v>4909000000</v>
      </c>
      <c r="AR50">
        <v>5247000000</v>
      </c>
      <c r="AS50">
        <v>5520000000</v>
      </c>
      <c r="AT50">
        <v>5213000000</v>
      </c>
      <c r="AU50">
        <v>5283000000</v>
      </c>
      <c r="AV50">
        <v>5695000000</v>
      </c>
      <c r="AW50">
        <v>6238000000</v>
      </c>
      <c r="AX50">
        <v>6927000000</v>
      </c>
      <c r="AY50">
        <v>7350000000</v>
      </c>
      <c r="AZ50">
        <v>7675000000</v>
      </c>
      <c r="BA50">
        <v>7652000000</v>
      </c>
      <c r="BB50">
        <v>7089000000</v>
      </c>
      <c r="BC50">
        <v>7361000000</v>
      </c>
      <c r="BD50">
        <v>7480424526.8013363</v>
      </c>
      <c r="BE50">
        <v>7813990536.6568594</v>
      </c>
    </row>
    <row r="51" spans="1:57" x14ac:dyDescent="0.25">
      <c r="A51" t="s">
        <v>89</v>
      </c>
      <c r="B51" t="s">
        <v>242</v>
      </c>
      <c r="C51" t="s">
        <v>572</v>
      </c>
      <c r="D51" t="s">
        <v>108</v>
      </c>
      <c r="AN51">
        <v>1100000000</v>
      </c>
      <c r="AO51">
        <v>1333000000</v>
      </c>
      <c r="AP51">
        <v>1515000000</v>
      </c>
      <c r="AQ51">
        <v>1759000000</v>
      </c>
      <c r="AR51">
        <v>1901000000</v>
      </c>
      <c r="AS51">
        <v>1948000000</v>
      </c>
      <c r="AT51">
        <v>1840000000</v>
      </c>
      <c r="AU51">
        <v>1769000000</v>
      </c>
      <c r="AV51">
        <v>1999000000</v>
      </c>
      <c r="AW51">
        <v>2114000000</v>
      </c>
      <c r="AX51">
        <v>2591000000</v>
      </c>
      <c r="AY51">
        <v>2414000000</v>
      </c>
      <c r="AZ51">
        <v>2415000000</v>
      </c>
      <c r="BA51">
        <v>2347000000</v>
      </c>
      <c r="BB51">
        <v>2082000000</v>
      </c>
      <c r="BC51">
        <v>2218000000</v>
      </c>
      <c r="BD51">
        <v>2503000000</v>
      </c>
      <c r="BE51">
        <v>2614000000</v>
      </c>
    </row>
    <row r="52" spans="1:57" x14ac:dyDescent="0.25">
      <c r="A52" t="s">
        <v>358</v>
      </c>
      <c r="B52" t="s">
        <v>90</v>
      </c>
      <c r="C52" t="s">
        <v>572</v>
      </c>
      <c r="D52" t="s">
        <v>108</v>
      </c>
      <c r="AN52">
        <v>175000000</v>
      </c>
      <c r="AO52">
        <v>186000000</v>
      </c>
      <c r="AP52">
        <v>201000000</v>
      </c>
      <c r="AQ52">
        <v>261000000</v>
      </c>
      <c r="AR52">
        <v>260000000</v>
      </c>
      <c r="AS52">
        <v>227000000</v>
      </c>
      <c r="AT52">
        <v>271000000</v>
      </c>
      <c r="AU52">
        <v>217000000</v>
      </c>
      <c r="AV52">
        <v>223000000</v>
      </c>
      <c r="AW52">
        <v>224000000</v>
      </c>
      <c r="AX52">
        <v>244000000</v>
      </c>
      <c r="AY52">
        <v>277000000</v>
      </c>
      <c r="AZ52">
        <v>329000000</v>
      </c>
      <c r="BA52">
        <v>383000000</v>
      </c>
      <c r="BB52">
        <v>378000000</v>
      </c>
      <c r="BC52">
        <v>438000000</v>
      </c>
      <c r="BD52">
        <v>540000000</v>
      </c>
      <c r="BE52">
        <v>676000000</v>
      </c>
    </row>
    <row r="53" spans="1:57" x14ac:dyDescent="0.25">
      <c r="A53" t="s">
        <v>465</v>
      </c>
      <c r="B53" t="s">
        <v>639</v>
      </c>
      <c r="C53" t="s">
        <v>572</v>
      </c>
      <c r="D53" t="s">
        <v>108</v>
      </c>
      <c r="AN53">
        <v>394000000</v>
      </c>
      <c r="AO53">
        <v>368000000</v>
      </c>
      <c r="AP53">
        <v>501000000</v>
      </c>
      <c r="AQ53">
        <v>534000000</v>
      </c>
      <c r="AR53">
        <v>525000000</v>
      </c>
      <c r="AS53">
        <v>559000000</v>
      </c>
      <c r="AT53">
        <v>585000000</v>
      </c>
      <c r="AU53">
        <v>607000000</v>
      </c>
      <c r="AV53">
        <v>518000000</v>
      </c>
      <c r="AW53">
        <v>523000000</v>
      </c>
      <c r="AX53">
        <v>356000000</v>
      </c>
      <c r="AY53">
        <v>509000000</v>
      </c>
      <c r="AZ53">
        <v>481000000</v>
      </c>
      <c r="BA53">
        <v>518000000</v>
      </c>
      <c r="BB53">
        <v>458000000</v>
      </c>
      <c r="BC53">
        <v>465000000</v>
      </c>
      <c r="BD53">
        <v>472000000</v>
      </c>
    </row>
    <row r="54" spans="1:57" x14ac:dyDescent="0.25">
      <c r="A54" t="s">
        <v>430</v>
      </c>
      <c r="B54" t="s">
        <v>244</v>
      </c>
      <c r="C54" t="s">
        <v>572</v>
      </c>
      <c r="D54" t="s">
        <v>108</v>
      </c>
      <c r="AN54">
        <v>2018000000</v>
      </c>
      <c r="AO54">
        <v>1905000000</v>
      </c>
      <c r="AP54">
        <v>1850000000</v>
      </c>
      <c r="AQ54">
        <v>1918000000</v>
      </c>
      <c r="AR54">
        <v>2115000000</v>
      </c>
      <c r="AS54">
        <v>2137000000</v>
      </c>
      <c r="AT54">
        <v>2203000000</v>
      </c>
      <c r="AU54">
        <v>2178000000</v>
      </c>
      <c r="AV54">
        <v>2325000000</v>
      </c>
      <c r="AW54">
        <v>2552000000</v>
      </c>
      <c r="AX54">
        <v>2644000000</v>
      </c>
      <c r="AY54">
        <v>2691000000</v>
      </c>
      <c r="AZ54">
        <v>3108000000</v>
      </c>
      <c r="BA54">
        <v>3231000000</v>
      </c>
      <c r="BB54">
        <v>2474000000</v>
      </c>
      <c r="BC54">
        <v>2371000000</v>
      </c>
      <c r="BD54">
        <v>2751000000</v>
      </c>
      <c r="BE54">
        <v>2709000000</v>
      </c>
    </row>
    <row r="55" spans="1:57" x14ac:dyDescent="0.25">
      <c r="A55" t="s">
        <v>166</v>
      </c>
      <c r="B55" t="s">
        <v>652</v>
      </c>
      <c r="C55" t="s">
        <v>572</v>
      </c>
      <c r="D55" t="s">
        <v>108</v>
      </c>
      <c r="AN55">
        <v>2880000000</v>
      </c>
      <c r="AO55">
        <v>4079000000</v>
      </c>
      <c r="AP55">
        <v>3620000000</v>
      </c>
      <c r="AQ55">
        <v>3894000000</v>
      </c>
      <c r="AR55">
        <v>3153000000</v>
      </c>
      <c r="AS55">
        <v>2973000000</v>
      </c>
      <c r="AT55">
        <v>3104000000</v>
      </c>
      <c r="AU55">
        <v>3376000000</v>
      </c>
      <c r="AV55">
        <v>4069000000</v>
      </c>
      <c r="AW55">
        <v>4931000000</v>
      </c>
      <c r="AX55">
        <v>5772000000</v>
      </c>
      <c r="AY55">
        <v>6702000000</v>
      </c>
      <c r="AZ55">
        <v>7775000000</v>
      </c>
      <c r="BA55">
        <v>8871000000</v>
      </c>
      <c r="BB55">
        <v>7936000000</v>
      </c>
      <c r="BC55">
        <v>8017000000</v>
      </c>
      <c r="BD55">
        <v>8503000000</v>
      </c>
      <c r="BE55">
        <v>7758000000</v>
      </c>
    </row>
    <row r="56" spans="1:57" x14ac:dyDescent="0.25">
      <c r="A56" t="s">
        <v>468</v>
      </c>
      <c r="B56" t="s">
        <v>471</v>
      </c>
      <c r="C56" t="s">
        <v>572</v>
      </c>
      <c r="D56" t="s">
        <v>108</v>
      </c>
      <c r="AN56">
        <v>24052000000</v>
      </c>
      <c r="AO56">
        <v>23982000000</v>
      </c>
      <c r="AP56">
        <v>24501000000</v>
      </c>
      <c r="AQ56">
        <v>25806000000</v>
      </c>
      <c r="AR56">
        <v>25327000000</v>
      </c>
      <c r="AS56">
        <v>24943000000</v>
      </c>
      <c r="AT56">
        <v>24175000000</v>
      </c>
      <c r="AU56">
        <v>26690000000</v>
      </c>
      <c r="AV56">
        <v>30104000000</v>
      </c>
      <c r="AW56">
        <v>36390000000</v>
      </c>
      <c r="AX56">
        <v>40531000000</v>
      </c>
      <c r="AY56">
        <v>45538000000</v>
      </c>
      <c r="AZ56">
        <v>49332000000</v>
      </c>
      <c r="BA56">
        <v>53398000000</v>
      </c>
      <c r="BB56">
        <v>47466000000</v>
      </c>
      <c r="BC56">
        <v>49108000000</v>
      </c>
      <c r="BD56">
        <v>53399000000</v>
      </c>
      <c r="BE56">
        <v>51581000000</v>
      </c>
    </row>
    <row r="57" spans="1:57" x14ac:dyDescent="0.25">
      <c r="A57" t="s">
        <v>18</v>
      </c>
      <c r="B57" t="s">
        <v>232</v>
      </c>
      <c r="C57" t="s">
        <v>572</v>
      </c>
      <c r="D57" t="s">
        <v>108</v>
      </c>
      <c r="AN57">
        <v>5400000</v>
      </c>
      <c r="AO57">
        <v>4600000</v>
      </c>
      <c r="AP57">
        <v>4200000</v>
      </c>
      <c r="AQ57">
        <v>9300000</v>
      </c>
      <c r="AR57">
        <v>7600000</v>
      </c>
      <c r="AS57">
        <v>8100000</v>
      </c>
      <c r="AT57">
        <v>8600000</v>
      </c>
      <c r="AU57">
        <v>8900000</v>
      </c>
      <c r="AV57">
        <v>6900000</v>
      </c>
      <c r="AW57">
        <v>6800000</v>
      </c>
      <c r="AX57">
        <v>7100000</v>
      </c>
      <c r="AY57">
        <v>9800000</v>
      </c>
      <c r="AZ57">
        <v>6800000</v>
      </c>
      <c r="BA57">
        <v>7800000</v>
      </c>
      <c r="BB57">
        <v>16000000</v>
      </c>
      <c r="BC57">
        <v>18000000</v>
      </c>
      <c r="BD57">
        <v>19200000</v>
      </c>
      <c r="BE57">
        <v>20500000</v>
      </c>
    </row>
    <row r="58" spans="1:57" x14ac:dyDescent="0.25">
      <c r="A58" t="s">
        <v>673</v>
      </c>
      <c r="B58" t="s">
        <v>251</v>
      </c>
      <c r="C58" t="s">
        <v>572</v>
      </c>
      <c r="D58" t="s">
        <v>108</v>
      </c>
      <c r="AN58">
        <v>42000000</v>
      </c>
      <c r="AO58">
        <v>44000000</v>
      </c>
      <c r="AP58">
        <v>48000000</v>
      </c>
      <c r="AQ58">
        <v>47000000</v>
      </c>
      <c r="AR58">
        <v>51000000</v>
      </c>
      <c r="AS58">
        <v>48000000</v>
      </c>
      <c r="AT58">
        <v>46000000</v>
      </c>
      <c r="AU58">
        <v>46000000</v>
      </c>
      <c r="AV58">
        <v>52000000</v>
      </c>
      <c r="AW58">
        <v>61000000</v>
      </c>
      <c r="AX58">
        <v>57000000</v>
      </c>
      <c r="AY58">
        <v>72000000</v>
      </c>
      <c r="AZ58">
        <v>74000000</v>
      </c>
      <c r="BA58">
        <v>76000000</v>
      </c>
      <c r="BB58">
        <v>79000000</v>
      </c>
      <c r="BC58">
        <v>95000000</v>
      </c>
      <c r="BD58">
        <v>113000000</v>
      </c>
      <c r="BE58">
        <v>110000000</v>
      </c>
    </row>
    <row r="59" spans="1:57" x14ac:dyDescent="0.25">
      <c r="A59" t="s">
        <v>295</v>
      </c>
      <c r="B59" t="s">
        <v>511</v>
      </c>
      <c r="C59" t="s">
        <v>572</v>
      </c>
      <c r="D59" t="s">
        <v>108</v>
      </c>
      <c r="AN59">
        <v>3691000000</v>
      </c>
      <c r="AO59">
        <v>3420000000</v>
      </c>
      <c r="AP59">
        <v>3156000000</v>
      </c>
      <c r="AQ59">
        <v>3236000000</v>
      </c>
      <c r="AR59">
        <v>3698000000</v>
      </c>
      <c r="AS59">
        <v>3671000000</v>
      </c>
      <c r="AT59">
        <v>4003000000</v>
      </c>
      <c r="AU59">
        <v>4791000000</v>
      </c>
      <c r="AV59">
        <v>5271000000</v>
      </c>
      <c r="AW59">
        <v>5652000000</v>
      </c>
      <c r="AX59">
        <v>5293000000</v>
      </c>
      <c r="AY59">
        <v>5562000000</v>
      </c>
      <c r="AZ59">
        <v>5978000000</v>
      </c>
      <c r="BA59">
        <v>6281000000</v>
      </c>
      <c r="BB59">
        <v>5617000000</v>
      </c>
      <c r="BC59">
        <v>5704000000</v>
      </c>
      <c r="BD59">
        <v>6366000000</v>
      </c>
      <c r="BE59">
        <v>6135000000</v>
      </c>
    </row>
    <row r="60" spans="1:57" x14ac:dyDescent="0.25">
      <c r="A60" t="s">
        <v>404</v>
      </c>
      <c r="B60" t="s">
        <v>694</v>
      </c>
      <c r="C60" t="s">
        <v>572</v>
      </c>
      <c r="D60" t="s">
        <v>108</v>
      </c>
      <c r="AN60">
        <v>1571000000</v>
      </c>
      <c r="AO60">
        <v>1781000000</v>
      </c>
      <c r="AP60">
        <v>2099000000</v>
      </c>
      <c r="AQ60">
        <v>2153000000</v>
      </c>
      <c r="AR60">
        <v>2483000000</v>
      </c>
      <c r="AS60">
        <v>2860000000</v>
      </c>
      <c r="AT60">
        <v>2798000000</v>
      </c>
      <c r="AU60">
        <v>2730000000</v>
      </c>
      <c r="AV60">
        <v>3128000000</v>
      </c>
      <c r="AW60">
        <v>3152000000</v>
      </c>
      <c r="AX60">
        <v>3518000000</v>
      </c>
      <c r="AY60">
        <v>3917000000</v>
      </c>
      <c r="AZ60">
        <v>4064000000</v>
      </c>
      <c r="BA60">
        <v>4166000000</v>
      </c>
      <c r="BB60">
        <v>4049000000</v>
      </c>
      <c r="BC60">
        <v>4209000000</v>
      </c>
      <c r="BD60">
        <v>4436000000</v>
      </c>
      <c r="BE60">
        <v>4736000000</v>
      </c>
    </row>
    <row r="61" spans="1:57" x14ac:dyDescent="0.25">
      <c r="A61" t="s">
        <v>672</v>
      </c>
      <c r="B61" t="s">
        <v>26</v>
      </c>
      <c r="C61" t="s">
        <v>572</v>
      </c>
      <c r="D61" t="s">
        <v>108</v>
      </c>
      <c r="AN61">
        <v>32000000</v>
      </c>
      <c r="AO61">
        <v>45000000</v>
      </c>
      <c r="AP61">
        <v>28000000</v>
      </c>
      <c r="AQ61">
        <v>74000000</v>
      </c>
      <c r="AR61">
        <v>80000000</v>
      </c>
      <c r="AS61">
        <v>102000000</v>
      </c>
      <c r="AT61">
        <v>100000000</v>
      </c>
      <c r="AU61">
        <v>111000000</v>
      </c>
      <c r="AV61">
        <v>112000000</v>
      </c>
      <c r="AW61">
        <v>178000000</v>
      </c>
      <c r="AX61">
        <v>477000000</v>
      </c>
      <c r="AY61">
        <v>393000000</v>
      </c>
      <c r="AZ61">
        <v>332000000</v>
      </c>
      <c r="BA61">
        <v>474000000</v>
      </c>
      <c r="BB61">
        <v>381000000</v>
      </c>
      <c r="BC61">
        <v>323000000</v>
      </c>
      <c r="BD61">
        <v>300000000</v>
      </c>
      <c r="BE61">
        <v>295000000</v>
      </c>
    </row>
    <row r="62" spans="1:57" x14ac:dyDescent="0.25">
      <c r="A62" t="s">
        <v>463</v>
      </c>
      <c r="B62" t="s">
        <v>224</v>
      </c>
      <c r="C62" t="s">
        <v>572</v>
      </c>
      <c r="D62" t="s">
        <v>108</v>
      </c>
      <c r="AN62">
        <v>31317440703.796909</v>
      </c>
      <c r="AO62">
        <v>36221230400.909492</v>
      </c>
      <c r="AP62">
        <v>37791810447.120331</v>
      </c>
      <c r="AQ62">
        <v>32144570271.017258</v>
      </c>
      <c r="AR62">
        <v>38223712971.709717</v>
      </c>
      <c r="AS62">
        <v>43020408938.647926</v>
      </c>
      <c r="AT62">
        <v>46022051531.536842</v>
      </c>
      <c r="AU62">
        <v>51176392315.35495</v>
      </c>
      <c r="AV62">
        <v>45200271632.356224</v>
      </c>
      <c r="AW62">
        <v>61392341960.914879</v>
      </c>
      <c r="AX62">
        <v>66994504455.97554</v>
      </c>
      <c r="AY62">
        <v>80575801241.399857</v>
      </c>
      <c r="AZ62">
        <v>97948011205.814529</v>
      </c>
      <c r="BA62">
        <v>103811252241.81198</v>
      </c>
      <c r="BB62">
        <v>94860666498.928467</v>
      </c>
      <c r="BC62">
        <v>111120016678.43935</v>
      </c>
      <c r="BD62">
        <v>127248330246.65028</v>
      </c>
      <c r="BE62">
        <v>139323358026.43695</v>
      </c>
    </row>
    <row r="63" spans="1:57" x14ac:dyDescent="0.25">
      <c r="A63" t="s">
        <v>287</v>
      </c>
      <c r="B63" t="s">
        <v>576</v>
      </c>
      <c r="C63" t="s">
        <v>572</v>
      </c>
      <c r="D63" t="s">
        <v>108</v>
      </c>
      <c r="AN63">
        <v>82239851527.570145</v>
      </c>
      <c r="AO63">
        <v>92063240565.136505</v>
      </c>
      <c r="AP63">
        <v>89938753510.318527</v>
      </c>
      <c r="AQ63">
        <v>78614778536.409454</v>
      </c>
      <c r="AR63">
        <v>87072322718.412109</v>
      </c>
      <c r="AS63">
        <v>94198698140.414978</v>
      </c>
      <c r="AT63">
        <v>96520384585.044403</v>
      </c>
      <c r="AU63">
        <v>106015756036.20267</v>
      </c>
      <c r="AV63">
        <v>107204200491.37076</v>
      </c>
      <c r="AW63">
        <v>140002369597.6893</v>
      </c>
      <c r="AX63">
        <v>150726412769.6362</v>
      </c>
      <c r="AY63">
        <v>166012014640.60904</v>
      </c>
      <c r="AZ63">
        <v>198942829820.20984</v>
      </c>
      <c r="BA63">
        <v>220884029308.99368</v>
      </c>
      <c r="BB63">
        <v>210284440687.74719</v>
      </c>
      <c r="BC63">
        <v>259006266466.62549</v>
      </c>
      <c r="BD63">
        <v>301268512369.17719</v>
      </c>
      <c r="BE63">
        <v>331632681352.63654</v>
      </c>
    </row>
    <row r="64" spans="1:57" x14ac:dyDescent="0.25">
      <c r="A64" t="s">
        <v>243</v>
      </c>
      <c r="B64" t="s">
        <v>314</v>
      </c>
      <c r="C64" t="s">
        <v>572</v>
      </c>
      <c r="D64" t="s">
        <v>108</v>
      </c>
      <c r="AN64">
        <v>10362000021.357718</v>
      </c>
      <c r="AO64">
        <v>12027508622.807993</v>
      </c>
      <c r="AP64">
        <v>14021463151.5131</v>
      </c>
      <c r="AQ64">
        <v>14772668856.48292</v>
      </c>
      <c r="AR64">
        <v>12604316518.780516</v>
      </c>
      <c r="AS64">
        <v>15838399684.087126</v>
      </c>
      <c r="AT64">
        <v>19149338437.922886</v>
      </c>
      <c r="AU64">
        <v>21286948540.213627</v>
      </c>
      <c r="AV64">
        <v>24282942371.680183</v>
      </c>
      <c r="AW64">
        <v>30344338449.89666</v>
      </c>
      <c r="AX64">
        <v>38128798437.522614</v>
      </c>
      <c r="AY64">
        <v>38857688869.196869</v>
      </c>
      <c r="AZ64">
        <v>46812403616.664955</v>
      </c>
      <c r="BA64">
        <v>57180813941.708519</v>
      </c>
      <c r="BB64">
        <v>52553960391.057785</v>
      </c>
      <c r="BC64">
        <v>52316389140.718819</v>
      </c>
      <c r="BD64">
        <v>60717244558.322807</v>
      </c>
      <c r="BE64">
        <v>63621547780.707664</v>
      </c>
    </row>
    <row r="65" spans="1:57" x14ac:dyDescent="0.25">
      <c r="A65" t="s">
        <v>151</v>
      </c>
      <c r="B65" t="s">
        <v>575</v>
      </c>
      <c r="C65" t="s">
        <v>572</v>
      </c>
      <c r="D65" t="s">
        <v>108</v>
      </c>
      <c r="AN65">
        <v>240112430194.92734</v>
      </c>
      <c r="AO65">
        <v>254827981755.74786</v>
      </c>
      <c r="AP65">
        <v>249036756068.13547</v>
      </c>
      <c r="AQ65">
        <v>261823131042.70401</v>
      </c>
      <c r="AR65">
        <v>265656972969.81628</v>
      </c>
      <c r="AS65">
        <v>263380128038.73053</v>
      </c>
      <c r="AT65">
        <v>265679029591.78192</v>
      </c>
      <c r="AU65">
        <v>283211036333.26007</v>
      </c>
      <c r="AV65">
        <v>329373374840.39899</v>
      </c>
      <c r="AW65">
        <v>384530399481.97009</v>
      </c>
      <c r="AX65">
        <v>409811479211.84552</v>
      </c>
      <c r="AY65">
        <v>445591070160.96307</v>
      </c>
      <c r="AZ65">
        <v>511014377101.388</v>
      </c>
      <c r="BA65">
        <v>557949857039.18054</v>
      </c>
      <c r="BB65">
        <v>482287051006.36609</v>
      </c>
      <c r="BC65">
        <v>481717389301.05658</v>
      </c>
      <c r="BD65">
        <v>551441052654.4502</v>
      </c>
      <c r="BE65">
        <v>535191548479.57343</v>
      </c>
    </row>
    <row r="66" spans="1:57" x14ac:dyDescent="0.25">
      <c r="A66" t="s">
        <v>233</v>
      </c>
      <c r="B66" t="s">
        <v>98</v>
      </c>
      <c r="C66" t="s">
        <v>572</v>
      </c>
      <c r="D66" t="s">
        <v>108</v>
      </c>
      <c r="AN66">
        <v>315000000</v>
      </c>
      <c r="AO66">
        <v>330000000</v>
      </c>
      <c r="AP66">
        <v>335000000</v>
      </c>
      <c r="AQ66">
        <v>330000000</v>
      </c>
      <c r="AR66">
        <v>377000000</v>
      </c>
      <c r="AS66">
        <v>451000000</v>
      </c>
      <c r="AT66">
        <v>438000000</v>
      </c>
      <c r="AU66">
        <v>449000000</v>
      </c>
      <c r="AV66">
        <v>408000000</v>
      </c>
      <c r="AW66">
        <v>464000000</v>
      </c>
      <c r="AX66">
        <v>488000000</v>
      </c>
      <c r="AY66">
        <v>492000000</v>
      </c>
      <c r="AZ66">
        <v>626000000</v>
      </c>
      <c r="BA66">
        <v>745000000</v>
      </c>
      <c r="BB66">
        <v>674000000</v>
      </c>
      <c r="BC66">
        <v>786000000</v>
      </c>
      <c r="BD66">
        <v>849000000</v>
      </c>
      <c r="BE66">
        <v>1039000000</v>
      </c>
    </row>
    <row r="67" spans="1:57" x14ac:dyDescent="0.25">
      <c r="A67" t="s">
        <v>249</v>
      </c>
      <c r="B67" t="s">
        <v>656</v>
      </c>
      <c r="C67" t="s">
        <v>572</v>
      </c>
      <c r="D67" t="s">
        <v>108</v>
      </c>
      <c r="AN67">
        <v>2954000000</v>
      </c>
      <c r="AO67">
        <v>3583000000</v>
      </c>
      <c r="AP67">
        <v>4046000000</v>
      </c>
      <c r="AQ67">
        <v>2942000000</v>
      </c>
      <c r="AR67">
        <v>4361000000</v>
      </c>
      <c r="AS67">
        <v>4657000000</v>
      </c>
      <c r="AT67">
        <v>4119000000</v>
      </c>
      <c r="AU67">
        <v>4133000000</v>
      </c>
      <c r="AV67">
        <v>4704000000</v>
      </c>
      <c r="AW67">
        <v>6328000000</v>
      </c>
      <c r="AX67">
        <v>7206000000</v>
      </c>
      <c r="AY67">
        <v>8133000000</v>
      </c>
      <c r="AZ67">
        <v>10327000000</v>
      </c>
      <c r="BA67">
        <v>12104000000</v>
      </c>
      <c r="BB67">
        <v>11757000000</v>
      </c>
      <c r="BC67">
        <v>13633000000</v>
      </c>
      <c r="BD67">
        <v>9333000000</v>
      </c>
      <c r="BE67">
        <v>10823000000</v>
      </c>
    </row>
    <row r="68" spans="1:57" x14ac:dyDescent="0.25">
      <c r="A68" t="s">
        <v>133</v>
      </c>
      <c r="B68" t="s">
        <v>391</v>
      </c>
      <c r="C68" t="s">
        <v>572</v>
      </c>
      <c r="D68" t="s">
        <v>108</v>
      </c>
      <c r="AN68">
        <v>164512000000</v>
      </c>
      <c r="AO68">
        <v>169871000000</v>
      </c>
      <c r="AP68">
        <v>162160000000</v>
      </c>
      <c r="AQ68">
        <v>172596999999.99997</v>
      </c>
      <c r="AR68">
        <v>185241999999.99997</v>
      </c>
      <c r="AS68">
        <v>181778999999.99997</v>
      </c>
      <c r="AT68">
        <v>182781999999.99997</v>
      </c>
      <c r="AU68">
        <v>193940999999.99997</v>
      </c>
      <c r="AV68">
        <v>227284999999.99997</v>
      </c>
      <c r="AW68">
        <v>262406999999.99997</v>
      </c>
      <c r="AX68">
        <v>273883000000</v>
      </c>
      <c r="AY68">
        <v>296332000000</v>
      </c>
      <c r="AZ68">
        <v>335171000000</v>
      </c>
      <c r="BA68">
        <v>362604000000</v>
      </c>
      <c r="BB68">
        <v>313736000000</v>
      </c>
      <c r="BC68">
        <v>309041000000</v>
      </c>
      <c r="BD68">
        <v>351131000000</v>
      </c>
      <c r="BE68">
        <v>334963000000</v>
      </c>
    </row>
    <row r="69" spans="1:57" x14ac:dyDescent="0.25">
      <c r="A69" t="s">
        <v>703</v>
      </c>
      <c r="B69" t="s">
        <v>156</v>
      </c>
      <c r="C69" t="s">
        <v>572</v>
      </c>
      <c r="D69" t="s">
        <v>108</v>
      </c>
      <c r="AN69">
        <v>58000000</v>
      </c>
      <c r="AO69">
        <v>69000000</v>
      </c>
      <c r="AP69">
        <v>90000000</v>
      </c>
      <c r="AQ69">
        <v>34000000</v>
      </c>
      <c r="AR69">
        <v>28000000</v>
      </c>
      <c r="AS69">
        <v>36000000</v>
      </c>
      <c r="AT69">
        <v>74000000</v>
      </c>
      <c r="AU69">
        <v>73000000</v>
      </c>
      <c r="AV69">
        <v>74000000</v>
      </c>
      <c r="AW69">
        <v>73000000</v>
      </c>
      <c r="AX69">
        <v>66000000</v>
      </c>
      <c r="AY69">
        <v>60000000</v>
      </c>
      <c r="AZ69">
        <v>61000000</v>
      </c>
      <c r="BA69">
        <v>46000000</v>
      </c>
      <c r="BB69">
        <v>26000000</v>
      </c>
    </row>
    <row r="70" spans="1:57" x14ac:dyDescent="0.25">
      <c r="A70" t="s">
        <v>72</v>
      </c>
      <c r="B70" t="s">
        <v>241</v>
      </c>
      <c r="C70" t="s">
        <v>572</v>
      </c>
      <c r="D70" t="s">
        <v>108</v>
      </c>
      <c r="AN70">
        <v>27369000000</v>
      </c>
      <c r="AO70">
        <v>29751000000</v>
      </c>
      <c r="AP70">
        <v>28649000000</v>
      </c>
      <c r="AQ70">
        <v>31592000000</v>
      </c>
      <c r="AR70">
        <v>33784000000</v>
      </c>
      <c r="AS70">
        <v>32656000000</v>
      </c>
      <c r="AT70">
        <v>33829000000</v>
      </c>
      <c r="AU70">
        <v>35468000000</v>
      </c>
      <c r="AV70">
        <v>43863000000</v>
      </c>
      <c r="AW70">
        <v>49996000000</v>
      </c>
      <c r="AX70">
        <v>53066000000</v>
      </c>
      <c r="AY70">
        <v>57543000000</v>
      </c>
      <c r="AZ70">
        <v>65020000000</v>
      </c>
      <c r="BA70">
        <v>70434000000</v>
      </c>
      <c r="BB70">
        <v>59743000000</v>
      </c>
      <c r="BC70">
        <v>59042000000</v>
      </c>
      <c r="BD70">
        <v>67698000000</v>
      </c>
      <c r="BE70">
        <v>63198000000</v>
      </c>
    </row>
    <row r="71" spans="1:57" x14ac:dyDescent="0.25">
      <c r="A71" t="s">
        <v>495</v>
      </c>
      <c r="B71" t="s">
        <v>643</v>
      </c>
      <c r="C71" t="s">
        <v>572</v>
      </c>
      <c r="D71" t="s">
        <v>108</v>
      </c>
      <c r="AN71">
        <v>452000000</v>
      </c>
      <c r="AO71">
        <v>565000000</v>
      </c>
      <c r="AP71">
        <v>597000000</v>
      </c>
      <c r="AQ71">
        <v>668000000</v>
      </c>
      <c r="AR71">
        <v>702000000</v>
      </c>
      <c r="AS71">
        <v>657000000</v>
      </c>
      <c r="AT71">
        <v>661000000</v>
      </c>
      <c r="AU71">
        <v>737000000</v>
      </c>
      <c r="AV71">
        <v>883000000</v>
      </c>
      <c r="AW71">
        <v>1111000000</v>
      </c>
      <c r="AX71">
        <v>1229000000</v>
      </c>
      <c r="AY71">
        <v>1361000000</v>
      </c>
      <c r="AZ71">
        <v>1416000000</v>
      </c>
      <c r="BA71">
        <v>1643000000</v>
      </c>
      <c r="BB71">
        <v>1445000000</v>
      </c>
      <c r="BC71">
        <v>1412000000</v>
      </c>
      <c r="BD71">
        <v>1683000000</v>
      </c>
      <c r="BE71">
        <v>1588000000</v>
      </c>
    </row>
    <row r="72" spans="1:57" x14ac:dyDescent="0.25">
      <c r="A72" t="s">
        <v>143</v>
      </c>
      <c r="B72" t="s">
        <v>92</v>
      </c>
      <c r="C72" t="s">
        <v>572</v>
      </c>
      <c r="D72" t="s">
        <v>108</v>
      </c>
      <c r="AN72">
        <v>177000000</v>
      </c>
      <c r="AO72">
        <v>170000000</v>
      </c>
      <c r="AP72">
        <v>157000000</v>
      </c>
      <c r="AQ72">
        <v>152000000</v>
      </c>
      <c r="AR72">
        <v>176000000</v>
      </c>
      <c r="AS72">
        <v>205000000</v>
      </c>
      <c r="AT72">
        <v>218000000</v>
      </c>
      <c r="AU72">
        <v>261000000</v>
      </c>
      <c r="AV72">
        <v>336000000</v>
      </c>
      <c r="AW72">
        <v>458000000</v>
      </c>
      <c r="AX72">
        <v>533000000</v>
      </c>
      <c r="AY72">
        <v>639000000</v>
      </c>
      <c r="AZ72">
        <v>790000000</v>
      </c>
      <c r="BA72">
        <v>1184000000</v>
      </c>
      <c r="BB72">
        <v>1119000000</v>
      </c>
      <c r="BC72">
        <v>1434000000</v>
      </c>
      <c r="BD72">
        <v>1998000000</v>
      </c>
      <c r="BE72">
        <v>1980000000</v>
      </c>
    </row>
    <row r="73" spans="1:57" x14ac:dyDescent="0.25">
      <c r="A73" t="s">
        <v>34</v>
      </c>
      <c r="B73" t="s">
        <v>687</v>
      </c>
      <c r="C73" t="s">
        <v>572</v>
      </c>
      <c r="D73" t="s">
        <v>108</v>
      </c>
      <c r="AN73">
        <v>215717000000.00006</v>
      </c>
      <c r="AO73">
        <v>227008000000.00003</v>
      </c>
      <c r="AP73">
        <v>220363000000.00003</v>
      </c>
      <c r="AQ73">
        <v>233129000000.00003</v>
      </c>
      <c r="AR73">
        <v>242639000000.00003</v>
      </c>
      <c r="AS73">
        <v>238222000000.00003</v>
      </c>
      <c r="AT73">
        <v>236107000000.00003</v>
      </c>
      <c r="AU73">
        <v>250643000000</v>
      </c>
      <c r="AV73">
        <v>292548000000</v>
      </c>
      <c r="AW73">
        <v>339532000000</v>
      </c>
      <c r="AX73">
        <v>356975000000</v>
      </c>
      <c r="AY73">
        <v>389901000000</v>
      </c>
      <c r="AZ73">
        <v>443737000000</v>
      </c>
      <c r="BA73">
        <v>476524999999.99994</v>
      </c>
      <c r="BB73">
        <v>408866999999.99994</v>
      </c>
      <c r="BC73">
        <v>405777999999.99994</v>
      </c>
      <c r="BD73">
        <v>460870999999.99994</v>
      </c>
      <c r="BE73">
        <v>441410999999.99994</v>
      </c>
    </row>
    <row r="74" spans="1:57" x14ac:dyDescent="0.25">
      <c r="A74" t="s">
        <v>204</v>
      </c>
      <c r="B74" t="s">
        <v>342</v>
      </c>
      <c r="C74" t="s">
        <v>572</v>
      </c>
      <c r="D74" t="s">
        <v>108</v>
      </c>
      <c r="AN74">
        <v>2937143492.7055807</v>
      </c>
      <c r="AO74">
        <v>2929601612.1251669</v>
      </c>
      <c r="AP74">
        <v>2699155261.0569687</v>
      </c>
      <c r="AQ74">
        <v>2810654254.0931001</v>
      </c>
      <c r="AR74">
        <v>2921193431.5094643</v>
      </c>
      <c r="AS74">
        <v>2781277207.9126115</v>
      </c>
      <c r="AT74">
        <v>2571027618.2778006</v>
      </c>
      <c r="AU74">
        <v>2669257495.163826</v>
      </c>
      <c r="AV74">
        <v>2864671286.4058223</v>
      </c>
      <c r="AW74">
        <v>4411761499.2821817</v>
      </c>
      <c r="AX74">
        <v>4815717183.3536901</v>
      </c>
      <c r="AY74">
        <v>5477834762.069088</v>
      </c>
      <c r="AZ74">
        <v>7555220936.746356</v>
      </c>
      <c r="BA74">
        <v>9049801088.4014549</v>
      </c>
      <c r="BB74">
        <v>10506740467.089428</v>
      </c>
      <c r="BC74">
        <v>13842647722.732584</v>
      </c>
    </row>
    <row r="75" spans="1:57" x14ac:dyDescent="0.25">
      <c r="A75" t="s">
        <v>46</v>
      </c>
      <c r="B75" t="s">
        <v>22</v>
      </c>
      <c r="C75" t="s">
        <v>572</v>
      </c>
      <c r="D75" t="s">
        <v>108</v>
      </c>
      <c r="AN75">
        <v>2383000000</v>
      </c>
      <c r="AO75">
        <v>2408000000</v>
      </c>
      <c r="AP75">
        <v>2358000000</v>
      </c>
      <c r="AQ75">
        <v>2371000000</v>
      </c>
      <c r="AR75">
        <v>2236000000</v>
      </c>
      <c r="AS75">
        <v>2035000000</v>
      </c>
      <c r="AT75">
        <v>2065000000</v>
      </c>
      <c r="AU75">
        <v>2235000000</v>
      </c>
      <c r="AV75">
        <v>2676000000</v>
      </c>
      <c r="AW75">
        <v>2975000000</v>
      </c>
      <c r="AX75">
        <v>3069000000</v>
      </c>
      <c r="AY75">
        <v>3515000000</v>
      </c>
      <c r="AZ75">
        <v>4287000000</v>
      </c>
      <c r="BA75">
        <v>4873000000</v>
      </c>
      <c r="BB75">
        <v>4104000000</v>
      </c>
      <c r="BC75">
        <v>4510000000</v>
      </c>
      <c r="BD75">
        <v>5591000000</v>
      </c>
      <c r="BE75">
        <v>5415000000</v>
      </c>
    </row>
    <row r="76" spans="1:57" x14ac:dyDescent="0.25">
      <c r="A76" t="s">
        <v>136</v>
      </c>
      <c r="B76" t="s">
        <v>372</v>
      </c>
      <c r="C76" t="s">
        <v>572</v>
      </c>
      <c r="D76" t="s">
        <v>108</v>
      </c>
      <c r="AN76">
        <v>369000000</v>
      </c>
      <c r="AO76">
        <v>374000000</v>
      </c>
      <c r="AP76">
        <v>386000000</v>
      </c>
      <c r="AQ76">
        <v>309000000</v>
      </c>
      <c r="AR76">
        <v>365000000</v>
      </c>
      <c r="AS76">
        <v>291000000</v>
      </c>
      <c r="AT76">
        <v>316000000</v>
      </c>
      <c r="AU76">
        <v>384000000</v>
      </c>
      <c r="AV76">
        <v>496000000</v>
      </c>
      <c r="AW76">
        <v>588000000</v>
      </c>
      <c r="AX76">
        <v>722000000</v>
      </c>
      <c r="AY76">
        <v>684000000</v>
      </c>
      <c r="AZ76">
        <v>725000000</v>
      </c>
      <c r="BA76">
        <v>938000000</v>
      </c>
      <c r="BB76">
        <v>724000000</v>
      </c>
      <c r="BC76">
        <v>809000000</v>
      </c>
      <c r="BD76">
        <v>933000000</v>
      </c>
      <c r="BE76">
        <v>987000000</v>
      </c>
    </row>
    <row r="77" spans="1:57" x14ac:dyDescent="0.25">
      <c r="A77" t="s">
        <v>363</v>
      </c>
      <c r="B77" t="s">
        <v>617</v>
      </c>
      <c r="C77" t="s">
        <v>572</v>
      </c>
      <c r="D77" t="s">
        <v>108</v>
      </c>
      <c r="AN77">
        <v>31295000000</v>
      </c>
      <c r="AO77">
        <v>32088000000</v>
      </c>
      <c r="AP77">
        <v>27402000000</v>
      </c>
      <c r="AQ77">
        <v>29490000000</v>
      </c>
      <c r="AR77">
        <v>37770000000</v>
      </c>
      <c r="AS77">
        <v>38534000000</v>
      </c>
      <c r="AT77">
        <v>38385000000</v>
      </c>
      <c r="AU77">
        <v>40537000000</v>
      </c>
      <c r="AV77">
        <v>45990000000</v>
      </c>
      <c r="AW77">
        <v>52108000000</v>
      </c>
      <c r="AX77">
        <v>51691000000</v>
      </c>
      <c r="AY77">
        <v>54450000000</v>
      </c>
      <c r="AZ77">
        <v>63701000000</v>
      </c>
      <c r="BA77">
        <v>67779000000</v>
      </c>
      <c r="BB77">
        <v>58857000000</v>
      </c>
      <c r="BC77">
        <v>56139000000</v>
      </c>
      <c r="BD77">
        <v>65959000000</v>
      </c>
      <c r="BE77">
        <v>63530000000</v>
      </c>
    </row>
    <row r="78" spans="1:57" x14ac:dyDescent="0.25">
      <c r="A78" t="s">
        <v>375</v>
      </c>
      <c r="B78" t="s">
        <v>456</v>
      </c>
      <c r="C78" t="s">
        <v>572</v>
      </c>
      <c r="D78" t="s">
        <v>108</v>
      </c>
    </row>
    <row r="79" spans="1:57" x14ac:dyDescent="0.25">
      <c r="A79" t="s">
        <v>369</v>
      </c>
      <c r="B79" t="s">
        <v>267</v>
      </c>
      <c r="C79" t="s">
        <v>572</v>
      </c>
      <c r="D79" t="s">
        <v>108</v>
      </c>
      <c r="AP79">
        <v>16000000</v>
      </c>
      <c r="AQ79">
        <v>13000000</v>
      </c>
      <c r="AR79">
        <v>14000000</v>
      </c>
      <c r="AS79">
        <v>17000000</v>
      </c>
      <c r="AT79">
        <v>15000000</v>
      </c>
      <c r="AU79">
        <v>17000000</v>
      </c>
      <c r="AV79">
        <v>17000000</v>
      </c>
      <c r="AW79">
        <v>19000000</v>
      </c>
      <c r="AX79">
        <v>21000000</v>
      </c>
      <c r="AY79">
        <v>23000000</v>
      </c>
      <c r="AZ79">
        <v>25000000</v>
      </c>
      <c r="BA79">
        <v>27000000</v>
      </c>
      <c r="BB79">
        <v>27000000</v>
      </c>
      <c r="BC79">
        <v>29000000</v>
      </c>
      <c r="BD79">
        <v>26000000</v>
      </c>
    </row>
    <row r="80" spans="1:57" x14ac:dyDescent="0.25">
      <c r="A80" t="s">
        <v>483</v>
      </c>
      <c r="B80" t="s">
        <v>356</v>
      </c>
      <c r="C80" t="s">
        <v>572</v>
      </c>
      <c r="D80" t="s">
        <v>108</v>
      </c>
      <c r="AN80">
        <v>94000000</v>
      </c>
      <c r="AO80">
        <v>91000000</v>
      </c>
      <c r="AP80">
        <v>103000000</v>
      </c>
      <c r="AQ80">
        <v>110000000</v>
      </c>
      <c r="AR80">
        <v>143000000</v>
      </c>
      <c r="AS80">
        <v>99000000</v>
      </c>
      <c r="AT80">
        <v>46000000</v>
      </c>
      <c r="AU80">
        <v>77000000</v>
      </c>
      <c r="AV80">
        <v>84000000</v>
      </c>
      <c r="AW80">
        <v>74000000</v>
      </c>
      <c r="AX80">
        <v>13000000</v>
      </c>
    </row>
    <row r="81" spans="1:57" x14ac:dyDescent="0.25">
      <c r="A81" t="s">
        <v>653</v>
      </c>
      <c r="B81" t="s">
        <v>578</v>
      </c>
      <c r="C81" t="s">
        <v>572</v>
      </c>
      <c r="D81" t="s">
        <v>108</v>
      </c>
      <c r="AN81">
        <v>27577000000</v>
      </c>
      <c r="AO81">
        <v>29181000000</v>
      </c>
      <c r="AP81">
        <v>30483000000</v>
      </c>
      <c r="AQ81">
        <v>31658000000</v>
      </c>
      <c r="AR81">
        <v>30807000000</v>
      </c>
      <c r="AS81">
        <v>29978000000</v>
      </c>
      <c r="AT81">
        <v>26137000000</v>
      </c>
      <c r="AU81">
        <v>27819000000</v>
      </c>
      <c r="AV81">
        <v>30736000000</v>
      </c>
      <c r="AW81">
        <v>37166000000</v>
      </c>
      <c r="AX81">
        <v>39411000000</v>
      </c>
      <c r="AY81">
        <v>43803000000</v>
      </c>
      <c r="AZ81">
        <v>48193000000</v>
      </c>
      <c r="BA81">
        <v>46285000000</v>
      </c>
      <c r="BB81">
        <v>38564000000</v>
      </c>
      <c r="BC81">
        <v>40746000000</v>
      </c>
      <c r="BD81">
        <v>45940000000</v>
      </c>
      <c r="BE81">
        <v>45966000000</v>
      </c>
    </row>
    <row r="82" spans="1:57" x14ac:dyDescent="0.25">
      <c r="A82" t="s">
        <v>611</v>
      </c>
      <c r="B82" t="s">
        <v>449</v>
      </c>
      <c r="C82" t="s">
        <v>572</v>
      </c>
      <c r="D82" t="s">
        <v>108</v>
      </c>
      <c r="AP82">
        <v>75000000</v>
      </c>
      <c r="AQ82">
        <v>229000000</v>
      </c>
      <c r="AR82">
        <v>131000000</v>
      </c>
      <c r="AS82">
        <v>107000000</v>
      </c>
      <c r="AT82">
        <v>136000000</v>
      </c>
      <c r="AU82">
        <v>144000000</v>
      </c>
      <c r="AV82">
        <v>172000000</v>
      </c>
      <c r="AW82">
        <v>209000000</v>
      </c>
      <c r="AX82">
        <v>287000000</v>
      </c>
      <c r="AY82">
        <v>361000000</v>
      </c>
      <c r="AZ82">
        <v>440000000</v>
      </c>
      <c r="BA82">
        <v>505000000</v>
      </c>
      <c r="BB82">
        <v>537000000</v>
      </c>
      <c r="BC82">
        <v>737000000</v>
      </c>
      <c r="BD82">
        <v>1069000000</v>
      </c>
      <c r="BE82">
        <v>1565000000</v>
      </c>
    </row>
    <row r="83" spans="1:57" x14ac:dyDescent="0.25">
      <c r="A83" t="s">
        <v>155</v>
      </c>
      <c r="B83" t="s">
        <v>532</v>
      </c>
      <c r="C83" t="s">
        <v>572</v>
      </c>
      <c r="D83" t="s">
        <v>108</v>
      </c>
      <c r="AN83">
        <v>30000000</v>
      </c>
      <c r="AO83">
        <v>32000000</v>
      </c>
      <c r="AP83">
        <v>35000000</v>
      </c>
      <c r="AQ83">
        <v>304000000</v>
      </c>
      <c r="AR83">
        <v>325000000</v>
      </c>
      <c r="AS83">
        <v>357000000</v>
      </c>
      <c r="AT83">
        <v>374000000</v>
      </c>
      <c r="AU83">
        <v>383000000</v>
      </c>
      <c r="AV83">
        <v>441000000</v>
      </c>
      <c r="AW83">
        <v>495000000</v>
      </c>
      <c r="AX83">
        <v>867000000</v>
      </c>
      <c r="AY83">
        <v>910000000</v>
      </c>
      <c r="AZ83">
        <v>990000000</v>
      </c>
      <c r="BA83">
        <v>970000000</v>
      </c>
      <c r="BB83">
        <v>849000000</v>
      </c>
      <c r="BC83">
        <v>706000000</v>
      </c>
      <c r="BD83">
        <v>797000000</v>
      </c>
      <c r="BE83">
        <v>1154000000</v>
      </c>
    </row>
    <row r="84" spans="1:57" x14ac:dyDescent="0.25">
      <c r="A84" t="s">
        <v>561</v>
      </c>
      <c r="B84" t="s">
        <v>556</v>
      </c>
      <c r="C84" t="s">
        <v>572</v>
      </c>
      <c r="D84" t="s">
        <v>108</v>
      </c>
      <c r="AN84">
        <v>900000</v>
      </c>
      <c r="AO84">
        <v>9300000</v>
      </c>
      <c r="AP84">
        <v>4800000</v>
      </c>
      <c r="AQ84">
        <v>4300000</v>
      </c>
      <c r="AR84">
        <v>5800000</v>
      </c>
      <c r="AS84">
        <v>7800000</v>
      </c>
      <c r="AT84">
        <v>8199999.9999999991</v>
      </c>
      <c r="AZ84">
        <v>1100000</v>
      </c>
      <c r="BA84">
        <v>2400000</v>
      </c>
      <c r="BB84">
        <v>4900000</v>
      </c>
      <c r="BC84">
        <v>2000000</v>
      </c>
      <c r="BD84">
        <v>2100000</v>
      </c>
      <c r="BE84">
        <v>1700000</v>
      </c>
    </row>
    <row r="85" spans="1:57" x14ac:dyDescent="0.25">
      <c r="A85" t="s">
        <v>21</v>
      </c>
      <c r="B85" t="s">
        <v>76</v>
      </c>
      <c r="C85" t="s">
        <v>572</v>
      </c>
      <c r="D85" t="s">
        <v>108</v>
      </c>
      <c r="AN85">
        <v>28000000</v>
      </c>
      <c r="AO85">
        <v>67000000</v>
      </c>
      <c r="AP85">
        <v>76000000</v>
      </c>
      <c r="AV85">
        <v>58000000</v>
      </c>
      <c r="AW85">
        <v>51000000</v>
      </c>
      <c r="AX85">
        <v>59000000</v>
      </c>
      <c r="AY85">
        <v>69000000</v>
      </c>
      <c r="AZ85">
        <v>87000000</v>
      </c>
      <c r="BA85">
        <v>80000000</v>
      </c>
      <c r="BB85">
        <v>64000000</v>
      </c>
      <c r="BC85">
        <v>80000000</v>
      </c>
      <c r="BD85">
        <v>92000000</v>
      </c>
      <c r="BE85">
        <v>99000000</v>
      </c>
    </row>
    <row r="86" spans="1:57" x14ac:dyDescent="0.25">
      <c r="A86" t="s">
        <v>569</v>
      </c>
      <c r="B86" t="s">
        <v>147</v>
      </c>
      <c r="C86" t="s">
        <v>572</v>
      </c>
      <c r="D86" t="s">
        <v>108</v>
      </c>
      <c r="AP86">
        <v>3100000</v>
      </c>
      <c r="AT86">
        <v>2700000</v>
      </c>
      <c r="AU86">
        <v>2300000</v>
      </c>
      <c r="AV86">
        <v>2400000</v>
      </c>
      <c r="AW86">
        <v>2200000</v>
      </c>
      <c r="AX86">
        <v>1600000</v>
      </c>
      <c r="AY86">
        <v>2800000</v>
      </c>
      <c r="AZ86">
        <v>28400000</v>
      </c>
      <c r="BA86">
        <v>38200000</v>
      </c>
      <c r="BB86">
        <v>12000000</v>
      </c>
      <c r="BC86">
        <v>13600000</v>
      </c>
    </row>
    <row r="87" spans="1:57" x14ac:dyDescent="0.25">
      <c r="A87" t="s">
        <v>633</v>
      </c>
      <c r="B87" t="s">
        <v>218</v>
      </c>
      <c r="C87" t="s">
        <v>572</v>
      </c>
      <c r="D87" t="s">
        <v>108</v>
      </c>
      <c r="AN87">
        <v>1000000</v>
      </c>
      <c r="AO87">
        <v>4000000</v>
      </c>
      <c r="AP87">
        <v>5000000</v>
      </c>
      <c r="AQ87">
        <v>0</v>
      </c>
      <c r="AR87">
        <v>10000000</v>
      </c>
      <c r="AS87">
        <v>5000000</v>
      </c>
      <c r="AT87">
        <v>14000000</v>
      </c>
    </row>
    <row r="88" spans="1:57" x14ac:dyDescent="0.25">
      <c r="A88" t="s">
        <v>674</v>
      </c>
      <c r="B88" t="s">
        <v>524</v>
      </c>
      <c r="C88" t="s">
        <v>572</v>
      </c>
      <c r="D88" t="s">
        <v>108</v>
      </c>
      <c r="AN88">
        <v>4182000000</v>
      </c>
      <c r="AO88">
        <v>3759000000</v>
      </c>
      <c r="AP88">
        <v>3794000000</v>
      </c>
      <c r="AQ88">
        <v>6188000000</v>
      </c>
      <c r="AR88">
        <v>8839000000</v>
      </c>
      <c r="AS88">
        <v>9262000000</v>
      </c>
      <c r="AT88">
        <v>9216000000</v>
      </c>
      <c r="AU88">
        <v>10005000000</v>
      </c>
      <c r="AV88">
        <v>10842000000</v>
      </c>
      <c r="AW88">
        <v>12809000000</v>
      </c>
      <c r="AX88">
        <v>13453000000</v>
      </c>
      <c r="AY88">
        <v>14495000000</v>
      </c>
      <c r="AZ88">
        <v>15687000000</v>
      </c>
      <c r="BA88">
        <v>17586000000</v>
      </c>
      <c r="BB88">
        <v>14796000000</v>
      </c>
      <c r="BC88">
        <v>12579000000</v>
      </c>
      <c r="BD88">
        <v>14984000000</v>
      </c>
      <c r="BE88">
        <v>13313000000</v>
      </c>
    </row>
    <row r="89" spans="1:57" x14ac:dyDescent="0.25">
      <c r="A89" t="s">
        <v>68</v>
      </c>
      <c r="B89" t="s">
        <v>592</v>
      </c>
      <c r="C89" t="s">
        <v>572</v>
      </c>
      <c r="D89" t="s">
        <v>108</v>
      </c>
      <c r="AN89">
        <v>76000000</v>
      </c>
      <c r="AO89">
        <v>79000000</v>
      </c>
      <c r="AP89">
        <v>78000000</v>
      </c>
      <c r="AQ89">
        <v>83000000</v>
      </c>
      <c r="AR89">
        <v>88000000</v>
      </c>
      <c r="AS89">
        <v>93000000</v>
      </c>
      <c r="AT89">
        <v>83000000</v>
      </c>
      <c r="AU89">
        <v>91000000</v>
      </c>
      <c r="AV89">
        <v>104000000</v>
      </c>
      <c r="AW89">
        <v>86000000</v>
      </c>
      <c r="AX89">
        <v>71000000</v>
      </c>
      <c r="AY89">
        <v>94000000</v>
      </c>
      <c r="AZ89">
        <v>129000000</v>
      </c>
      <c r="BA89">
        <v>127000000</v>
      </c>
      <c r="BB89">
        <v>112000000</v>
      </c>
      <c r="BC89">
        <v>112000000</v>
      </c>
      <c r="BD89">
        <v>117000000</v>
      </c>
      <c r="BE89">
        <v>110000000</v>
      </c>
    </row>
    <row r="90" spans="1:57" x14ac:dyDescent="0.25">
      <c r="A90" t="s">
        <v>505</v>
      </c>
      <c r="B90" t="s">
        <v>647</v>
      </c>
      <c r="C90" t="s">
        <v>572</v>
      </c>
      <c r="D90" t="s">
        <v>108</v>
      </c>
    </row>
    <row r="91" spans="1:57" x14ac:dyDescent="0.25">
      <c r="A91" t="s">
        <v>254</v>
      </c>
      <c r="B91" t="s">
        <v>128</v>
      </c>
      <c r="C91" t="s">
        <v>572</v>
      </c>
      <c r="D91" t="s">
        <v>108</v>
      </c>
      <c r="AN91">
        <v>216000000</v>
      </c>
      <c r="AO91">
        <v>221000000</v>
      </c>
      <c r="AP91">
        <v>270000000</v>
      </c>
      <c r="AQ91">
        <v>329000000</v>
      </c>
      <c r="AR91">
        <v>374000000</v>
      </c>
      <c r="AS91">
        <v>498000000</v>
      </c>
      <c r="AT91">
        <v>588000000</v>
      </c>
      <c r="AU91">
        <v>647000000</v>
      </c>
      <c r="AV91">
        <v>646000000</v>
      </c>
      <c r="AW91">
        <v>630000000</v>
      </c>
      <c r="AX91">
        <v>791000000</v>
      </c>
      <c r="AY91">
        <v>919000000</v>
      </c>
      <c r="AZ91">
        <v>1055000000</v>
      </c>
      <c r="BA91">
        <v>1068000000</v>
      </c>
      <c r="BB91">
        <v>1179000000</v>
      </c>
      <c r="BC91">
        <v>1379000000</v>
      </c>
      <c r="BD91">
        <v>1350000000</v>
      </c>
      <c r="BE91">
        <v>1419000000</v>
      </c>
    </row>
    <row r="92" spans="1:57" x14ac:dyDescent="0.25">
      <c r="A92" t="s">
        <v>712</v>
      </c>
      <c r="B92" t="s">
        <v>33</v>
      </c>
      <c r="C92" t="s">
        <v>572</v>
      </c>
      <c r="D92" t="s">
        <v>108</v>
      </c>
    </row>
    <row r="93" spans="1:57" x14ac:dyDescent="0.25">
      <c r="A93" t="s">
        <v>347</v>
      </c>
      <c r="B93" t="s">
        <v>513</v>
      </c>
      <c r="C93" t="s">
        <v>572</v>
      </c>
      <c r="D93" t="s">
        <v>108</v>
      </c>
      <c r="AN93">
        <v>33000000</v>
      </c>
      <c r="AO93">
        <v>112000000</v>
      </c>
      <c r="AP93">
        <v>115000000</v>
      </c>
      <c r="AQ93">
        <v>111000000</v>
      </c>
      <c r="AR93">
        <v>109000000</v>
      </c>
      <c r="AS93">
        <v>80000000</v>
      </c>
      <c r="AT93">
        <v>65000000</v>
      </c>
      <c r="AU93">
        <v>53000000</v>
      </c>
      <c r="AV93">
        <v>28000000</v>
      </c>
      <c r="AW93">
        <v>27000000</v>
      </c>
      <c r="AX93">
        <v>35000000</v>
      </c>
      <c r="AY93">
        <v>37000000</v>
      </c>
      <c r="AZ93">
        <v>50000000</v>
      </c>
      <c r="BA93">
        <v>59000000</v>
      </c>
      <c r="BB93">
        <v>35000000</v>
      </c>
      <c r="BC93">
        <v>80000000</v>
      </c>
      <c r="BD93">
        <v>95000000</v>
      </c>
      <c r="BE93">
        <v>64000000</v>
      </c>
    </row>
    <row r="94" spans="1:57" x14ac:dyDescent="0.25">
      <c r="A94" t="s">
        <v>335</v>
      </c>
      <c r="B94" t="s">
        <v>514</v>
      </c>
      <c r="C94" t="s">
        <v>572</v>
      </c>
      <c r="D94" t="s">
        <v>108</v>
      </c>
      <c r="AN94">
        <v>401447124285.64117</v>
      </c>
      <c r="AO94">
        <v>429677643426.75592</v>
      </c>
      <c r="AP94">
        <v>424668913209.63232</v>
      </c>
      <c r="AQ94">
        <v>430299010690.72363</v>
      </c>
      <c r="AR94">
        <v>447488862243.97327</v>
      </c>
      <c r="AS94">
        <v>455882482660.75598</v>
      </c>
      <c r="AT94">
        <v>440673650187.39832</v>
      </c>
      <c r="AU94">
        <v>455392298611.7832</v>
      </c>
      <c r="AV94">
        <v>503545526253.99121</v>
      </c>
      <c r="AW94">
        <v>592318004504.24829</v>
      </c>
      <c r="AX94">
        <v>628992692990.20264</v>
      </c>
      <c r="AY94">
        <v>676387829130.53833</v>
      </c>
      <c r="AZ94">
        <v>771718162226.89905</v>
      </c>
      <c r="BA94">
        <v>849404982090.17493</v>
      </c>
      <c r="BB94">
        <v>751278485118.53906</v>
      </c>
      <c r="BC94">
        <v>805438926847.90027</v>
      </c>
      <c r="BD94">
        <v>919823006339.82568</v>
      </c>
      <c r="BE94">
        <v>938519807730.901</v>
      </c>
    </row>
    <row r="95" spans="1:57" x14ac:dyDescent="0.25">
      <c r="A95" t="s">
        <v>257</v>
      </c>
      <c r="B95" t="s">
        <v>327</v>
      </c>
      <c r="C95" t="s">
        <v>572</v>
      </c>
      <c r="D95" t="s">
        <v>108</v>
      </c>
      <c r="AN95">
        <v>9604000000</v>
      </c>
      <c r="AO95">
        <v>11994000000</v>
      </c>
      <c r="AP95">
        <v>9979000000</v>
      </c>
      <c r="AQ95">
        <v>7337000000</v>
      </c>
      <c r="AR95">
        <v>7343000000</v>
      </c>
      <c r="AS95">
        <v>8198000000</v>
      </c>
      <c r="AT95">
        <v>7923000000</v>
      </c>
      <c r="AU95">
        <v>9849000000</v>
      </c>
      <c r="AV95">
        <v>9004000000</v>
      </c>
      <c r="AW95">
        <v>11874000000</v>
      </c>
      <c r="AX95">
        <v>13588000000</v>
      </c>
      <c r="AY95">
        <v>15541000000</v>
      </c>
      <c r="AZ95">
        <v>18237000000</v>
      </c>
      <c r="BA95">
        <v>20236000000</v>
      </c>
      <c r="BB95">
        <v>20291000000</v>
      </c>
      <c r="BC95">
        <v>27208000000</v>
      </c>
      <c r="BD95">
        <v>33169000000</v>
      </c>
      <c r="BE95">
        <v>38021000000</v>
      </c>
    </row>
    <row r="96" spans="1:57" x14ac:dyDescent="0.25">
      <c r="A96" t="s">
        <v>533</v>
      </c>
      <c r="B96" t="s">
        <v>55</v>
      </c>
      <c r="C96" t="s">
        <v>572</v>
      </c>
      <c r="D96" t="s">
        <v>108</v>
      </c>
      <c r="AN96">
        <v>85000000</v>
      </c>
      <c r="AO96">
        <v>119000000</v>
      </c>
      <c r="AP96">
        <v>152000000</v>
      </c>
      <c r="AQ96">
        <v>175000000</v>
      </c>
      <c r="AR96">
        <v>214000000</v>
      </c>
      <c r="AS96">
        <v>263000000</v>
      </c>
      <c r="AT96">
        <v>260000000</v>
      </c>
      <c r="AU96">
        <v>305000000</v>
      </c>
      <c r="AV96">
        <v>372000000</v>
      </c>
      <c r="AW96">
        <v>420000000</v>
      </c>
      <c r="AX96">
        <v>465000000</v>
      </c>
      <c r="AY96">
        <v>516000000</v>
      </c>
      <c r="AZ96">
        <v>547000000</v>
      </c>
      <c r="BA96">
        <v>620000000</v>
      </c>
      <c r="BB96">
        <v>616000000</v>
      </c>
      <c r="BC96">
        <v>627000000</v>
      </c>
      <c r="BD96">
        <v>642000000</v>
      </c>
      <c r="BE96">
        <v>666000000</v>
      </c>
    </row>
    <row r="97" spans="1:57" x14ac:dyDescent="0.25">
      <c r="A97" t="s">
        <v>666</v>
      </c>
      <c r="B97" t="s">
        <v>144</v>
      </c>
      <c r="C97" t="s">
        <v>572</v>
      </c>
      <c r="D97" t="s">
        <v>108</v>
      </c>
      <c r="AN97">
        <v>2250951363.2096939</v>
      </c>
      <c r="AO97">
        <v>2525441123.6331606</v>
      </c>
      <c r="AP97">
        <v>2493216477.2382607</v>
      </c>
      <c r="AQ97">
        <v>2924192872.18262</v>
      </c>
      <c r="AR97">
        <v>3179625119.8393159</v>
      </c>
      <c r="AS97">
        <v>3147575426.026731</v>
      </c>
      <c r="AT97">
        <v>3694695609.300993</v>
      </c>
      <c r="AU97">
        <v>3943086097.641727</v>
      </c>
      <c r="AV97">
        <v>4643139106.1519213</v>
      </c>
      <c r="AW97">
        <v>5349084622.0256834</v>
      </c>
      <c r="AX97">
        <v>6542372631.7512236</v>
      </c>
      <c r="AY97">
        <v>7370602336.8502493</v>
      </c>
      <c r="AZ97">
        <v>8935626604.5179882</v>
      </c>
      <c r="BA97">
        <v>10256142246.65811</v>
      </c>
      <c r="BB97">
        <v>9805299650.5482273</v>
      </c>
      <c r="BC97">
        <v>10031997635.639576</v>
      </c>
      <c r="BD97">
        <v>12618779732.3566</v>
      </c>
      <c r="BE97">
        <v>14812799733.01668</v>
      </c>
    </row>
    <row r="98" spans="1:57" x14ac:dyDescent="0.25">
      <c r="A98" t="s">
        <v>500</v>
      </c>
      <c r="B98" t="s">
        <v>616</v>
      </c>
      <c r="C98" t="s">
        <v>572</v>
      </c>
      <c r="D98" t="s">
        <v>108</v>
      </c>
      <c r="AN98">
        <v>1349000000</v>
      </c>
      <c r="AO98">
        <v>2014000000</v>
      </c>
      <c r="AP98">
        <v>2523000000</v>
      </c>
      <c r="AQ98">
        <v>2733000000</v>
      </c>
      <c r="AR98">
        <v>2595000000</v>
      </c>
      <c r="AS98">
        <v>2871000000</v>
      </c>
      <c r="AT98">
        <v>3463000000</v>
      </c>
      <c r="AU98">
        <v>3952000000</v>
      </c>
      <c r="AV98">
        <v>6513000000</v>
      </c>
      <c r="AW98">
        <v>6945000000</v>
      </c>
      <c r="AX98">
        <v>7625000000</v>
      </c>
      <c r="AY98">
        <v>8296000000</v>
      </c>
      <c r="AZ98">
        <v>9601000000</v>
      </c>
      <c r="BA98">
        <v>11681000000</v>
      </c>
      <c r="BB98">
        <v>9308000000</v>
      </c>
      <c r="BC98">
        <v>8255000000</v>
      </c>
      <c r="BD98">
        <v>9638000000</v>
      </c>
      <c r="BE98">
        <v>8865000000</v>
      </c>
    </row>
    <row r="99" spans="1:57" x14ac:dyDescent="0.25">
      <c r="A99" t="s">
        <v>6</v>
      </c>
      <c r="B99" t="s">
        <v>84</v>
      </c>
      <c r="C99" t="s">
        <v>572</v>
      </c>
      <c r="D99" t="s">
        <v>108</v>
      </c>
      <c r="AN99">
        <v>90000000</v>
      </c>
      <c r="AO99">
        <v>96000000</v>
      </c>
      <c r="AP99">
        <v>107000000</v>
      </c>
      <c r="AQ99">
        <v>131000000</v>
      </c>
      <c r="AR99">
        <v>135000000</v>
      </c>
      <c r="AS99">
        <v>128000000</v>
      </c>
      <c r="AT99">
        <v>105000000</v>
      </c>
      <c r="AU99">
        <v>108000000</v>
      </c>
      <c r="AV99">
        <v>96000000</v>
      </c>
      <c r="AW99">
        <v>93000000</v>
      </c>
      <c r="AX99">
        <v>80000000</v>
      </c>
      <c r="AY99">
        <v>126000000</v>
      </c>
      <c r="AZ99">
        <v>190000000</v>
      </c>
      <c r="BA99">
        <v>276000000</v>
      </c>
      <c r="BB99">
        <v>312000000</v>
      </c>
      <c r="BC99">
        <v>169000000</v>
      </c>
      <c r="BD99">
        <v>162000000</v>
      </c>
      <c r="BE99">
        <v>170000000</v>
      </c>
    </row>
    <row r="100" spans="1:57" x14ac:dyDescent="0.25">
      <c r="A100" t="s">
        <v>45</v>
      </c>
      <c r="B100" t="s">
        <v>626</v>
      </c>
      <c r="C100" t="s">
        <v>572</v>
      </c>
      <c r="D100" t="s">
        <v>108</v>
      </c>
      <c r="AN100">
        <v>2938000000</v>
      </c>
      <c r="AO100">
        <v>3589000000</v>
      </c>
      <c r="AP100">
        <v>3824000000</v>
      </c>
      <c r="AQ100">
        <v>3688000000</v>
      </c>
      <c r="AR100">
        <v>3622000000</v>
      </c>
      <c r="AS100">
        <v>3809000000</v>
      </c>
      <c r="AT100">
        <v>4191000000</v>
      </c>
      <c r="AU100">
        <v>3774000000</v>
      </c>
      <c r="AV100">
        <v>4119000000</v>
      </c>
      <c r="AW100">
        <v>4009000000</v>
      </c>
      <c r="AX100">
        <v>4761000000</v>
      </c>
      <c r="AY100">
        <v>4998000000</v>
      </c>
      <c r="AZ100">
        <v>5628000000</v>
      </c>
      <c r="BA100">
        <v>7113000000</v>
      </c>
      <c r="BB100">
        <v>6740000000</v>
      </c>
      <c r="BC100">
        <v>6338000000</v>
      </c>
      <c r="BD100">
        <v>6929000000</v>
      </c>
      <c r="BE100">
        <v>5923000000</v>
      </c>
    </row>
    <row r="101" spans="1:57" x14ac:dyDescent="0.25">
      <c r="A101" t="s">
        <v>453</v>
      </c>
      <c r="B101" t="s">
        <v>461</v>
      </c>
      <c r="C101" t="s">
        <v>572</v>
      </c>
      <c r="D101" t="s">
        <v>108</v>
      </c>
      <c r="AN101">
        <v>5229000000</v>
      </c>
      <c r="AO101">
        <v>6184000000</v>
      </c>
      <c r="AP101">
        <v>6648000000</v>
      </c>
      <c r="AQ101">
        <v>4255000000</v>
      </c>
      <c r="AR101">
        <v>4352000000</v>
      </c>
      <c r="AS101">
        <v>4975000000</v>
      </c>
      <c r="AT101">
        <v>5277000000</v>
      </c>
      <c r="AU101">
        <v>5797000000</v>
      </c>
      <c r="AV101">
        <v>4461000000</v>
      </c>
      <c r="AW101">
        <v>5226000000</v>
      </c>
      <c r="AX101">
        <v>5094000000</v>
      </c>
      <c r="AY101">
        <v>4890000000</v>
      </c>
      <c r="AZ101">
        <v>5831000000</v>
      </c>
      <c r="BA101">
        <v>8150000000</v>
      </c>
      <c r="BB101">
        <v>6053000000</v>
      </c>
      <c r="BC101">
        <v>7618000000</v>
      </c>
      <c r="BD101">
        <v>9038000000</v>
      </c>
      <c r="BE101">
        <v>9463000000</v>
      </c>
    </row>
    <row r="102" spans="1:57" x14ac:dyDescent="0.25">
      <c r="A102" t="s">
        <v>282</v>
      </c>
      <c r="B102" t="s">
        <v>103</v>
      </c>
      <c r="C102" t="s">
        <v>572</v>
      </c>
      <c r="D102" t="s">
        <v>108</v>
      </c>
    </row>
    <row r="103" spans="1:57" x14ac:dyDescent="0.25">
      <c r="A103" t="s">
        <v>196</v>
      </c>
      <c r="B103" t="s">
        <v>586</v>
      </c>
      <c r="C103" t="s">
        <v>572</v>
      </c>
      <c r="D103" t="s">
        <v>108</v>
      </c>
      <c r="AN103">
        <v>2582000000</v>
      </c>
      <c r="AO103">
        <v>2831000000</v>
      </c>
      <c r="AP103">
        <v>2890000000</v>
      </c>
      <c r="AQ103">
        <v>2949000000</v>
      </c>
      <c r="AR103">
        <v>3010000000</v>
      </c>
      <c r="AS103">
        <v>3598000000</v>
      </c>
      <c r="AT103">
        <v>3342000000</v>
      </c>
      <c r="AU103">
        <v>3300000000</v>
      </c>
      <c r="AV103">
        <v>4560000000</v>
      </c>
      <c r="AW103">
        <v>6307000000</v>
      </c>
      <c r="AX103">
        <v>7659000000</v>
      </c>
      <c r="AY103">
        <v>8915000000</v>
      </c>
      <c r="AZ103">
        <v>11234000000</v>
      </c>
      <c r="BA103">
        <v>12462000000</v>
      </c>
      <c r="BB103">
        <v>11136000000</v>
      </c>
      <c r="BC103">
        <v>14490000000</v>
      </c>
      <c r="BD103">
        <v>17708000000</v>
      </c>
      <c r="BE103">
        <v>18340000000</v>
      </c>
    </row>
    <row r="104" spans="1:57" x14ac:dyDescent="0.25">
      <c r="A104" t="s">
        <v>499</v>
      </c>
      <c r="B104" t="s">
        <v>359</v>
      </c>
      <c r="C104" t="s">
        <v>572</v>
      </c>
      <c r="D104" t="s">
        <v>108</v>
      </c>
    </row>
    <row r="105" spans="1:57" x14ac:dyDescent="0.25">
      <c r="A105" t="s">
        <v>94</v>
      </c>
      <c r="B105" t="s">
        <v>49</v>
      </c>
      <c r="C105" t="s">
        <v>572</v>
      </c>
      <c r="D105" t="s">
        <v>108</v>
      </c>
      <c r="AN105">
        <v>2698000000</v>
      </c>
      <c r="AO105">
        <v>3022000000</v>
      </c>
      <c r="AP105">
        <v>3181000000</v>
      </c>
      <c r="AQ105">
        <v>3297000000</v>
      </c>
      <c r="AR105">
        <v>3403000000</v>
      </c>
      <c r="AS105">
        <v>3517000000</v>
      </c>
      <c r="AT105">
        <v>3789000000</v>
      </c>
      <c r="AU105">
        <v>4228000000</v>
      </c>
      <c r="AV105">
        <v>5206000000</v>
      </c>
      <c r="AW105">
        <v>6075000000</v>
      </c>
      <c r="AX105">
        <v>6780000000</v>
      </c>
      <c r="AY105">
        <v>7664000000</v>
      </c>
      <c r="AZ105">
        <v>9263000000</v>
      </c>
      <c r="BA105">
        <v>9967000000</v>
      </c>
      <c r="BB105">
        <v>8458000000</v>
      </c>
      <c r="BC105">
        <v>8187000000</v>
      </c>
      <c r="BD105">
        <v>9526000000</v>
      </c>
      <c r="BE105">
        <v>9064000000</v>
      </c>
    </row>
    <row r="106" spans="1:57" x14ac:dyDescent="0.25">
      <c r="A106" t="s">
        <v>401</v>
      </c>
      <c r="B106" t="s">
        <v>169</v>
      </c>
      <c r="C106" t="s">
        <v>572</v>
      </c>
      <c r="D106" t="s">
        <v>108</v>
      </c>
      <c r="AN106">
        <v>205000000</v>
      </c>
      <c r="AO106">
        <v>142000000</v>
      </c>
      <c r="AP106">
        <v>190000000</v>
      </c>
      <c r="AQ106">
        <v>656000000</v>
      </c>
      <c r="AR106">
        <v>559000000</v>
      </c>
      <c r="AS106">
        <v>677000000</v>
      </c>
      <c r="AT106">
        <v>1122000000</v>
      </c>
      <c r="AU106">
        <v>1607000000</v>
      </c>
      <c r="AV106">
        <v>1266000000</v>
      </c>
      <c r="AW106">
        <v>1305000000</v>
      </c>
      <c r="AX106">
        <v>1025000000</v>
      </c>
      <c r="AY106">
        <v>1464000000</v>
      </c>
      <c r="AZ106">
        <v>1950000000</v>
      </c>
      <c r="BA106">
        <v>1978000000</v>
      </c>
      <c r="BB106">
        <v>2259000000</v>
      </c>
      <c r="BC106">
        <v>2631000000</v>
      </c>
      <c r="BD106">
        <v>2574000000</v>
      </c>
    </row>
    <row r="107" spans="1:57" x14ac:dyDescent="0.25">
      <c r="A107" t="s">
        <v>0</v>
      </c>
      <c r="B107" t="s">
        <v>520</v>
      </c>
      <c r="C107" t="s">
        <v>572</v>
      </c>
      <c r="D107" t="s">
        <v>108</v>
      </c>
      <c r="AN107">
        <v>18000000</v>
      </c>
      <c r="AO107">
        <v>15000000</v>
      </c>
      <c r="AP107">
        <v>14000000</v>
      </c>
      <c r="AQ107">
        <v>15000000</v>
      </c>
      <c r="AR107">
        <v>1000000</v>
      </c>
      <c r="AS107">
        <v>2000000</v>
      </c>
      <c r="AT107">
        <v>15000000</v>
      </c>
      <c r="AU107">
        <v>45000000</v>
      </c>
      <c r="AX107">
        <v>186000000</v>
      </c>
      <c r="AY107">
        <v>170000000</v>
      </c>
      <c r="AZ107">
        <v>555000000</v>
      </c>
      <c r="BA107">
        <v>867000000</v>
      </c>
      <c r="BB107">
        <v>1432000000</v>
      </c>
      <c r="BC107">
        <v>1736000000</v>
      </c>
      <c r="BD107">
        <v>1557000000</v>
      </c>
      <c r="BE107">
        <v>1640000000</v>
      </c>
    </row>
    <row r="108" spans="1:57" x14ac:dyDescent="0.25">
      <c r="A108" t="s">
        <v>23</v>
      </c>
      <c r="B108" t="s">
        <v>134</v>
      </c>
      <c r="C108" t="s">
        <v>572</v>
      </c>
      <c r="D108" t="s">
        <v>108</v>
      </c>
      <c r="AN108">
        <v>309000000</v>
      </c>
      <c r="AO108">
        <v>312000000</v>
      </c>
      <c r="AP108">
        <v>314000000</v>
      </c>
      <c r="AQ108">
        <v>372000000</v>
      </c>
      <c r="AR108">
        <v>380000000</v>
      </c>
      <c r="AS108">
        <v>386000000</v>
      </c>
      <c r="AT108">
        <v>383000000</v>
      </c>
      <c r="AU108">
        <v>415000000</v>
      </c>
      <c r="AV108">
        <v>486000000</v>
      </c>
      <c r="AW108">
        <v>558000000</v>
      </c>
      <c r="AX108">
        <v>635000000</v>
      </c>
      <c r="AY108">
        <v>702000000</v>
      </c>
      <c r="AZ108">
        <v>848000000</v>
      </c>
      <c r="BA108">
        <v>881000000</v>
      </c>
      <c r="BB108">
        <v>550000000</v>
      </c>
      <c r="BC108">
        <v>562000000</v>
      </c>
      <c r="BD108">
        <v>751000000</v>
      </c>
      <c r="BE108">
        <v>865000000</v>
      </c>
    </row>
    <row r="109" spans="1:57" x14ac:dyDescent="0.25">
      <c r="A109" t="s">
        <v>469</v>
      </c>
      <c r="B109" t="s">
        <v>655</v>
      </c>
      <c r="C109" t="s">
        <v>572</v>
      </c>
      <c r="D109" t="s">
        <v>108</v>
      </c>
      <c r="AN109">
        <v>3491000000</v>
      </c>
      <c r="AO109">
        <v>3506000000</v>
      </c>
      <c r="AP109">
        <v>3740000000</v>
      </c>
      <c r="AQ109">
        <v>3598000000</v>
      </c>
      <c r="AR109">
        <v>4800000000</v>
      </c>
      <c r="AS109">
        <v>4611000000</v>
      </c>
      <c r="AT109">
        <v>2854000000</v>
      </c>
      <c r="AU109">
        <v>2426000000</v>
      </c>
      <c r="AV109">
        <v>2473000000</v>
      </c>
      <c r="AW109">
        <v>2908000000</v>
      </c>
      <c r="AX109">
        <v>3427000000</v>
      </c>
      <c r="AY109">
        <v>3802000000</v>
      </c>
      <c r="AZ109">
        <v>4405000000</v>
      </c>
      <c r="BA109">
        <v>5509000000</v>
      </c>
      <c r="BB109">
        <v>5067000000</v>
      </c>
      <c r="BC109">
        <v>5824000000</v>
      </c>
      <c r="BD109">
        <v>6029000000</v>
      </c>
      <c r="BE109">
        <v>6225000000</v>
      </c>
    </row>
    <row r="110" spans="1:57" x14ac:dyDescent="0.25">
      <c r="A110" t="s">
        <v>159</v>
      </c>
      <c r="B110" t="s">
        <v>547</v>
      </c>
      <c r="C110" t="s">
        <v>572</v>
      </c>
      <c r="D110" t="s">
        <v>108</v>
      </c>
      <c r="AN110">
        <v>30426000000</v>
      </c>
      <c r="AO110">
        <v>31886000000</v>
      </c>
      <c r="AP110">
        <v>31416000000</v>
      </c>
      <c r="AQ110">
        <v>31335000000</v>
      </c>
      <c r="AR110">
        <v>29571000000</v>
      </c>
      <c r="AS110">
        <v>28706000000</v>
      </c>
      <c r="AT110">
        <v>26916000000</v>
      </c>
      <c r="AU110">
        <v>28192000000</v>
      </c>
      <c r="AV110">
        <v>32591000000</v>
      </c>
      <c r="AW110">
        <v>37870000000</v>
      </c>
      <c r="AX110">
        <v>38374000000</v>
      </c>
      <c r="AY110">
        <v>41644000000</v>
      </c>
      <c r="AZ110">
        <v>46144000000</v>
      </c>
      <c r="BA110">
        <v>48757000000</v>
      </c>
      <c r="BB110">
        <v>41938000000</v>
      </c>
      <c r="BC110">
        <v>40058000000</v>
      </c>
      <c r="BD110">
        <v>45368000000</v>
      </c>
      <c r="BE110">
        <v>43036000000</v>
      </c>
    </row>
    <row r="111" spans="1:57" x14ac:dyDescent="0.25">
      <c r="A111" t="s">
        <v>115</v>
      </c>
      <c r="B111" t="s">
        <v>684</v>
      </c>
      <c r="C111" t="s">
        <v>572</v>
      </c>
      <c r="D111" t="s">
        <v>108</v>
      </c>
      <c r="AN111">
        <v>1199000000</v>
      </c>
      <c r="AO111">
        <v>1218000000</v>
      </c>
      <c r="AP111">
        <v>1290000000</v>
      </c>
      <c r="AQ111">
        <v>1380000000</v>
      </c>
      <c r="AR111">
        <v>1486000000</v>
      </c>
      <c r="AS111">
        <v>1577000000</v>
      </c>
      <c r="AT111">
        <v>1494000000</v>
      </c>
      <c r="AU111">
        <v>1482000000</v>
      </c>
      <c r="AV111">
        <v>1621000000</v>
      </c>
      <c r="AW111">
        <v>1733000000</v>
      </c>
      <c r="AX111">
        <v>1783000000</v>
      </c>
      <c r="AY111">
        <v>2094000000</v>
      </c>
      <c r="AZ111">
        <v>2142000000</v>
      </c>
      <c r="BA111">
        <v>2222000000</v>
      </c>
      <c r="BB111">
        <v>2070000000</v>
      </c>
      <c r="BC111">
        <v>2095000000</v>
      </c>
      <c r="BD111">
        <v>2055000000</v>
      </c>
      <c r="BE111">
        <v>2070000000</v>
      </c>
    </row>
    <row r="112" spans="1:57" x14ac:dyDescent="0.25">
      <c r="A112" t="s">
        <v>560</v>
      </c>
      <c r="B112" t="s">
        <v>292</v>
      </c>
      <c r="C112" t="s">
        <v>572</v>
      </c>
      <c r="D112" t="s">
        <v>108</v>
      </c>
      <c r="AN112">
        <v>973000000</v>
      </c>
      <c r="AO112">
        <v>1026000000</v>
      </c>
      <c r="AP112">
        <v>1063000000</v>
      </c>
      <c r="AQ112">
        <v>1083000000</v>
      </c>
      <c r="AR112">
        <v>1016000000</v>
      </c>
      <c r="AS112">
        <v>935000000</v>
      </c>
      <c r="AT112">
        <v>884000000</v>
      </c>
      <c r="AU112">
        <v>1254000000</v>
      </c>
      <c r="AV112">
        <v>1266000000</v>
      </c>
      <c r="AW112">
        <v>1621000000</v>
      </c>
      <c r="AX112">
        <v>1759000000</v>
      </c>
      <c r="AY112">
        <v>2426000000</v>
      </c>
      <c r="AZ112">
        <v>2754000000</v>
      </c>
      <c r="BA112">
        <v>3539000000</v>
      </c>
      <c r="BB112">
        <v>3472000000</v>
      </c>
      <c r="BC112">
        <v>4390000000</v>
      </c>
      <c r="BD112">
        <v>3860000000</v>
      </c>
      <c r="BE112">
        <v>4485000000</v>
      </c>
    </row>
    <row r="113" spans="1:57" x14ac:dyDescent="0.25">
      <c r="A113" t="s">
        <v>711</v>
      </c>
      <c r="B113" t="s">
        <v>548</v>
      </c>
      <c r="C113" t="s">
        <v>572</v>
      </c>
      <c r="D113" t="s">
        <v>108</v>
      </c>
      <c r="AN113">
        <v>4894000000</v>
      </c>
      <c r="AO113">
        <v>5775000000</v>
      </c>
      <c r="AP113">
        <v>6175000000</v>
      </c>
      <c r="AQ113">
        <v>5664000000</v>
      </c>
      <c r="AR113">
        <v>5715000000</v>
      </c>
      <c r="AS113">
        <v>5970000000</v>
      </c>
      <c r="AT113">
        <v>5750000000</v>
      </c>
      <c r="AU113">
        <v>6069000000</v>
      </c>
      <c r="AV113">
        <v>11475000000</v>
      </c>
      <c r="AW113">
        <v>14343000000</v>
      </c>
      <c r="AX113">
        <v>15555000000</v>
      </c>
      <c r="AY113">
        <v>11490000000</v>
      </c>
      <c r="AZ113">
        <v>12422000000</v>
      </c>
      <c r="BA113">
        <v>13781000000</v>
      </c>
      <c r="BB113">
        <v>12537000000</v>
      </c>
      <c r="BC113">
        <v>15356000000</v>
      </c>
      <c r="BD113">
        <v>12534000000</v>
      </c>
      <c r="BE113">
        <v>16197000000</v>
      </c>
    </row>
    <row r="114" spans="1:57" x14ac:dyDescent="0.25">
      <c r="A114" t="s">
        <v>75</v>
      </c>
      <c r="B114" t="s">
        <v>272</v>
      </c>
      <c r="C114" t="s">
        <v>572</v>
      </c>
      <c r="D114" t="s">
        <v>108</v>
      </c>
      <c r="AN114">
        <v>155000000</v>
      </c>
      <c r="AO114">
        <v>258000000</v>
      </c>
      <c r="AP114">
        <v>350000000</v>
      </c>
      <c r="AQ114">
        <v>454000000</v>
      </c>
      <c r="AR114">
        <v>394000000</v>
      </c>
      <c r="AS114">
        <v>403000000</v>
      </c>
      <c r="AT114">
        <v>502000000</v>
      </c>
      <c r="AU114">
        <v>680000000</v>
      </c>
      <c r="AV114">
        <v>638000000</v>
      </c>
      <c r="AW114">
        <v>803000000</v>
      </c>
      <c r="AX114">
        <v>801000000</v>
      </c>
      <c r="AY114">
        <v>973000000</v>
      </c>
      <c r="AZ114">
        <v>1213000000</v>
      </c>
      <c r="BA114">
        <v>1255000000</v>
      </c>
      <c r="BB114">
        <v>1185000000</v>
      </c>
      <c r="BC114">
        <v>1236000000</v>
      </c>
      <c r="BD114">
        <v>1524000000</v>
      </c>
      <c r="BE114">
        <v>1572000000</v>
      </c>
    </row>
    <row r="115" spans="1:57" x14ac:dyDescent="0.25">
      <c r="A115" t="s">
        <v>715</v>
      </c>
      <c r="B115" t="s">
        <v>679</v>
      </c>
      <c r="C115" t="s">
        <v>572</v>
      </c>
      <c r="D115" t="s">
        <v>108</v>
      </c>
      <c r="AN115">
        <v>785000000</v>
      </c>
      <c r="AO115">
        <v>823000000</v>
      </c>
      <c r="AP115">
        <v>1077000000</v>
      </c>
      <c r="AQ115">
        <v>1213000000</v>
      </c>
      <c r="AR115">
        <v>1211000000</v>
      </c>
      <c r="AS115">
        <v>500000000</v>
      </c>
      <c r="AT115">
        <v>536000000</v>
      </c>
      <c r="AU115">
        <v>513000000</v>
      </c>
      <c r="AV115">
        <v>619000000</v>
      </c>
      <c r="AW115">
        <v>799000000</v>
      </c>
      <c r="AX115">
        <v>969000000</v>
      </c>
      <c r="AY115">
        <v>1181000000</v>
      </c>
      <c r="AZ115">
        <v>1514000000</v>
      </c>
      <c r="BA115">
        <v>1398000000</v>
      </c>
      <c r="BB115">
        <v>1124000000</v>
      </c>
      <c r="BC115">
        <v>1620000000</v>
      </c>
      <c r="BD115">
        <v>1844000000</v>
      </c>
      <c r="BE115">
        <v>2004000000</v>
      </c>
    </row>
    <row r="116" spans="1:57" x14ac:dyDescent="0.25">
      <c r="A116" t="s">
        <v>451</v>
      </c>
      <c r="B116" t="s">
        <v>405</v>
      </c>
      <c r="C116" t="s">
        <v>572</v>
      </c>
      <c r="D116" t="s">
        <v>108</v>
      </c>
      <c r="AN116">
        <v>5000000</v>
      </c>
      <c r="AO116">
        <v>4000000</v>
      </c>
      <c r="AP116">
        <v>7000000</v>
      </c>
      <c r="AQ116">
        <v>12000000</v>
      </c>
      <c r="AR116">
        <v>18000000</v>
      </c>
      <c r="AS116">
        <v>20000000</v>
      </c>
      <c r="AT116">
        <v>32000000</v>
      </c>
      <c r="AU116">
        <v>48000000</v>
      </c>
      <c r="AV116">
        <v>62000000</v>
      </c>
      <c r="AW116">
        <v>92000000</v>
      </c>
      <c r="AX116">
        <v>94000000</v>
      </c>
      <c r="AY116">
        <v>189000000</v>
      </c>
      <c r="AZ116">
        <v>392000000</v>
      </c>
      <c r="BA116">
        <v>569000000</v>
      </c>
      <c r="BB116">
        <v>506000000</v>
      </c>
      <c r="BC116">
        <v>336000000</v>
      </c>
      <c r="BD116">
        <v>689000000</v>
      </c>
      <c r="BE116">
        <v>750000000</v>
      </c>
    </row>
    <row r="117" spans="1:57" x14ac:dyDescent="0.25">
      <c r="A117" t="s">
        <v>658</v>
      </c>
      <c r="B117" t="s">
        <v>690</v>
      </c>
      <c r="C117" t="s">
        <v>572</v>
      </c>
      <c r="D117" t="s">
        <v>108</v>
      </c>
      <c r="AN117">
        <v>71000000</v>
      </c>
      <c r="AO117">
        <v>117000000</v>
      </c>
      <c r="AP117">
        <v>99000000</v>
      </c>
      <c r="AQ117">
        <v>129000000</v>
      </c>
      <c r="AR117">
        <v>240000000</v>
      </c>
      <c r="AS117">
        <v>345000000</v>
      </c>
      <c r="AT117">
        <v>429000000</v>
      </c>
      <c r="AU117">
        <v>509000000</v>
      </c>
      <c r="AV117">
        <v>441000000</v>
      </c>
      <c r="AW117">
        <v>673000000</v>
      </c>
      <c r="AX117">
        <v>929000000</v>
      </c>
      <c r="AY117">
        <v>1109000000</v>
      </c>
      <c r="AZ117">
        <v>1169000000</v>
      </c>
      <c r="BA117">
        <v>1280000000</v>
      </c>
      <c r="BB117">
        <v>1208000000</v>
      </c>
      <c r="BC117">
        <v>1332000000</v>
      </c>
      <c r="BD117">
        <v>1790000000</v>
      </c>
      <c r="BE117">
        <v>2000000000</v>
      </c>
    </row>
    <row r="118" spans="1:57" x14ac:dyDescent="0.25">
      <c r="A118" t="s">
        <v>624</v>
      </c>
      <c r="B118" t="s">
        <v>506</v>
      </c>
      <c r="C118" t="s">
        <v>572</v>
      </c>
      <c r="D118" t="s">
        <v>108</v>
      </c>
      <c r="AN118">
        <v>2000000</v>
      </c>
      <c r="AO118">
        <v>2100000</v>
      </c>
      <c r="AP118">
        <v>2600000</v>
      </c>
      <c r="AQ118">
        <v>3100000</v>
      </c>
      <c r="AR118">
        <v>2800000</v>
      </c>
      <c r="AS118">
        <v>2700000</v>
      </c>
      <c r="AT118">
        <v>3200000</v>
      </c>
      <c r="AX118">
        <v>3100000</v>
      </c>
      <c r="AY118">
        <v>2300000</v>
      </c>
      <c r="AZ118">
        <v>4000000</v>
      </c>
      <c r="BA118">
        <v>2900000</v>
      </c>
      <c r="BB118">
        <v>2700000</v>
      </c>
    </row>
    <row r="119" spans="1:57" x14ac:dyDescent="0.25">
      <c r="A119" t="s">
        <v>153</v>
      </c>
      <c r="B119" t="s">
        <v>373</v>
      </c>
      <c r="C119" t="s">
        <v>572</v>
      </c>
      <c r="D119" t="s">
        <v>108</v>
      </c>
      <c r="AN119">
        <v>63000000</v>
      </c>
      <c r="AO119">
        <v>68000000</v>
      </c>
      <c r="AP119">
        <v>72000000</v>
      </c>
      <c r="AQ119">
        <v>71000000</v>
      </c>
      <c r="AR119">
        <v>69000000</v>
      </c>
      <c r="AS119">
        <v>58000000</v>
      </c>
      <c r="AT119">
        <v>62000000</v>
      </c>
      <c r="AU119">
        <v>57000000</v>
      </c>
      <c r="AV119">
        <v>75000000</v>
      </c>
      <c r="AW119">
        <v>103000000</v>
      </c>
      <c r="AX119">
        <v>121000000</v>
      </c>
      <c r="AY119">
        <v>132000000</v>
      </c>
      <c r="AZ119">
        <v>125000000</v>
      </c>
      <c r="BA119">
        <v>110000000</v>
      </c>
      <c r="BB119">
        <v>83000000</v>
      </c>
      <c r="BC119">
        <v>90000000</v>
      </c>
      <c r="BD119">
        <v>94000000</v>
      </c>
      <c r="BE119">
        <v>94000000</v>
      </c>
    </row>
    <row r="120" spans="1:57" x14ac:dyDescent="0.25">
      <c r="A120" t="s">
        <v>186</v>
      </c>
      <c r="B120" t="s">
        <v>651</v>
      </c>
      <c r="C120" t="s">
        <v>572</v>
      </c>
      <c r="D120" t="s">
        <v>108</v>
      </c>
      <c r="AN120">
        <v>6670000000</v>
      </c>
      <c r="AO120">
        <v>6350000000</v>
      </c>
      <c r="AP120">
        <v>6317000000</v>
      </c>
      <c r="AQ120">
        <v>8263000000</v>
      </c>
      <c r="AR120">
        <v>8337000000</v>
      </c>
      <c r="AS120">
        <v>8527000000</v>
      </c>
      <c r="AT120">
        <v>7919000000</v>
      </c>
      <c r="AU120">
        <v>7621000000</v>
      </c>
      <c r="AV120">
        <v>7005000000</v>
      </c>
      <c r="AW120">
        <v>8226000000</v>
      </c>
      <c r="AX120">
        <v>8290000000</v>
      </c>
      <c r="AY120">
        <v>8508000000</v>
      </c>
      <c r="AZ120">
        <v>9288000000</v>
      </c>
      <c r="BA120">
        <v>13479000000</v>
      </c>
      <c r="BB120">
        <v>13304000000</v>
      </c>
      <c r="BC120">
        <v>14398000000</v>
      </c>
      <c r="BD120">
        <v>17467000000</v>
      </c>
      <c r="BE120">
        <v>19653000000</v>
      </c>
    </row>
    <row r="121" spans="1:57" x14ac:dyDescent="0.25">
      <c r="A121" t="s">
        <v>423</v>
      </c>
      <c r="C121" t="s">
        <v>572</v>
      </c>
      <c r="D121" t="s">
        <v>108</v>
      </c>
    </row>
    <row r="122" spans="1:57" x14ac:dyDescent="0.25">
      <c r="A122" t="s">
        <v>702</v>
      </c>
      <c r="B122" t="s">
        <v>490</v>
      </c>
      <c r="C122" t="s">
        <v>572</v>
      </c>
      <c r="D122" t="s">
        <v>108</v>
      </c>
      <c r="AN122">
        <v>307000000</v>
      </c>
      <c r="AO122">
        <v>389000000</v>
      </c>
      <c r="AP122">
        <v>396000000</v>
      </c>
      <c r="AQ122">
        <v>456000000</v>
      </c>
      <c r="AR122">
        <v>342000000</v>
      </c>
      <c r="AS122">
        <v>394000000</v>
      </c>
      <c r="AT122">
        <v>286000000</v>
      </c>
      <c r="AU122">
        <v>320000000</v>
      </c>
      <c r="AV122">
        <v>328000000</v>
      </c>
      <c r="AW122">
        <v>398000000</v>
      </c>
      <c r="AX122">
        <v>413000000</v>
      </c>
      <c r="AY122">
        <v>508000000</v>
      </c>
      <c r="AZ122">
        <v>530000000</v>
      </c>
      <c r="BA122">
        <v>610000000</v>
      </c>
      <c r="BB122">
        <v>660000000</v>
      </c>
      <c r="BC122">
        <v>574000000</v>
      </c>
      <c r="BD122">
        <v>644000000</v>
      </c>
      <c r="BE122">
        <v>780000000</v>
      </c>
    </row>
    <row r="123" spans="1:57" x14ac:dyDescent="0.25">
      <c r="A123" t="s">
        <v>239</v>
      </c>
      <c r="B123" t="s">
        <v>501</v>
      </c>
      <c r="C123" t="s">
        <v>572</v>
      </c>
      <c r="D123" t="s">
        <v>108</v>
      </c>
      <c r="AN123">
        <v>19616999999.999996</v>
      </c>
      <c r="AO123">
        <v>21881999999.999996</v>
      </c>
      <c r="AP123">
        <v>23514999999.999996</v>
      </c>
      <c r="AQ123">
        <v>25085000000</v>
      </c>
      <c r="AR123">
        <v>26042000000</v>
      </c>
      <c r="AS123">
        <v>28262000000</v>
      </c>
      <c r="AT123">
        <v>27690000000</v>
      </c>
      <c r="AU123">
        <v>26958000000</v>
      </c>
      <c r="AV123">
        <v>30000000000</v>
      </c>
      <c r="AW123">
        <v>34035000000</v>
      </c>
      <c r="AX123">
        <v>38808000000</v>
      </c>
      <c r="AY123">
        <v>42538000000</v>
      </c>
      <c r="AZ123">
        <v>47151999999.999992</v>
      </c>
      <c r="BA123">
        <v>50717999999.999985</v>
      </c>
      <c r="BB123">
        <v>46369999999.999985</v>
      </c>
      <c r="BC123">
        <v>49198999999.999985</v>
      </c>
      <c r="BD123">
        <v>52295999999.999977</v>
      </c>
      <c r="BE123">
        <v>55607999999.999977</v>
      </c>
    </row>
    <row r="124" spans="1:57" x14ac:dyDescent="0.25">
      <c r="A124" t="s">
        <v>559</v>
      </c>
      <c r="B124" t="s">
        <v>225</v>
      </c>
      <c r="C124" t="s">
        <v>572</v>
      </c>
      <c r="D124" t="s">
        <v>108</v>
      </c>
      <c r="AN124">
        <v>52000000</v>
      </c>
      <c r="AO124">
        <v>63000000</v>
      </c>
      <c r="AP124">
        <v>61000000</v>
      </c>
      <c r="AQ124">
        <v>97000000</v>
      </c>
      <c r="AR124">
        <v>86000000</v>
      </c>
      <c r="AS124">
        <v>114000000</v>
      </c>
      <c r="AT124">
        <v>108000000</v>
      </c>
      <c r="AU124">
        <v>110000000</v>
      </c>
      <c r="AV124">
        <v>77000000</v>
      </c>
      <c r="AW124">
        <v>122000000</v>
      </c>
      <c r="AX124">
        <v>143000000</v>
      </c>
      <c r="AY124">
        <v>160000000</v>
      </c>
      <c r="AZ124">
        <v>190000000</v>
      </c>
      <c r="BA124">
        <v>280000000</v>
      </c>
      <c r="BB124">
        <v>271000000</v>
      </c>
      <c r="BC124">
        <v>385000000</v>
      </c>
      <c r="BD124">
        <v>413000000</v>
      </c>
      <c r="BE124">
        <v>461000000</v>
      </c>
    </row>
    <row r="125" spans="1:57" x14ac:dyDescent="0.25">
      <c r="A125" t="s">
        <v>428</v>
      </c>
      <c r="B125" t="s">
        <v>250</v>
      </c>
      <c r="C125" t="s">
        <v>572</v>
      </c>
      <c r="D125" t="s">
        <v>108</v>
      </c>
      <c r="AN125">
        <v>710000000</v>
      </c>
      <c r="AO125">
        <v>715000000</v>
      </c>
      <c r="AP125">
        <v>1000000000</v>
      </c>
      <c r="AQ125">
        <v>1221000000</v>
      </c>
      <c r="AR125">
        <v>673000000</v>
      </c>
      <c r="AS125">
        <v>742000000</v>
      </c>
      <c r="AT125">
        <v>837000000</v>
      </c>
      <c r="AU125">
        <v>4284000000</v>
      </c>
      <c r="AV125">
        <v>6782000000</v>
      </c>
      <c r="AW125">
        <v>5931000000</v>
      </c>
      <c r="AX125">
        <v>5969000000</v>
      </c>
      <c r="AY125">
        <v>5457000000</v>
      </c>
      <c r="AZ125">
        <v>5796000000</v>
      </c>
      <c r="BA125">
        <v>6317000000</v>
      </c>
      <c r="BB125">
        <v>7157000000</v>
      </c>
      <c r="BC125">
        <v>8026000000</v>
      </c>
      <c r="BD125">
        <v>6797000000</v>
      </c>
      <c r="BE125">
        <v>6298000000</v>
      </c>
    </row>
    <row r="126" spans="1:57" x14ac:dyDescent="0.25">
      <c r="A126" t="s">
        <v>228</v>
      </c>
      <c r="B126" t="s">
        <v>646</v>
      </c>
      <c r="C126" t="s">
        <v>572</v>
      </c>
      <c r="D126" t="s">
        <v>108</v>
      </c>
      <c r="AW126">
        <v>59000000</v>
      </c>
      <c r="AX126">
        <v>67000000</v>
      </c>
      <c r="AY126">
        <v>124000000</v>
      </c>
      <c r="AZ126">
        <v>131000000</v>
      </c>
      <c r="BA126">
        <v>158000000</v>
      </c>
      <c r="BB126">
        <v>123000000</v>
      </c>
      <c r="BC126">
        <v>12000000</v>
      </c>
      <c r="BD126">
        <v>232000000</v>
      </c>
    </row>
    <row r="127" spans="1:57" x14ac:dyDescent="0.25">
      <c r="A127" t="s">
        <v>537</v>
      </c>
      <c r="B127" t="s">
        <v>650</v>
      </c>
      <c r="C127" t="s">
        <v>572</v>
      </c>
      <c r="D127" t="s">
        <v>108</v>
      </c>
      <c r="AN127">
        <v>4000000</v>
      </c>
      <c r="AO127">
        <v>4000000</v>
      </c>
      <c r="AP127">
        <v>3000000</v>
      </c>
      <c r="AQ127">
        <v>23000000</v>
      </c>
      <c r="AR127">
        <v>39000000</v>
      </c>
      <c r="AS127">
        <v>84000000</v>
      </c>
      <c r="AT127">
        <v>90000000</v>
      </c>
      <c r="AU127">
        <v>202000000</v>
      </c>
      <c r="AV127">
        <v>243000000</v>
      </c>
      <c r="AW127">
        <v>261000000</v>
      </c>
      <c r="AX127">
        <v>301000000</v>
      </c>
      <c r="AY127">
        <v>244000000</v>
      </c>
      <c r="AZ127">
        <v>99000000</v>
      </c>
      <c r="BA127">
        <v>99000000</v>
      </c>
      <c r="BB127">
        <v>159000000</v>
      </c>
      <c r="BC127">
        <v>170000000</v>
      </c>
    </row>
    <row r="128" spans="1:57" x14ac:dyDescent="0.25">
      <c r="A128" t="s">
        <v>494</v>
      </c>
      <c r="B128" t="s">
        <v>364</v>
      </c>
      <c r="C128" t="s">
        <v>572</v>
      </c>
      <c r="D128" t="s">
        <v>108</v>
      </c>
      <c r="AN128">
        <v>230000000</v>
      </c>
      <c r="AO128">
        <v>237000000</v>
      </c>
      <c r="AP128">
        <v>253000000</v>
      </c>
      <c r="AQ128">
        <v>283000000</v>
      </c>
      <c r="AR128">
        <v>263000000</v>
      </c>
      <c r="AS128">
        <v>281000000</v>
      </c>
      <c r="AT128">
        <v>233000000</v>
      </c>
      <c r="AU128">
        <v>210000000</v>
      </c>
      <c r="AV128">
        <v>282000000</v>
      </c>
      <c r="AW128">
        <v>326000000</v>
      </c>
      <c r="AX128">
        <v>382000000</v>
      </c>
      <c r="AY128">
        <v>294000000</v>
      </c>
      <c r="AZ128">
        <v>302000000</v>
      </c>
      <c r="BA128">
        <v>311000000</v>
      </c>
      <c r="BB128">
        <v>296000000</v>
      </c>
      <c r="BC128">
        <v>309000000</v>
      </c>
      <c r="BD128">
        <v>321000000</v>
      </c>
      <c r="BE128">
        <v>335000000</v>
      </c>
    </row>
    <row r="129" spans="1:57" x14ac:dyDescent="0.25">
      <c r="A129" t="s">
        <v>207</v>
      </c>
      <c r="B129" t="s">
        <v>161</v>
      </c>
      <c r="C129" t="s">
        <v>572</v>
      </c>
      <c r="D129" t="s">
        <v>108</v>
      </c>
      <c r="AN129">
        <v>28024947512.737686</v>
      </c>
      <c r="AO129">
        <v>30738992587.294907</v>
      </c>
      <c r="AP129">
        <v>33186993740.864071</v>
      </c>
      <c r="AQ129">
        <v>35090001936.886818</v>
      </c>
      <c r="AR129">
        <v>36034060775.915314</v>
      </c>
      <c r="AS129">
        <v>39211697309.80619</v>
      </c>
      <c r="AT129">
        <v>38792777404.369781</v>
      </c>
      <c r="AU129">
        <v>37604514070.702995</v>
      </c>
      <c r="AV129">
        <v>41164982973.244476</v>
      </c>
      <c r="AW129">
        <v>46714272381.054985</v>
      </c>
      <c r="AX129">
        <v>52422627412.777863</v>
      </c>
      <c r="AY129">
        <v>56777424022.152145</v>
      </c>
      <c r="AZ129">
        <v>62451765021.08873</v>
      </c>
      <c r="BA129">
        <v>66490431208.096313</v>
      </c>
      <c r="BB129">
        <v>61164233838.854706</v>
      </c>
      <c r="BC129">
        <v>64631664357.598396</v>
      </c>
      <c r="BD129">
        <v>69235215357.06073</v>
      </c>
      <c r="BE129">
        <v>73586648166.858749</v>
      </c>
    </row>
    <row r="130" spans="1:57" x14ac:dyDescent="0.25">
      <c r="A130" t="s">
        <v>264</v>
      </c>
      <c r="B130" t="s">
        <v>581</v>
      </c>
      <c r="C130" t="s">
        <v>572</v>
      </c>
      <c r="D130" t="s">
        <v>108</v>
      </c>
      <c r="AN130">
        <v>2678344672.4263287</v>
      </c>
      <c r="AO130">
        <v>2905600331.0506954</v>
      </c>
      <c r="AP130">
        <v>2726026949.3242636</v>
      </c>
      <c r="AQ130">
        <v>2993516921.8630438</v>
      </c>
      <c r="AR130">
        <v>3279336703.037652</v>
      </c>
      <c r="AS130">
        <v>3355866191.28232</v>
      </c>
      <c r="AT130">
        <v>3772380754.6585178</v>
      </c>
      <c r="AU130">
        <v>4097304124.1009359</v>
      </c>
      <c r="AV130">
        <v>4442429489.9554558</v>
      </c>
      <c r="AW130">
        <v>5506156803.4902077</v>
      </c>
      <c r="AX130">
        <v>6436875984.4128008</v>
      </c>
      <c r="AY130">
        <v>7444791652.3834372</v>
      </c>
      <c r="AZ130">
        <v>9643149470.4034328</v>
      </c>
      <c r="BA130">
        <v>12027871571.544901</v>
      </c>
      <c r="BB130">
        <v>11902509304.710285</v>
      </c>
      <c r="BC130">
        <v>13141133730.82201</v>
      </c>
      <c r="BD130">
        <v>15315541019.777763</v>
      </c>
      <c r="BE130">
        <v>17799373251.558044</v>
      </c>
    </row>
    <row r="131" spans="1:57" x14ac:dyDescent="0.25">
      <c r="A131" t="s">
        <v>637</v>
      </c>
      <c r="B131" t="s">
        <v>61</v>
      </c>
      <c r="C131" t="s">
        <v>572</v>
      </c>
      <c r="D131" t="s">
        <v>108</v>
      </c>
      <c r="AN131">
        <v>3267177928.9600515</v>
      </c>
      <c r="AO131">
        <v>3583057755.6127672</v>
      </c>
      <c r="AP131">
        <v>3673936641.1140628</v>
      </c>
      <c r="AQ131">
        <v>3930580722.9122043</v>
      </c>
      <c r="AR131">
        <v>4299745997.2897539</v>
      </c>
      <c r="AS131">
        <v>3402209931.3744259</v>
      </c>
      <c r="AT131">
        <v>3817689917.0605597</v>
      </c>
      <c r="AU131">
        <v>3932234888.089016</v>
      </c>
      <c r="AV131">
        <v>4276764674.2300515</v>
      </c>
      <c r="AW131">
        <v>5569285437.0569983</v>
      </c>
      <c r="AX131">
        <v>6240847004.8785477</v>
      </c>
      <c r="AY131">
        <v>7546089527.0946255</v>
      </c>
      <c r="AZ131">
        <v>9212717658.1422806</v>
      </c>
      <c r="BA131">
        <v>10502321472.225475</v>
      </c>
      <c r="BB131">
        <v>10239399068.692549</v>
      </c>
      <c r="BC131">
        <v>11682481347.563925</v>
      </c>
      <c r="BD131">
        <v>14425761764.800537</v>
      </c>
      <c r="BE131">
        <v>15592837807.586382</v>
      </c>
    </row>
    <row r="132" spans="1:57" x14ac:dyDescent="0.25">
      <c r="A132" t="s">
        <v>607</v>
      </c>
      <c r="B132" t="s">
        <v>338</v>
      </c>
      <c r="C132" t="s">
        <v>572</v>
      </c>
      <c r="D132" t="s">
        <v>108</v>
      </c>
    </row>
    <row r="133" spans="1:57" x14ac:dyDescent="0.25">
      <c r="A133" t="s">
        <v>5</v>
      </c>
      <c r="B133" t="s">
        <v>670</v>
      </c>
      <c r="C133" t="s">
        <v>572</v>
      </c>
      <c r="D133" t="s">
        <v>108</v>
      </c>
      <c r="AN133">
        <v>367000000</v>
      </c>
      <c r="AO133">
        <v>282000000</v>
      </c>
      <c r="AP133">
        <v>351000000</v>
      </c>
      <c r="AQ133">
        <v>369000000</v>
      </c>
      <c r="AR133">
        <v>414000000</v>
      </c>
      <c r="AS133">
        <v>388000000</v>
      </c>
      <c r="AT133">
        <v>347000000</v>
      </c>
      <c r="AU133">
        <v>594000000</v>
      </c>
      <c r="AV133">
        <v>709000000</v>
      </c>
      <c r="AW133">
        <v>808000000</v>
      </c>
      <c r="AX133">
        <v>729000000</v>
      </c>
      <c r="AY133">
        <v>733000000</v>
      </c>
      <c r="AZ133">
        <v>750000000</v>
      </c>
      <c r="BA133">
        <v>803000000</v>
      </c>
      <c r="BB133">
        <v>754000000</v>
      </c>
      <c r="BC133">
        <v>1044000000</v>
      </c>
      <c r="BD133">
        <v>1421000000</v>
      </c>
      <c r="BE133">
        <v>1756000000</v>
      </c>
    </row>
    <row r="134" spans="1:57" x14ac:dyDescent="0.25">
      <c r="A134" t="s">
        <v>357</v>
      </c>
      <c r="B134" t="s">
        <v>208</v>
      </c>
      <c r="C134" t="s">
        <v>572</v>
      </c>
      <c r="D134" t="s">
        <v>108</v>
      </c>
      <c r="AN134">
        <v>18778270047.780495</v>
      </c>
      <c r="AO134">
        <v>21865095915.440292</v>
      </c>
      <c r="AP134">
        <v>23877927666.967815</v>
      </c>
      <c r="AQ134">
        <v>20422098632.47438</v>
      </c>
      <c r="AR134">
        <v>23673425097.074242</v>
      </c>
      <c r="AS134">
        <v>25345539452.237408</v>
      </c>
      <c r="AT134">
        <v>25431340195.135975</v>
      </c>
      <c r="AU134">
        <v>27060822673.21328</v>
      </c>
      <c r="AV134">
        <v>29037975811.836678</v>
      </c>
      <c r="AW134">
        <v>38325302237.169235</v>
      </c>
      <c r="AX134">
        <v>44170213445.033035</v>
      </c>
      <c r="AY134">
        <v>51068607541.326927</v>
      </c>
      <c r="AZ134">
        <v>64441791471.065491</v>
      </c>
      <c r="BA134">
        <v>71423960766.429138</v>
      </c>
      <c r="BB134">
        <v>63540277662.26548</v>
      </c>
      <c r="BC134">
        <v>76424351489.036179</v>
      </c>
      <c r="BD134">
        <v>82938091128.120682</v>
      </c>
      <c r="BE134">
        <v>91080173439.058411</v>
      </c>
    </row>
    <row r="135" spans="1:57" x14ac:dyDescent="0.25">
      <c r="A135" t="s">
        <v>315</v>
      </c>
      <c r="B135" t="s">
        <v>285</v>
      </c>
      <c r="C135" t="s">
        <v>572</v>
      </c>
      <c r="D135" t="s">
        <v>108</v>
      </c>
      <c r="AN135">
        <v>82017163182.24028</v>
      </c>
      <c r="AO135">
        <v>92778159748.852478</v>
      </c>
      <c r="AP135">
        <v>99024243595.702118</v>
      </c>
      <c r="AQ135">
        <v>96492127628.078705</v>
      </c>
      <c r="AR135">
        <v>102805705096.4453</v>
      </c>
      <c r="AS135">
        <v>113130961488.03598</v>
      </c>
      <c r="AT135">
        <v>119501730733.08031</v>
      </c>
      <c r="AU135">
        <v>131349901706.10042</v>
      </c>
      <c r="AV135">
        <v>140776973397.3808</v>
      </c>
      <c r="AW135">
        <v>174810436129.6553</v>
      </c>
      <c r="AX135">
        <v>199251062201.64841</v>
      </c>
      <c r="AY135">
        <v>224333452415.82812</v>
      </c>
      <c r="AZ135">
        <v>266690613788.91324</v>
      </c>
      <c r="BA135">
        <v>293497303251.26593</v>
      </c>
      <c r="BB135">
        <v>273476582068.07614</v>
      </c>
      <c r="BC135">
        <v>306743348563.62744</v>
      </c>
      <c r="BD135">
        <v>334957250549.0835</v>
      </c>
      <c r="BE135">
        <v>359020780816.56427</v>
      </c>
    </row>
    <row r="136" spans="1:57" x14ac:dyDescent="0.25">
      <c r="A136" t="s">
        <v>484</v>
      </c>
      <c r="B136" t="s">
        <v>245</v>
      </c>
      <c r="C136" t="s">
        <v>572</v>
      </c>
      <c r="D136" t="s">
        <v>108</v>
      </c>
      <c r="AN136">
        <v>29000000</v>
      </c>
      <c r="AO136">
        <v>34000000</v>
      </c>
      <c r="AP136">
        <v>34000000</v>
      </c>
      <c r="AQ136">
        <v>25000000</v>
      </c>
      <c r="AR136">
        <v>23000000</v>
      </c>
      <c r="AS136">
        <v>18000000</v>
      </c>
      <c r="AT136">
        <v>16000000</v>
      </c>
      <c r="AU136">
        <v>14000000</v>
      </c>
      <c r="AV136">
        <v>21000000</v>
      </c>
      <c r="AW136">
        <v>26000000</v>
      </c>
      <c r="AX136">
        <v>27000000</v>
      </c>
      <c r="AY136">
        <v>29000000</v>
      </c>
      <c r="AZ136">
        <v>31000000</v>
      </c>
      <c r="BA136">
        <v>30000000</v>
      </c>
      <c r="BB136">
        <v>30000000</v>
      </c>
      <c r="BC136">
        <v>25000000</v>
      </c>
      <c r="BD136">
        <v>29000000</v>
      </c>
      <c r="BE136">
        <v>46000000</v>
      </c>
    </row>
    <row r="137" spans="1:57" x14ac:dyDescent="0.25">
      <c r="A137" t="s">
        <v>407</v>
      </c>
      <c r="B137" t="s">
        <v>100</v>
      </c>
      <c r="C137" t="s">
        <v>572</v>
      </c>
      <c r="D137" t="s">
        <v>108</v>
      </c>
      <c r="AN137">
        <v>102000000</v>
      </c>
      <c r="AO137">
        <v>345000000</v>
      </c>
      <c r="AP137">
        <v>399000000</v>
      </c>
      <c r="AQ137">
        <v>504000000</v>
      </c>
      <c r="AR137">
        <v>591000000</v>
      </c>
      <c r="AS137">
        <v>430000000</v>
      </c>
      <c r="AT137">
        <v>425000000</v>
      </c>
      <c r="AU137">
        <v>556000000</v>
      </c>
      <c r="AV137">
        <v>700000000</v>
      </c>
      <c r="AW137">
        <v>834000000</v>
      </c>
      <c r="AX137">
        <v>975000000</v>
      </c>
      <c r="AY137">
        <v>1077000000</v>
      </c>
      <c r="AZ137">
        <v>1192000000</v>
      </c>
      <c r="BA137">
        <v>1316000000</v>
      </c>
      <c r="BB137">
        <v>1063000000</v>
      </c>
      <c r="BC137">
        <v>1034000000</v>
      </c>
      <c r="BD137">
        <v>1417000000</v>
      </c>
      <c r="BE137">
        <v>1430000000</v>
      </c>
    </row>
    <row r="138" spans="1:57" x14ac:dyDescent="0.25">
      <c r="A138" t="s">
        <v>280</v>
      </c>
      <c r="B138" t="s">
        <v>525</v>
      </c>
      <c r="C138" t="s">
        <v>572</v>
      </c>
      <c r="D138" t="s">
        <v>108</v>
      </c>
      <c r="AN138">
        <v>1695000000</v>
      </c>
      <c r="AO138">
        <v>1640000000</v>
      </c>
      <c r="AP138">
        <v>1639000000</v>
      </c>
      <c r="AQ138">
        <v>1634000000</v>
      </c>
      <c r="AR138">
        <v>1697000000</v>
      </c>
      <c r="AS138">
        <v>1686000000</v>
      </c>
      <c r="AT138">
        <v>1780000000</v>
      </c>
      <c r="AU138">
        <v>2547000000</v>
      </c>
      <c r="AV138">
        <v>3149000000</v>
      </c>
      <c r="AW138">
        <v>3880000000</v>
      </c>
      <c r="AX138">
        <v>3612000000</v>
      </c>
      <c r="AY138">
        <v>3636000000</v>
      </c>
      <c r="AZ138">
        <v>4032000000</v>
      </c>
      <c r="BA138">
        <v>4486000000</v>
      </c>
      <c r="BB138">
        <v>4148000000</v>
      </c>
      <c r="BC138">
        <v>4115000000</v>
      </c>
      <c r="BD138">
        <v>4825000000</v>
      </c>
      <c r="BE138">
        <v>4613000000</v>
      </c>
    </row>
    <row r="139" spans="1:57" x14ac:dyDescent="0.25">
      <c r="A139" t="s">
        <v>259</v>
      </c>
      <c r="B139" t="s">
        <v>452</v>
      </c>
      <c r="C139" t="s">
        <v>572</v>
      </c>
      <c r="D139" t="s">
        <v>108</v>
      </c>
      <c r="AN139">
        <v>37000000</v>
      </c>
      <c r="AO139">
        <v>231000000</v>
      </c>
      <c r="AP139">
        <v>235000000</v>
      </c>
      <c r="AQ139">
        <v>222000000</v>
      </c>
      <c r="AR139">
        <v>153000000</v>
      </c>
      <c r="AS139">
        <v>172000000</v>
      </c>
      <c r="AT139">
        <v>153000000</v>
      </c>
      <c r="AU139">
        <v>201000000</v>
      </c>
      <c r="AV139">
        <v>271000000</v>
      </c>
      <c r="AW139">
        <v>343000000</v>
      </c>
      <c r="AX139">
        <v>446000000</v>
      </c>
      <c r="AY139">
        <v>622000000</v>
      </c>
      <c r="AZ139">
        <v>881000000</v>
      </c>
      <c r="BA139">
        <v>1134000000</v>
      </c>
      <c r="BB139">
        <v>1013000000</v>
      </c>
      <c r="BC139">
        <v>963000000</v>
      </c>
      <c r="BD139">
        <v>1102000000</v>
      </c>
      <c r="BE139">
        <v>1068000000</v>
      </c>
    </row>
    <row r="140" spans="1:57" x14ac:dyDescent="0.25">
      <c r="A140" t="s">
        <v>564</v>
      </c>
      <c r="B140" t="s">
        <v>286</v>
      </c>
      <c r="C140" t="s">
        <v>572</v>
      </c>
      <c r="D140" t="s">
        <v>108</v>
      </c>
      <c r="AN140">
        <v>3233000000</v>
      </c>
      <c r="AO140">
        <v>3085000000</v>
      </c>
      <c r="AP140">
        <v>2876000000</v>
      </c>
      <c r="AQ140">
        <v>2648000000</v>
      </c>
      <c r="AR140">
        <v>2598000000</v>
      </c>
      <c r="AS140">
        <v>3205000000</v>
      </c>
      <c r="AT140">
        <v>3745000000</v>
      </c>
      <c r="AU140">
        <v>4428000000</v>
      </c>
      <c r="AV140">
        <v>5225000000</v>
      </c>
      <c r="AW140">
        <v>7431000000</v>
      </c>
      <c r="AX140">
        <v>8190000000</v>
      </c>
      <c r="AY140">
        <v>10055000000</v>
      </c>
      <c r="AZ140">
        <v>13733000000</v>
      </c>
      <c r="BA140">
        <v>17297000000</v>
      </c>
      <c r="BB140">
        <v>18445000000</v>
      </c>
      <c r="BC140">
        <v>28214000000</v>
      </c>
      <c r="BD140">
        <v>38976000000</v>
      </c>
      <c r="BE140">
        <v>44455000000</v>
      </c>
    </row>
    <row r="141" spans="1:57" x14ac:dyDescent="0.25">
      <c r="A141" t="s">
        <v>387</v>
      </c>
      <c r="B141" t="s">
        <v>457</v>
      </c>
      <c r="C141" t="s">
        <v>572</v>
      </c>
      <c r="D141" t="s">
        <v>108</v>
      </c>
    </row>
    <row r="142" spans="1:57" x14ac:dyDescent="0.25">
      <c r="A142" t="s">
        <v>29</v>
      </c>
      <c r="B142" t="s">
        <v>194</v>
      </c>
      <c r="C142" t="s">
        <v>572</v>
      </c>
      <c r="D142" t="s">
        <v>108</v>
      </c>
      <c r="AN142">
        <v>1469000000</v>
      </c>
      <c r="AO142">
        <v>1857000000</v>
      </c>
      <c r="AP142">
        <v>1649000000</v>
      </c>
      <c r="AQ142">
        <v>1934000000</v>
      </c>
      <c r="AR142">
        <v>2177000000</v>
      </c>
      <c r="AS142">
        <v>2280000000</v>
      </c>
      <c r="AT142">
        <v>2966000000</v>
      </c>
      <c r="AU142">
        <v>3157000000</v>
      </c>
      <c r="AV142">
        <v>3802000000</v>
      </c>
      <c r="AW142">
        <v>4540000000</v>
      </c>
      <c r="AX142">
        <v>5426000000</v>
      </c>
      <c r="AY142">
        <v>6900000000</v>
      </c>
      <c r="AZ142">
        <v>8307000000</v>
      </c>
      <c r="BA142">
        <v>8885000000</v>
      </c>
      <c r="BB142">
        <v>7980000000</v>
      </c>
      <c r="BC142">
        <v>8176000000</v>
      </c>
      <c r="BD142">
        <v>9101000000</v>
      </c>
      <c r="BE142">
        <v>8491000000</v>
      </c>
    </row>
    <row r="143" spans="1:57" x14ac:dyDescent="0.25">
      <c r="A143" t="s">
        <v>396</v>
      </c>
      <c r="B143" t="s">
        <v>7</v>
      </c>
      <c r="C143" t="s">
        <v>572</v>
      </c>
      <c r="D143" t="s">
        <v>108</v>
      </c>
    </row>
    <row r="144" spans="1:57" x14ac:dyDescent="0.25">
      <c r="A144" t="s">
        <v>467</v>
      </c>
      <c r="B144" t="s">
        <v>78</v>
      </c>
      <c r="C144" t="s">
        <v>572</v>
      </c>
      <c r="D144" t="s">
        <v>108</v>
      </c>
      <c r="AN144">
        <v>71000000</v>
      </c>
      <c r="AO144">
        <v>50000000</v>
      </c>
      <c r="AP144">
        <v>74000000</v>
      </c>
      <c r="AQ144">
        <v>64000000</v>
      </c>
      <c r="AR144">
        <v>49000000</v>
      </c>
      <c r="AS144">
        <v>57000000</v>
      </c>
      <c r="AT144">
        <v>58000000</v>
      </c>
      <c r="AU144">
        <v>72000000</v>
      </c>
      <c r="AV144">
        <v>79000000</v>
      </c>
      <c r="AW144">
        <v>112000000</v>
      </c>
      <c r="AX144">
        <v>138000000</v>
      </c>
      <c r="AY144">
        <v>150000000</v>
      </c>
      <c r="AZ144">
        <v>229000000</v>
      </c>
      <c r="BA144">
        <v>293000000</v>
      </c>
      <c r="BB144">
        <v>240000000</v>
      </c>
      <c r="BC144">
        <v>232000000</v>
      </c>
      <c r="BD144">
        <v>262000000</v>
      </c>
      <c r="BE144">
        <v>294000000</v>
      </c>
    </row>
    <row r="145" spans="1:57" x14ac:dyDescent="0.25">
      <c r="A145" t="s">
        <v>411</v>
      </c>
      <c r="B145" t="s">
        <v>14</v>
      </c>
      <c r="C145" t="s">
        <v>572</v>
      </c>
      <c r="D145" t="s">
        <v>108</v>
      </c>
      <c r="AN145">
        <v>106000000</v>
      </c>
      <c r="AO145">
        <v>102000000</v>
      </c>
      <c r="AP145">
        <v>110000000</v>
      </c>
      <c r="AQ145">
        <v>136000000</v>
      </c>
      <c r="AR145">
        <v>137000000</v>
      </c>
      <c r="AS145">
        <v>152000000</v>
      </c>
      <c r="AT145">
        <v>149000000</v>
      </c>
      <c r="AU145">
        <v>109000000</v>
      </c>
      <c r="AV145">
        <v>119000000</v>
      </c>
      <c r="AW145">
        <v>239000000</v>
      </c>
      <c r="AX145">
        <v>290000000</v>
      </c>
      <c r="AY145">
        <v>386000000</v>
      </c>
      <c r="AZ145">
        <v>506000000</v>
      </c>
      <c r="BA145">
        <v>620000000</v>
      </c>
      <c r="BB145">
        <v>518000000</v>
      </c>
      <c r="BC145">
        <v>633000000</v>
      </c>
    </row>
    <row r="146" spans="1:57" x14ac:dyDescent="0.25">
      <c r="A146" t="s">
        <v>212</v>
      </c>
      <c r="B146" t="s">
        <v>87</v>
      </c>
      <c r="C146" t="s">
        <v>572</v>
      </c>
      <c r="D146" t="s">
        <v>108</v>
      </c>
      <c r="AN146">
        <v>211000000</v>
      </c>
      <c r="AO146">
        <v>266000000</v>
      </c>
      <c r="AP146">
        <v>286000000</v>
      </c>
      <c r="AQ146">
        <v>303000000</v>
      </c>
      <c r="AR146">
        <v>314000000</v>
      </c>
      <c r="AS146">
        <v>321000000</v>
      </c>
      <c r="AT146">
        <v>327000000</v>
      </c>
      <c r="AU146">
        <v>337000000</v>
      </c>
      <c r="AV146">
        <v>402000000</v>
      </c>
      <c r="AW146">
        <v>471000000</v>
      </c>
      <c r="AX146">
        <v>826000000</v>
      </c>
      <c r="AY146">
        <v>1235000000</v>
      </c>
      <c r="AZ146">
        <v>1515000000</v>
      </c>
      <c r="BA146">
        <v>1559000000</v>
      </c>
      <c r="BB146">
        <v>1473000000</v>
      </c>
      <c r="BC146">
        <v>1713000000</v>
      </c>
      <c r="BD146">
        <v>1868000000</v>
      </c>
      <c r="BE146">
        <v>1873000000</v>
      </c>
    </row>
    <row r="147" spans="1:57" x14ac:dyDescent="0.25">
      <c r="A147" t="s">
        <v>555</v>
      </c>
      <c r="B147" t="s">
        <v>148</v>
      </c>
      <c r="C147" t="s">
        <v>572</v>
      </c>
      <c r="D147" t="s">
        <v>108</v>
      </c>
      <c r="AN147">
        <v>17828817000.232861</v>
      </c>
      <c r="AO147">
        <v>19140441465.529285</v>
      </c>
      <c r="AP147">
        <v>19973430008.829288</v>
      </c>
      <c r="AQ147">
        <v>20416237503.173012</v>
      </c>
      <c r="AR147">
        <v>23164218824.23035</v>
      </c>
      <c r="AS147">
        <v>23643027143.114807</v>
      </c>
      <c r="AT147">
        <v>22641066006.879463</v>
      </c>
      <c r="AU147">
        <v>27305994980.995682</v>
      </c>
      <c r="AV147">
        <v>32070335996.46645</v>
      </c>
      <c r="AW147">
        <v>39848812856.879799</v>
      </c>
      <c r="AX147">
        <v>43089100000</v>
      </c>
      <c r="AY147">
        <v>49004800000</v>
      </c>
      <c r="AZ147">
        <v>60037569303.64756</v>
      </c>
      <c r="BA147">
        <v>68150259024.159172</v>
      </c>
      <c r="BB147">
        <v>68353076267.171967</v>
      </c>
      <c r="BC147">
        <v>79288102321.174805</v>
      </c>
      <c r="BD147">
        <v>73809285489.392136</v>
      </c>
      <c r="BE147">
        <v>78846146446.348999</v>
      </c>
    </row>
    <row r="148" spans="1:57" x14ac:dyDescent="0.25">
      <c r="A148" t="s">
        <v>226</v>
      </c>
      <c r="B148" t="s">
        <v>291</v>
      </c>
      <c r="C148" t="s">
        <v>572</v>
      </c>
      <c r="D148" t="s">
        <v>108</v>
      </c>
      <c r="AN148">
        <v>6847000000</v>
      </c>
      <c r="AO148">
        <v>7531000000</v>
      </c>
      <c r="AP148">
        <v>8184000000</v>
      </c>
      <c r="AQ148">
        <v>8307000000</v>
      </c>
      <c r="AR148">
        <v>8135000000</v>
      </c>
      <c r="AS148">
        <v>9133000000</v>
      </c>
      <c r="AT148">
        <v>9190000000</v>
      </c>
      <c r="AU148">
        <v>9547000000</v>
      </c>
      <c r="AV148">
        <v>10058000000</v>
      </c>
      <c r="AW148">
        <v>11610000000</v>
      </c>
      <c r="AX148">
        <v>12801000000</v>
      </c>
      <c r="AY148">
        <v>13329000000</v>
      </c>
      <c r="AZ148">
        <v>14055000000</v>
      </c>
      <c r="BA148">
        <v>14726000000</v>
      </c>
      <c r="BB148">
        <v>12542000000</v>
      </c>
      <c r="BC148">
        <v>12628000000</v>
      </c>
      <c r="BD148">
        <v>12458000000</v>
      </c>
      <c r="BE148">
        <v>13320000000</v>
      </c>
    </row>
    <row r="149" spans="1:57" x14ac:dyDescent="0.25">
      <c r="A149" t="s">
        <v>689</v>
      </c>
      <c r="B149" t="s">
        <v>629</v>
      </c>
      <c r="C149" t="s">
        <v>572</v>
      </c>
      <c r="D149" t="s">
        <v>108</v>
      </c>
      <c r="AN149">
        <v>3000000</v>
      </c>
      <c r="AO149">
        <v>3000000</v>
      </c>
      <c r="AP149">
        <v>3000000</v>
      </c>
      <c r="AQ149">
        <v>3000000</v>
      </c>
      <c r="AR149">
        <v>2900000</v>
      </c>
      <c r="AS149">
        <v>3000000</v>
      </c>
      <c r="AT149">
        <v>3100000</v>
      </c>
      <c r="AU149">
        <v>3400000</v>
      </c>
      <c r="AV149">
        <v>4000000</v>
      </c>
      <c r="AW149">
        <v>5000000</v>
      </c>
      <c r="AX149">
        <v>5700000</v>
      </c>
      <c r="AY149">
        <v>6600000</v>
      </c>
      <c r="AZ149">
        <v>4500000</v>
      </c>
      <c r="BA149">
        <v>3000000</v>
      </c>
      <c r="BB149">
        <v>3500000</v>
      </c>
      <c r="BC149">
        <v>3300000</v>
      </c>
    </row>
    <row r="150" spans="1:57" x14ac:dyDescent="0.25">
      <c r="A150" t="s">
        <v>439</v>
      </c>
      <c r="B150" t="s">
        <v>593</v>
      </c>
      <c r="C150" t="s">
        <v>572</v>
      </c>
      <c r="D150" t="s">
        <v>108</v>
      </c>
      <c r="AN150">
        <v>79016788447.179367</v>
      </c>
      <c r="AO150">
        <v>89480918429.763702</v>
      </c>
      <c r="AP150">
        <v>95636100662.816406</v>
      </c>
      <c r="AQ150">
        <v>92892577581.857758</v>
      </c>
      <c r="AR150">
        <v>98875764707.449387</v>
      </c>
      <c r="AS150">
        <v>109932842960.75082</v>
      </c>
      <c r="AT150">
        <v>115932254323.75826</v>
      </c>
      <c r="AU150">
        <v>127651640936.17268</v>
      </c>
      <c r="AV150">
        <v>136760480747.63498</v>
      </c>
      <c r="AW150">
        <v>169602524577.52777</v>
      </c>
      <c r="AX150">
        <v>193407440705.66989</v>
      </c>
      <c r="AY150">
        <v>217305939596.33426</v>
      </c>
      <c r="AZ150">
        <v>258127586725.62772</v>
      </c>
      <c r="BA150">
        <v>283760584764.05334</v>
      </c>
      <c r="BB150">
        <v>264011826183.22403</v>
      </c>
      <c r="BC150">
        <v>295956915072.68396</v>
      </c>
      <c r="BD150">
        <v>321829548365.95837</v>
      </c>
      <c r="BE150">
        <v>344851641906.19519</v>
      </c>
    </row>
    <row r="151" spans="1:57" x14ac:dyDescent="0.25">
      <c r="A151" t="s">
        <v>25</v>
      </c>
      <c r="B151" t="s">
        <v>641</v>
      </c>
      <c r="C151" t="s">
        <v>572</v>
      </c>
      <c r="D151" t="s">
        <v>108</v>
      </c>
      <c r="AN151">
        <v>19000000</v>
      </c>
      <c r="AO151">
        <v>35000000</v>
      </c>
      <c r="AP151">
        <v>29000000</v>
      </c>
      <c r="AQ151">
        <v>30000000</v>
      </c>
      <c r="AR151">
        <v>80000000</v>
      </c>
      <c r="AS151">
        <v>88000000</v>
      </c>
      <c r="AT151">
        <v>49000000</v>
      </c>
      <c r="AU151">
        <v>55000000</v>
      </c>
      <c r="AV151">
        <v>86000000</v>
      </c>
      <c r="AW151">
        <v>103000000</v>
      </c>
      <c r="AX151">
        <v>116000000</v>
      </c>
      <c r="AY151">
        <v>156000000</v>
      </c>
      <c r="AZ151">
        <v>219000000</v>
      </c>
      <c r="BA151">
        <v>262000000</v>
      </c>
      <c r="BB151">
        <v>232000000</v>
      </c>
      <c r="BC151">
        <v>209000000</v>
      </c>
      <c r="BD151">
        <v>242000000</v>
      </c>
      <c r="BE151">
        <v>237000000</v>
      </c>
    </row>
    <row r="152" spans="1:57" x14ac:dyDescent="0.25">
      <c r="A152" t="s">
        <v>339</v>
      </c>
      <c r="B152" t="s">
        <v>602</v>
      </c>
      <c r="C152" t="s">
        <v>572</v>
      </c>
      <c r="D152" t="s">
        <v>108</v>
      </c>
      <c r="AN152">
        <v>26000000</v>
      </c>
      <c r="AO152">
        <v>27000000</v>
      </c>
      <c r="AP152">
        <v>25000000</v>
      </c>
      <c r="AQ152">
        <v>28000000</v>
      </c>
      <c r="AR152">
        <v>36000000</v>
      </c>
      <c r="AS152">
        <v>47000000</v>
      </c>
      <c r="AT152">
        <v>91000000</v>
      </c>
      <c r="AU152">
        <v>105000000</v>
      </c>
      <c r="AV152">
        <v>136000000</v>
      </c>
      <c r="AW152">
        <v>142000000</v>
      </c>
      <c r="AX152">
        <v>149000000</v>
      </c>
      <c r="AY152">
        <v>175000000</v>
      </c>
      <c r="AZ152">
        <v>227000000</v>
      </c>
      <c r="BA152">
        <v>286000000</v>
      </c>
      <c r="BB152">
        <v>290000000</v>
      </c>
      <c r="BC152">
        <v>296000000</v>
      </c>
      <c r="BD152">
        <v>274000000</v>
      </c>
    </row>
    <row r="153" spans="1:57" x14ac:dyDescent="0.25">
      <c r="A153" t="s">
        <v>388</v>
      </c>
      <c r="B153" t="s">
        <v>105</v>
      </c>
      <c r="C153" t="s">
        <v>572</v>
      </c>
      <c r="D153" t="s">
        <v>108</v>
      </c>
      <c r="AN153">
        <v>813000000</v>
      </c>
      <c r="AO153">
        <v>780000000</v>
      </c>
      <c r="AP153">
        <v>789000000</v>
      </c>
      <c r="AQ153">
        <v>818000000</v>
      </c>
      <c r="AR153">
        <v>841000000</v>
      </c>
      <c r="AS153">
        <v>731000000</v>
      </c>
      <c r="AT153">
        <v>704000000</v>
      </c>
      <c r="AU153">
        <v>757000000</v>
      </c>
      <c r="AV153">
        <v>869000000</v>
      </c>
      <c r="AW153">
        <v>949000000</v>
      </c>
      <c r="AX153">
        <v>924000000</v>
      </c>
      <c r="AY153">
        <v>966000000</v>
      </c>
      <c r="AZ153">
        <v>1185000000</v>
      </c>
      <c r="BA153">
        <v>1336000000</v>
      </c>
      <c r="BB153">
        <v>1117000000</v>
      </c>
      <c r="BC153">
        <v>1238000000</v>
      </c>
      <c r="BD153">
        <v>1465000000</v>
      </c>
      <c r="BE153">
        <v>1451000000</v>
      </c>
    </row>
    <row r="154" spans="1:57" x14ac:dyDescent="0.25">
      <c r="A154" t="s">
        <v>416</v>
      </c>
      <c r="B154" t="s">
        <v>59</v>
      </c>
      <c r="C154" t="s">
        <v>572</v>
      </c>
      <c r="D154" t="s">
        <v>108</v>
      </c>
      <c r="AN154">
        <v>169000000</v>
      </c>
      <c r="AO154">
        <v>215000000</v>
      </c>
      <c r="AP154">
        <v>183000000</v>
      </c>
      <c r="AQ154">
        <v>196000000</v>
      </c>
      <c r="AR154">
        <v>222000000</v>
      </c>
      <c r="AS154">
        <v>195000000</v>
      </c>
      <c r="AT154">
        <v>132000000</v>
      </c>
      <c r="AU154">
        <v>136000000</v>
      </c>
      <c r="AV154">
        <v>70000000</v>
      </c>
      <c r="AW154">
        <v>97000000</v>
      </c>
      <c r="AX154">
        <v>83000000</v>
      </c>
      <c r="AY154">
        <v>59000000</v>
      </c>
      <c r="AZ154">
        <v>97000000</v>
      </c>
      <c r="BA154">
        <v>80000000</v>
      </c>
      <c r="BB154">
        <v>75000000</v>
      </c>
      <c r="BC154">
        <v>91000000</v>
      </c>
      <c r="BD154">
        <v>293000000</v>
      </c>
    </row>
    <row r="155" spans="1:57" x14ac:dyDescent="0.25">
      <c r="A155" t="s">
        <v>441</v>
      </c>
      <c r="B155" t="s">
        <v>535</v>
      </c>
      <c r="C155" t="s">
        <v>572</v>
      </c>
      <c r="D155" t="s">
        <v>108</v>
      </c>
      <c r="AN155">
        <v>9812920319.4628544</v>
      </c>
      <c r="AO155">
        <v>10794272606.359215</v>
      </c>
      <c r="AP155">
        <v>11224693799.731892</v>
      </c>
      <c r="AQ155">
        <v>11432673802.40917</v>
      </c>
      <c r="AR155">
        <v>12553717148.563906</v>
      </c>
      <c r="AS155">
        <v>12956923189.485813</v>
      </c>
      <c r="AT155">
        <v>13484656127.230429</v>
      </c>
      <c r="AU155">
        <v>17754020614.8302</v>
      </c>
      <c r="AV155">
        <v>21429890913.785339</v>
      </c>
      <c r="AW155">
        <v>24908325396.35453</v>
      </c>
      <c r="AX155">
        <v>27491100000</v>
      </c>
      <c r="AY155">
        <v>30578800000</v>
      </c>
      <c r="AZ155">
        <v>37108800000</v>
      </c>
      <c r="BA155">
        <v>42510800000</v>
      </c>
      <c r="BB155">
        <v>43229000000</v>
      </c>
      <c r="BC155">
        <v>50716000000</v>
      </c>
      <c r="BD155">
        <v>43157782069.713821</v>
      </c>
      <c r="BE155">
        <v>45379244043.491432</v>
      </c>
    </row>
    <row r="156" spans="1:57" x14ac:dyDescent="0.25">
      <c r="A156" t="s">
        <v>394</v>
      </c>
      <c r="B156" t="s">
        <v>191</v>
      </c>
      <c r="C156" t="s">
        <v>572</v>
      </c>
      <c r="D156" t="s">
        <v>108</v>
      </c>
      <c r="AZ156">
        <v>660000000</v>
      </c>
      <c r="BA156">
        <v>859000000</v>
      </c>
      <c r="BB156">
        <v>792000000</v>
      </c>
      <c r="BC156">
        <v>765000000</v>
      </c>
      <c r="BD156">
        <v>926000000</v>
      </c>
      <c r="BE156">
        <v>860000000</v>
      </c>
    </row>
    <row r="157" spans="1:57" x14ac:dyDescent="0.25">
      <c r="A157" t="s">
        <v>386</v>
      </c>
      <c r="B157" t="s">
        <v>464</v>
      </c>
      <c r="C157" t="s">
        <v>572</v>
      </c>
      <c r="D157" t="s">
        <v>108</v>
      </c>
      <c r="AN157">
        <v>33000000</v>
      </c>
      <c r="AO157">
        <v>20000000</v>
      </c>
      <c r="AP157">
        <v>25000000</v>
      </c>
      <c r="AQ157">
        <v>47000000</v>
      </c>
      <c r="AR157">
        <v>43000000</v>
      </c>
      <c r="AS157">
        <v>43000000</v>
      </c>
      <c r="AT157">
        <v>49000000</v>
      </c>
      <c r="AU157">
        <v>143000000</v>
      </c>
      <c r="AV157">
        <v>154000000</v>
      </c>
      <c r="AW157">
        <v>205000000</v>
      </c>
      <c r="AX157">
        <v>203000000</v>
      </c>
      <c r="AY157">
        <v>261000000</v>
      </c>
      <c r="AZ157">
        <v>354000000</v>
      </c>
      <c r="BA157">
        <v>272000000</v>
      </c>
      <c r="BB157">
        <v>253000000</v>
      </c>
      <c r="BC157">
        <v>288000000</v>
      </c>
      <c r="BD157">
        <v>258000000</v>
      </c>
      <c r="BE157">
        <v>480000000</v>
      </c>
    </row>
    <row r="158" spans="1:57" x14ac:dyDescent="0.25">
      <c r="A158" t="s">
        <v>170</v>
      </c>
      <c r="B158" t="s">
        <v>603</v>
      </c>
      <c r="C158" t="s">
        <v>572</v>
      </c>
      <c r="D158" t="s">
        <v>108</v>
      </c>
      <c r="AN158">
        <v>655000000</v>
      </c>
    </row>
    <row r="159" spans="1:57" x14ac:dyDescent="0.25">
      <c r="A159" t="s">
        <v>597</v>
      </c>
      <c r="B159" t="s">
        <v>129</v>
      </c>
      <c r="C159" t="s">
        <v>572</v>
      </c>
      <c r="D159" t="s">
        <v>108</v>
      </c>
      <c r="AO159">
        <v>49000000</v>
      </c>
      <c r="AP159">
        <v>61000000</v>
      </c>
      <c r="AQ159">
        <v>61000000</v>
      </c>
      <c r="AR159">
        <v>61000000</v>
      </c>
      <c r="AS159">
        <v>74000000</v>
      </c>
      <c r="AT159">
        <v>64000000</v>
      </c>
      <c r="AU159">
        <v>65000000</v>
      </c>
      <c r="AV159">
        <v>106000000</v>
      </c>
      <c r="AW159">
        <v>96000000</v>
      </c>
      <c r="AX159">
        <v>138000000</v>
      </c>
      <c r="AY159">
        <v>145000000</v>
      </c>
      <c r="AZ159">
        <v>182000000</v>
      </c>
      <c r="BA159">
        <v>213000000</v>
      </c>
      <c r="BB159">
        <v>217000000</v>
      </c>
      <c r="BC159">
        <v>224000000</v>
      </c>
      <c r="BD159">
        <v>266000000</v>
      </c>
      <c r="BE159">
        <v>289000000</v>
      </c>
    </row>
    <row r="160" spans="1:57" x14ac:dyDescent="0.25">
      <c r="A160" t="s">
        <v>50</v>
      </c>
      <c r="B160" t="s">
        <v>399</v>
      </c>
      <c r="C160" t="s">
        <v>572</v>
      </c>
      <c r="D160" t="s">
        <v>108</v>
      </c>
      <c r="AN160">
        <v>11000000</v>
      </c>
      <c r="AO160">
        <v>19000000</v>
      </c>
      <c r="AP160">
        <v>21000000</v>
      </c>
      <c r="AQ160">
        <v>20000000</v>
      </c>
      <c r="AR160">
        <v>28000000</v>
      </c>
    </row>
    <row r="161" spans="1:57" x14ac:dyDescent="0.25">
      <c r="A161" t="s">
        <v>44</v>
      </c>
      <c r="B161" t="s">
        <v>412</v>
      </c>
      <c r="C161" t="s">
        <v>572</v>
      </c>
      <c r="D161" t="s">
        <v>108</v>
      </c>
      <c r="AN161">
        <v>616000000</v>
      </c>
      <c r="AO161">
        <v>705000000</v>
      </c>
      <c r="AP161">
        <v>666000000</v>
      </c>
      <c r="AQ161">
        <v>672000000</v>
      </c>
      <c r="AR161">
        <v>718000000</v>
      </c>
      <c r="AS161">
        <v>732000000</v>
      </c>
      <c r="AT161">
        <v>820000000</v>
      </c>
      <c r="AU161">
        <v>829000000</v>
      </c>
      <c r="AV161">
        <v>960000000</v>
      </c>
      <c r="AW161">
        <v>1156000000</v>
      </c>
      <c r="AX161">
        <v>1189000000</v>
      </c>
      <c r="AY161">
        <v>1302000000</v>
      </c>
      <c r="AZ161">
        <v>1663000000</v>
      </c>
      <c r="BA161">
        <v>1823000000</v>
      </c>
      <c r="BB161">
        <v>1390000000</v>
      </c>
      <c r="BC161">
        <v>1585000000</v>
      </c>
      <c r="BD161">
        <v>1808000000</v>
      </c>
      <c r="BE161">
        <v>1778000000</v>
      </c>
    </row>
    <row r="162" spans="1:57" x14ac:dyDescent="0.25">
      <c r="A162" t="s">
        <v>522</v>
      </c>
      <c r="B162" t="s">
        <v>227</v>
      </c>
      <c r="C162" t="s">
        <v>572</v>
      </c>
      <c r="D162" t="s">
        <v>108</v>
      </c>
      <c r="AN162">
        <v>22000000</v>
      </c>
      <c r="AO162">
        <v>31000000</v>
      </c>
      <c r="AP162">
        <v>32000000</v>
      </c>
      <c r="AQ162">
        <v>25000000</v>
      </c>
      <c r="AR162">
        <v>42000000</v>
      </c>
      <c r="AS162">
        <v>29000000</v>
      </c>
      <c r="AT162">
        <v>40000000</v>
      </c>
      <c r="AU162">
        <v>45000000</v>
      </c>
      <c r="AV162">
        <v>66000000</v>
      </c>
      <c r="AW162">
        <v>74000000</v>
      </c>
      <c r="AX162">
        <v>48000000</v>
      </c>
      <c r="AY162">
        <v>45000000</v>
      </c>
      <c r="AZ162">
        <v>43000000</v>
      </c>
      <c r="BA162">
        <v>43000000</v>
      </c>
      <c r="BB162">
        <v>46000000</v>
      </c>
      <c r="BC162">
        <v>47000000</v>
      </c>
      <c r="BD162">
        <v>39000000</v>
      </c>
      <c r="BE162">
        <v>38000000</v>
      </c>
    </row>
    <row r="163" spans="1:57" x14ac:dyDescent="0.25">
      <c r="A163" t="s">
        <v>434</v>
      </c>
      <c r="B163" t="s">
        <v>579</v>
      </c>
      <c r="C163" t="s">
        <v>572</v>
      </c>
      <c r="D163" t="s">
        <v>108</v>
      </c>
      <c r="AN163">
        <v>5044000000</v>
      </c>
      <c r="AO163">
        <v>5732000000</v>
      </c>
      <c r="AP163">
        <v>4925000000</v>
      </c>
      <c r="AQ163">
        <v>3237000000</v>
      </c>
      <c r="AR163">
        <v>4403000000</v>
      </c>
      <c r="AS163">
        <v>5873000000</v>
      </c>
      <c r="AT163">
        <v>7627000000</v>
      </c>
      <c r="AU163">
        <v>8084000000</v>
      </c>
      <c r="AV163">
        <v>6799000000</v>
      </c>
      <c r="AW163">
        <v>9183000000</v>
      </c>
      <c r="AX163">
        <v>10389000000</v>
      </c>
      <c r="AY163">
        <v>12280000000</v>
      </c>
      <c r="AZ163">
        <v>17948000000</v>
      </c>
      <c r="BA163">
        <v>18553000000</v>
      </c>
      <c r="BB163">
        <v>17231000000</v>
      </c>
      <c r="BC163">
        <v>18152000000</v>
      </c>
      <c r="BD163">
        <v>19649000000</v>
      </c>
      <c r="BE163">
        <v>20251000000</v>
      </c>
    </row>
    <row r="164" spans="1:57" x14ac:dyDescent="0.25">
      <c r="A164" t="s">
        <v>210</v>
      </c>
      <c r="B164" t="s">
        <v>648</v>
      </c>
      <c r="C164" t="s">
        <v>572</v>
      </c>
      <c r="D164" t="s">
        <v>108</v>
      </c>
      <c r="AN164">
        <v>103407000000.00002</v>
      </c>
      <c r="AO164">
        <v>112741000000</v>
      </c>
      <c r="AP164">
        <v>117915000000</v>
      </c>
      <c r="AQ164">
        <v>116631000000</v>
      </c>
      <c r="AR164">
        <v>123978000000</v>
      </c>
      <c r="AS164">
        <v>134377999999.99998</v>
      </c>
      <c r="AT164">
        <v>122133999999.99998</v>
      </c>
      <c r="AU164">
        <v>117548999999.99998</v>
      </c>
      <c r="AV164">
        <v>114118999999.99998</v>
      </c>
      <c r="AW164">
        <v>131249999999.99998</v>
      </c>
      <c r="AX164">
        <v>143553000000</v>
      </c>
      <c r="AY164">
        <v>150725000000</v>
      </c>
      <c r="AZ164">
        <v>167376000000</v>
      </c>
      <c r="BA164">
        <v>189145999999.99997</v>
      </c>
      <c r="BB164">
        <v>165443999999.99997</v>
      </c>
      <c r="BC164">
        <v>183485999999.99997</v>
      </c>
      <c r="BD164">
        <v>204996999999.99994</v>
      </c>
      <c r="BE164">
        <v>221248999999.99991</v>
      </c>
    </row>
    <row r="165" spans="1:57" x14ac:dyDescent="0.25">
      <c r="A165" t="s">
        <v>141</v>
      </c>
      <c r="B165" t="s">
        <v>255</v>
      </c>
      <c r="C165" t="s">
        <v>572</v>
      </c>
      <c r="D165" t="s">
        <v>108</v>
      </c>
      <c r="AN165">
        <v>278000000</v>
      </c>
      <c r="AO165">
        <v>293000000</v>
      </c>
      <c r="AP165">
        <v>333000000</v>
      </c>
      <c r="AQ165">
        <v>288000000</v>
      </c>
      <c r="AR165">
        <v>287000000</v>
      </c>
      <c r="AS165">
        <v>193000000</v>
      </c>
      <c r="AT165">
        <v>264000000</v>
      </c>
      <c r="AU165">
        <v>251000000</v>
      </c>
      <c r="AV165">
        <v>383000000</v>
      </c>
      <c r="AW165">
        <v>426000000</v>
      </c>
      <c r="AX165">
        <v>363000000</v>
      </c>
      <c r="AY165">
        <v>473000000</v>
      </c>
      <c r="AZ165">
        <v>542000000</v>
      </c>
      <c r="BA165">
        <v>484000000</v>
      </c>
      <c r="BB165">
        <v>511000000</v>
      </c>
      <c r="BC165">
        <v>560000000</v>
      </c>
      <c r="BD165">
        <v>645000000</v>
      </c>
    </row>
    <row r="166" spans="1:57" x14ac:dyDescent="0.25">
      <c r="A166" t="s">
        <v>701</v>
      </c>
      <c r="B166" t="s">
        <v>187</v>
      </c>
      <c r="C166" t="s">
        <v>572</v>
      </c>
      <c r="D166" t="s">
        <v>108</v>
      </c>
      <c r="AN166">
        <v>108000000</v>
      </c>
      <c r="AO166">
        <v>114000000</v>
      </c>
      <c r="AP166">
        <v>117000000</v>
      </c>
      <c r="AQ166">
        <v>110000000</v>
      </c>
      <c r="AR166">
        <v>112000000</v>
      </c>
      <c r="AS166">
        <v>111000000</v>
      </c>
      <c r="AT166">
        <v>94000000</v>
      </c>
      <c r="AU166">
        <v>156000000</v>
      </c>
      <c r="AV166">
        <v>196000000</v>
      </c>
      <c r="AW166">
        <v>241000000</v>
      </c>
      <c r="AX166">
        <v>149000000</v>
      </c>
      <c r="AY166">
        <v>122000000</v>
      </c>
      <c r="AZ166">
        <v>142000000</v>
      </c>
      <c r="BA166">
        <v>152000000</v>
      </c>
      <c r="BB166">
        <v>141000000</v>
      </c>
      <c r="BC166">
        <v>129000000</v>
      </c>
      <c r="BD166">
        <v>153000000</v>
      </c>
    </row>
    <row r="167" spans="1:57" x14ac:dyDescent="0.25">
      <c r="A167" t="s">
        <v>168</v>
      </c>
      <c r="B167" t="s">
        <v>131</v>
      </c>
      <c r="C167" t="s">
        <v>572</v>
      </c>
      <c r="D167" t="s">
        <v>108</v>
      </c>
      <c r="AN167">
        <v>7000000</v>
      </c>
      <c r="AO167">
        <v>26000000</v>
      </c>
      <c r="AP167">
        <v>29000000</v>
      </c>
      <c r="AQ167">
        <v>27000000</v>
      </c>
      <c r="AR167">
        <v>25000000</v>
      </c>
      <c r="AS167">
        <v>23000000</v>
      </c>
      <c r="AT167">
        <v>30000000</v>
      </c>
      <c r="AU167">
        <v>20000000</v>
      </c>
      <c r="AV167">
        <v>28000000</v>
      </c>
      <c r="AW167">
        <v>32000000</v>
      </c>
      <c r="AX167">
        <v>44000000</v>
      </c>
      <c r="AY167">
        <v>39000000</v>
      </c>
      <c r="AZ167">
        <v>44000000</v>
      </c>
      <c r="BA167">
        <v>86000000</v>
      </c>
      <c r="BB167">
        <v>69000000</v>
      </c>
      <c r="BC167">
        <v>86000000</v>
      </c>
      <c r="BD167">
        <v>86000000</v>
      </c>
    </row>
    <row r="168" spans="1:57" x14ac:dyDescent="0.25">
      <c r="A168" t="s">
        <v>283</v>
      </c>
      <c r="B168" t="s">
        <v>667</v>
      </c>
      <c r="C168" t="s">
        <v>572</v>
      </c>
      <c r="D168" t="s">
        <v>108</v>
      </c>
      <c r="AN168">
        <v>47000000</v>
      </c>
      <c r="AO168">
        <v>58000000</v>
      </c>
      <c r="AP168">
        <v>83000000</v>
      </c>
      <c r="AQ168">
        <v>81000000</v>
      </c>
      <c r="AR168">
        <v>99000000</v>
      </c>
      <c r="AS168">
        <v>186000000</v>
      </c>
      <c r="AT168">
        <v>168000000</v>
      </c>
      <c r="AU168">
        <v>256000000</v>
      </c>
      <c r="AV168">
        <v>58000000</v>
      </c>
      <c r="AW168">
        <v>49000000</v>
      </c>
      <c r="AX168">
        <v>139000000</v>
      </c>
      <c r="AY168">
        <v>209000000</v>
      </c>
      <c r="AZ168">
        <v>337000000</v>
      </c>
      <c r="BA168">
        <v>959000000</v>
      </c>
      <c r="BB168">
        <v>791000000</v>
      </c>
      <c r="BC168">
        <v>738000000</v>
      </c>
      <c r="BD168">
        <v>688000000</v>
      </c>
      <c r="BE168">
        <v>641000000</v>
      </c>
    </row>
    <row r="169" spans="1:57" x14ac:dyDescent="0.25">
      <c r="A169" t="s">
        <v>595</v>
      </c>
      <c r="B169" t="s">
        <v>203</v>
      </c>
      <c r="C169" t="s">
        <v>572</v>
      </c>
      <c r="D169" t="s">
        <v>108</v>
      </c>
      <c r="AN169">
        <v>51000000</v>
      </c>
      <c r="AO169">
        <v>55000000</v>
      </c>
      <c r="AP169">
        <v>82000000</v>
      </c>
      <c r="AQ169">
        <v>103000000</v>
      </c>
      <c r="AR169">
        <v>128000000</v>
      </c>
      <c r="AS169">
        <v>129000000</v>
      </c>
      <c r="AT169">
        <v>135000000</v>
      </c>
      <c r="AU169">
        <v>135000000</v>
      </c>
      <c r="AV169">
        <v>160000000</v>
      </c>
      <c r="AW169">
        <v>192000000</v>
      </c>
      <c r="AX169">
        <v>206000000</v>
      </c>
      <c r="AY169">
        <v>231000000</v>
      </c>
      <c r="AZ169">
        <v>255000000</v>
      </c>
      <c r="BA169">
        <v>301000000</v>
      </c>
      <c r="BB169">
        <v>334000000</v>
      </c>
      <c r="BC169">
        <v>309000000</v>
      </c>
      <c r="BD169">
        <v>378000000</v>
      </c>
      <c r="BE169">
        <v>422000000</v>
      </c>
    </row>
    <row r="170" spans="1:57" x14ac:dyDescent="0.25">
      <c r="A170" t="s">
        <v>12</v>
      </c>
      <c r="B170" t="s">
        <v>496</v>
      </c>
      <c r="C170" t="s">
        <v>572</v>
      </c>
      <c r="D170" t="s">
        <v>108</v>
      </c>
      <c r="AN170">
        <v>10611000000</v>
      </c>
      <c r="AO170">
        <v>11497000000</v>
      </c>
      <c r="AP170">
        <v>11750000000</v>
      </c>
      <c r="AQ170">
        <v>11923000000</v>
      </c>
      <c r="AR170">
        <v>12452000000</v>
      </c>
      <c r="AS170">
        <v>11285000000</v>
      </c>
      <c r="AT170">
        <v>11147000000</v>
      </c>
      <c r="AU170">
        <v>11745000000</v>
      </c>
      <c r="AV170">
        <v>14603000000</v>
      </c>
      <c r="AW170">
        <v>16495000000</v>
      </c>
      <c r="AX170">
        <v>16528000000</v>
      </c>
      <c r="AY170">
        <v>17529000000</v>
      </c>
      <c r="AZ170">
        <v>19922000000</v>
      </c>
      <c r="BA170">
        <v>20523000000</v>
      </c>
      <c r="BB170">
        <v>17868000000</v>
      </c>
      <c r="BC170">
        <v>18690000000</v>
      </c>
      <c r="BD170">
        <v>20970000000</v>
      </c>
      <c r="BE170">
        <v>20527000000</v>
      </c>
    </row>
    <row r="171" spans="1:57" x14ac:dyDescent="0.25">
      <c r="A171" t="s">
        <v>519</v>
      </c>
      <c r="B171" t="s">
        <v>515</v>
      </c>
      <c r="C171" t="s">
        <v>572</v>
      </c>
      <c r="D171" t="s">
        <v>108</v>
      </c>
      <c r="AN171">
        <v>46290838228.296135</v>
      </c>
      <c r="AO171">
        <v>53444592700.580612</v>
      </c>
      <c r="AP171">
        <v>51025590604.142334</v>
      </c>
      <c r="AQ171">
        <v>46336334639.827225</v>
      </c>
      <c r="AR171">
        <v>44534509242.959641</v>
      </c>
      <c r="AS171">
        <v>47536471454.862534</v>
      </c>
      <c r="AT171">
        <v>50440097251.616699</v>
      </c>
      <c r="AU171">
        <v>54454361046.728065</v>
      </c>
      <c r="AV171">
        <v>57168329556.597916</v>
      </c>
      <c r="AW171">
        <v>72574896268.351486</v>
      </c>
      <c r="AX171">
        <v>79527623990.811264</v>
      </c>
      <c r="AY171">
        <v>90537790903.597961</v>
      </c>
      <c r="AZ171">
        <v>108496002937.04597</v>
      </c>
      <c r="BA171">
        <v>124342383024.42308</v>
      </c>
      <c r="BB171">
        <v>116930087202.13083</v>
      </c>
      <c r="BC171">
        <v>144105821367.81473</v>
      </c>
      <c r="BD171">
        <v>179912769877.27542</v>
      </c>
      <c r="BE171">
        <v>196279749752.80438</v>
      </c>
    </row>
    <row r="172" spans="1:57" x14ac:dyDescent="0.25">
      <c r="A172" t="s">
        <v>662</v>
      </c>
      <c r="B172" t="s">
        <v>587</v>
      </c>
      <c r="C172" t="s">
        <v>572</v>
      </c>
      <c r="D172" t="s">
        <v>108</v>
      </c>
      <c r="AN172">
        <v>2730000000</v>
      </c>
      <c r="AO172">
        <v>2770000000</v>
      </c>
      <c r="AP172">
        <v>2570000000</v>
      </c>
      <c r="AQ172">
        <v>2545000000</v>
      </c>
      <c r="AR172">
        <v>2751000000</v>
      </c>
      <c r="AS172">
        <v>2521000000</v>
      </c>
      <c r="AT172">
        <v>2380000000</v>
      </c>
      <c r="AU172">
        <v>2581000000</v>
      </c>
      <c r="AV172">
        <v>2989000000</v>
      </c>
      <c r="AW172">
        <v>3531000000</v>
      </c>
      <c r="AX172">
        <v>4243000000</v>
      </c>
      <c r="AY172">
        <v>4289000000</v>
      </c>
      <c r="AZ172">
        <v>5322000000</v>
      </c>
      <c r="BA172">
        <v>5702000000</v>
      </c>
      <c r="BB172">
        <v>4949000000</v>
      </c>
      <c r="BC172">
        <v>5299000000</v>
      </c>
      <c r="BD172">
        <v>6301000000</v>
      </c>
      <c r="BE172">
        <v>5353000000</v>
      </c>
    </row>
    <row r="173" spans="1:57" x14ac:dyDescent="0.25">
      <c r="A173" t="s">
        <v>201</v>
      </c>
      <c r="B173" t="s">
        <v>699</v>
      </c>
      <c r="C173" t="s">
        <v>572</v>
      </c>
      <c r="D173" t="s">
        <v>108</v>
      </c>
      <c r="AN173">
        <v>232000000</v>
      </c>
      <c r="AO173">
        <v>237000000</v>
      </c>
      <c r="AP173">
        <v>201000000</v>
      </c>
      <c r="AQ173">
        <v>248000000</v>
      </c>
      <c r="AR173">
        <v>229000000</v>
      </c>
      <c r="AS173">
        <v>219000000</v>
      </c>
      <c r="AT173">
        <v>191000000</v>
      </c>
      <c r="AU173">
        <v>134000000</v>
      </c>
      <c r="AV173">
        <v>232000000</v>
      </c>
      <c r="AW173">
        <v>260000000</v>
      </c>
      <c r="AX173">
        <v>160000000</v>
      </c>
      <c r="AY173">
        <v>157000000</v>
      </c>
      <c r="AZ173">
        <v>234000000</v>
      </c>
      <c r="BA173">
        <v>353000000</v>
      </c>
      <c r="BB173">
        <v>439000000</v>
      </c>
      <c r="BC173">
        <v>378000000</v>
      </c>
      <c r="BD173">
        <v>415000000</v>
      </c>
      <c r="BE173">
        <v>379000000</v>
      </c>
    </row>
    <row r="174" spans="1:57" x14ac:dyDescent="0.25">
      <c r="A174" t="s">
        <v>544</v>
      </c>
      <c r="B174" t="s">
        <v>274</v>
      </c>
      <c r="C174" t="s">
        <v>572</v>
      </c>
      <c r="D174" t="s">
        <v>108</v>
      </c>
      <c r="AN174">
        <v>2318000000</v>
      </c>
      <c r="AO174">
        <v>2553000000</v>
      </c>
      <c r="AP174">
        <v>2211000000</v>
      </c>
      <c r="AQ174">
        <v>1857000000</v>
      </c>
      <c r="AR174">
        <v>2234000000</v>
      </c>
      <c r="AS174">
        <v>2272000000</v>
      </c>
      <c r="AT174">
        <v>2340000000</v>
      </c>
      <c r="AU174">
        <v>3159000000</v>
      </c>
      <c r="AV174">
        <v>4232000000</v>
      </c>
      <c r="AW174">
        <v>5098000000</v>
      </c>
      <c r="AX174">
        <v>5211000000</v>
      </c>
      <c r="AY174">
        <v>4792000000</v>
      </c>
      <c r="AZ174">
        <v>5413000000</v>
      </c>
      <c r="BA174">
        <v>5152000000</v>
      </c>
      <c r="BB174">
        <v>4591000000</v>
      </c>
      <c r="BC174">
        <v>4904000000</v>
      </c>
      <c r="BD174">
        <v>5546000000</v>
      </c>
      <c r="BE174">
        <v>5467000000</v>
      </c>
    </row>
    <row r="175" spans="1:57" x14ac:dyDescent="0.25">
      <c r="A175" t="s">
        <v>110</v>
      </c>
      <c r="B175" t="s">
        <v>588</v>
      </c>
      <c r="C175" t="s">
        <v>572</v>
      </c>
      <c r="D175" t="s">
        <v>108</v>
      </c>
      <c r="AN175">
        <v>354895000000</v>
      </c>
      <c r="AO175">
        <v>376234999999.99994</v>
      </c>
      <c r="AP175">
        <v>373521999999.99994</v>
      </c>
      <c r="AQ175">
        <v>383471000000</v>
      </c>
      <c r="AR175">
        <v>402192000000</v>
      </c>
      <c r="AS175">
        <v>407731000000</v>
      </c>
      <c r="AT175">
        <v>389974000000</v>
      </c>
      <c r="AU175">
        <v>400837000000.00006</v>
      </c>
      <c r="AV175">
        <v>446057000000</v>
      </c>
      <c r="AW175">
        <v>519413000000</v>
      </c>
      <c r="AX175">
        <v>549136000000</v>
      </c>
      <c r="AY175">
        <v>585540000000</v>
      </c>
      <c r="AZ175">
        <v>662964000000</v>
      </c>
      <c r="BA175">
        <v>724869000000</v>
      </c>
      <c r="BB175">
        <v>634305000000</v>
      </c>
      <c r="BC175">
        <v>661671999999.99988</v>
      </c>
      <c r="BD175">
        <v>741747999999.99988</v>
      </c>
      <c r="BE175">
        <v>745140999999.99988</v>
      </c>
    </row>
    <row r="176" spans="1:57" x14ac:dyDescent="0.25">
      <c r="A176" t="s">
        <v>329</v>
      </c>
      <c r="B176" t="s">
        <v>640</v>
      </c>
      <c r="C176" t="s">
        <v>572</v>
      </c>
      <c r="D176" t="s">
        <v>108</v>
      </c>
      <c r="AN176">
        <v>369637000000</v>
      </c>
      <c r="AO176">
        <v>393005000000</v>
      </c>
      <c r="AP176">
        <v>392532000000</v>
      </c>
      <c r="AQ176">
        <v>402643000000</v>
      </c>
      <c r="AR176">
        <v>419152000000</v>
      </c>
      <c r="AS176">
        <v>428309000000</v>
      </c>
      <c r="AT176">
        <v>413422000000</v>
      </c>
      <c r="AU176">
        <v>426059000000</v>
      </c>
      <c r="AV176">
        <v>473437000000</v>
      </c>
      <c r="AW176">
        <v>550920000000</v>
      </c>
      <c r="AX176">
        <v>587458000000</v>
      </c>
      <c r="AY176">
        <v>623004000000</v>
      </c>
      <c r="AZ176">
        <v>704309000000</v>
      </c>
      <c r="BA176">
        <v>773154000000.00012</v>
      </c>
      <c r="BB176">
        <v>679918000000.00012</v>
      </c>
      <c r="BC176">
        <v>706956000000</v>
      </c>
      <c r="BD176">
        <v>791228000000</v>
      </c>
      <c r="BE176">
        <v>796633000000</v>
      </c>
    </row>
    <row r="177" spans="1:57" x14ac:dyDescent="0.25">
      <c r="A177" t="s">
        <v>680</v>
      </c>
      <c r="B177" t="s">
        <v>550</v>
      </c>
      <c r="C177" t="s">
        <v>572</v>
      </c>
      <c r="D177" t="s">
        <v>108</v>
      </c>
      <c r="AO177">
        <v>193000000</v>
      </c>
      <c r="AP177">
        <v>192000000</v>
      </c>
      <c r="AQ177">
        <v>338000000</v>
      </c>
      <c r="AR177">
        <v>350000000</v>
      </c>
      <c r="AS177">
        <v>377000000</v>
      </c>
      <c r="AT177">
        <v>538000000</v>
      </c>
      <c r="AU177">
        <v>539000000</v>
      </c>
      <c r="AV177">
        <v>546000000</v>
      </c>
      <c r="AW177">
        <v>601000000</v>
      </c>
      <c r="AX177">
        <v>627000000</v>
      </c>
      <c r="AY177">
        <v>749000000</v>
      </c>
      <c r="AZ177">
        <v>905000000</v>
      </c>
      <c r="BA177">
        <v>1105000000</v>
      </c>
      <c r="BB177">
        <v>1092000000</v>
      </c>
      <c r="BC177">
        <v>1246000000</v>
      </c>
      <c r="BD177">
        <v>1612000000</v>
      </c>
      <c r="BE177">
        <v>1779000000</v>
      </c>
    </row>
    <row r="178" spans="1:57" x14ac:dyDescent="0.25">
      <c r="A178" t="s">
        <v>678</v>
      </c>
      <c r="B178" t="s">
        <v>403</v>
      </c>
      <c r="C178" t="s">
        <v>572</v>
      </c>
      <c r="D178" t="s">
        <v>108</v>
      </c>
      <c r="AN178">
        <v>2515953678.9347234</v>
      </c>
      <c r="AO178">
        <v>2639735647.3409004</v>
      </c>
      <c r="AP178">
        <v>2795314818.6404071</v>
      </c>
      <c r="AQ178">
        <v>2808786572.0826421</v>
      </c>
      <c r="AR178">
        <v>3016188294.3506565</v>
      </c>
      <c r="AS178">
        <v>2868010216.5309148</v>
      </c>
      <c r="AT178">
        <v>3051468789.069643</v>
      </c>
      <c r="AU178">
        <v>3342056710.5669026</v>
      </c>
      <c r="AV178">
        <v>4157358325.5103827</v>
      </c>
      <c r="AW178">
        <v>4809049984.8546791</v>
      </c>
      <c r="AX178">
        <v>5245393755.8778715</v>
      </c>
      <c r="AY178">
        <v>6431667629.9578543</v>
      </c>
      <c r="AZ178">
        <v>7258125225.9380283</v>
      </c>
      <c r="BA178">
        <v>7120179527.096344</v>
      </c>
      <c r="BB178">
        <v>6241946631.4010029</v>
      </c>
      <c r="BC178">
        <v>6990574730.9753189</v>
      </c>
      <c r="BD178">
        <v>7856750976.1798553</v>
      </c>
      <c r="BE178">
        <v>7813388027.7181587</v>
      </c>
    </row>
    <row r="179" spans="1:57" x14ac:dyDescent="0.25">
      <c r="A179" t="s">
        <v>718</v>
      </c>
      <c r="B179" t="s">
        <v>123</v>
      </c>
      <c r="C179" t="s">
        <v>572</v>
      </c>
      <c r="D179" t="s">
        <v>108</v>
      </c>
      <c r="AN179">
        <v>582000000</v>
      </c>
      <c r="AO179">
        <v>590000000</v>
      </c>
      <c r="AP179">
        <v>618000000</v>
      </c>
      <c r="AQ179">
        <v>556000000</v>
      </c>
      <c r="AR179">
        <v>492000000</v>
      </c>
      <c r="AS179">
        <v>551000000</v>
      </c>
      <c r="AT179">
        <v>533000000</v>
      </c>
      <c r="AU179">
        <v>562000000</v>
      </c>
      <c r="AV179">
        <v>620000000</v>
      </c>
      <c r="AW179">
        <v>765000000</v>
      </c>
      <c r="AX179">
        <v>828000000</v>
      </c>
      <c r="AY179">
        <v>919000000</v>
      </c>
      <c r="AZ179">
        <v>912000000</v>
      </c>
      <c r="BA179">
        <v>986000000</v>
      </c>
      <c r="BB179">
        <v>950000000</v>
      </c>
      <c r="BC179">
        <v>998000000</v>
      </c>
      <c r="BD179">
        <v>1123000000</v>
      </c>
      <c r="BE179">
        <v>1014000000</v>
      </c>
    </row>
    <row r="180" spans="1:57" x14ac:dyDescent="0.25">
      <c r="A180" t="s">
        <v>521</v>
      </c>
      <c r="B180" t="s">
        <v>446</v>
      </c>
      <c r="C180" t="s">
        <v>572</v>
      </c>
      <c r="D180" t="s">
        <v>108</v>
      </c>
      <c r="AN180">
        <v>372000000</v>
      </c>
      <c r="AO180">
        <v>432000000</v>
      </c>
      <c r="AP180">
        <v>471000000</v>
      </c>
      <c r="AQ180">
        <v>492000000</v>
      </c>
      <c r="AR180">
        <v>506000000</v>
      </c>
      <c r="AS180">
        <v>628000000</v>
      </c>
      <c r="AT180">
        <v>665000000</v>
      </c>
      <c r="AU180">
        <v>710000000</v>
      </c>
      <c r="AV180">
        <v>804000000</v>
      </c>
      <c r="AW180">
        <v>903000000</v>
      </c>
      <c r="AX180">
        <v>1108000000</v>
      </c>
      <c r="AY180">
        <v>1425000000</v>
      </c>
      <c r="AZ180">
        <v>1806000000</v>
      </c>
      <c r="BA180">
        <v>2208000000</v>
      </c>
      <c r="BB180">
        <v>2280000000</v>
      </c>
      <c r="BC180">
        <v>2552000000</v>
      </c>
      <c r="BD180">
        <v>2925000000</v>
      </c>
      <c r="BE180">
        <v>3784000000</v>
      </c>
    </row>
    <row r="181" spans="1:57" x14ac:dyDescent="0.25">
      <c r="A181" t="s">
        <v>477</v>
      </c>
      <c r="B181" t="s">
        <v>275</v>
      </c>
      <c r="C181" t="s">
        <v>572</v>
      </c>
      <c r="D181" t="s">
        <v>108</v>
      </c>
      <c r="AN181">
        <v>521000000</v>
      </c>
      <c r="AO181">
        <v>773000000</v>
      </c>
      <c r="AP181">
        <v>911000000</v>
      </c>
      <c r="AQ181">
        <v>947000000</v>
      </c>
      <c r="AR181">
        <v>911000000</v>
      </c>
      <c r="AS181">
        <v>861000000</v>
      </c>
      <c r="AT181">
        <v>763000000</v>
      </c>
      <c r="AU181">
        <v>836000000</v>
      </c>
      <c r="AV181">
        <v>1023000000</v>
      </c>
      <c r="AW181">
        <v>1232000000</v>
      </c>
      <c r="AX181">
        <v>1438000000</v>
      </c>
      <c r="AY181">
        <v>1775000000</v>
      </c>
      <c r="AZ181">
        <v>2007000000</v>
      </c>
      <c r="BA181">
        <v>2396000000</v>
      </c>
      <c r="BB181">
        <v>2440000000</v>
      </c>
      <c r="BC181">
        <v>2475000000</v>
      </c>
      <c r="BD181">
        <v>2912000000</v>
      </c>
      <c r="BE181">
        <v>3288000000</v>
      </c>
    </row>
    <row r="182" spans="1:57" x14ac:dyDescent="0.25">
      <c r="A182" t="s">
        <v>266</v>
      </c>
      <c r="B182" t="s">
        <v>567</v>
      </c>
      <c r="C182" t="s">
        <v>572</v>
      </c>
      <c r="D182" t="s">
        <v>108</v>
      </c>
      <c r="AN182">
        <v>1141000000</v>
      </c>
      <c r="AO182">
        <v>1551000000</v>
      </c>
      <c r="AP182">
        <v>2347000000</v>
      </c>
      <c r="AQ182">
        <v>1431000000</v>
      </c>
      <c r="AR182">
        <v>2652000000</v>
      </c>
      <c r="AS182">
        <v>2334000000</v>
      </c>
      <c r="AT182">
        <v>2011000000</v>
      </c>
      <c r="AU182">
        <v>2018000000</v>
      </c>
      <c r="AV182">
        <v>1821000000</v>
      </c>
      <c r="AW182">
        <v>2390000000</v>
      </c>
      <c r="AX182">
        <v>2755000000</v>
      </c>
      <c r="AY182">
        <v>4019000000</v>
      </c>
      <c r="AZ182">
        <v>5520000000</v>
      </c>
      <c r="BA182">
        <v>3024000000</v>
      </c>
      <c r="BB182">
        <v>2853000000</v>
      </c>
      <c r="BC182">
        <v>3228000000</v>
      </c>
      <c r="BD182">
        <v>4026000000</v>
      </c>
      <c r="BE182">
        <v>4900000000</v>
      </c>
    </row>
    <row r="183" spans="1:57" x14ac:dyDescent="0.25">
      <c r="A183" t="s">
        <v>661</v>
      </c>
      <c r="B183" t="s">
        <v>365</v>
      </c>
      <c r="C183" t="s">
        <v>572</v>
      </c>
      <c r="D183" t="s">
        <v>108</v>
      </c>
      <c r="AQ183">
        <v>58000000</v>
      </c>
      <c r="AR183">
        <v>54000000</v>
      </c>
      <c r="AS183">
        <v>53000000</v>
      </c>
      <c r="AT183">
        <v>59000000</v>
      </c>
      <c r="AU183">
        <v>57000000</v>
      </c>
      <c r="AV183">
        <v>76000000</v>
      </c>
      <c r="AW183">
        <v>97000000</v>
      </c>
      <c r="AX183">
        <v>97000000</v>
      </c>
      <c r="AY183">
        <v>99000000</v>
      </c>
      <c r="AZ183">
        <v>113000000</v>
      </c>
      <c r="BA183">
        <v>117000000</v>
      </c>
      <c r="BB183">
        <v>113000000</v>
      </c>
      <c r="BC183">
        <v>124000000</v>
      </c>
      <c r="BD183">
        <v>159000000</v>
      </c>
      <c r="BE183">
        <v>164000000</v>
      </c>
    </row>
    <row r="184" spans="1:57" x14ac:dyDescent="0.25">
      <c r="A184" t="s">
        <v>436</v>
      </c>
      <c r="B184" t="s">
        <v>248</v>
      </c>
      <c r="C184" t="s">
        <v>572</v>
      </c>
      <c r="D184" t="s">
        <v>108</v>
      </c>
      <c r="AN184">
        <v>25000000</v>
      </c>
      <c r="AO184">
        <v>14000000</v>
      </c>
      <c r="AP184">
        <v>8000000</v>
      </c>
      <c r="AQ184">
        <v>15000000</v>
      </c>
      <c r="AR184">
        <v>6000000</v>
      </c>
      <c r="AS184">
        <v>7000000</v>
      </c>
      <c r="AT184">
        <v>5200000</v>
      </c>
      <c r="AU184">
        <v>2800000</v>
      </c>
      <c r="AV184">
        <v>4900000</v>
      </c>
      <c r="AW184">
        <v>7100000</v>
      </c>
      <c r="AX184">
        <v>9400000</v>
      </c>
      <c r="AY184">
        <v>3900000</v>
      </c>
      <c r="AZ184">
        <v>4500000</v>
      </c>
      <c r="BA184">
        <v>3800000</v>
      </c>
      <c r="BB184">
        <v>2100000</v>
      </c>
      <c r="BC184">
        <v>2500000</v>
      </c>
      <c r="BD184">
        <v>3500000</v>
      </c>
    </row>
    <row r="185" spans="1:57" x14ac:dyDescent="0.25">
      <c r="A185" t="s">
        <v>66</v>
      </c>
      <c r="B185" t="s">
        <v>35</v>
      </c>
      <c r="C185" t="s">
        <v>572</v>
      </c>
      <c r="D185" t="s">
        <v>108</v>
      </c>
      <c r="AN185">
        <v>6927000000</v>
      </c>
      <c r="AO185">
        <v>8764000000</v>
      </c>
      <c r="AP185">
        <v>9053000000</v>
      </c>
      <c r="AQ185">
        <v>8321000000</v>
      </c>
      <c r="AR185">
        <v>6498000000</v>
      </c>
      <c r="AS185">
        <v>6128000000</v>
      </c>
      <c r="AT185">
        <v>5121000000</v>
      </c>
      <c r="AU185">
        <v>4971000000</v>
      </c>
      <c r="AV185">
        <v>4733000000</v>
      </c>
      <c r="AW185">
        <v>6499000000</v>
      </c>
      <c r="AX185">
        <v>7128000000</v>
      </c>
      <c r="AY185">
        <v>8122000000</v>
      </c>
      <c r="AZ185">
        <v>11686000000</v>
      </c>
      <c r="BA185">
        <v>12837000000</v>
      </c>
      <c r="BB185">
        <v>9843000000</v>
      </c>
      <c r="BC185">
        <v>9986000000</v>
      </c>
      <c r="BD185">
        <v>11598000000</v>
      </c>
      <c r="BE185">
        <v>11835000000</v>
      </c>
    </row>
    <row r="186" spans="1:57" x14ac:dyDescent="0.25">
      <c r="A186" t="s">
        <v>542</v>
      </c>
      <c r="B186" t="s">
        <v>668</v>
      </c>
      <c r="C186" t="s">
        <v>572</v>
      </c>
      <c r="D186" t="s">
        <v>108</v>
      </c>
      <c r="AN186">
        <v>1828000000</v>
      </c>
      <c r="AO186">
        <v>1898000000</v>
      </c>
      <c r="AP186">
        <v>2046000000</v>
      </c>
      <c r="AQ186">
        <v>2233000000</v>
      </c>
      <c r="AR186">
        <v>2139000000</v>
      </c>
      <c r="AS186">
        <v>2388000000</v>
      </c>
      <c r="AT186">
        <v>2728000000</v>
      </c>
      <c r="AU186">
        <v>2486000000</v>
      </c>
      <c r="AV186">
        <v>2677000000</v>
      </c>
      <c r="AW186">
        <v>3024000000</v>
      </c>
      <c r="AX186">
        <v>3239000000</v>
      </c>
      <c r="AY186">
        <v>3369000000</v>
      </c>
      <c r="AZ186">
        <v>3414000000</v>
      </c>
      <c r="BA186">
        <v>3535000000</v>
      </c>
      <c r="BB186">
        <v>3176000000</v>
      </c>
      <c r="BC186">
        <v>3211000000</v>
      </c>
      <c r="BD186">
        <v>3143000000</v>
      </c>
      <c r="BE186">
        <v>3193000000</v>
      </c>
    </row>
    <row r="187" spans="1:57" x14ac:dyDescent="0.25">
      <c r="A187" t="s">
        <v>458</v>
      </c>
      <c r="B187" t="s">
        <v>51</v>
      </c>
      <c r="C187" t="s">
        <v>572</v>
      </c>
      <c r="D187" t="s">
        <v>108</v>
      </c>
    </row>
    <row r="188" spans="1:57" x14ac:dyDescent="0.25">
      <c r="A188" t="s">
        <v>417</v>
      </c>
      <c r="B188" t="s">
        <v>179</v>
      </c>
      <c r="C188" t="s">
        <v>572</v>
      </c>
      <c r="D188" t="s">
        <v>108</v>
      </c>
      <c r="AN188">
        <v>5646000000</v>
      </c>
      <c r="AO188">
        <v>5572000000</v>
      </c>
      <c r="AP188">
        <v>5415000000</v>
      </c>
      <c r="AQ188">
        <v>6390000000</v>
      </c>
      <c r="AR188">
        <v>6046000000</v>
      </c>
      <c r="AS188">
        <v>6027000000</v>
      </c>
      <c r="AT188">
        <v>6236000000</v>
      </c>
      <c r="AU188">
        <v>6595000000</v>
      </c>
      <c r="AV188">
        <v>7634000000</v>
      </c>
      <c r="AW188">
        <v>8858000000</v>
      </c>
      <c r="AX188">
        <v>9008000000</v>
      </c>
      <c r="AY188">
        <v>10438000000</v>
      </c>
      <c r="AZ188">
        <v>12917000000</v>
      </c>
      <c r="BA188">
        <v>14047000000</v>
      </c>
      <c r="BB188">
        <v>12315000000</v>
      </c>
      <c r="BC188">
        <v>12969000000</v>
      </c>
      <c r="BD188">
        <v>14882000000</v>
      </c>
      <c r="BE188">
        <v>14559000000</v>
      </c>
    </row>
    <row r="189" spans="1:57" x14ac:dyDescent="0.25">
      <c r="A189" t="s">
        <v>476</v>
      </c>
      <c r="B189" t="s">
        <v>63</v>
      </c>
      <c r="C189" t="s">
        <v>572</v>
      </c>
      <c r="D189" t="s">
        <v>108</v>
      </c>
      <c r="AN189">
        <v>162000000</v>
      </c>
      <c r="AO189">
        <v>159000000</v>
      </c>
      <c r="AP189">
        <v>145000000</v>
      </c>
      <c r="AQ189">
        <v>128000000</v>
      </c>
      <c r="AR189">
        <v>95000000</v>
      </c>
      <c r="AS189">
        <v>88000000</v>
      </c>
      <c r="AT189">
        <v>91000000</v>
      </c>
      <c r="AU189">
        <v>76000000</v>
      </c>
      <c r="AV189">
        <v>81000000</v>
      </c>
      <c r="AW189">
        <v>87000000</v>
      </c>
      <c r="AX189">
        <v>96000000</v>
      </c>
      <c r="AY189">
        <v>112000000</v>
      </c>
      <c r="AZ189">
        <v>121000000</v>
      </c>
      <c r="BA189">
        <v>128000000</v>
      </c>
      <c r="BB189">
        <v>225000000</v>
      </c>
      <c r="BC189">
        <v>243000000</v>
      </c>
      <c r="BD189">
        <v>281000000</v>
      </c>
      <c r="BE189">
        <v>265000000</v>
      </c>
    </row>
    <row r="190" spans="1:57" x14ac:dyDescent="0.25">
      <c r="A190" t="s">
        <v>117</v>
      </c>
      <c r="B190" t="s">
        <v>197</v>
      </c>
      <c r="C190" t="s">
        <v>572</v>
      </c>
      <c r="D190" t="s">
        <v>108</v>
      </c>
      <c r="AN190">
        <v>558765052.61144209</v>
      </c>
      <c r="AO190">
        <v>584263561.54621029</v>
      </c>
      <c r="AP190">
        <v>590290481.83988273</v>
      </c>
      <c r="AQ190">
        <v>511517661.0194453</v>
      </c>
      <c r="AR190">
        <v>557566211.17357314</v>
      </c>
      <c r="AS190">
        <v>486101253.46684229</v>
      </c>
      <c r="AT190">
        <v>507231757.00077105</v>
      </c>
      <c r="AU190">
        <v>586872258.29770839</v>
      </c>
      <c r="AV190">
        <v>744147202.92440581</v>
      </c>
      <c r="AW190">
        <v>891291554.81685817</v>
      </c>
      <c r="AX190">
        <v>1048265590.748479</v>
      </c>
      <c r="AY190">
        <v>1061966448.0211886</v>
      </c>
      <c r="AZ190">
        <v>1168573118.478914</v>
      </c>
      <c r="BA190">
        <v>1448090608.0936821</v>
      </c>
      <c r="BB190">
        <v>1266079219.5073214</v>
      </c>
      <c r="BC190">
        <v>1418638464.4090459</v>
      </c>
      <c r="BD190">
        <v>1620530245.2991807</v>
      </c>
      <c r="BE190">
        <v>1711818977.2627673</v>
      </c>
    </row>
    <row r="191" spans="1:57" x14ac:dyDescent="0.25">
      <c r="A191" t="s">
        <v>346</v>
      </c>
      <c r="B191" t="s">
        <v>562</v>
      </c>
      <c r="C191" t="s">
        <v>572</v>
      </c>
      <c r="D191" t="s">
        <v>108</v>
      </c>
      <c r="AN191">
        <v>326000000</v>
      </c>
      <c r="AO191">
        <v>322000000</v>
      </c>
      <c r="AP191">
        <v>345000000</v>
      </c>
      <c r="AQ191">
        <v>354000000</v>
      </c>
      <c r="AR191">
        <v>394000000</v>
      </c>
      <c r="AU191">
        <v>471000000</v>
      </c>
      <c r="AV191">
        <v>651000000</v>
      </c>
      <c r="AW191">
        <v>737000000</v>
      </c>
      <c r="AX191">
        <v>759000000</v>
      </c>
      <c r="AY191">
        <v>463000000</v>
      </c>
      <c r="AZ191">
        <v>537000000</v>
      </c>
      <c r="BA191">
        <v>522000000</v>
      </c>
      <c r="BB191">
        <v>440000000</v>
      </c>
      <c r="BC191">
        <v>405000000</v>
      </c>
      <c r="BD191">
        <v>384000000</v>
      </c>
    </row>
    <row r="192" spans="1:57" x14ac:dyDescent="0.25">
      <c r="A192" t="s">
        <v>604</v>
      </c>
      <c r="B192" t="s">
        <v>20</v>
      </c>
      <c r="C192" t="s">
        <v>572</v>
      </c>
      <c r="D192" t="s">
        <v>108</v>
      </c>
      <c r="AR192">
        <v>122000000</v>
      </c>
      <c r="AS192">
        <v>128000000</v>
      </c>
      <c r="AT192">
        <v>272000000</v>
      </c>
      <c r="AU192">
        <v>285000000</v>
      </c>
      <c r="AV192">
        <v>369000000</v>
      </c>
      <c r="AW192">
        <v>498000000</v>
      </c>
      <c r="AX192">
        <v>760000000</v>
      </c>
      <c r="AY192">
        <v>874000000</v>
      </c>
      <c r="BD192">
        <v>4463000000</v>
      </c>
      <c r="BE192">
        <v>7220000000</v>
      </c>
    </row>
    <row r="193" spans="1:57" x14ac:dyDescent="0.25">
      <c r="A193" t="s">
        <v>536</v>
      </c>
      <c r="B193" t="s">
        <v>317</v>
      </c>
      <c r="C193" t="s">
        <v>572</v>
      </c>
      <c r="D193" t="s">
        <v>108</v>
      </c>
      <c r="AN193">
        <v>689000000</v>
      </c>
      <c r="AO193">
        <v>670000000</v>
      </c>
      <c r="AP193">
        <v>603000000</v>
      </c>
      <c r="AQ193">
        <v>351000000</v>
      </c>
      <c r="AR193">
        <v>306000000</v>
      </c>
      <c r="AS193">
        <v>394000000</v>
      </c>
      <c r="AT193">
        <v>419000000</v>
      </c>
      <c r="AU193">
        <v>400000000</v>
      </c>
      <c r="AV193">
        <v>523000000</v>
      </c>
      <c r="AW193">
        <v>607000000</v>
      </c>
      <c r="AX193">
        <v>1325000000</v>
      </c>
      <c r="AY193">
        <v>1676000000</v>
      </c>
      <c r="AZ193">
        <v>2073000000</v>
      </c>
      <c r="BA193">
        <v>2625000000</v>
      </c>
      <c r="BB193">
        <v>1687000000</v>
      </c>
      <c r="BC193">
        <v>1631000000</v>
      </c>
      <c r="BD193">
        <v>2018000000</v>
      </c>
      <c r="BE193">
        <v>1919000000</v>
      </c>
    </row>
    <row r="194" spans="1:57" x14ac:dyDescent="0.25">
      <c r="A194" t="s">
        <v>2</v>
      </c>
      <c r="B194" t="s">
        <v>337</v>
      </c>
      <c r="C194" t="s">
        <v>572</v>
      </c>
      <c r="D194" t="s">
        <v>108</v>
      </c>
      <c r="AN194">
        <v>4312000000</v>
      </c>
      <c r="AO194">
        <v>7102000000</v>
      </c>
      <c r="AP194">
        <v>7164000000</v>
      </c>
      <c r="AQ194">
        <v>6508000000</v>
      </c>
      <c r="AR194">
        <v>3723000000</v>
      </c>
      <c r="AS194">
        <v>3429000000</v>
      </c>
      <c r="AT194">
        <v>4726000000</v>
      </c>
      <c r="AU194">
        <v>5278000000</v>
      </c>
      <c r="AV194">
        <v>5879000000</v>
      </c>
      <c r="AW194">
        <v>7262000000</v>
      </c>
      <c r="AX194">
        <v>7806000000</v>
      </c>
      <c r="AY194">
        <v>9720000000</v>
      </c>
      <c r="AZ194">
        <v>12427000000</v>
      </c>
      <c r="BA194">
        <v>15821000000</v>
      </c>
      <c r="BB194">
        <v>12369000000</v>
      </c>
      <c r="BC194">
        <v>13239000000</v>
      </c>
      <c r="BD194">
        <v>16961000000</v>
      </c>
      <c r="BE194">
        <v>17876000000</v>
      </c>
    </row>
    <row r="195" spans="1:57" x14ac:dyDescent="0.25">
      <c r="A195" t="s">
        <v>256</v>
      </c>
      <c r="B195" t="s">
        <v>85</v>
      </c>
      <c r="C195" t="s">
        <v>572</v>
      </c>
      <c r="D195" t="s">
        <v>108</v>
      </c>
      <c r="AN195">
        <v>4000000</v>
      </c>
      <c r="AO195">
        <v>6000000</v>
      </c>
      <c r="AP195">
        <v>19000000</v>
      </c>
      <c r="AQ195">
        <v>20000000</v>
      </c>
      <c r="AR195">
        <v>21000000</v>
      </c>
      <c r="AS195">
        <v>27000000</v>
      </c>
      <c r="AT195">
        <v>29000000</v>
      </c>
      <c r="AU195">
        <v>31000000</v>
      </c>
      <c r="AV195">
        <v>30000000</v>
      </c>
      <c r="AW195">
        <v>44000000</v>
      </c>
      <c r="AX195">
        <v>67000000</v>
      </c>
      <c r="AY195">
        <v>148000000</v>
      </c>
      <c r="AZ195">
        <v>177000000</v>
      </c>
      <c r="BA195">
        <v>224000000</v>
      </c>
      <c r="BB195">
        <v>223000000</v>
      </c>
      <c r="BC195">
        <v>224000000</v>
      </c>
      <c r="BD195">
        <v>298000000</v>
      </c>
      <c r="BE195">
        <v>337000000</v>
      </c>
    </row>
    <row r="196" spans="1:57" x14ac:dyDescent="0.25">
      <c r="A196" t="s">
        <v>82</v>
      </c>
      <c r="B196" t="s">
        <v>114</v>
      </c>
      <c r="C196" t="s">
        <v>572</v>
      </c>
      <c r="D196" t="s">
        <v>108</v>
      </c>
      <c r="AN196">
        <v>4015595833.3326426</v>
      </c>
      <c r="AO196">
        <v>4257293784.3399267</v>
      </c>
      <c r="AP196">
        <v>4426783218.8637066</v>
      </c>
      <c r="AQ196">
        <v>4497988839.2849398</v>
      </c>
      <c r="AR196">
        <v>4531084409.339879</v>
      </c>
      <c r="AS196">
        <v>5151877071.88556</v>
      </c>
      <c r="AT196">
        <v>4810892410.7134581</v>
      </c>
      <c r="AU196">
        <v>5008462934.9808226</v>
      </c>
      <c r="AV196">
        <v>6609085050.3651628</v>
      </c>
      <c r="AW196">
        <v>8725195741.7567406</v>
      </c>
      <c r="AX196">
        <v>10329829441.390163</v>
      </c>
      <c r="AY196">
        <v>12109969951.920994</v>
      </c>
      <c r="AZ196">
        <v>14810769047.616501</v>
      </c>
      <c r="BA196">
        <v>16331159478.019169</v>
      </c>
      <c r="BB196">
        <v>14979815296.307653</v>
      </c>
      <c r="BC196">
        <v>18932822110.611061</v>
      </c>
      <c r="BD196">
        <v>22850820008.289822</v>
      </c>
      <c r="BE196">
        <v>23688033242.999325</v>
      </c>
    </row>
    <row r="197" spans="1:57" x14ac:dyDescent="0.25">
      <c r="A197" t="s">
        <v>462</v>
      </c>
      <c r="B197" t="s">
        <v>231</v>
      </c>
      <c r="C197" t="s">
        <v>572</v>
      </c>
      <c r="D197" t="s">
        <v>108</v>
      </c>
      <c r="AV197">
        <v>3418000000</v>
      </c>
      <c r="AW197">
        <v>6486000000</v>
      </c>
      <c r="AX197">
        <v>4626000000</v>
      </c>
      <c r="AY197">
        <v>4769000000</v>
      </c>
      <c r="AZ197">
        <v>6907000000</v>
      </c>
      <c r="BA197">
        <v>6775000000</v>
      </c>
      <c r="BB197">
        <v>6744000000</v>
      </c>
      <c r="BC197">
        <v>7536000000</v>
      </c>
      <c r="BD197">
        <v>9317000000</v>
      </c>
      <c r="BE197">
        <v>8400000000</v>
      </c>
    </row>
    <row r="198" spans="1:57" x14ac:dyDescent="0.25">
      <c r="A198" t="s">
        <v>216</v>
      </c>
      <c r="B198" t="s">
        <v>447</v>
      </c>
      <c r="C198" t="s">
        <v>572</v>
      </c>
      <c r="D198" t="s">
        <v>108</v>
      </c>
      <c r="AN198">
        <v>8000000</v>
      </c>
      <c r="AO198">
        <v>8000000</v>
      </c>
      <c r="AP198">
        <v>4000000</v>
      </c>
      <c r="AQ198">
        <v>2000000</v>
      </c>
      <c r="AR198">
        <v>2000000</v>
      </c>
      <c r="AS198">
        <v>5000000</v>
      </c>
      <c r="AT198">
        <v>3000000</v>
      </c>
      <c r="AU198">
        <v>108000000</v>
      </c>
      <c r="AV198">
        <v>17000000</v>
      </c>
      <c r="AW198">
        <v>21000000</v>
      </c>
      <c r="AX198">
        <v>150000000</v>
      </c>
      <c r="AY198">
        <v>252000000</v>
      </c>
      <c r="AZ198">
        <v>262000000</v>
      </c>
      <c r="BA198">
        <v>331000000</v>
      </c>
      <c r="BB198">
        <v>299000000</v>
      </c>
      <c r="BC198">
        <v>94000000</v>
      </c>
      <c r="BD198">
        <v>185000000</v>
      </c>
      <c r="BE198">
        <v>880000000</v>
      </c>
    </row>
    <row r="199" spans="1:57" x14ac:dyDescent="0.25">
      <c r="A199" t="s">
        <v>28</v>
      </c>
      <c r="B199" t="s">
        <v>543</v>
      </c>
      <c r="C199" t="s">
        <v>572</v>
      </c>
      <c r="D199" t="s">
        <v>108</v>
      </c>
      <c r="AN199">
        <v>168000000</v>
      </c>
      <c r="AO199">
        <v>164000000</v>
      </c>
      <c r="AP199">
        <v>171000000</v>
      </c>
      <c r="AQ199">
        <v>181000000</v>
      </c>
      <c r="AR199">
        <v>183000000</v>
      </c>
      <c r="AS199">
        <v>152000000</v>
      </c>
      <c r="AT199">
        <v>175000000</v>
      </c>
      <c r="AU199">
        <v>210000000</v>
      </c>
      <c r="AV199">
        <v>269000000</v>
      </c>
      <c r="AW199">
        <v>286000000</v>
      </c>
      <c r="AX199">
        <v>334000000</v>
      </c>
      <c r="AY199">
        <v>329000000</v>
      </c>
      <c r="AZ199">
        <v>622000000</v>
      </c>
      <c r="BA199">
        <v>637000000</v>
      </c>
      <c r="BB199">
        <v>474000000</v>
      </c>
      <c r="BC199">
        <v>464000000</v>
      </c>
    </row>
    <row r="200" spans="1:57" x14ac:dyDescent="0.25">
      <c r="A200" t="s">
        <v>488</v>
      </c>
      <c r="B200" t="s">
        <v>74</v>
      </c>
      <c r="C200" t="s">
        <v>572</v>
      </c>
      <c r="D200" t="s">
        <v>108</v>
      </c>
      <c r="AN200">
        <v>7611000000</v>
      </c>
      <c r="AO200">
        <v>7402000000</v>
      </c>
      <c r="AP200">
        <v>6326000000</v>
      </c>
      <c r="AQ200">
        <v>4603000000</v>
      </c>
      <c r="AR200">
        <v>5089000000</v>
      </c>
      <c r="AS200">
        <v>5142000000</v>
      </c>
      <c r="AT200">
        <v>4641000000</v>
      </c>
      <c r="AU200">
        <v>4458000000</v>
      </c>
      <c r="AV200">
        <v>3842000000</v>
      </c>
      <c r="AW200">
        <v>5327000000</v>
      </c>
      <c r="AX200">
        <v>6209000000</v>
      </c>
      <c r="AY200">
        <v>7536000000</v>
      </c>
      <c r="AZ200">
        <v>9066000000</v>
      </c>
      <c r="BA200">
        <v>10714000000</v>
      </c>
      <c r="BB200">
        <v>9403000000</v>
      </c>
      <c r="BC200">
        <v>14178000000</v>
      </c>
      <c r="BD200">
        <v>18082000000</v>
      </c>
      <c r="BE200">
        <v>19261000000</v>
      </c>
    </row>
    <row r="201" spans="1:57" x14ac:dyDescent="0.25">
      <c r="A201" t="s">
        <v>91</v>
      </c>
      <c r="B201" t="s">
        <v>299</v>
      </c>
      <c r="C201" t="s">
        <v>572</v>
      </c>
      <c r="D201" t="s">
        <v>108</v>
      </c>
      <c r="AN201">
        <v>17100000</v>
      </c>
      <c r="AO201">
        <v>16000000</v>
      </c>
      <c r="AP201">
        <v>9700000</v>
      </c>
      <c r="AQ201">
        <v>7100000</v>
      </c>
      <c r="AR201">
        <v>9700000</v>
      </c>
      <c r="AS201">
        <v>4000000</v>
      </c>
      <c r="AT201">
        <v>8800000</v>
      </c>
      <c r="AU201">
        <v>800000</v>
      </c>
      <c r="AV201">
        <v>1600000</v>
      </c>
      <c r="AW201">
        <v>3500000</v>
      </c>
      <c r="AX201">
        <v>6400000</v>
      </c>
      <c r="AY201">
        <v>35300000</v>
      </c>
      <c r="AZ201">
        <v>37800000</v>
      </c>
      <c r="BA201">
        <v>40600000</v>
      </c>
      <c r="BB201">
        <v>50000000</v>
      </c>
      <c r="BC201">
        <v>65400000.000000007</v>
      </c>
      <c r="BD201">
        <v>86700000</v>
      </c>
      <c r="BE201">
        <v>66900000.000000007</v>
      </c>
    </row>
    <row r="202" spans="1:57" x14ac:dyDescent="0.25">
      <c r="A202" t="s">
        <v>686</v>
      </c>
      <c r="B202" t="s">
        <v>632</v>
      </c>
      <c r="C202" t="s">
        <v>572</v>
      </c>
      <c r="D202" t="s">
        <v>108</v>
      </c>
      <c r="AN202">
        <v>57000000</v>
      </c>
      <c r="AO202">
        <v>29000000</v>
      </c>
      <c r="AP202">
        <v>10000000</v>
      </c>
      <c r="AQ202">
        <v>6000000</v>
      </c>
      <c r="AR202">
        <v>6000000</v>
      </c>
      <c r="AS202">
        <v>10000000</v>
      </c>
      <c r="AT202">
        <v>14000000</v>
      </c>
      <c r="AU202">
        <v>38000000</v>
      </c>
      <c r="AV202">
        <v>60000000</v>
      </c>
      <c r="AW202">
        <v>58000000</v>
      </c>
      <c r="AX202">
        <v>64000000</v>
      </c>
      <c r="AY202">
        <v>23000000</v>
      </c>
      <c r="AZ202">
        <v>22000000</v>
      </c>
      <c r="BA202">
        <v>34000000</v>
      </c>
      <c r="BB202">
        <v>25000000</v>
      </c>
      <c r="BC202">
        <v>26000000</v>
      </c>
      <c r="BD202">
        <v>44000000</v>
      </c>
      <c r="BE202">
        <v>41000000</v>
      </c>
    </row>
    <row r="203" spans="1:57" x14ac:dyDescent="0.25">
      <c r="A203" t="s">
        <v>558</v>
      </c>
      <c r="B203" t="s">
        <v>86</v>
      </c>
      <c r="C203" t="s">
        <v>572</v>
      </c>
      <c r="D203" t="s">
        <v>108</v>
      </c>
      <c r="AN203">
        <v>152000000</v>
      </c>
      <c r="AO203">
        <v>155000000</v>
      </c>
      <c r="AP203">
        <v>149000000</v>
      </c>
      <c r="AQ203">
        <v>206000000</v>
      </c>
      <c r="AR203">
        <v>408000000</v>
      </c>
      <c r="AS203">
        <v>437000000</v>
      </c>
      <c r="AT203">
        <v>452000000</v>
      </c>
      <c r="AU203">
        <v>521000000</v>
      </c>
      <c r="AV203">
        <v>664000000</v>
      </c>
      <c r="AW203">
        <v>748000000</v>
      </c>
      <c r="AX203">
        <v>656000000</v>
      </c>
      <c r="AY203">
        <v>686000000</v>
      </c>
      <c r="AZ203">
        <v>793000000</v>
      </c>
      <c r="BA203">
        <v>711000000</v>
      </c>
      <c r="BB203">
        <v>549000000</v>
      </c>
      <c r="BC203">
        <v>646000000</v>
      </c>
      <c r="BD203">
        <v>729000000</v>
      </c>
      <c r="BE203">
        <v>894000000</v>
      </c>
    </row>
    <row r="204" spans="1:57" x14ac:dyDescent="0.25">
      <c r="A204" t="s">
        <v>438</v>
      </c>
      <c r="B204" t="s">
        <v>498</v>
      </c>
      <c r="C204" t="s">
        <v>572</v>
      </c>
      <c r="D204" t="s">
        <v>108</v>
      </c>
    </row>
    <row r="205" spans="1:57" x14ac:dyDescent="0.25">
      <c r="A205" t="s">
        <v>518</v>
      </c>
      <c r="B205" t="s">
        <v>27</v>
      </c>
      <c r="C205" t="s">
        <v>572</v>
      </c>
      <c r="D205" t="s">
        <v>108</v>
      </c>
    </row>
    <row r="206" spans="1:57" x14ac:dyDescent="0.25">
      <c r="A206" t="s">
        <v>307</v>
      </c>
      <c r="B206" t="s">
        <v>427</v>
      </c>
      <c r="C206" t="s">
        <v>572</v>
      </c>
      <c r="D206" t="s">
        <v>108</v>
      </c>
      <c r="AU206">
        <v>77000000</v>
      </c>
      <c r="AV206">
        <v>159000000</v>
      </c>
      <c r="AW206">
        <v>220000000</v>
      </c>
      <c r="AX206">
        <v>308000000</v>
      </c>
      <c r="AY206">
        <v>416000000</v>
      </c>
      <c r="AZ206">
        <v>1016000000</v>
      </c>
      <c r="BA206">
        <v>1133000000</v>
      </c>
      <c r="BB206">
        <v>989000000</v>
      </c>
      <c r="BC206">
        <v>951000000</v>
      </c>
      <c r="BD206">
        <v>1149000000</v>
      </c>
      <c r="BE206">
        <v>1066000000</v>
      </c>
    </row>
    <row r="207" spans="1:57" x14ac:dyDescent="0.25">
      <c r="A207" t="s">
        <v>1</v>
      </c>
      <c r="B207" t="s">
        <v>440</v>
      </c>
      <c r="C207" t="s">
        <v>572</v>
      </c>
      <c r="D207" t="s">
        <v>108</v>
      </c>
      <c r="AN207">
        <v>7021332949.5995722</v>
      </c>
      <c r="AO207">
        <v>7776206228.9376774</v>
      </c>
      <c r="AP207">
        <v>8255899938.0783052</v>
      </c>
      <c r="AQ207">
        <v>8673016693.6514874</v>
      </c>
      <c r="AR207">
        <v>9019413642.2015247</v>
      </c>
      <c r="AS207">
        <v>8101824024.0101871</v>
      </c>
      <c r="AT207">
        <v>8633317704.6535854</v>
      </c>
      <c r="AU207">
        <v>9520754741.611187</v>
      </c>
      <c r="AV207">
        <v>13481199983.529915</v>
      </c>
      <c r="AW207">
        <v>15656404528.897209</v>
      </c>
      <c r="AX207">
        <v>17847619807.250759</v>
      </c>
      <c r="AY207">
        <v>19989555954.904041</v>
      </c>
      <c r="AZ207">
        <v>23237881898.699196</v>
      </c>
      <c r="BA207">
        <v>23328547540.664772</v>
      </c>
      <c r="BB207">
        <v>21835806182.30978</v>
      </c>
      <c r="BC207">
        <v>24831958354.456703</v>
      </c>
      <c r="BD207">
        <v>27621208222.802368</v>
      </c>
      <c r="BE207">
        <v>30153693911.329506</v>
      </c>
    </row>
    <row r="208" spans="1:57" x14ac:dyDescent="0.25">
      <c r="A208" t="s">
        <v>268</v>
      </c>
      <c r="B208" t="s">
        <v>54</v>
      </c>
      <c r="C208" t="s">
        <v>572</v>
      </c>
      <c r="D208" t="s">
        <v>108</v>
      </c>
    </row>
    <row r="209" spans="1:57" x14ac:dyDescent="0.25">
      <c r="A209" t="s">
        <v>188</v>
      </c>
      <c r="B209" t="s">
        <v>175</v>
      </c>
      <c r="C209" t="s">
        <v>572</v>
      </c>
      <c r="D209" t="s">
        <v>108</v>
      </c>
      <c r="AN209">
        <v>7272222898.4100132</v>
      </c>
      <c r="AO209">
        <v>8057161243.0003004</v>
      </c>
      <c r="AP209">
        <v>8554986214.7585497</v>
      </c>
      <c r="AQ209">
        <v>8987213848.406929</v>
      </c>
      <c r="AR209">
        <v>9346159710.3852158</v>
      </c>
      <c r="AS209">
        <v>8391065194.0685749</v>
      </c>
      <c r="AT209">
        <v>8950789748.8952065</v>
      </c>
      <c r="AU209">
        <v>9870860410.5955658</v>
      </c>
      <c r="AV209">
        <v>13976942670.642469</v>
      </c>
      <c r="AW209">
        <v>16232135773.976208</v>
      </c>
      <c r="AX209">
        <v>18503928371.222748</v>
      </c>
      <c r="AY209">
        <v>20724629701.705334</v>
      </c>
      <c r="AZ209">
        <v>24092405978.850769</v>
      </c>
      <c r="BA209">
        <v>24186405658.51564</v>
      </c>
      <c r="BB209">
        <v>22638771886.053669</v>
      </c>
      <c r="BC209">
        <v>25745101233.128113</v>
      </c>
      <c r="BD209">
        <v>28636919880.696056</v>
      </c>
      <c r="BE209">
        <v>31262532387.446968</v>
      </c>
    </row>
    <row r="210" spans="1:57" x14ac:dyDescent="0.25">
      <c r="A210" t="s">
        <v>36</v>
      </c>
      <c r="B210" t="s">
        <v>185</v>
      </c>
      <c r="C210" t="s">
        <v>572</v>
      </c>
      <c r="D210" t="s">
        <v>108</v>
      </c>
      <c r="AN210">
        <v>8130017783.4705591</v>
      </c>
      <c r="AO210">
        <v>8596045233.2235432</v>
      </c>
      <c r="AP210">
        <v>9019345219.5663376</v>
      </c>
      <c r="AQ210">
        <v>9100809464.5843067</v>
      </c>
      <c r="AR210">
        <v>9752713534.3206272</v>
      </c>
      <c r="AS210">
        <v>9877442824.7687225</v>
      </c>
      <c r="AT210">
        <v>9677627742.558342</v>
      </c>
      <c r="AU210">
        <v>10107844003.084242</v>
      </c>
      <c r="AV210">
        <v>11500948911.446144</v>
      </c>
      <c r="AW210">
        <v>12909220804.777954</v>
      </c>
      <c r="AX210">
        <v>14326265823.00461</v>
      </c>
      <c r="AY210">
        <v>15874378186.709776</v>
      </c>
      <c r="AZ210">
        <v>17111395709.281519</v>
      </c>
      <c r="BA210">
        <v>17287233689.424759</v>
      </c>
      <c r="BB210">
        <v>15600369200.72175</v>
      </c>
      <c r="BC210">
        <v>16788851698.050936</v>
      </c>
      <c r="BD210">
        <v>18031999112.413448</v>
      </c>
      <c r="BE210">
        <v>18470693404.421371</v>
      </c>
    </row>
    <row r="211" spans="1:57" x14ac:dyDescent="0.25">
      <c r="A211" t="s">
        <v>238</v>
      </c>
      <c r="B211" t="s">
        <v>431</v>
      </c>
      <c r="C211" t="s">
        <v>572</v>
      </c>
      <c r="D211" t="s">
        <v>108</v>
      </c>
      <c r="AQ211">
        <v>4099999.9999999995</v>
      </c>
      <c r="AR211">
        <v>9200000</v>
      </c>
      <c r="AS211">
        <v>9900000</v>
      </c>
      <c r="AT211">
        <v>6200000</v>
      </c>
      <c r="AU211">
        <v>6900000</v>
      </c>
      <c r="AV211">
        <v>7400000</v>
      </c>
      <c r="AW211">
        <v>7700000</v>
      </c>
      <c r="AX211">
        <v>7300000</v>
      </c>
      <c r="AY211">
        <v>6700000</v>
      </c>
      <c r="AZ211">
        <v>5000000</v>
      </c>
      <c r="BA211">
        <v>7700000</v>
      </c>
      <c r="BB211">
        <v>8300000.0000000009</v>
      </c>
      <c r="BC211">
        <v>11100000</v>
      </c>
      <c r="BD211">
        <v>15900000</v>
      </c>
      <c r="BE211">
        <v>15000000</v>
      </c>
    </row>
    <row r="212" spans="1:57" x14ac:dyDescent="0.25">
      <c r="A212" t="s">
        <v>493</v>
      </c>
      <c r="B212" t="s">
        <v>57</v>
      </c>
      <c r="C212" t="s">
        <v>572</v>
      </c>
      <c r="D212" t="s">
        <v>108</v>
      </c>
      <c r="AN212">
        <v>52000000</v>
      </c>
      <c r="AO212">
        <v>44000000</v>
      </c>
      <c r="AP212">
        <v>38000000</v>
      </c>
      <c r="AQ212">
        <v>36000000</v>
      </c>
      <c r="AR212">
        <v>45000000</v>
      </c>
      <c r="AS212">
        <v>42000000</v>
      </c>
      <c r="AT212">
        <v>26000000</v>
      </c>
      <c r="AU212">
        <v>17000000</v>
      </c>
      <c r="AV212">
        <v>18000000</v>
      </c>
      <c r="AW212">
        <v>52000000</v>
      </c>
      <c r="AX212">
        <v>96000000</v>
      </c>
      <c r="AY212">
        <v>109000000</v>
      </c>
      <c r="AZ212">
        <v>73000000</v>
      </c>
      <c r="BA212">
        <v>83000000</v>
      </c>
      <c r="BB212">
        <v>70000000</v>
      </c>
      <c r="BC212">
        <v>69000000</v>
      </c>
      <c r="BD212">
        <v>69000000</v>
      </c>
      <c r="BE212">
        <v>79000000</v>
      </c>
    </row>
    <row r="213" spans="1:57" x14ac:dyDescent="0.25">
      <c r="A213" t="s">
        <v>366</v>
      </c>
      <c r="B213" t="s">
        <v>137</v>
      </c>
      <c r="C213" t="s">
        <v>572</v>
      </c>
      <c r="D213" t="s">
        <v>108</v>
      </c>
      <c r="AN213">
        <v>630000000</v>
      </c>
      <c r="AO213">
        <v>681000000</v>
      </c>
      <c r="AP213">
        <v>555000000</v>
      </c>
      <c r="AQ213">
        <v>493000000</v>
      </c>
      <c r="AR213">
        <v>465000000</v>
      </c>
      <c r="AS213">
        <v>441000000</v>
      </c>
      <c r="AT213">
        <v>649000000</v>
      </c>
      <c r="AU213">
        <v>742000000</v>
      </c>
      <c r="AV213">
        <v>876000000</v>
      </c>
      <c r="AW213">
        <v>931000000</v>
      </c>
      <c r="AX213">
        <v>1282000000</v>
      </c>
      <c r="AY213">
        <v>1655000000</v>
      </c>
      <c r="AZ213">
        <v>2352000000</v>
      </c>
      <c r="BA213">
        <v>3004000000</v>
      </c>
      <c r="BB213">
        <v>2539000000</v>
      </c>
      <c r="BC213">
        <v>2335000000</v>
      </c>
      <c r="BD213">
        <v>2514000000</v>
      </c>
      <c r="BE213">
        <v>2365000000</v>
      </c>
    </row>
    <row r="214" spans="1:57" x14ac:dyDescent="0.25">
      <c r="A214" t="s">
        <v>361</v>
      </c>
      <c r="B214" t="s">
        <v>319</v>
      </c>
      <c r="C214" t="s">
        <v>572</v>
      </c>
      <c r="D214" t="s">
        <v>108</v>
      </c>
      <c r="AN214">
        <v>1128000000</v>
      </c>
      <c r="AO214">
        <v>1280000000</v>
      </c>
      <c r="AP214">
        <v>1225000000</v>
      </c>
      <c r="AQ214">
        <v>1135000000</v>
      </c>
      <c r="AR214">
        <v>1011000000</v>
      </c>
      <c r="AS214">
        <v>1016000000</v>
      </c>
      <c r="AT214">
        <v>1059000000</v>
      </c>
      <c r="AU214">
        <v>1152000000</v>
      </c>
      <c r="AV214">
        <v>1427000000</v>
      </c>
      <c r="AW214">
        <v>1725000000</v>
      </c>
      <c r="AX214">
        <v>1894000000</v>
      </c>
      <c r="AY214">
        <v>2074000000</v>
      </c>
      <c r="AZ214">
        <v>2465000000</v>
      </c>
      <c r="BA214">
        <v>2954000000</v>
      </c>
      <c r="BB214">
        <v>2735000000</v>
      </c>
      <c r="BC214">
        <v>2721000000</v>
      </c>
      <c r="BD214">
        <v>2953000000</v>
      </c>
      <c r="BE214">
        <v>2841000000</v>
      </c>
    </row>
    <row r="215" spans="1:57" x14ac:dyDescent="0.25">
      <c r="A215" t="s">
        <v>64</v>
      </c>
      <c r="B215" t="s">
        <v>271</v>
      </c>
      <c r="C215" t="s">
        <v>572</v>
      </c>
      <c r="D215" t="s">
        <v>108</v>
      </c>
      <c r="AN215">
        <v>4390000000</v>
      </c>
      <c r="AO215">
        <v>4534000000</v>
      </c>
      <c r="AP215">
        <v>4025000000</v>
      </c>
      <c r="AQ215">
        <v>4997000000</v>
      </c>
      <c r="AR215">
        <v>4943000000</v>
      </c>
      <c r="AS215">
        <v>4825000000</v>
      </c>
      <c r="AT215">
        <v>5200000000</v>
      </c>
      <c r="AU215">
        <v>5671000000</v>
      </c>
      <c r="AV215">
        <v>6548000000</v>
      </c>
      <c r="AW215">
        <v>7686000000</v>
      </c>
      <c r="AX215">
        <v>7739000000</v>
      </c>
      <c r="AY215">
        <v>10016000000</v>
      </c>
      <c r="AZ215">
        <v>12259000000</v>
      </c>
      <c r="BA215">
        <v>12060000000</v>
      </c>
      <c r="BB215">
        <v>10100000000</v>
      </c>
      <c r="BC215">
        <v>10991000000</v>
      </c>
      <c r="BD215">
        <v>12777000000</v>
      </c>
      <c r="BE215">
        <v>12415000000</v>
      </c>
    </row>
    <row r="216" spans="1:57" x14ac:dyDescent="0.25">
      <c r="A216" t="s">
        <v>700</v>
      </c>
      <c r="B216" t="s">
        <v>127</v>
      </c>
      <c r="C216" t="s">
        <v>572</v>
      </c>
      <c r="D216" t="s">
        <v>108</v>
      </c>
      <c r="AN216">
        <v>54000000</v>
      </c>
      <c r="AO216">
        <v>42000000</v>
      </c>
      <c r="AP216">
        <v>44000000</v>
      </c>
      <c r="AQ216">
        <v>51000000</v>
      </c>
      <c r="AR216">
        <v>15000000</v>
      </c>
      <c r="AS216">
        <v>24000000</v>
      </c>
      <c r="AT216">
        <v>23000000</v>
      </c>
      <c r="AU216">
        <v>45000000</v>
      </c>
      <c r="AV216">
        <v>70000000</v>
      </c>
      <c r="AW216">
        <v>75000000</v>
      </c>
      <c r="AX216">
        <v>77000000</v>
      </c>
      <c r="AY216">
        <v>75000000</v>
      </c>
      <c r="AZ216">
        <v>32000000</v>
      </c>
      <c r="BA216">
        <v>26000000</v>
      </c>
      <c r="BB216">
        <v>40000000</v>
      </c>
      <c r="BC216">
        <v>51000000</v>
      </c>
    </row>
    <row r="217" spans="1:57" x14ac:dyDescent="0.25">
      <c r="A217" t="s">
        <v>351</v>
      </c>
      <c r="B217" t="s">
        <v>398</v>
      </c>
      <c r="C217" t="s">
        <v>572</v>
      </c>
      <c r="D217" t="s">
        <v>108</v>
      </c>
      <c r="AN217">
        <v>349000000</v>
      </c>
      <c r="AO217">
        <v>322000000</v>
      </c>
      <c r="AP217">
        <v>379000000</v>
      </c>
      <c r="AQ217">
        <v>430000000</v>
      </c>
      <c r="AR217">
        <v>443000000</v>
      </c>
      <c r="AS217">
        <v>511000000</v>
      </c>
      <c r="AT217">
        <v>484000000</v>
      </c>
      <c r="AU217">
        <v>489000000</v>
      </c>
      <c r="AV217">
        <v>538000000</v>
      </c>
      <c r="AW217">
        <v>626000000</v>
      </c>
      <c r="AX217">
        <v>659000000</v>
      </c>
      <c r="AY217">
        <v>651000000</v>
      </c>
      <c r="AZ217">
        <v>665000000</v>
      </c>
      <c r="BA217">
        <v>667000000</v>
      </c>
      <c r="BB217">
        <v>619000000</v>
      </c>
      <c r="BC217">
        <v>681000000</v>
      </c>
      <c r="BD217">
        <v>729000000</v>
      </c>
      <c r="BE217">
        <v>854000000</v>
      </c>
    </row>
    <row r="218" spans="1:57" x14ac:dyDescent="0.25">
      <c r="A218" t="s">
        <v>486</v>
      </c>
      <c r="B218" t="s">
        <v>140</v>
      </c>
      <c r="C218" t="s">
        <v>572</v>
      </c>
      <c r="D218" t="s">
        <v>108</v>
      </c>
      <c r="AN218">
        <v>224000000</v>
      </c>
      <c r="AO218">
        <v>182000000</v>
      </c>
      <c r="AP218">
        <v>195000000</v>
      </c>
      <c r="AQ218">
        <v>191000000</v>
      </c>
      <c r="AR218">
        <v>202000000</v>
      </c>
      <c r="AS218">
        <v>225000000</v>
      </c>
      <c r="AT218">
        <v>221000000</v>
      </c>
      <c r="AU218">
        <v>247000000</v>
      </c>
      <c r="AV218">
        <v>258000000</v>
      </c>
      <c r="AW218">
        <v>256000000</v>
      </c>
      <c r="AX218">
        <v>269000000</v>
      </c>
      <c r="AY218">
        <v>323000000</v>
      </c>
      <c r="AZ218">
        <v>60000000</v>
      </c>
      <c r="BA218">
        <v>46000000</v>
      </c>
      <c r="BB218">
        <v>27000000</v>
      </c>
      <c r="BC218">
        <v>29000000</v>
      </c>
      <c r="BD218">
        <v>31000000</v>
      </c>
      <c r="BE218">
        <v>26000000</v>
      </c>
    </row>
    <row r="219" spans="1:57" x14ac:dyDescent="0.25">
      <c r="A219" t="s">
        <v>164</v>
      </c>
      <c r="B219" t="s">
        <v>205</v>
      </c>
      <c r="C219" t="s">
        <v>572</v>
      </c>
      <c r="D219" t="s">
        <v>108</v>
      </c>
      <c r="AN219">
        <v>1258000000</v>
      </c>
      <c r="AO219">
        <v>1165000000</v>
      </c>
      <c r="AP219">
        <v>1013000000</v>
      </c>
      <c r="AQ219">
        <v>1017000000</v>
      </c>
      <c r="AR219">
        <v>1031000000</v>
      </c>
      <c r="AS219">
        <v>1082000000</v>
      </c>
      <c r="AT219">
        <v>1150000000</v>
      </c>
      <c r="AU219">
        <v>970000000</v>
      </c>
      <c r="AV219">
        <v>877000000</v>
      </c>
      <c r="AW219">
        <v>1883000000</v>
      </c>
      <c r="AX219">
        <v>2035000000</v>
      </c>
      <c r="AY219">
        <v>2113000000</v>
      </c>
      <c r="AZ219">
        <v>2972000000</v>
      </c>
      <c r="BA219">
        <v>3176000000</v>
      </c>
      <c r="BB219">
        <v>3781000000</v>
      </c>
      <c r="BC219">
        <v>6308000000</v>
      </c>
    </row>
    <row r="220" spans="1:57" x14ac:dyDescent="0.25">
      <c r="A220" t="s">
        <v>112</v>
      </c>
      <c r="B220" t="s">
        <v>217</v>
      </c>
      <c r="C220" t="s">
        <v>572</v>
      </c>
      <c r="D220" t="s">
        <v>108</v>
      </c>
      <c r="AN220">
        <v>53000000</v>
      </c>
      <c r="AO220">
        <v>99000000</v>
      </c>
      <c r="AP220">
        <v>113000000</v>
      </c>
      <c r="AQ220">
        <v>157000000</v>
      </c>
      <c r="AR220">
        <v>238000000</v>
      </c>
      <c r="AS220">
        <v>285000000</v>
      </c>
      <c r="AT220">
        <v>311000000</v>
      </c>
      <c r="AU220">
        <v>292000000</v>
      </c>
    </row>
    <row r="221" spans="1:57" x14ac:dyDescent="0.25">
      <c r="A221" t="s">
        <v>599</v>
      </c>
      <c r="B221" t="s">
        <v>570</v>
      </c>
      <c r="C221" t="s">
        <v>572</v>
      </c>
      <c r="D221" t="s">
        <v>108</v>
      </c>
      <c r="AN221">
        <v>43000000</v>
      </c>
      <c r="AO221">
        <v>22000000</v>
      </c>
      <c r="AP221">
        <v>22000000</v>
      </c>
      <c r="AQ221">
        <v>15000000</v>
      </c>
      <c r="AR221">
        <v>15000000</v>
      </c>
      <c r="AS221">
        <v>14000000</v>
      </c>
      <c r="AT221">
        <v>23000000</v>
      </c>
      <c r="AU221">
        <v>25000000</v>
      </c>
    </row>
    <row r="222" spans="1:57" x14ac:dyDescent="0.25">
      <c r="A222" t="s">
        <v>246</v>
      </c>
      <c r="B222" t="s">
        <v>368</v>
      </c>
      <c r="C222" t="s">
        <v>572</v>
      </c>
      <c r="D222" t="s">
        <v>108</v>
      </c>
      <c r="AN222">
        <v>13000000</v>
      </c>
      <c r="AO222">
        <v>10000000</v>
      </c>
      <c r="AP222">
        <v>12000000</v>
      </c>
      <c r="AQ222">
        <v>15000000</v>
      </c>
      <c r="AR222">
        <v>10000000</v>
      </c>
      <c r="AS222">
        <v>11000000</v>
      </c>
      <c r="AT222">
        <v>14000000</v>
      </c>
      <c r="AU222">
        <v>16000000</v>
      </c>
      <c r="AV222">
        <v>26000000</v>
      </c>
      <c r="AW222">
        <v>25000000</v>
      </c>
      <c r="AX222">
        <v>27000000</v>
      </c>
      <c r="AY222">
        <v>23000000</v>
      </c>
      <c r="AZ222">
        <v>38000000</v>
      </c>
      <c r="BA222">
        <v>44000000</v>
      </c>
      <c r="BB222">
        <v>73000000</v>
      </c>
      <c r="BC222">
        <v>105000000</v>
      </c>
    </row>
    <row r="223" spans="1:57" x14ac:dyDescent="0.25">
      <c r="A223" t="s">
        <v>539</v>
      </c>
      <c r="B223" t="s">
        <v>433</v>
      </c>
      <c r="C223" t="s">
        <v>572</v>
      </c>
      <c r="D223" t="s">
        <v>108</v>
      </c>
      <c r="AN223">
        <v>9257000000</v>
      </c>
      <c r="AO223">
        <v>10367000000</v>
      </c>
      <c r="AP223">
        <v>9052000000</v>
      </c>
      <c r="AQ223">
        <v>7954000000</v>
      </c>
      <c r="AR223">
        <v>9416000000</v>
      </c>
      <c r="AS223">
        <v>9935000000</v>
      </c>
      <c r="AT223">
        <v>9378000000</v>
      </c>
      <c r="AU223">
        <v>10388000000</v>
      </c>
      <c r="AV223">
        <v>10456000000</v>
      </c>
      <c r="AW223">
        <v>13054000000</v>
      </c>
      <c r="AX223">
        <v>12102000000</v>
      </c>
      <c r="AY223">
        <v>16614000000</v>
      </c>
      <c r="AZ223">
        <v>20623000000</v>
      </c>
      <c r="BA223">
        <v>22497000000</v>
      </c>
      <c r="BB223">
        <v>19814000000</v>
      </c>
      <c r="BC223">
        <v>23809000000</v>
      </c>
      <c r="BD223">
        <v>30926000000</v>
      </c>
      <c r="BE223">
        <v>37740000000</v>
      </c>
    </row>
    <row r="224" spans="1:57" x14ac:dyDescent="0.25">
      <c r="A224" t="s">
        <v>40</v>
      </c>
      <c r="B224" t="s">
        <v>42</v>
      </c>
      <c r="C224" t="s">
        <v>572</v>
      </c>
      <c r="D224" t="s">
        <v>108</v>
      </c>
      <c r="AU224">
        <v>5000000</v>
      </c>
      <c r="AV224">
        <v>6200000</v>
      </c>
      <c r="AW224">
        <v>9600000</v>
      </c>
      <c r="AX224">
        <v>9100000</v>
      </c>
      <c r="AY224">
        <v>11200000</v>
      </c>
      <c r="AZ224">
        <v>16500000</v>
      </c>
      <c r="BA224">
        <v>23700000</v>
      </c>
      <c r="BB224">
        <v>19500000</v>
      </c>
      <c r="BC224">
        <v>32400000</v>
      </c>
      <c r="BD224">
        <v>39800000</v>
      </c>
      <c r="BE224">
        <v>60400000</v>
      </c>
    </row>
    <row r="225" spans="1:57" x14ac:dyDescent="0.25">
      <c r="A225" t="s">
        <v>504</v>
      </c>
      <c r="B225" t="s">
        <v>253</v>
      </c>
      <c r="C225" t="s">
        <v>572</v>
      </c>
      <c r="D225" t="s">
        <v>108</v>
      </c>
      <c r="AO225">
        <v>13000000</v>
      </c>
      <c r="AP225">
        <v>46000000</v>
      </c>
    </row>
    <row r="226" spans="1:57" x14ac:dyDescent="0.25">
      <c r="A226" t="s">
        <v>657</v>
      </c>
      <c r="B226" t="s">
        <v>269</v>
      </c>
      <c r="C226" t="s">
        <v>572</v>
      </c>
      <c r="D226" t="s">
        <v>108</v>
      </c>
      <c r="AY226">
        <v>20000000</v>
      </c>
      <c r="AZ226">
        <v>26000000</v>
      </c>
      <c r="BA226">
        <v>14000000</v>
      </c>
      <c r="BB226">
        <v>16000000</v>
      </c>
      <c r="BC226">
        <v>31000000</v>
      </c>
      <c r="BD226">
        <v>24000000</v>
      </c>
      <c r="BE226">
        <v>21000000</v>
      </c>
    </row>
    <row r="227" spans="1:57" x14ac:dyDescent="0.25">
      <c r="A227" t="s">
        <v>634</v>
      </c>
      <c r="B227" t="s">
        <v>615</v>
      </c>
      <c r="C227" t="s">
        <v>572</v>
      </c>
      <c r="D227" t="s">
        <v>108</v>
      </c>
      <c r="AN227">
        <v>10000000</v>
      </c>
      <c r="AO227">
        <v>13000000</v>
      </c>
      <c r="AP227">
        <v>16000000</v>
      </c>
      <c r="AQ227">
        <v>8000000</v>
      </c>
      <c r="AR227">
        <v>9000000</v>
      </c>
      <c r="AS227">
        <v>7000000</v>
      </c>
      <c r="AT227">
        <v>6800000</v>
      </c>
      <c r="AU227">
        <v>5900000</v>
      </c>
      <c r="AV227">
        <v>10300000</v>
      </c>
      <c r="AW227">
        <v>13100000</v>
      </c>
      <c r="AX227">
        <v>15000000</v>
      </c>
      <c r="AY227">
        <v>15700000</v>
      </c>
      <c r="AZ227">
        <v>15200000</v>
      </c>
      <c r="BA227">
        <v>19500000</v>
      </c>
      <c r="BB227">
        <v>16800000</v>
      </c>
    </row>
    <row r="228" spans="1:57" x14ac:dyDescent="0.25">
      <c r="A228" t="s">
        <v>649</v>
      </c>
      <c r="B228" t="s">
        <v>160</v>
      </c>
      <c r="C228" t="s">
        <v>572</v>
      </c>
      <c r="D228" t="s">
        <v>108</v>
      </c>
      <c r="AN228">
        <v>232000000</v>
      </c>
      <c r="AO228">
        <v>262000000</v>
      </c>
      <c r="AP228">
        <v>344000000</v>
      </c>
      <c r="AQ228">
        <v>356000000</v>
      </c>
      <c r="AR228">
        <v>365000000</v>
      </c>
      <c r="AS228">
        <v>371000000</v>
      </c>
      <c r="AT228">
        <v>361000000</v>
      </c>
      <c r="AU228">
        <v>402000000</v>
      </c>
      <c r="AV228">
        <v>437000000</v>
      </c>
      <c r="AW228">
        <v>568000000</v>
      </c>
      <c r="AX228">
        <v>593000000</v>
      </c>
      <c r="AY228">
        <v>517000000</v>
      </c>
      <c r="AZ228">
        <v>621000000</v>
      </c>
      <c r="BA228">
        <v>557000000</v>
      </c>
      <c r="BB228">
        <v>548000000</v>
      </c>
      <c r="BC228">
        <v>630000000</v>
      </c>
      <c r="BD228">
        <v>650000000</v>
      </c>
    </row>
    <row r="229" spans="1:57" x14ac:dyDescent="0.25">
      <c r="A229" t="s">
        <v>199</v>
      </c>
      <c r="B229" t="s">
        <v>17</v>
      </c>
      <c r="C229" t="s">
        <v>572</v>
      </c>
      <c r="D229" t="s">
        <v>108</v>
      </c>
      <c r="AN229">
        <v>1838000000</v>
      </c>
      <c r="AO229">
        <v>1895000000</v>
      </c>
      <c r="AP229">
        <v>1858000000</v>
      </c>
      <c r="AQ229">
        <v>1980000000</v>
      </c>
      <c r="AR229">
        <v>2118000000</v>
      </c>
      <c r="AS229">
        <v>1977000000</v>
      </c>
      <c r="AT229">
        <v>2061000000</v>
      </c>
      <c r="AU229">
        <v>1831000000</v>
      </c>
      <c r="AV229">
        <v>1935000000</v>
      </c>
      <c r="AW229">
        <v>2432000000</v>
      </c>
      <c r="AX229">
        <v>2800000000</v>
      </c>
      <c r="AY229">
        <v>2999000000</v>
      </c>
      <c r="AZ229">
        <v>3373000000</v>
      </c>
      <c r="BA229">
        <v>3909000000</v>
      </c>
      <c r="BB229">
        <v>3526000000</v>
      </c>
      <c r="BC229">
        <v>3477000000</v>
      </c>
      <c r="BD229">
        <v>2529000000</v>
      </c>
      <c r="BE229">
        <v>2931000000</v>
      </c>
    </row>
    <row r="230" spans="1:57" x14ac:dyDescent="0.25">
      <c r="A230" t="s">
        <v>354</v>
      </c>
      <c r="B230" t="s">
        <v>415</v>
      </c>
      <c r="C230" t="s">
        <v>572</v>
      </c>
      <c r="D230" t="s">
        <v>108</v>
      </c>
      <c r="AN230">
        <v>4957000000</v>
      </c>
      <c r="AO230">
        <v>5650000000</v>
      </c>
      <c r="AP230">
        <v>7002000000</v>
      </c>
      <c r="AQ230">
        <v>7177000000</v>
      </c>
      <c r="AR230">
        <v>5203000000</v>
      </c>
      <c r="AS230">
        <v>7636000000</v>
      </c>
      <c r="AT230">
        <v>10067000000</v>
      </c>
      <c r="AU230">
        <v>11901000000</v>
      </c>
      <c r="AV230">
        <v>13203000000</v>
      </c>
      <c r="AW230">
        <v>15888000000</v>
      </c>
      <c r="AX230">
        <v>20760000000</v>
      </c>
      <c r="AY230">
        <v>19137000000</v>
      </c>
      <c r="AZ230">
        <v>21662000000</v>
      </c>
      <c r="BA230">
        <v>26446000000</v>
      </c>
      <c r="BB230">
        <v>26331000000</v>
      </c>
      <c r="BC230">
        <v>26318000000</v>
      </c>
      <c r="BD230">
        <v>30093000000</v>
      </c>
      <c r="BE230">
        <v>32249000000</v>
      </c>
    </row>
    <row r="231" spans="1:57" x14ac:dyDescent="0.25">
      <c r="A231" t="s">
        <v>425</v>
      </c>
      <c r="B231" t="s">
        <v>88</v>
      </c>
      <c r="C231" t="s">
        <v>572</v>
      </c>
      <c r="D231" t="s">
        <v>108</v>
      </c>
    </row>
    <row r="232" spans="1:57" x14ac:dyDescent="0.25">
      <c r="A232" t="s">
        <v>552</v>
      </c>
      <c r="B232" t="s">
        <v>448</v>
      </c>
      <c r="C232" t="s">
        <v>572</v>
      </c>
      <c r="D232" t="s">
        <v>108</v>
      </c>
      <c r="AN232">
        <v>502000000</v>
      </c>
      <c r="AO232">
        <v>473000000</v>
      </c>
      <c r="AP232">
        <v>343000000</v>
      </c>
      <c r="AQ232">
        <v>404000000</v>
      </c>
      <c r="AR232">
        <v>467000000</v>
      </c>
      <c r="AS232">
        <v>381000000</v>
      </c>
      <c r="AT232">
        <v>626000000</v>
      </c>
      <c r="AU232">
        <v>639000000</v>
      </c>
      <c r="AV232">
        <v>654000000</v>
      </c>
      <c r="AW232">
        <v>762000000</v>
      </c>
      <c r="AX232">
        <v>835000000</v>
      </c>
      <c r="AY232">
        <v>986000000</v>
      </c>
      <c r="AZ232">
        <v>1215000000</v>
      </c>
      <c r="BA232">
        <v>1293000000</v>
      </c>
      <c r="BB232">
        <v>1192000000</v>
      </c>
      <c r="BC232">
        <v>1279000000</v>
      </c>
      <c r="BD232">
        <v>1383000000</v>
      </c>
      <c r="BE232">
        <v>1605000000</v>
      </c>
    </row>
    <row r="233" spans="1:57" x14ac:dyDescent="0.25">
      <c r="A233" t="s">
        <v>676</v>
      </c>
      <c r="B233" t="s">
        <v>146</v>
      </c>
      <c r="C233" t="s">
        <v>572</v>
      </c>
      <c r="D233" t="s">
        <v>108</v>
      </c>
      <c r="AN233">
        <v>78000000</v>
      </c>
      <c r="AO233">
        <v>117000000</v>
      </c>
      <c r="AP233">
        <v>135000000</v>
      </c>
      <c r="AQ233">
        <v>144000000</v>
      </c>
      <c r="AR233">
        <v>151000000</v>
      </c>
      <c r="AS233">
        <v>165000000</v>
      </c>
      <c r="AT233">
        <v>187000000</v>
      </c>
      <c r="AU233">
        <v>194000000</v>
      </c>
      <c r="AV233">
        <v>185000000</v>
      </c>
      <c r="AW233">
        <v>268000000</v>
      </c>
      <c r="AX233">
        <v>382000000</v>
      </c>
      <c r="AY233">
        <v>347000000</v>
      </c>
      <c r="AZ233">
        <v>402000000</v>
      </c>
      <c r="BA233">
        <v>536000000</v>
      </c>
      <c r="BB233">
        <v>683000000</v>
      </c>
      <c r="BC233">
        <v>802000000</v>
      </c>
      <c r="BD233">
        <v>967000000</v>
      </c>
      <c r="BE233">
        <v>1105000000</v>
      </c>
    </row>
    <row r="234" spans="1:57" x14ac:dyDescent="0.25">
      <c r="A234" t="s">
        <v>424</v>
      </c>
      <c r="B234" t="s">
        <v>491</v>
      </c>
      <c r="C234" t="s">
        <v>572</v>
      </c>
      <c r="D234" t="s">
        <v>108</v>
      </c>
      <c r="AN234">
        <v>191000000</v>
      </c>
      <c r="AO234">
        <v>448000000</v>
      </c>
      <c r="AP234">
        <v>477000000</v>
      </c>
      <c r="AQ234">
        <v>539000000</v>
      </c>
      <c r="AR234">
        <v>503000000</v>
      </c>
      <c r="AS234">
        <v>563000000</v>
      </c>
      <c r="AT234">
        <v>759000000</v>
      </c>
      <c r="AU234">
        <v>1001000000</v>
      </c>
      <c r="AV234">
        <v>1204000000</v>
      </c>
      <c r="AW234">
        <v>2931000000</v>
      </c>
      <c r="AX234">
        <v>3542000000</v>
      </c>
      <c r="AY234">
        <v>4018000000</v>
      </c>
      <c r="AZ234">
        <v>5320000000</v>
      </c>
      <c r="BA234">
        <v>6722000000</v>
      </c>
      <c r="BB234">
        <v>4349000000</v>
      </c>
      <c r="BC234">
        <v>4696000000</v>
      </c>
      <c r="BD234">
        <v>5406000000</v>
      </c>
      <c r="BE234">
        <v>5988000000</v>
      </c>
    </row>
    <row r="235" spans="1:57" x14ac:dyDescent="0.25">
      <c r="A235" t="s">
        <v>150</v>
      </c>
      <c r="B235" t="s">
        <v>585</v>
      </c>
      <c r="C235" t="s">
        <v>572</v>
      </c>
      <c r="D235" t="s">
        <v>108</v>
      </c>
      <c r="AN235">
        <v>60318918901.703491</v>
      </c>
      <c r="AO235">
        <v>67734997572.30114</v>
      </c>
      <c r="AP235">
        <v>71909137432.519455</v>
      </c>
      <c r="AQ235">
        <v>72504386693.623444</v>
      </c>
      <c r="AR235">
        <v>75324905776.430664</v>
      </c>
      <c r="AS235">
        <v>84678855614.747238</v>
      </c>
      <c r="AT235">
        <v>90537969457.158371</v>
      </c>
      <c r="AU235">
        <v>100588335079.55211</v>
      </c>
      <c r="AV235">
        <v>107721981803.23308</v>
      </c>
      <c r="AW235">
        <v>131271651881.27658</v>
      </c>
      <c r="AX235">
        <v>149229884503.40787</v>
      </c>
      <c r="AY235">
        <v>166227419571.16406</v>
      </c>
      <c r="AZ235">
        <v>193670054581.59903</v>
      </c>
      <c r="BA235">
        <v>212321184438.45633</v>
      </c>
      <c r="BB235">
        <v>200447867254.83667</v>
      </c>
      <c r="BC235">
        <v>219522421663.97168</v>
      </c>
      <c r="BD235">
        <v>238864357841.59171</v>
      </c>
      <c r="BE235">
        <v>253949620426.3187</v>
      </c>
    </row>
    <row r="236" spans="1:57" x14ac:dyDescent="0.25">
      <c r="A236" t="s">
        <v>512</v>
      </c>
      <c r="B236" t="s">
        <v>707</v>
      </c>
      <c r="C236" t="s">
        <v>572</v>
      </c>
      <c r="D236" t="s">
        <v>108</v>
      </c>
      <c r="AN236">
        <v>725000000</v>
      </c>
      <c r="AO236">
        <v>890000000</v>
      </c>
      <c r="AP236">
        <v>862000000</v>
      </c>
      <c r="AQ236">
        <v>695000000</v>
      </c>
      <c r="AR236">
        <v>653000000</v>
      </c>
      <c r="AS236">
        <v>827000000</v>
      </c>
      <c r="AT236">
        <v>700000000</v>
      </c>
      <c r="AU236">
        <v>409000000</v>
      </c>
      <c r="AV236">
        <v>419000000</v>
      </c>
      <c r="AW236">
        <v>591000000</v>
      </c>
      <c r="AX236">
        <v>699000000</v>
      </c>
      <c r="AY236">
        <v>711000000</v>
      </c>
      <c r="AZ236">
        <v>928000000</v>
      </c>
      <c r="BA236">
        <v>1195000000</v>
      </c>
      <c r="BB236">
        <v>1460000000</v>
      </c>
      <c r="BC236">
        <v>1669000000</v>
      </c>
      <c r="BD236">
        <v>2401000000</v>
      </c>
      <c r="BE236">
        <v>2222000000</v>
      </c>
    </row>
    <row r="237" spans="1:57" x14ac:dyDescent="0.25">
      <c r="A237" t="s">
        <v>389</v>
      </c>
      <c r="B237" t="s">
        <v>608</v>
      </c>
      <c r="C237" t="s">
        <v>572</v>
      </c>
      <c r="D237" t="s">
        <v>108</v>
      </c>
      <c r="AN237">
        <v>93743000000</v>
      </c>
      <c r="AO237">
        <v>102196000000</v>
      </c>
      <c r="AP237">
        <v>107047000000</v>
      </c>
      <c r="AQ237">
        <v>105095000000</v>
      </c>
      <c r="AR237">
        <v>111475000000</v>
      </c>
      <c r="AS237">
        <v>120912000000</v>
      </c>
      <c r="AT237">
        <v>109103000000</v>
      </c>
      <c r="AU237">
        <v>104427000000</v>
      </c>
      <c r="AV237">
        <v>101535000000</v>
      </c>
      <c r="AW237">
        <v>115689000000</v>
      </c>
      <c r="AX237">
        <v>127237000000</v>
      </c>
      <c r="AY237">
        <v>133393000000</v>
      </c>
      <c r="AZ237">
        <v>148846000000</v>
      </c>
      <c r="BA237">
        <v>170524000000</v>
      </c>
      <c r="BB237">
        <v>149510000000</v>
      </c>
      <c r="BC237">
        <v>164606000000</v>
      </c>
      <c r="BD237">
        <v>184536000000</v>
      </c>
      <c r="BE237">
        <v>200092000000</v>
      </c>
    </row>
    <row r="238" spans="1:57" x14ac:dyDescent="0.25">
      <c r="A238" t="s">
        <v>298</v>
      </c>
      <c r="B238" t="s">
        <v>142</v>
      </c>
      <c r="C238" t="s">
        <v>572</v>
      </c>
      <c r="D238" t="s">
        <v>108</v>
      </c>
      <c r="AO238">
        <v>15000000</v>
      </c>
      <c r="AP238">
        <v>198000000</v>
      </c>
      <c r="AQ238">
        <v>167000000</v>
      </c>
      <c r="AR238">
        <v>102000000</v>
      </c>
      <c r="AS238">
        <v>63000000</v>
      </c>
      <c r="AT238">
        <v>72000000</v>
      </c>
      <c r="AU238">
        <v>68000000</v>
      </c>
      <c r="AV238">
        <v>48000000</v>
      </c>
      <c r="AW238">
        <v>57000000</v>
      </c>
      <c r="AX238">
        <v>28000000</v>
      </c>
      <c r="AY238">
        <v>43000000</v>
      </c>
      <c r="AZ238">
        <v>51000000</v>
      </c>
      <c r="BA238">
        <v>64000000</v>
      </c>
      <c r="BB238">
        <v>99000000</v>
      </c>
      <c r="BC238">
        <v>121000000</v>
      </c>
    </row>
    <row r="239" spans="1:57" x14ac:dyDescent="0.25">
      <c r="A239" t="s">
        <v>47</v>
      </c>
      <c r="B239" t="s">
        <v>93</v>
      </c>
      <c r="C239" t="s">
        <v>572</v>
      </c>
      <c r="D239" t="s">
        <v>108</v>
      </c>
      <c r="AN239">
        <v>53000000</v>
      </c>
      <c r="AO239">
        <v>64000000</v>
      </c>
      <c r="AP239">
        <v>71000000</v>
      </c>
      <c r="AQ239">
        <v>73000000</v>
      </c>
      <c r="AR239">
        <v>85000000</v>
      </c>
      <c r="AS239">
        <v>82000000</v>
      </c>
      <c r="AT239">
        <v>89000000</v>
      </c>
      <c r="AU239">
        <v>91000000</v>
      </c>
      <c r="AV239">
        <v>91000000</v>
      </c>
      <c r="AW239">
        <v>96000000</v>
      </c>
      <c r="AX239">
        <v>104000000</v>
      </c>
      <c r="AY239">
        <v>113000000</v>
      </c>
      <c r="AZ239">
        <v>110000000</v>
      </c>
      <c r="BA239">
        <v>96000000</v>
      </c>
      <c r="BB239">
        <v>88000000</v>
      </c>
      <c r="BC239">
        <v>86000000</v>
      </c>
      <c r="BD239">
        <v>92000000</v>
      </c>
      <c r="BE239">
        <v>93000000</v>
      </c>
    </row>
    <row r="240" spans="1:57" x14ac:dyDescent="0.25">
      <c r="A240" t="s">
        <v>71</v>
      </c>
      <c r="B240" t="s">
        <v>311</v>
      </c>
      <c r="C240" t="s">
        <v>572</v>
      </c>
      <c r="D240" t="s">
        <v>108</v>
      </c>
      <c r="AN240">
        <v>995000000</v>
      </c>
      <c r="AO240">
        <v>1026000000</v>
      </c>
      <c r="AP240">
        <v>623000000</v>
      </c>
      <c r="AQ240">
        <v>769000000</v>
      </c>
      <c r="AR240">
        <v>643000000</v>
      </c>
      <c r="AS240">
        <v>469000000</v>
      </c>
      <c r="AT240">
        <v>677000000</v>
      </c>
      <c r="AU240">
        <v>484000000</v>
      </c>
      <c r="AV240">
        <v>378000000</v>
      </c>
      <c r="AW240">
        <v>554000000</v>
      </c>
      <c r="AX240">
        <v>722000000</v>
      </c>
      <c r="AY240">
        <v>843000000</v>
      </c>
      <c r="AZ240">
        <v>972000000</v>
      </c>
      <c r="BA240">
        <v>1097000000</v>
      </c>
      <c r="BB240">
        <v>1055000000</v>
      </c>
      <c r="BC240">
        <v>794000000</v>
      </c>
      <c r="BD240">
        <v>805000000</v>
      </c>
      <c r="BE240">
        <v>904000000</v>
      </c>
    </row>
    <row r="241" spans="1:57" x14ac:dyDescent="0.25">
      <c r="A241" t="s">
        <v>420</v>
      </c>
      <c r="B241" t="s">
        <v>126</v>
      </c>
      <c r="C241" t="s">
        <v>572</v>
      </c>
      <c r="D241" t="s">
        <v>108</v>
      </c>
      <c r="AN241">
        <v>822000000</v>
      </c>
      <c r="AO241">
        <v>781000000</v>
      </c>
      <c r="AP241">
        <v>894000000</v>
      </c>
      <c r="AQ241">
        <v>941000000</v>
      </c>
      <c r="AR241">
        <v>955000000</v>
      </c>
      <c r="AS241">
        <v>1206000000</v>
      </c>
      <c r="AT241">
        <v>1234000000</v>
      </c>
      <c r="AU241">
        <v>1195000000</v>
      </c>
      <c r="AV241">
        <v>1257000000</v>
      </c>
      <c r="AW241">
        <v>1356000000</v>
      </c>
      <c r="AX241">
        <v>1432000000</v>
      </c>
      <c r="AY241">
        <v>1467000000</v>
      </c>
      <c r="AZ241">
        <v>1512000000</v>
      </c>
      <c r="BA241">
        <v>1157000000</v>
      </c>
      <c r="BB241">
        <v>1021000000</v>
      </c>
      <c r="BC241">
        <v>1013000000</v>
      </c>
    </row>
    <row r="242" spans="1:57" x14ac:dyDescent="0.25">
      <c r="A242" t="s">
        <v>240</v>
      </c>
      <c r="B242" t="s">
        <v>625</v>
      </c>
      <c r="C242" t="s">
        <v>572</v>
      </c>
      <c r="D242" t="s">
        <v>108</v>
      </c>
      <c r="AV242">
        <v>1400000000</v>
      </c>
      <c r="AW242">
        <v>1700000000</v>
      </c>
      <c r="AX242">
        <v>2300000000</v>
      </c>
      <c r="AY242">
        <v>2850000000</v>
      </c>
      <c r="AZ242">
        <v>3750000000</v>
      </c>
      <c r="BA242">
        <v>3930000000</v>
      </c>
      <c r="BB242">
        <v>3050000000</v>
      </c>
      <c r="BC242">
        <v>4450000000</v>
      </c>
      <c r="BD242">
        <v>5710000000</v>
      </c>
      <c r="BE242">
        <v>6830000000</v>
      </c>
    </row>
    <row r="243" spans="1:57" x14ac:dyDescent="0.25">
      <c r="A243" t="s">
        <v>623</v>
      </c>
      <c r="B243" t="s">
        <v>113</v>
      </c>
      <c r="C243" t="s">
        <v>572</v>
      </c>
      <c r="D243" t="s">
        <v>108</v>
      </c>
      <c r="AN243">
        <v>45000000</v>
      </c>
      <c r="AO243">
        <v>56000000</v>
      </c>
      <c r="AP243">
        <v>53000000</v>
      </c>
      <c r="AQ243">
        <v>72000000</v>
      </c>
      <c r="AR243">
        <v>59000000</v>
      </c>
      <c r="AS243">
        <v>69000000</v>
      </c>
      <c r="AT243">
        <v>58000000</v>
      </c>
      <c r="AU243">
        <v>72000000</v>
      </c>
      <c r="AV243">
        <v>83000000</v>
      </c>
      <c r="AW243">
        <v>93000000</v>
      </c>
      <c r="AX243">
        <v>104000000</v>
      </c>
      <c r="AY243">
        <v>109000000</v>
      </c>
      <c r="AZ243">
        <v>142000000</v>
      </c>
      <c r="BA243">
        <v>188000000</v>
      </c>
      <c r="BB243">
        <v>214000000</v>
      </c>
      <c r="BC243">
        <v>242000000</v>
      </c>
      <c r="BD243">
        <v>252000000</v>
      </c>
      <c r="BE243">
        <v>288000000</v>
      </c>
    </row>
    <row r="244" spans="1:57" x14ac:dyDescent="0.25">
      <c r="A244" t="s">
        <v>77</v>
      </c>
      <c r="B244" t="s">
        <v>189</v>
      </c>
      <c r="C244" t="s">
        <v>572</v>
      </c>
      <c r="D244" t="s">
        <v>108</v>
      </c>
      <c r="AN244">
        <v>255000000</v>
      </c>
      <c r="AO244">
        <v>242000000</v>
      </c>
      <c r="AP244">
        <v>239000000</v>
      </c>
      <c r="AQ244">
        <v>346000000</v>
      </c>
      <c r="AR244">
        <v>377000000</v>
      </c>
      <c r="AS244">
        <v>283000000</v>
      </c>
      <c r="AT244">
        <v>37000000</v>
      </c>
      <c r="AU244">
        <v>38000000</v>
      </c>
      <c r="AV244">
        <v>152000000</v>
      </c>
      <c r="AW244">
        <v>115000000</v>
      </c>
      <c r="AX244">
        <v>119000000</v>
      </c>
      <c r="AY244">
        <v>89000000</v>
      </c>
      <c r="AZ244">
        <v>212000000</v>
      </c>
      <c r="BA244">
        <v>269000000</v>
      </c>
      <c r="BB244">
        <v>410000000</v>
      </c>
      <c r="BC244">
        <v>667000000</v>
      </c>
      <c r="BD244">
        <v>795000000</v>
      </c>
    </row>
    <row r="245" spans="1:57" x14ac:dyDescent="0.25">
      <c r="A245" t="s">
        <v>582</v>
      </c>
      <c r="B245" t="s">
        <v>696</v>
      </c>
      <c r="C245" t="s">
        <v>572</v>
      </c>
      <c r="D245" t="s">
        <v>108</v>
      </c>
      <c r="AN245">
        <v>483721888251.53607</v>
      </c>
      <c r="AO245">
        <v>522684769729.15405</v>
      </c>
      <c r="AP245">
        <v>523853209460.29364</v>
      </c>
      <c r="AQ245">
        <v>526988099983.32599</v>
      </c>
      <c r="AR245">
        <v>550483876868.49365</v>
      </c>
      <c r="AS245">
        <v>569155434482.99268</v>
      </c>
      <c r="AT245">
        <v>560252847379.00012</v>
      </c>
      <c r="AU245">
        <v>586773509809.81348</v>
      </c>
      <c r="AV245">
        <v>644385848397.82678</v>
      </c>
      <c r="AW245">
        <v>767169854575.98315</v>
      </c>
      <c r="AX245">
        <v>828242380825.76294</v>
      </c>
      <c r="AY245">
        <v>900693199663.77271</v>
      </c>
      <c r="AZ245">
        <v>1038358787698.0308</v>
      </c>
      <c r="BA245">
        <v>1142847263771.4424</v>
      </c>
      <c r="BB245">
        <v>1024708283135.2499</v>
      </c>
      <c r="BC245">
        <v>1112135666677.6199</v>
      </c>
      <c r="BD245">
        <v>1254875750960.0303</v>
      </c>
      <c r="BE245">
        <v>1297243515386.4905</v>
      </c>
    </row>
    <row r="246" spans="1:57" x14ac:dyDescent="0.25">
      <c r="A246" t="s">
        <v>171</v>
      </c>
      <c r="B246" t="s">
        <v>473</v>
      </c>
      <c r="C246" t="s">
        <v>572</v>
      </c>
      <c r="D246" t="s">
        <v>108</v>
      </c>
      <c r="AN246">
        <v>36000000</v>
      </c>
      <c r="AO246">
        <v>40000000</v>
      </c>
      <c r="AP246">
        <v>39000000</v>
      </c>
      <c r="AQ246">
        <v>40000000</v>
      </c>
      <c r="AR246">
        <v>43000000</v>
      </c>
      <c r="AS246">
        <v>41000000</v>
      </c>
      <c r="AT246">
        <v>39000000</v>
      </c>
      <c r="AU246">
        <v>45000000</v>
      </c>
      <c r="AV246">
        <v>54000000</v>
      </c>
      <c r="AW246">
        <v>70000000</v>
      </c>
      <c r="AX246">
        <v>74000000</v>
      </c>
      <c r="AY246">
        <v>87000000</v>
      </c>
      <c r="AZ246">
        <v>102000000</v>
      </c>
      <c r="BA246">
        <v>112000000</v>
      </c>
      <c r="BB246">
        <v>115000000</v>
      </c>
      <c r="BC246">
        <v>124000000</v>
      </c>
      <c r="BD246">
        <v>135000000</v>
      </c>
      <c r="BE246">
        <v>148000000</v>
      </c>
    </row>
    <row r="247" spans="1:57" x14ac:dyDescent="0.25">
      <c r="A247" t="s">
        <v>682</v>
      </c>
      <c r="B247" t="s">
        <v>13</v>
      </c>
      <c r="C247" t="s">
        <v>572</v>
      </c>
      <c r="D247" t="s">
        <v>108</v>
      </c>
      <c r="AN247">
        <v>50000000</v>
      </c>
      <c r="AO247">
        <v>55000000</v>
      </c>
      <c r="AP247">
        <v>70000000</v>
      </c>
      <c r="AQ247">
        <v>84000000</v>
      </c>
      <c r="AR247">
        <v>61000000</v>
      </c>
      <c r="AS247">
        <v>73000000</v>
      </c>
      <c r="AT247">
        <v>38000000</v>
      </c>
      <c r="AU247">
        <v>38000000</v>
      </c>
      <c r="AV247">
        <v>139000000</v>
      </c>
      <c r="AW247">
        <v>139000000</v>
      </c>
      <c r="AX247">
        <v>181000000</v>
      </c>
      <c r="AY247">
        <v>181000000</v>
      </c>
      <c r="AZ247">
        <v>425000000</v>
      </c>
      <c r="BA247">
        <v>886000000</v>
      </c>
      <c r="BB247">
        <v>899000000</v>
      </c>
      <c r="BC247">
        <v>1161000000</v>
      </c>
      <c r="BD247">
        <v>780000000</v>
      </c>
      <c r="BE247">
        <v>1057000000</v>
      </c>
    </row>
    <row r="248" spans="1:57" x14ac:dyDescent="0.25">
      <c r="A248" t="s">
        <v>475</v>
      </c>
      <c r="B248" t="s">
        <v>378</v>
      </c>
      <c r="C248" t="s">
        <v>572</v>
      </c>
      <c r="D248" t="s">
        <v>108</v>
      </c>
      <c r="AN248">
        <v>2654000000</v>
      </c>
      <c r="AO248">
        <v>3137000000</v>
      </c>
      <c r="AP248">
        <v>3422000000</v>
      </c>
      <c r="AQ248">
        <v>3419000000</v>
      </c>
      <c r="AR248">
        <v>3407000000</v>
      </c>
      <c r="AS248">
        <v>3338000000</v>
      </c>
      <c r="AT248">
        <v>3256000000</v>
      </c>
      <c r="AU248">
        <v>3695000000</v>
      </c>
      <c r="AV248">
        <v>6674000000</v>
      </c>
      <c r="AW248">
        <v>7571000000</v>
      </c>
      <c r="AX248">
        <v>8629000000</v>
      </c>
      <c r="AY248">
        <v>9211000000</v>
      </c>
      <c r="AZ248">
        <v>10226000000</v>
      </c>
      <c r="BA248">
        <v>9178000000</v>
      </c>
      <c r="BB248">
        <v>8684000000</v>
      </c>
      <c r="BC248">
        <v>10308000000</v>
      </c>
      <c r="BD248">
        <v>10707000000</v>
      </c>
      <c r="BE248">
        <v>11201000000</v>
      </c>
    </row>
    <row r="249" spans="1:57" x14ac:dyDescent="0.25">
      <c r="A249" t="s">
        <v>480</v>
      </c>
      <c r="B249" t="s">
        <v>214</v>
      </c>
      <c r="C249" t="s">
        <v>572</v>
      </c>
      <c r="D249" t="s">
        <v>108</v>
      </c>
      <c r="AX249">
        <v>3200000</v>
      </c>
      <c r="AY249">
        <v>3100000</v>
      </c>
      <c r="AZ249">
        <v>700000</v>
      </c>
      <c r="BA249">
        <v>700000</v>
      </c>
      <c r="BB249">
        <v>24000000</v>
      </c>
      <c r="BC249">
        <v>10700000</v>
      </c>
      <c r="BD249">
        <v>11400000</v>
      </c>
      <c r="BE249">
        <v>6900000</v>
      </c>
    </row>
    <row r="250" spans="1:57" x14ac:dyDescent="0.25">
      <c r="A250" t="s">
        <v>9</v>
      </c>
      <c r="B250" t="s">
        <v>421</v>
      </c>
      <c r="C250" t="s">
        <v>572</v>
      </c>
      <c r="D250" t="s">
        <v>108</v>
      </c>
      <c r="AP250">
        <v>29000000</v>
      </c>
      <c r="AQ250">
        <v>40000000</v>
      </c>
      <c r="AR250">
        <v>53000000</v>
      </c>
      <c r="AS250">
        <v>67000000</v>
      </c>
      <c r="AT250">
        <v>80000000</v>
      </c>
      <c r="AU250">
        <v>64000000</v>
      </c>
      <c r="AV250">
        <v>88000000</v>
      </c>
      <c r="AW250">
        <v>92000000</v>
      </c>
      <c r="AX250">
        <v>98000000</v>
      </c>
      <c r="AY250">
        <v>110000000</v>
      </c>
      <c r="AZ250">
        <v>138000000</v>
      </c>
      <c r="BA250">
        <v>148000000</v>
      </c>
      <c r="BB250">
        <v>98000000</v>
      </c>
      <c r="BC250">
        <v>125000000</v>
      </c>
      <c r="BD250">
        <v>146000000</v>
      </c>
      <c r="BE250">
        <v>155000000</v>
      </c>
    </row>
    <row r="251" spans="1:57" x14ac:dyDescent="0.25">
      <c r="A251" t="s">
        <v>719</v>
      </c>
      <c r="B251" t="s">
        <v>333</v>
      </c>
      <c r="C251" t="s">
        <v>572</v>
      </c>
      <c r="D251" t="s">
        <v>108</v>
      </c>
      <c r="AN251">
        <v>145000000</v>
      </c>
      <c r="AO251">
        <v>232000000</v>
      </c>
      <c r="AP251">
        <v>205000000</v>
      </c>
      <c r="AQ251">
        <v>158000000</v>
      </c>
      <c r="AR251">
        <v>202000000</v>
      </c>
      <c r="AS251">
        <v>125000000</v>
      </c>
      <c r="AT251">
        <v>81000000</v>
      </c>
      <c r="AU251">
        <v>76000000</v>
      </c>
      <c r="AV251">
        <v>61000000</v>
      </c>
      <c r="AW251">
        <v>194000000</v>
      </c>
      <c r="AX251">
        <v>99000000</v>
      </c>
      <c r="AY251">
        <v>338000000</v>
      </c>
      <c r="AZ251">
        <v>365000000</v>
      </c>
      <c r="BA251">
        <v>294000000</v>
      </c>
      <c r="BB251">
        <v>523000000</v>
      </c>
      <c r="BC251">
        <v>634000000</v>
      </c>
      <c r="BD251">
        <v>664000000</v>
      </c>
      <c r="BE251">
        <v>749000000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8"/>
  <sheetViews>
    <sheetView zoomScale="200" zoomScaleNormal="200" zoomScalePageLayoutView="200" workbookViewId="0"/>
  </sheetViews>
  <sheetFormatPr defaultColWidth="8.85546875" defaultRowHeight="15" x14ac:dyDescent="0.25"/>
  <cols>
    <col min="1" max="5" width="55.42578125" customWidth="1"/>
  </cols>
  <sheetData>
    <row r="1" spans="1:5" x14ac:dyDescent="0.25">
      <c r="A1" t="s">
        <v>698</v>
      </c>
      <c r="B1" t="s">
        <v>470</v>
      </c>
      <c r="C1" t="s">
        <v>621</v>
      </c>
      <c r="D1" t="s">
        <v>663</v>
      </c>
      <c r="E1" t="s">
        <v>654</v>
      </c>
    </row>
    <row r="2" spans="1:5" x14ac:dyDescent="0.25">
      <c r="A2" t="s">
        <v>423</v>
      </c>
      <c r="C2" t="s">
        <v>381</v>
      </c>
      <c r="D2" t="s">
        <v>357</v>
      </c>
      <c r="E2" t="s">
        <v>526</v>
      </c>
    </row>
    <row r="3" spans="1:5" x14ac:dyDescent="0.25">
      <c r="A3" t="s">
        <v>509</v>
      </c>
      <c r="B3" t="s">
        <v>11</v>
      </c>
      <c r="C3" t="s">
        <v>596</v>
      </c>
      <c r="D3" t="s">
        <v>519</v>
      </c>
      <c r="E3" t="s">
        <v>130</v>
      </c>
    </row>
    <row r="4" spans="1:5" x14ac:dyDescent="0.25">
      <c r="A4" t="s">
        <v>320</v>
      </c>
      <c r="B4" t="s">
        <v>618</v>
      </c>
      <c r="C4" t="s">
        <v>82</v>
      </c>
      <c r="D4" t="s">
        <v>637</v>
      </c>
      <c r="E4" t="s">
        <v>371</v>
      </c>
    </row>
    <row r="5" spans="1:5" x14ac:dyDescent="0.25">
      <c r="A5" t="s">
        <v>312</v>
      </c>
      <c r="B5" t="s">
        <v>15</v>
      </c>
      <c r="C5" t="s">
        <v>297</v>
      </c>
      <c r="D5" t="s">
        <v>150</v>
      </c>
      <c r="E5" s="1" t="s">
        <v>352</v>
      </c>
    </row>
    <row r="6" spans="1:5" x14ac:dyDescent="0.25">
      <c r="A6" t="s">
        <v>195</v>
      </c>
      <c r="B6" t="s">
        <v>442</v>
      </c>
      <c r="C6" t="s">
        <v>381</v>
      </c>
      <c r="D6" t="s">
        <v>150</v>
      </c>
    </row>
    <row r="7" spans="1:5" x14ac:dyDescent="0.25">
      <c r="A7" t="s">
        <v>334</v>
      </c>
      <c r="B7" t="s">
        <v>714</v>
      </c>
      <c r="C7" t="s">
        <v>381</v>
      </c>
      <c r="D7" t="s">
        <v>519</v>
      </c>
    </row>
    <row r="8" spans="1:5" x14ac:dyDescent="0.25">
      <c r="A8" t="s">
        <v>101</v>
      </c>
      <c r="B8" t="s">
        <v>609</v>
      </c>
      <c r="E8" t="s">
        <v>332</v>
      </c>
    </row>
    <row r="9" spans="1:5" x14ac:dyDescent="0.25">
      <c r="A9" t="s">
        <v>39</v>
      </c>
      <c r="B9" t="s">
        <v>202</v>
      </c>
      <c r="C9" t="s">
        <v>122</v>
      </c>
      <c r="D9" t="s">
        <v>519</v>
      </c>
      <c r="E9" s="1" t="s">
        <v>677</v>
      </c>
    </row>
    <row r="10" spans="1:5" x14ac:dyDescent="0.25">
      <c r="A10" t="s">
        <v>301</v>
      </c>
      <c r="B10" t="s">
        <v>482</v>
      </c>
      <c r="C10" t="s">
        <v>596</v>
      </c>
      <c r="D10" t="s">
        <v>150</v>
      </c>
    </row>
    <row r="11" spans="1:5" x14ac:dyDescent="0.25">
      <c r="A11" t="s">
        <v>80</v>
      </c>
      <c r="B11" t="s">
        <v>273</v>
      </c>
      <c r="C11" t="s">
        <v>381</v>
      </c>
      <c r="D11" t="s">
        <v>357</v>
      </c>
    </row>
    <row r="12" spans="1:5" x14ac:dyDescent="0.25">
      <c r="A12" t="s">
        <v>99</v>
      </c>
      <c r="B12" t="s">
        <v>343</v>
      </c>
      <c r="C12" t="s">
        <v>472</v>
      </c>
      <c r="D12" t="s">
        <v>150</v>
      </c>
    </row>
    <row r="13" spans="1:5" x14ac:dyDescent="0.25">
      <c r="A13" t="s">
        <v>397</v>
      </c>
      <c r="B13" t="s">
        <v>481</v>
      </c>
      <c r="C13" t="s">
        <v>596</v>
      </c>
      <c r="D13" t="s">
        <v>519</v>
      </c>
      <c r="E13" s="1" t="s">
        <v>563</v>
      </c>
    </row>
    <row r="14" spans="1:5" x14ac:dyDescent="0.25">
      <c r="A14" t="s">
        <v>422</v>
      </c>
      <c r="B14" t="s">
        <v>290</v>
      </c>
      <c r="C14" t="s">
        <v>472</v>
      </c>
      <c r="D14" t="s">
        <v>110</v>
      </c>
      <c r="E14" t="s">
        <v>589</v>
      </c>
    </row>
    <row r="15" spans="1:5" x14ac:dyDescent="0.25">
      <c r="A15" t="s">
        <v>53</v>
      </c>
      <c r="B15" t="s">
        <v>344</v>
      </c>
      <c r="C15" t="s">
        <v>381</v>
      </c>
      <c r="D15" t="s">
        <v>110</v>
      </c>
      <c r="E15" t="s">
        <v>638</v>
      </c>
    </row>
    <row r="16" spans="1:5" x14ac:dyDescent="0.25">
      <c r="A16" t="s">
        <v>517</v>
      </c>
      <c r="B16" t="s">
        <v>508</v>
      </c>
      <c r="C16" t="s">
        <v>381</v>
      </c>
      <c r="D16" t="s">
        <v>150</v>
      </c>
      <c r="E16" s="1" t="s">
        <v>296</v>
      </c>
    </row>
    <row r="17" spans="1:5" x14ac:dyDescent="0.25">
      <c r="A17" t="s">
        <v>460</v>
      </c>
      <c r="B17" t="s">
        <v>531</v>
      </c>
      <c r="C17" t="s">
        <v>297</v>
      </c>
      <c r="D17" t="s">
        <v>637</v>
      </c>
    </row>
    <row r="18" spans="1:5" x14ac:dyDescent="0.25">
      <c r="A18" t="s">
        <v>631</v>
      </c>
      <c r="B18" t="s">
        <v>41</v>
      </c>
      <c r="C18" t="s">
        <v>381</v>
      </c>
      <c r="D18" t="s">
        <v>110</v>
      </c>
      <c r="E18" t="s">
        <v>455</v>
      </c>
    </row>
    <row r="19" spans="1:5" x14ac:dyDescent="0.25">
      <c r="A19" t="s">
        <v>620</v>
      </c>
      <c r="B19" t="s">
        <v>328</v>
      </c>
      <c r="C19" t="s">
        <v>297</v>
      </c>
      <c r="D19" t="s">
        <v>637</v>
      </c>
    </row>
    <row r="20" spans="1:5" x14ac:dyDescent="0.25">
      <c r="A20" t="s">
        <v>106</v>
      </c>
      <c r="B20" t="s">
        <v>443</v>
      </c>
      <c r="C20" t="s">
        <v>297</v>
      </c>
      <c r="D20" t="s">
        <v>637</v>
      </c>
    </row>
    <row r="21" spans="1:5" x14ac:dyDescent="0.25">
      <c r="A21" t="s">
        <v>31</v>
      </c>
      <c r="B21" t="s">
        <v>138</v>
      </c>
      <c r="C21" t="s">
        <v>82</v>
      </c>
      <c r="D21" t="s">
        <v>637</v>
      </c>
      <c r="E21" t="s">
        <v>211</v>
      </c>
    </row>
    <row r="22" spans="1:5" x14ac:dyDescent="0.25">
      <c r="A22" t="s">
        <v>598</v>
      </c>
      <c r="B22" t="s">
        <v>139</v>
      </c>
      <c r="C22" t="s">
        <v>381</v>
      </c>
      <c r="D22" t="s">
        <v>150</v>
      </c>
      <c r="E22" t="s">
        <v>610</v>
      </c>
    </row>
    <row r="23" spans="1:5" x14ac:dyDescent="0.25">
      <c r="A23" t="s">
        <v>353</v>
      </c>
      <c r="B23" t="s">
        <v>62</v>
      </c>
      <c r="C23" t="s">
        <v>122</v>
      </c>
      <c r="D23" t="s">
        <v>519</v>
      </c>
      <c r="E23" t="s">
        <v>713</v>
      </c>
    </row>
    <row r="24" spans="1:5" x14ac:dyDescent="0.25">
      <c r="A24" t="s">
        <v>154</v>
      </c>
      <c r="B24" t="s">
        <v>281</v>
      </c>
      <c r="C24" t="s">
        <v>596</v>
      </c>
      <c r="D24" t="s">
        <v>519</v>
      </c>
    </row>
    <row r="25" spans="1:5" x14ac:dyDescent="0.25">
      <c r="A25" t="s">
        <v>380</v>
      </c>
      <c r="B25" t="s">
        <v>538</v>
      </c>
      <c r="C25" t="s">
        <v>381</v>
      </c>
      <c r="D25" t="s">
        <v>150</v>
      </c>
      <c r="E25" t="s">
        <v>478</v>
      </c>
    </row>
    <row r="26" spans="1:5" x14ac:dyDescent="0.25">
      <c r="A26" t="s">
        <v>583</v>
      </c>
      <c r="B26" t="s">
        <v>209</v>
      </c>
      <c r="C26" t="s">
        <v>381</v>
      </c>
      <c r="D26" t="s">
        <v>150</v>
      </c>
    </row>
    <row r="27" spans="1:5" x14ac:dyDescent="0.25">
      <c r="A27" t="s">
        <v>309</v>
      </c>
      <c r="B27" t="s">
        <v>278</v>
      </c>
      <c r="C27" t="s">
        <v>596</v>
      </c>
      <c r="D27" t="s">
        <v>150</v>
      </c>
    </row>
    <row r="28" spans="1:5" x14ac:dyDescent="0.25">
      <c r="A28" t="s">
        <v>362</v>
      </c>
      <c r="B28" t="s">
        <v>628</v>
      </c>
      <c r="C28" t="s">
        <v>210</v>
      </c>
      <c r="D28" t="s">
        <v>519</v>
      </c>
    </row>
    <row r="29" spans="1:5" x14ac:dyDescent="0.25">
      <c r="A29" t="s">
        <v>48</v>
      </c>
      <c r="B29" t="s">
        <v>497</v>
      </c>
      <c r="C29" t="s">
        <v>596</v>
      </c>
      <c r="D29" t="s">
        <v>357</v>
      </c>
    </row>
    <row r="30" spans="1:5" x14ac:dyDescent="0.25">
      <c r="A30" t="s">
        <v>584</v>
      </c>
      <c r="B30" t="s">
        <v>326</v>
      </c>
      <c r="C30" t="s">
        <v>596</v>
      </c>
      <c r="D30" t="s">
        <v>150</v>
      </c>
    </row>
    <row r="31" spans="1:5" x14ac:dyDescent="0.25">
      <c r="A31" t="s">
        <v>545</v>
      </c>
      <c r="B31" t="s">
        <v>376</v>
      </c>
      <c r="C31" t="s">
        <v>596</v>
      </c>
      <c r="D31" t="s">
        <v>519</v>
      </c>
    </row>
    <row r="32" spans="1:5" x14ac:dyDescent="0.25">
      <c r="A32" t="s">
        <v>419</v>
      </c>
      <c r="B32" t="s">
        <v>116</v>
      </c>
      <c r="C32" t="s">
        <v>472</v>
      </c>
      <c r="D32" t="s">
        <v>519</v>
      </c>
    </row>
    <row r="33" spans="1:5" x14ac:dyDescent="0.25">
      <c r="A33" t="s">
        <v>557</v>
      </c>
      <c r="B33" t="s">
        <v>111</v>
      </c>
      <c r="C33" t="s">
        <v>82</v>
      </c>
      <c r="D33" t="s">
        <v>357</v>
      </c>
      <c r="E33" s="1" t="s">
        <v>450</v>
      </c>
    </row>
    <row r="34" spans="1:5" x14ac:dyDescent="0.25">
      <c r="A34" t="s">
        <v>43</v>
      </c>
      <c r="B34" t="s">
        <v>383</v>
      </c>
      <c r="C34" t="s">
        <v>297</v>
      </c>
      <c r="D34" t="s">
        <v>150</v>
      </c>
      <c r="E34" t="s">
        <v>308</v>
      </c>
    </row>
    <row r="35" spans="1:5" x14ac:dyDescent="0.25">
      <c r="A35" t="s">
        <v>176</v>
      </c>
      <c r="B35" t="s">
        <v>474</v>
      </c>
      <c r="C35" t="s">
        <v>297</v>
      </c>
      <c r="D35" t="s">
        <v>637</v>
      </c>
    </row>
    <row r="36" spans="1:5" x14ac:dyDescent="0.25">
      <c r="A36" t="s">
        <v>192</v>
      </c>
      <c r="B36" t="s">
        <v>546</v>
      </c>
      <c r="C36" t="s">
        <v>210</v>
      </c>
      <c r="D36" t="s">
        <v>110</v>
      </c>
      <c r="E36" t="s">
        <v>406</v>
      </c>
    </row>
    <row r="37" spans="1:5" x14ac:dyDescent="0.25">
      <c r="A37" t="s">
        <v>426</v>
      </c>
      <c r="B37" t="s">
        <v>223</v>
      </c>
      <c r="E37" t="s">
        <v>24</v>
      </c>
    </row>
    <row r="38" spans="1:5" x14ac:dyDescent="0.25">
      <c r="A38" t="s">
        <v>178</v>
      </c>
      <c r="B38" t="s">
        <v>636</v>
      </c>
      <c r="C38" t="s">
        <v>381</v>
      </c>
      <c r="D38" t="s">
        <v>110</v>
      </c>
    </row>
    <row r="39" spans="1:5" x14ac:dyDescent="0.25">
      <c r="A39" t="s">
        <v>377</v>
      </c>
      <c r="B39" t="s">
        <v>305</v>
      </c>
      <c r="C39" t="s">
        <v>381</v>
      </c>
      <c r="D39" t="s">
        <v>519</v>
      </c>
    </row>
    <row r="40" spans="1:5" x14ac:dyDescent="0.25">
      <c r="A40" t="s">
        <v>152</v>
      </c>
      <c r="B40" t="s">
        <v>642</v>
      </c>
      <c r="C40" t="s">
        <v>596</v>
      </c>
      <c r="D40" t="s">
        <v>110</v>
      </c>
    </row>
    <row r="41" spans="1:5" x14ac:dyDescent="0.25">
      <c r="A41" t="s">
        <v>487</v>
      </c>
      <c r="B41" t="s">
        <v>177</v>
      </c>
      <c r="C41" t="s">
        <v>472</v>
      </c>
      <c r="D41" t="s">
        <v>150</v>
      </c>
      <c r="E41" t="s">
        <v>322</v>
      </c>
    </row>
    <row r="42" spans="1:5" x14ac:dyDescent="0.25">
      <c r="A42" t="s">
        <v>132</v>
      </c>
      <c r="B42" t="s">
        <v>324</v>
      </c>
      <c r="C42" t="s">
        <v>297</v>
      </c>
      <c r="D42" t="s">
        <v>357</v>
      </c>
      <c r="E42" t="s">
        <v>3</v>
      </c>
    </row>
    <row r="43" spans="1:5" x14ac:dyDescent="0.25">
      <c r="A43" t="s">
        <v>720</v>
      </c>
      <c r="B43" t="s">
        <v>69</v>
      </c>
      <c r="C43" t="s">
        <v>297</v>
      </c>
      <c r="D43" t="s">
        <v>357</v>
      </c>
    </row>
    <row r="44" spans="1:5" x14ac:dyDescent="0.25">
      <c r="A44" t="s">
        <v>480</v>
      </c>
      <c r="B44" t="s">
        <v>214</v>
      </c>
      <c r="C44" t="s">
        <v>297</v>
      </c>
      <c r="D44" t="s">
        <v>637</v>
      </c>
      <c r="E44" t="s">
        <v>675</v>
      </c>
    </row>
    <row r="45" spans="1:5" x14ac:dyDescent="0.25">
      <c r="A45" t="s">
        <v>374</v>
      </c>
      <c r="B45" t="s">
        <v>393</v>
      </c>
      <c r="C45" t="s">
        <v>297</v>
      </c>
      <c r="D45" t="s">
        <v>357</v>
      </c>
      <c r="E45" s="1" t="s">
        <v>348</v>
      </c>
    </row>
    <row r="46" spans="1:5" x14ac:dyDescent="0.25">
      <c r="A46" t="s">
        <v>541</v>
      </c>
      <c r="B46" t="s">
        <v>284</v>
      </c>
      <c r="C46" t="s">
        <v>596</v>
      </c>
      <c r="D46" t="s">
        <v>150</v>
      </c>
    </row>
    <row r="47" spans="1:5" x14ac:dyDescent="0.25">
      <c r="A47" t="s">
        <v>345</v>
      </c>
      <c r="B47" t="s">
        <v>340</v>
      </c>
      <c r="C47" t="s">
        <v>297</v>
      </c>
      <c r="D47" t="s">
        <v>637</v>
      </c>
    </row>
    <row r="48" spans="1:5" x14ac:dyDescent="0.25">
      <c r="A48" t="s">
        <v>479</v>
      </c>
      <c r="B48" t="s">
        <v>551</v>
      </c>
      <c r="C48" t="s">
        <v>297</v>
      </c>
      <c r="D48" t="s">
        <v>357</v>
      </c>
      <c r="E48" t="s">
        <v>190</v>
      </c>
    </row>
    <row r="49" spans="1:5" x14ac:dyDescent="0.25">
      <c r="A49" t="s">
        <v>330</v>
      </c>
      <c r="B49" t="s">
        <v>10</v>
      </c>
      <c r="C49" t="s">
        <v>596</v>
      </c>
      <c r="D49" t="s">
        <v>150</v>
      </c>
    </row>
    <row r="50" spans="1:5" x14ac:dyDescent="0.25">
      <c r="A50" t="s">
        <v>331</v>
      </c>
      <c r="B50" t="s">
        <v>279</v>
      </c>
      <c r="E50" t="s">
        <v>691</v>
      </c>
    </row>
    <row r="51" spans="1:5" x14ac:dyDescent="0.25">
      <c r="A51" t="s">
        <v>89</v>
      </c>
      <c r="B51" t="s">
        <v>242</v>
      </c>
      <c r="C51" t="s">
        <v>596</v>
      </c>
      <c r="D51" t="s">
        <v>150</v>
      </c>
    </row>
    <row r="52" spans="1:5" x14ac:dyDescent="0.25">
      <c r="A52" t="s">
        <v>390</v>
      </c>
      <c r="B52" t="s">
        <v>90</v>
      </c>
      <c r="C52" t="s">
        <v>596</v>
      </c>
      <c r="D52" t="s">
        <v>519</v>
      </c>
    </row>
    <row r="53" spans="1:5" x14ac:dyDescent="0.25">
      <c r="A53" t="s">
        <v>465</v>
      </c>
      <c r="B53" t="s">
        <v>639</v>
      </c>
      <c r="C53" t="s">
        <v>596</v>
      </c>
      <c r="D53" t="s">
        <v>519</v>
      </c>
    </row>
    <row r="54" spans="1:5" x14ac:dyDescent="0.25">
      <c r="A54" t="s">
        <v>430</v>
      </c>
      <c r="B54" t="s">
        <v>244</v>
      </c>
      <c r="C54" t="s">
        <v>381</v>
      </c>
      <c r="D54" t="s">
        <v>519</v>
      </c>
      <c r="E54" t="s">
        <v>437</v>
      </c>
    </row>
    <row r="55" spans="1:5" x14ac:dyDescent="0.25">
      <c r="A55" t="s">
        <v>166</v>
      </c>
      <c r="B55" t="s">
        <v>652</v>
      </c>
      <c r="C55" t="s">
        <v>381</v>
      </c>
      <c r="D55" t="s">
        <v>110</v>
      </c>
    </row>
    <row r="56" spans="1:5" x14ac:dyDescent="0.25">
      <c r="A56" t="s">
        <v>468</v>
      </c>
      <c r="B56" t="s">
        <v>471</v>
      </c>
      <c r="C56" t="s">
        <v>381</v>
      </c>
      <c r="D56" t="s">
        <v>110</v>
      </c>
      <c r="E56" t="s">
        <v>605</v>
      </c>
    </row>
    <row r="57" spans="1:5" x14ac:dyDescent="0.25">
      <c r="A57" t="s">
        <v>18</v>
      </c>
      <c r="B57" t="s">
        <v>232</v>
      </c>
      <c r="C57" t="s">
        <v>122</v>
      </c>
      <c r="D57" t="s">
        <v>357</v>
      </c>
    </row>
    <row r="58" spans="1:5" x14ac:dyDescent="0.25">
      <c r="A58" t="s">
        <v>673</v>
      </c>
      <c r="B58" t="s">
        <v>251</v>
      </c>
      <c r="C58" t="s">
        <v>596</v>
      </c>
      <c r="D58" t="s">
        <v>150</v>
      </c>
      <c r="E58" s="1" t="s">
        <v>563</v>
      </c>
    </row>
    <row r="59" spans="1:5" x14ac:dyDescent="0.25">
      <c r="A59" t="s">
        <v>295</v>
      </c>
      <c r="B59" t="s">
        <v>511</v>
      </c>
      <c r="C59" t="s">
        <v>381</v>
      </c>
      <c r="D59" t="s">
        <v>110</v>
      </c>
    </row>
    <row r="60" spans="1:5" x14ac:dyDescent="0.25">
      <c r="A60" t="s">
        <v>404</v>
      </c>
      <c r="B60" t="s">
        <v>694</v>
      </c>
      <c r="C60" t="s">
        <v>596</v>
      </c>
      <c r="D60" t="s">
        <v>150</v>
      </c>
    </row>
    <row r="61" spans="1:5" x14ac:dyDescent="0.25">
      <c r="A61" t="s">
        <v>672</v>
      </c>
      <c r="B61" t="s">
        <v>26</v>
      </c>
      <c r="C61" t="s">
        <v>122</v>
      </c>
      <c r="D61" t="s">
        <v>150</v>
      </c>
    </row>
    <row r="62" spans="1:5" x14ac:dyDescent="0.25">
      <c r="A62" t="s">
        <v>472</v>
      </c>
      <c r="B62" t="s">
        <v>224</v>
      </c>
      <c r="E62" t="s">
        <v>444</v>
      </c>
    </row>
    <row r="63" spans="1:5" x14ac:dyDescent="0.25">
      <c r="A63" t="s">
        <v>287</v>
      </c>
      <c r="B63" t="s">
        <v>576</v>
      </c>
      <c r="E63" t="s">
        <v>73</v>
      </c>
    </row>
    <row r="64" spans="1:5" x14ac:dyDescent="0.25">
      <c r="A64" t="s">
        <v>381</v>
      </c>
      <c r="B64" t="s">
        <v>314</v>
      </c>
      <c r="E64" t="s">
        <v>302</v>
      </c>
    </row>
    <row r="65" spans="1:5" x14ac:dyDescent="0.25">
      <c r="A65" t="s">
        <v>151</v>
      </c>
      <c r="B65" t="s">
        <v>575</v>
      </c>
      <c r="E65" t="s">
        <v>300</v>
      </c>
    </row>
    <row r="66" spans="1:5" x14ac:dyDescent="0.25">
      <c r="A66" t="s">
        <v>233</v>
      </c>
      <c r="B66" t="s">
        <v>98</v>
      </c>
      <c r="C66" t="s">
        <v>596</v>
      </c>
      <c r="D66" t="s">
        <v>150</v>
      </c>
      <c r="E66" t="s">
        <v>70</v>
      </c>
    </row>
    <row r="67" spans="1:5" x14ac:dyDescent="0.25">
      <c r="A67" t="s">
        <v>249</v>
      </c>
      <c r="B67" t="s">
        <v>656</v>
      </c>
      <c r="C67" t="s">
        <v>122</v>
      </c>
      <c r="D67" t="s">
        <v>357</v>
      </c>
      <c r="E67" t="s">
        <v>693</v>
      </c>
    </row>
    <row r="68" spans="1:5" x14ac:dyDescent="0.25">
      <c r="A68" t="s">
        <v>133</v>
      </c>
      <c r="B68" t="s">
        <v>391</v>
      </c>
      <c r="E68" t="s">
        <v>270</v>
      </c>
    </row>
    <row r="69" spans="1:5" x14ac:dyDescent="0.25">
      <c r="A69" t="s">
        <v>703</v>
      </c>
      <c r="B69" t="s">
        <v>156</v>
      </c>
      <c r="C69" t="s">
        <v>297</v>
      </c>
      <c r="D69" t="s">
        <v>637</v>
      </c>
      <c r="E69" s="1" t="s">
        <v>355</v>
      </c>
    </row>
    <row r="70" spans="1:5" x14ac:dyDescent="0.25">
      <c r="A70" t="s">
        <v>72</v>
      </c>
      <c r="B70" t="s">
        <v>241</v>
      </c>
      <c r="C70" t="s">
        <v>381</v>
      </c>
      <c r="D70" t="s">
        <v>110</v>
      </c>
      <c r="E70" t="s">
        <v>350</v>
      </c>
    </row>
    <row r="71" spans="1:5" x14ac:dyDescent="0.25">
      <c r="A71" t="s">
        <v>495</v>
      </c>
      <c r="B71" t="s">
        <v>643</v>
      </c>
      <c r="C71" t="s">
        <v>381</v>
      </c>
      <c r="D71" t="s">
        <v>110</v>
      </c>
      <c r="E71" t="s">
        <v>60</v>
      </c>
    </row>
    <row r="72" spans="1:5" x14ac:dyDescent="0.25">
      <c r="A72" t="s">
        <v>143</v>
      </c>
      <c r="B72" t="s">
        <v>92</v>
      </c>
      <c r="C72" t="s">
        <v>297</v>
      </c>
      <c r="D72" t="s">
        <v>637</v>
      </c>
      <c r="E72" t="s">
        <v>4</v>
      </c>
    </row>
    <row r="73" spans="1:5" x14ac:dyDescent="0.25">
      <c r="A73" t="s">
        <v>34</v>
      </c>
      <c r="B73" t="s">
        <v>687</v>
      </c>
      <c r="E73" t="s">
        <v>277</v>
      </c>
    </row>
    <row r="74" spans="1:5" x14ac:dyDescent="0.25">
      <c r="A74" t="s">
        <v>204</v>
      </c>
      <c r="B74" t="s">
        <v>342</v>
      </c>
      <c r="E74" t="s">
        <v>304</v>
      </c>
    </row>
    <row r="75" spans="1:5" x14ac:dyDescent="0.25">
      <c r="A75" t="s">
        <v>46</v>
      </c>
      <c r="B75" t="s">
        <v>22</v>
      </c>
      <c r="C75" t="s">
        <v>381</v>
      </c>
      <c r="D75" t="s">
        <v>110</v>
      </c>
      <c r="E75" t="s">
        <v>237</v>
      </c>
    </row>
    <row r="76" spans="1:5" x14ac:dyDescent="0.25">
      <c r="A76" t="s">
        <v>136</v>
      </c>
      <c r="B76" t="s">
        <v>372</v>
      </c>
      <c r="C76" t="s">
        <v>472</v>
      </c>
      <c r="D76" t="s">
        <v>150</v>
      </c>
      <c r="E76" t="s">
        <v>220</v>
      </c>
    </row>
    <row r="77" spans="1:5" x14ac:dyDescent="0.25">
      <c r="A77" t="s">
        <v>363</v>
      </c>
      <c r="B77" t="s">
        <v>617</v>
      </c>
      <c r="C77" t="s">
        <v>381</v>
      </c>
      <c r="D77" t="s">
        <v>110</v>
      </c>
      <c r="E77" t="s">
        <v>534</v>
      </c>
    </row>
    <row r="78" spans="1:5" x14ac:dyDescent="0.25">
      <c r="A78" t="s">
        <v>375</v>
      </c>
      <c r="B78" t="s">
        <v>456</v>
      </c>
      <c r="C78" t="s">
        <v>381</v>
      </c>
      <c r="D78" t="s">
        <v>519</v>
      </c>
    </row>
    <row r="79" spans="1:5" x14ac:dyDescent="0.25">
      <c r="A79" t="s">
        <v>369</v>
      </c>
      <c r="B79" t="s">
        <v>267</v>
      </c>
      <c r="C79" t="s">
        <v>472</v>
      </c>
      <c r="D79" t="s">
        <v>357</v>
      </c>
      <c r="E79" t="s">
        <v>577</v>
      </c>
    </row>
    <row r="80" spans="1:5" x14ac:dyDescent="0.25">
      <c r="A80" t="s">
        <v>483</v>
      </c>
      <c r="B80" t="s">
        <v>356</v>
      </c>
      <c r="C80" t="s">
        <v>297</v>
      </c>
      <c r="D80" t="s">
        <v>150</v>
      </c>
      <c r="E80" t="s">
        <v>293</v>
      </c>
    </row>
    <row r="81" spans="1:5" x14ac:dyDescent="0.25">
      <c r="A81" t="s">
        <v>653</v>
      </c>
      <c r="B81" t="s">
        <v>578</v>
      </c>
      <c r="C81" t="s">
        <v>381</v>
      </c>
      <c r="D81" t="s">
        <v>110</v>
      </c>
    </row>
    <row r="82" spans="1:5" x14ac:dyDescent="0.25">
      <c r="A82" t="s">
        <v>611</v>
      </c>
      <c r="B82" t="s">
        <v>449</v>
      </c>
      <c r="C82" t="s">
        <v>381</v>
      </c>
      <c r="D82" t="s">
        <v>357</v>
      </c>
    </row>
    <row r="83" spans="1:5" x14ac:dyDescent="0.25">
      <c r="A83" t="s">
        <v>155</v>
      </c>
      <c r="B83" t="s">
        <v>532</v>
      </c>
      <c r="C83" t="s">
        <v>297</v>
      </c>
      <c r="D83" t="s">
        <v>357</v>
      </c>
      <c r="E83" t="s">
        <v>418</v>
      </c>
    </row>
    <row r="84" spans="1:5" x14ac:dyDescent="0.25">
      <c r="A84" t="s">
        <v>561</v>
      </c>
      <c r="B84" t="s">
        <v>556</v>
      </c>
      <c r="C84" t="s">
        <v>297</v>
      </c>
      <c r="D84" t="s">
        <v>637</v>
      </c>
    </row>
    <row r="85" spans="1:5" x14ac:dyDescent="0.25">
      <c r="A85" t="s">
        <v>21</v>
      </c>
      <c r="B85" t="s">
        <v>76</v>
      </c>
      <c r="C85" t="s">
        <v>297</v>
      </c>
      <c r="D85" t="s">
        <v>637</v>
      </c>
      <c r="E85" t="s">
        <v>549</v>
      </c>
    </row>
    <row r="86" spans="1:5" x14ac:dyDescent="0.25">
      <c r="A86" t="s">
        <v>569</v>
      </c>
      <c r="B86" t="s">
        <v>147</v>
      </c>
      <c r="C86" t="s">
        <v>297</v>
      </c>
      <c r="D86" t="s">
        <v>637</v>
      </c>
      <c r="E86" t="s">
        <v>167</v>
      </c>
    </row>
    <row r="87" spans="1:5" x14ac:dyDescent="0.25">
      <c r="A87" t="s">
        <v>633</v>
      </c>
      <c r="B87" t="s">
        <v>218</v>
      </c>
      <c r="C87" t="s">
        <v>297</v>
      </c>
      <c r="D87" t="s">
        <v>519</v>
      </c>
      <c r="E87" t="s">
        <v>96</v>
      </c>
    </row>
    <row r="88" spans="1:5" x14ac:dyDescent="0.25">
      <c r="A88" t="s">
        <v>674</v>
      </c>
      <c r="B88" t="s">
        <v>524</v>
      </c>
      <c r="C88" t="s">
        <v>381</v>
      </c>
      <c r="D88" t="s">
        <v>110</v>
      </c>
      <c r="E88" t="s">
        <v>409</v>
      </c>
    </row>
    <row r="89" spans="1:5" x14ac:dyDescent="0.25">
      <c r="A89" t="s">
        <v>68</v>
      </c>
      <c r="B89" t="s">
        <v>592</v>
      </c>
      <c r="C89" t="s">
        <v>596</v>
      </c>
      <c r="D89" t="s">
        <v>150</v>
      </c>
      <c r="E89" s="1" t="s">
        <v>563</v>
      </c>
    </row>
    <row r="90" spans="1:5" x14ac:dyDescent="0.25">
      <c r="A90" t="s">
        <v>505</v>
      </c>
      <c r="B90" t="s">
        <v>647</v>
      </c>
      <c r="C90" t="s">
        <v>381</v>
      </c>
      <c r="D90" t="s">
        <v>519</v>
      </c>
    </row>
    <row r="91" spans="1:5" x14ac:dyDescent="0.25">
      <c r="A91" t="s">
        <v>254</v>
      </c>
      <c r="B91" t="s">
        <v>128</v>
      </c>
      <c r="C91" t="s">
        <v>596</v>
      </c>
      <c r="D91" t="s">
        <v>357</v>
      </c>
    </row>
    <row r="92" spans="1:5" x14ac:dyDescent="0.25">
      <c r="A92" t="s">
        <v>712</v>
      </c>
      <c r="B92" t="s">
        <v>33</v>
      </c>
      <c r="C92" t="s">
        <v>472</v>
      </c>
      <c r="D92" t="s">
        <v>519</v>
      </c>
    </row>
    <row r="93" spans="1:5" x14ac:dyDescent="0.25">
      <c r="A93" t="s">
        <v>347</v>
      </c>
      <c r="B93" t="s">
        <v>513</v>
      </c>
      <c r="C93" t="s">
        <v>596</v>
      </c>
      <c r="D93" t="s">
        <v>357</v>
      </c>
      <c r="E93" t="s">
        <v>229</v>
      </c>
    </row>
    <row r="94" spans="1:5" x14ac:dyDescent="0.25">
      <c r="A94" t="s">
        <v>335</v>
      </c>
      <c r="B94" t="s">
        <v>514</v>
      </c>
      <c r="E94" t="s">
        <v>695</v>
      </c>
    </row>
    <row r="95" spans="1:5" x14ac:dyDescent="0.25">
      <c r="A95" t="s">
        <v>257</v>
      </c>
      <c r="B95" t="s">
        <v>327</v>
      </c>
      <c r="C95" t="s">
        <v>472</v>
      </c>
      <c r="D95" t="s">
        <v>519</v>
      </c>
      <c r="E95" t="s">
        <v>708</v>
      </c>
    </row>
    <row r="96" spans="1:5" x14ac:dyDescent="0.25">
      <c r="A96" t="s">
        <v>533</v>
      </c>
      <c r="B96" t="s">
        <v>55</v>
      </c>
      <c r="C96" t="s">
        <v>596</v>
      </c>
      <c r="D96" t="s">
        <v>357</v>
      </c>
    </row>
    <row r="97" spans="1:5" x14ac:dyDescent="0.25">
      <c r="A97" t="s">
        <v>666</v>
      </c>
      <c r="B97" t="s">
        <v>144</v>
      </c>
      <c r="E97" t="s">
        <v>591</v>
      </c>
    </row>
    <row r="98" spans="1:5" x14ac:dyDescent="0.25">
      <c r="A98" t="s">
        <v>500</v>
      </c>
      <c r="B98" t="s">
        <v>616</v>
      </c>
      <c r="C98" t="s">
        <v>381</v>
      </c>
      <c r="D98" t="s">
        <v>519</v>
      </c>
      <c r="E98" t="s">
        <v>252</v>
      </c>
    </row>
    <row r="99" spans="1:5" x14ac:dyDescent="0.25">
      <c r="A99" t="s">
        <v>6</v>
      </c>
      <c r="B99" t="s">
        <v>84</v>
      </c>
      <c r="C99" t="s">
        <v>596</v>
      </c>
      <c r="D99" t="s">
        <v>637</v>
      </c>
      <c r="E99" t="s">
        <v>184</v>
      </c>
    </row>
    <row r="100" spans="1:5" x14ac:dyDescent="0.25">
      <c r="A100" t="s">
        <v>45</v>
      </c>
      <c r="B100" t="s">
        <v>626</v>
      </c>
      <c r="C100" t="s">
        <v>381</v>
      </c>
      <c r="D100" t="s">
        <v>150</v>
      </c>
      <c r="E100" s="1" t="s">
        <v>206</v>
      </c>
    </row>
    <row r="101" spans="1:5" x14ac:dyDescent="0.25">
      <c r="A101" t="s">
        <v>453</v>
      </c>
      <c r="B101" t="s">
        <v>461</v>
      </c>
      <c r="C101" t="s">
        <v>472</v>
      </c>
      <c r="D101" t="s">
        <v>357</v>
      </c>
      <c r="E101" t="s">
        <v>104</v>
      </c>
    </row>
    <row r="102" spans="1:5" x14ac:dyDescent="0.25">
      <c r="A102" t="s">
        <v>282</v>
      </c>
      <c r="B102" t="s">
        <v>103</v>
      </c>
      <c r="C102" t="s">
        <v>381</v>
      </c>
      <c r="D102" t="s">
        <v>519</v>
      </c>
    </row>
    <row r="103" spans="1:5" x14ac:dyDescent="0.25">
      <c r="A103" t="s">
        <v>196</v>
      </c>
      <c r="B103" t="s">
        <v>586</v>
      </c>
      <c r="C103" t="s">
        <v>82</v>
      </c>
      <c r="D103" t="s">
        <v>357</v>
      </c>
      <c r="E103" t="s">
        <v>400</v>
      </c>
    </row>
    <row r="104" spans="1:5" x14ac:dyDescent="0.25">
      <c r="A104" t="s">
        <v>94</v>
      </c>
      <c r="B104" t="s">
        <v>49</v>
      </c>
      <c r="C104" t="s">
        <v>381</v>
      </c>
      <c r="D104" t="s">
        <v>110</v>
      </c>
      <c r="E104" t="s">
        <v>83</v>
      </c>
    </row>
    <row r="105" spans="1:5" x14ac:dyDescent="0.25">
      <c r="A105" t="s">
        <v>401</v>
      </c>
      <c r="B105" t="s">
        <v>169</v>
      </c>
      <c r="C105" t="s">
        <v>122</v>
      </c>
      <c r="D105" t="s">
        <v>150</v>
      </c>
      <c r="E105" t="s">
        <v>580</v>
      </c>
    </row>
    <row r="106" spans="1:5" x14ac:dyDescent="0.25">
      <c r="A106" t="s">
        <v>0</v>
      </c>
      <c r="B106" t="s">
        <v>520</v>
      </c>
      <c r="C106" t="s">
        <v>122</v>
      </c>
      <c r="D106" t="s">
        <v>150</v>
      </c>
      <c r="E106" t="s">
        <v>492</v>
      </c>
    </row>
    <row r="107" spans="1:5" x14ac:dyDescent="0.25">
      <c r="A107" t="s">
        <v>23</v>
      </c>
      <c r="B107" t="s">
        <v>134</v>
      </c>
      <c r="C107" t="s">
        <v>381</v>
      </c>
      <c r="D107" t="s">
        <v>110</v>
      </c>
    </row>
    <row r="108" spans="1:5" x14ac:dyDescent="0.25">
      <c r="A108" t="s">
        <v>469</v>
      </c>
      <c r="B108" t="s">
        <v>655</v>
      </c>
      <c r="C108" t="s">
        <v>122</v>
      </c>
      <c r="D108" t="s">
        <v>110</v>
      </c>
      <c r="E108" t="s">
        <v>713</v>
      </c>
    </row>
    <row r="109" spans="1:5" x14ac:dyDescent="0.25">
      <c r="A109" t="s">
        <v>159</v>
      </c>
      <c r="B109" t="s">
        <v>547</v>
      </c>
      <c r="C109" t="s">
        <v>381</v>
      </c>
      <c r="D109" t="s">
        <v>110</v>
      </c>
      <c r="E109" t="s">
        <v>32</v>
      </c>
    </row>
    <row r="110" spans="1:5" x14ac:dyDescent="0.25">
      <c r="A110" t="s">
        <v>115</v>
      </c>
      <c r="B110" t="s">
        <v>684</v>
      </c>
      <c r="C110" t="s">
        <v>596</v>
      </c>
      <c r="D110" t="s">
        <v>150</v>
      </c>
      <c r="E110" s="1" t="s">
        <v>619</v>
      </c>
    </row>
    <row r="111" spans="1:5" x14ac:dyDescent="0.25">
      <c r="A111" t="s">
        <v>560</v>
      </c>
      <c r="B111" t="s">
        <v>292</v>
      </c>
      <c r="C111" t="s">
        <v>122</v>
      </c>
      <c r="D111" t="s">
        <v>150</v>
      </c>
    </row>
    <row r="112" spans="1:5" x14ac:dyDescent="0.25">
      <c r="A112" t="s">
        <v>711</v>
      </c>
      <c r="B112" t="s">
        <v>548</v>
      </c>
      <c r="C112" t="s">
        <v>472</v>
      </c>
      <c r="D112" t="s">
        <v>110</v>
      </c>
      <c r="E112" t="s">
        <v>406</v>
      </c>
    </row>
    <row r="113" spans="1:5" x14ac:dyDescent="0.25">
      <c r="A113" t="s">
        <v>75</v>
      </c>
      <c r="B113" t="s">
        <v>272</v>
      </c>
      <c r="C113" t="s">
        <v>381</v>
      </c>
      <c r="D113" t="s">
        <v>150</v>
      </c>
    </row>
    <row r="114" spans="1:5" x14ac:dyDescent="0.25">
      <c r="A114" t="s">
        <v>715</v>
      </c>
      <c r="B114" t="s">
        <v>679</v>
      </c>
      <c r="C114" t="s">
        <v>297</v>
      </c>
      <c r="D114" t="s">
        <v>637</v>
      </c>
      <c r="E114" t="s">
        <v>172</v>
      </c>
    </row>
    <row r="115" spans="1:5" x14ac:dyDescent="0.25">
      <c r="A115" t="s">
        <v>451</v>
      </c>
      <c r="B115" t="s">
        <v>405</v>
      </c>
      <c r="C115" t="s">
        <v>381</v>
      </c>
      <c r="D115" t="s">
        <v>357</v>
      </c>
    </row>
    <row r="116" spans="1:5" x14ac:dyDescent="0.25">
      <c r="A116" t="s">
        <v>658</v>
      </c>
      <c r="B116" t="s">
        <v>690</v>
      </c>
      <c r="C116" t="s">
        <v>472</v>
      </c>
      <c r="D116" t="s">
        <v>637</v>
      </c>
    </row>
    <row r="117" spans="1:5" x14ac:dyDescent="0.25">
      <c r="A117" t="s">
        <v>624</v>
      </c>
      <c r="B117" t="s">
        <v>506</v>
      </c>
      <c r="C117" t="s">
        <v>472</v>
      </c>
      <c r="D117" t="s">
        <v>357</v>
      </c>
      <c r="E117" t="s">
        <v>510</v>
      </c>
    </row>
    <row r="118" spans="1:5" x14ac:dyDescent="0.25">
      <c r="A118" t="s">
        <v>153</v>
      </c>
      <c r="B118" t="s">
        <v>373</v>
      </c>
      <c r="C118" t="s">
        <v>596</v>
      </c>
      <c r="D118" t="s">
        <v>519</v>
      </c>
      <c r="E118" s="1" t="s">
        <v>563</v>
      </c>
    </row>
    <row r="119" spans="1:5" x14ac:dyDescent="0.25">
      <c r="A119" t="s">
        <v>186</v>
      </c>
      <c r="B119" t="s">
        <v>651</v>
      </c>
      <c r="C119" t="s">
        <v>472</v>
      </c>
      <c r="D119" t="s">
        <v>110</v>
      </c>
      <c r="E119" t="s">
        <v>565</v>
      </c>
    </row>
    <row r="120" spans="1:5" x14ac:dyDescent="0.25">
      <c r="A120" t="s">
        <v>702</v>
      </c>
      <c r="B120" t="s">
        <v>490</v>
      </c>
      <c r="C120" t="s">
        <v>122</v>
      </c>
      <c r="D120" t="s">
        <v>519</v>
      </c>
      <c r="E120" t="s">
        <v>325</v>
      </c>
    </row>
    <row r="121" spans="1:5" x14ac:dyDescent="0.25">
      <c r="A121" t="s">
        <v>596</v>
      </c>
      <c r="B121" t="s">
        <v>501</v>
      </c>
      <c r="E121" t="s">
        <v>574</v>
      </c>
    </row>
    <row r="122" spans="1:5" x14ac:dyDescent="0.25">
      <c r="A122" t="s">
        <v>559</v>
      </c>
      <c r="B122" t="s">
        <v>225</v>
      </c>
      <c r="C122" t="s">
        <v>472</v>
      </c>
      <c r="D122" t="s">
        <v>357</v>
      </c>
    </row>
    <row r="123" spans="1:5" x14ac:dyDescent="0.25">
      <c r="A123" t="s">
        <v>428</v>
      </c>
      <c r="B123" t="s">
        <v>250</v>
      </c>
      <c r="C123" t="s">
        <v>122</v>
      </c>
      <c r="D123" t="s">
        <v>150</v>
      </c>
    </row>
    <row r="124" spans="1:5" x14ac:dyDescent="0.25">
      <c r="A124" t="s">
        <v>228</v>
      </c>
      <c r="B124" t="s">
        <v>646</v>
      </c>
      <c r="C124" t="s">
        <v>297</v>
      </c>
      <c r="D124" t="s">
        <v>637</v>
      </c>
      <c r="E124" s="1" t="s">
        <v>355</v>
      </c>
    </row>
    <row r="125" spans="1:5" x14ac:dyDescent="0.25">
      <c r="A125" t="s">
        <v>537</v>
      </c>
      <c r="B125" t="s">
        <v>650</v>
      </c>
      <c r="C125" t="s">
        <v>122</v>
      </c>
      <c r="D125" t="s">
        <v>150</v>
      </c>
      <c r="E125" t="s">
        <v>530</v>
      </c>
    </row>
    <row r="126" spans="1:5" x14ac:dyDescent="0.25">
      <c r="A126" t="s">
        <v>494</v>
      </c>
      <c r="B126" t="s">
        <v>364</v>
      </c>
      <c r="C126" t="s">
        <v>596</v>
      </c>
      <c r="D126" t="s">
        <v>150</v>
      </c>
      <c r="E126" s="1" t="s">
        <v>563</v>
      </c>
    </row>
    <row r="127" spans="1:5" x14ac:dyDescent="0.25">
      <c r="A127" t="s">
        <v>207</v>
      </c>
      <c r="B127" t="s">
        <v>161</v>
      </c>
      <c r="E127" t="s">
        <v>502</v>
      </c>
    </row>
    <row r="128" spans="1:5" x14ac:dyDescent="0.25">
      <c r="A128" t="s">
        <v>264</v>
      </c>
      <c r="B128" t="s">
        <v>581</v>
      </c>
      <c r="E128" t="s">
        <v>681</v>
      </c>
    </row>
    <row r="129" spans="1:5" x14ac:dyDescent="0.25">
      <c r="A129" t="s">
        <v>637</v>
      </c>
      <c r="B129" t="s">
        <v>61</v>
      </c>
      <c r="E129" t="s">
        <v>276</v>
      </c>
    </row>
    <row r="130" spans="1:5" x14ac:dyDescent="0.25">
      <c r="A130" t="s">
        <v>607</v>
      </c>
      <c r="B130" t="s">
        <v>338</v>
      </c>
      <c r="C130" t="s">
        <v>381</v>
      </c>
      <c r="D130" t="s">
        <v>519</v>
      </c>
    </row>
    <row r="131" spans="1:5" x14ac:dyDescent="0.25">
      <c r="A131" t="s">
        <v>5</v>
      </c>
      <c r="B131" t="s">
        <v>670</v>
      </c>
      <c r="C131" t="s">
        <v>82</v>
      </c>
      <c r="D131" t="s">
        <v>357</v>
      </c>
    </row>
    <row r="132" spans="1:5" x14ac:dyDescent="0.25">
      <c r="A132" t="s">
        <v>357</v>
      </c>
      <c r="B132" t="s">
        <v>208</v>
      </c>
      <c r="E132" t="s">
        <v>485</v>
      </c>
    </row>
    <row r="133" spans="1:5" x14ac:dyDescent="0.25">
      <c r="A133" t="s">
        <v>315</v>
      </c>
      <c r="B133" t="s">
        <v>285</v>
      </c>
      <c r="E133" t="s">
        <v>459</v>
      </c>
    </row>
    <row r="134" spans="1:5" x14ac:dyDescent="0.25">
      <c r="A134" t="s">
        <v>484</v>
      </c>
      <c r="B134" t="s">
        <v>245</v>
      </c>
      <c r="C134" t="s">
        <v>297</v>
      </c>
      <c r="D134" t="s">
        <v>357</v>
      </c>
      <c r="E134" t="s">
        <v>406</v>
      </c>
    </row>
    <row r="135" spans="1:5" x14ac:dyDescent="0.25">
      <c r="A135" t="s">
        <v>407</v>
      </c>
      <c r="B135" t="s">
        <v>100</v>
      </c>
      <c r="C135" t="s">
        <v>381</v>
      </c>
      <c r="D135" t="s">
        <v>519</v>
      </c>
    </row>
    <row r="136" spans="1:5" x14ac:dyDescent="0.25">
      <c r="A136" t="s">
        <v>280</v>
      </c>
      <c r="B136" t="s">
        <v>525</v>
      </c>
      <c r="C136" t="s">
        <v>381</v>
      </c>
      <c r="D136" t="s">
        <v>110</v>
      </c>
      <c r="E136" t="s">
        <v>349</v>
      </c>
    </row>
    <row r="137" spans="1:5" x14ac:dyDescent="0.25">
      <c r="A137" t="s">
        <v>259</v>
      </c>
      <c r="B137" t="s">
        <v>452</v>
      </c>
      <c r="C137" t="s">
        <v>381</v>
      </c>
      <c r="D137" t="s">
        <v>519</v>
      </c>
      <c r="E137" t="s">
        <v>709</v>
      </c>
    </row>
    <row r="138" spans="1:5" x14ac:dyDescent="0.25">
      <c r="A138" t="s">
        <v>564</v>
      </c>
      <c r="B138" t="s">
        <v>286</v>
      </c>
      <c r="C138" t="s">
        <v>472</v>
      </c>
      <c r="D138" t="s">
        <v>519</v>
      </c>
      <c r="E138" t="s">
        <v>65</v>
      </c>
    </row>
    <row r="139" spans="1:5" x14ac:dyDescent="0.25">
      <c r="A139" t="s">
        <v>387</v>
      </c>
      <c r="B139" t="s">
        <v>457</v>
      </c>
      <c r="C139" t="s">
        <v>596</v>
      </c>
      <c r="D139" t="s">
        <v>519</v>
      </c>
    </row>
    <row r="140" spans="1:5" x14ac:dyDescent="0.25">
      <c r="A140" t="s">
        <v>29</v>
      </c>
      <c r="B140" t="s">
        <v>194</v>
      </c>
      <c r="C140" t="s">
        <v>122</v>
      </c>
      <c r="D140" t="s">
        <v>357</v>
      </c>
    </row>
    <row r="141" spans="1:5" x14ac:dyDescent="0.25">
      <c r="A141" t="s">
        <v>396</v>
      </c>
      <c r="B141" t="s">
        <v>7</v>
      </c>
      <c r="C141" t="s">
        <v>381</v>
      </c>
      <c r="D141" t="s">
        <v>519</v>
      </c>
    </row>
    <row r="142" spans="1:5" x14ac:dyDescent="0.25">
      <c r="A142" t="s">
        <v>467</v>
      </c>
      <c r="B142" t="s">
        <v>78</v>
      </c>
      <c r="C142" t="s">
        <v>381</v>
      </c>
      <c r="D142" t="s">
        <v>357</v>
      </c>
    </row>
    <row r="143" spans="1:5" x14ac:dyDescent="0.25">
      <c r="A143" t="s">
        <v>411</v>
      </c>
      <c r="B143" t="s">
        <v>14</v>
      </c>
      <c r="C143" t="s">
        <v>297</v>
      </c>
      <c r="D143" t="s">
        <v>637</v>
      </c>
    </row>
    <row r="144" spans="1:5" x14ac:dyDescent="0.25">
      <c r="A144" t="s">
        <v>212</v>
      </c>
      <c r="B144" t="s">
        <v>87</v>
      </c>
      <c r="C144" t="s">
        <v>82</v>
      </c>
      <c r="D144" t="s">
        <v>150</v>
      </c>
      <c r="E144" s="1" t="s">
        <v>382</v>
      </c>
    </row>
    <row r="145" spans="1:5" x14ac:dyDescent="0.25">
      <c r="A145" t="s">
        <v>555</v>
      </c>
      <c r="B145" t="s">
        <v>148</v>
      </c>
      <c r="E145" t="s">
        <v>688</v>
      </c>
    </row>
    <row r="146" spans="1:5" x14ac:dyDescent="0.25">
      <c r="A146" t="s">
        <v>226</v>
      </c>
      <c r="B146" t="s">
        <v>291</v>
      </c>
      <c r="C146" t="s">
        <v>596</v>
      </c>
      <c r="D146" t="s">
        <v>150</v>
      </c>
      <c r="E146" t="s">
        <v>219</v>
      </c>
    </row>
    <row r="147" spans="1:5" x14ac:dyDescent="0.25">
      <c r="A147" t="s">
        <v>689</v>
      </c>
      <c r="B147" t="s">
        <v>629</v>
      </c>
      <c r="C147" t="s">
        <v>472</v>
      </c>
      <c r="D147" t="s">
        <v>150</v>
      </c>
      <c r="E147" t="s">
        <v>263</v>
      </c>
    </row>
    <row r="148" spans="1:5" x14ac:dyDescent="0.25">
      <c r="A148" t="s">
        <v>439</v>
      </c>
      <c r="B148" t="s">
        <v>593</v>
      </c>
      <c r="E148" t="s">
        <v>163</v>
      </c>
    </row>
    <row r="149" spans="1:5" x14ac:dyDescent="0.25">
      <c r="A149" t="s">
        <v>25</v>
      </c>
      <c r="B149" t="s">
        <v>641</v>
      </c>
      <c r="C149" t="s">
        <v>381</v>
      </c>
      <c r="D149" t="s">
        <v>150</v>
      </c>
      <c r="E149" s="1" t="s">
        <v>402</v>
      </c>
    </row>
    <row r="150" spans="1:5" x14ac:dyDescent="0.25">
      <c r="A150" t="s">
        <v>339</v>
      </c>
      <c r="B150" t="s">
        <v>602</v>
      </c>
      <c r="C150" t="s">
        <v>297</v>
      </c>
      <c r="D150" t="s">
        <v>637</v>
      </c>
    </row>
    <row r="151" spans="1:5" x14ac:dyDescent="0.25">
      <c r="A151" t="s">
        <v>388</v>
      </c>
      <c r="B151" t="s">
        <v>105</v>
      </c>
      <c r="C151" t="s">
        <v>122</v>
      </c>
      <c r="D151" t="s">
        <v>519</v>
      </c>
      <c r="E151" t="s">
        <v>606</v>
      </c>
    </row>
    <row r="152" spans="1:5" x14ac:dyDescent="0.25">
      <c r="A152" t="s">
        <v>416</v>
      </c>
      <c r="B152" t="s">
        <v>59</v>
      </c>
      <c r="C152" t="s">
        <v>472</v>
      </c>
      <c r="D152" t="s">
        <v>637</v>
      </c>
      <c r="E152" t="s">
        <v>341</v>
      </c>
    </row>
    <row r="153" spans="1:5" x14ac:dyDescent="0.25">
      <c r="A153" t="s">
        <v>122</v>
      </c>
      <c r="B153" t="s">
        <v>535</v>
      </c>
      <c r="E153" t="s">
        <v>38</v>
      </c>
    </row>
    <row r="154" spans="1:5" x14ac:dyDescent="0.25">
      <c r="A154" t="s">
        <v>394</v>
      </c>
      <c r="B154" t="s">
        <v>191</v>
      </c>
      <c r="C154" t="s">
        <v>381</v>
      </c>
      <c r="D154" t="s">
        <v>150</v>
      </c>
      <c r="E154" t="s">
        <v>200</v>
      </c>
    </row>
    <row r="155" spans="1:5" x14ac:dyDescent="0.25">
      <c r="A155" t="s">
        <v>386</v>
      </c>
      <c r="B155" t="s">
        <v>464</v>
      </c>
      <c r="C155" t="s">
        <v>472</v>
      </c>
      <c r="D155" t="s">
        <v>357</v>
      </c>
    </row>
    <row r="156" spans="1:5" x14ac:dyDescent="0.25">
      <c r="A156" t="s">
        <v>170</v>
      </c>
      <c r="B156" t="s">
        <v>603</v>
      </c>
      <c r="C156" t="s">
        <v>472</v>
      </c>
      <c r="D156" t="s">
        <v>519</v>
      </c>
    </row>
    <row r="157" spans="1:5" x14ac:dyDescent="0.25">
      <c r="A157" t="s">
        <v>597</v>
      </c>
      <c r="B157" t="s">
        <v>129</v>
      </c>
      <c r="C157" t="s">
        <v>297</v>
      </c>
      <c r="D157" t="s">
        <v>637</v>
      </c>
      <c r="E157" t="s">
        <v>3</v>
      </c>
    </row>
    <row r="158" spans="1:5" x14ac:dyDescent="0.25">
      <c r="A158" t="s">
        <v>50</v>
      </c>
      <c r="B158" t="s">
        <v>399</v>
      </c>
      <c r="C158" t="s">
        <v>297</v>
      </c>
      <c r="D158" t="s">
        <v>357</v>
      </c>
      <c r="E158" s="1" t="s">
        <v>717</v>
      </c>
    </row>
    <row r="159" spans="1:5" x14ac:dyDescent="0.25">
      <c r="A159" t="s">
        <v>44</v>
      </c>
      <c r="B159" t="s">
        <v>412</v>
      </c>
      <c r="C159" t="s">
        <v>297</v>
      </c>
      <c r="D159" t="s">
        <v>150</v>
      </c>
    </row>
    <row r="160" spans="1:5" x14ac:dyDescent="0.25">
      <c r="A160" t="s">
        <v>522</v>
      </c>
      <c r="B160" t="s">
        <v>227</v>
      </c>
      <c r="C160" t="s">
        <v>297</v>
      </c>
      <c r="D160" t="s">
        <v>637</v>
      </c>
      <c r="E160" t="s">
        <v>58</v>
      </c>
    </row>
    <row r="161" spans="1:5" x14ac:dyDescent="0.25">
      <c r="A161" t="s">
        <v>434</v>
      </c>
      <c r="B161" t="s">
        <v>579</v>
      </c>
      <c r="C161" t="s">
        <v>472</v>
      </c>
      <c r="D161" t="s">
        <v>150</v>
      </c>
      <c r="E161" t="s">
        <v>294</v>
      </c>
    </row>
    <row r="162" spans="1:5" x14ac:dyDescent="0.25">
      <c r="A162" t="s">
        <v>210</v>
      </c>
      <c r="B162" t="s">
        <v>648</v>
      </c>
      <c r="E162" t="s">
        <v>236</v>
      </c>
    </row>
    <row r="163" spans="1:5" x14ac:dyDescent="0.25">
      <c r="A163" t="s">
        <v>141</v>
      </c>
      <c r="B163" t="s">
        <v>255</v>
      </c>
      <c r="C163" t="s">
        <v>297</v>
      </c>
      <c r="D163" t="s">
        <v>150</v>
      </c>
      <c r="E163" t="s">
        <v>145</v>
      </c>
    </row>
    <row r="164" spans="1:5" x14ac:dyDescent="0.25">
      <c r="A164" t="s">
        <v>701</v>
      </c>
      <c r="B164" t="s">
        <v>187</v>
      </c>
      <c r="C164" t="s">
        <v>472</v>
      </c>
      <c r="D164" t="s">
        <v>519</v>
      </c>
    </row>
    <row r="165" spans="1:5" x14ac:dyDescent="0.25">
      <c r="A165" t="s">
        <v>168</v>
      </c>
      <c r="B165" t="s">
        <v>131</v>
      </c>
      <c r="C165" t="s">
        <v>297</v>
      </c>
      <c r="D165" t="s">
        <v>637</v>
      </c>
      <c r="E165" t="s">
        <v>601</v>
      </c>
    </row>
    <row r="166" spans="1:5" x14ac:dyDescent="0.25">
      <c r="A166" t="s">
        <v>283</v>
      </c>
      <c r="B166" t="s">
        <v>667</v>
      </c>
      <c r="C166" t="s">
        <v>297</v>
      </c>
      <c r="D166" t="s">
        <v>357</v>
      </c>
      <c r="E166" t="s">
        <v>109</v>
      </c>
    </row>
    <row r="167" spans="1:5" x14ac:dyDescent="0.25">
      <c r="A167" t="s">
        <v>595</v>
      </c>
      <c r="B167" t="s">
        <v>203</v>
      </c>
      <c r="C167" t="s">
        <v>596</v>
      </c>
      <c r="D167" t="s">
        <v>357</v>
      </c>
      <c r="E167" s="1" t="s">
        <v>665</v>
      </c>
    </row>
    <row r="168" spans="1:5" x14ac:dyDescent="0.25">
      <c r="A168" t="s">
        <v>12</v>
      </c>
      <c r="B168" t="s">
        <v>496</v>
      </c>
      <c r="C168" t="s">
        <v>381</v>
      </c>
      <c r="D168" t="s">
        <v>110</v>
      </c>
      <c r="E168" t="s">
        <v>516</v>
      </c>
    </row>
    <row r="169" spans="1:5" x14ac:dyDescent="0.25">
      <c r="A169" t="s">
        <v>519</v>
      </c>
      <c r="B169" t="s">
        <v>515</v>
      </c>
      <c r="E169" t="s">
        <v>466</v>
      </c>
    </row>
    <row r="170" spans="1:5" x14ac:dyDescent="0.25">
      <c r="A170" t="s">
        <v>662</v>
      </c>
      <c r="B170" t="s">
        <v>587</v>
      </c>
      <c r="C170" t="s">
        <v>381</v>
      </c>
      <c r="D170" t="s">
        <v>110</v>
      </c>
    </row>
    <row r="171" spans="1:5" x14ac:dyDescent="0.25">
      <c r="A171" t="s">
        <v>201</v>
      </c>
      <c r="B171" t="s">
        <v>699</v>
      </c>
      <c r="C171" t="s">
        <v>82</v>
      </c>
      <c r="D171" t="s">
        <v>637</v>
      </c>
      <c r="E171" t="s">
        <v>316</v>
      </c>
    </row>
    <row r="172" spans="1:5" x14ac:dyDescent="0.25">
      <c r="A172" t="s">
        <v>544</v>
      </c>
      <c r="B172" t="s">
        <v>274</v>
      </c>
      <c r="C172" t="s">
        <v>472</v>
      </c>
      <c r="D172" t="s">
        <v>110</v>
      </c>
      <c r="E172" t="s">
        <v>341</v>
      </c>
    </row>
    <row r="173" spans="1:5" x14ac:dyDescent="0.25">
      <c r="A173" t="s">
        <v>110</v>
      </c>
      <c r="B173" t="s">
        <v>588</v>
      </c>
      <c r="E173" t="s">
        <v>669</v>
      </c>
    </row>
    <row r="174" spans="1:5" x14ac:dyDescent="0.25">
      <c r="A174" t="s">
        <v>329</v>
      </c>
      <c r="B174" t="s">
        <v>640</v>
      </c>
      <c r="E174" t="s">
        <v>529</v>
      </c>
    </row>
    <row r="175" spans="1:5" x14ac:dyDescent="0.25">
      <c r="A175" t="s">
        <v>680</v>
      </c>
      <c r="B175" t="s">
        <v>550</v>
      </c>
      <c r="C175" t="s">
        <v>122</v>
      </c>
      <c r="D175" t="s">
        <v>519</v>
      </c>
      <c r="E175" t="s">
        <v>713</v>
      </c>
    </row>
    <row r="176" spans="1:5" x14ac:dyDescent="0.25">
      <c r="A176" t="s">
        <v>678</v>
      </c>
      <c r="B176" t="s">
        <v>403</v>
      </c>
      <c r="E176" t="s">
        <v>716</v>
      </c>
    </row>
    <row r="177" spans="1:5" x14ac:dyDescent="0.25">
      <c r="A177" t="s">
        <v>718</v>
      </c>
      <c r="B177" t="s">
        <v>123</v>
      </c>
      <c r="C177" t="s">
        <v>82</v>
      </c>
      <c r="D177" t="s">
        <v>357</v>
      </c>
      <c r="E177" t="s">
        <v>367</v>
      </c>
    </row>
    <row r="178" spans="1:5" x14ac:dyDescent="0.25">
      <c r="A178" t="s">
        <v>521</v>
      </c>
      <c r="B178" t="s">
        <v>446</v>
      </c>
      <c r="C178" t="s">
        <v>596</v>
      </c>
      <c r="D178" t="s">
        <v>150</v>
      </c>
    </row>
    <row r="179" spans="1:5" x14ac:dyDescent="0.25">
      <c r="A179" t="s">
        <v>477</v>
      </c>
      <c r="B179" t="s">
        <v>275</v>
      </c>
      <c r="C179" t="s">
        <v>596</v>
      </c>
      <c r="D179" t="s">
        <v>150</v>
      </c>
    </row>
    <row r="180" spans="1:5" x14ac:dyDescent="0.25">
      <c r="A180" t="s">
        <v>266</v>
      </c>
      <c r="B180" t="s">
        <v>567</v>
      </c>
      <c r="C180" t="s">
        <v>472</v>
      </c>
      <c r="D180" t="s">
        <v>357</v>
      </c>
      <c r="E180" t="s">
        <v>489</v>
      </c>
    </row>
    <row r="181" spans="1:5" x14ac:dyDescent="0.25">
      <c r="A181" t="s">
        <v>661</v>
      </c>
      <c r="B181" t="s">
        <v>365</v>
      </c>
      <c r="C181" t="s">
        <v>472</v>
      </c>
      <c r="D181" t="s">
        <v>150</v>
      </c>
      <c r="E181" t="s">
        <v>67</v>
      </c>
    </row>
    <row r="182" spans="1:5" x14ac:dyDescent="0.25">
      <c r="A182" t="s">
        <v>436</v>
      </c>
      <c r="B182" t="s">
        <v>248</v>
      </c>
      <c r="C182" t="s">
        <v>472</v>
      </c>
      <c r="D182" t="s">
        <v>357</v>
      </c>
    </row>
    <row r="183" spans="1:5" x14ac:dyDescent="0.25">
      <c r="A183" t="s">
        <v>66</v>
      </c>
      <c r="B183" t="s">
        <v>35</v>
      </c>
      <c r="C183" t="s">
        <v>381</v>
      </c>
      <c r="D183" t="s">
        <v>110</v>
      </c>
    </row>
    <row r="184" spans="1:5" x14ac:dyDescent="0.25">
      <c r="A184" t="s">
        <v>542</v>
      </c>
      <c r="B184" t="s">
        <v>668</v>
      </c>
      <c r="C184" t="s">
        <v>596</v>
      </c>
      <c r="D184" t="s">
        <v>519</v>
      </c>
      <c r="E184" t="s">
        <v>230</v>
      </c>
    </row>
    <row r="185" spans="1:5" x14ac:dyDescent="0.25">
      <c r="A185" t="s">
        <v>458</v>
      </c>
      <c r="B185" t="s">
        <v>51</v>
      </c>
      <c r="C185" t="s">
        <v>472</v>
      </c>
      <c r="D185" t="s">
        <v>637</v>
      </c>
    </row>
    <row r="186" spans="1:5" x14ac:dyDescent="0.25">
      <c r="A186" t="s">
        <v>417</v>
      </c>
      <c r="B186" t="s">
        <v>179</v>
      </c>
      <c r="C186" t="s">
        <v>381</v>
      </c>
      <c r="D186" t="s">
        <v>110</v>
      </c>
      <c r="E186" t="s">
        <v>435</v>
      </c>
    </row>
    <row r="187" spans="1:5" x14ac:dyDescent="0.25">
      <c r="A187" t="s">
        <v>476</v>
      </c>
      <c r="B187" t="s">
        <v>63</v>
      </c>
      <c r="C187" t="s">
        <v>596</v>
      </c>
      <c r="D187" t="s">
        <v>357</v>
      </c>
      <c r="E187" t="s">
        <v>454</v>
      </c>
    </row>
    <row r="188" spans="1:5" x14ac:dyDescent="0.25">
      <c r="A188" t="s">
        <v>77</v>
      </c>
      <c r="B188" t="s">
        <v>189</v>
      </c>
      <c r="C188" t="s">
        <v>122</v>
      </c>
      <c r="D188" t="s">
        <v>357</v>
      </c>
    </row>
    <row r="189" spans="1:5" x14ac:dyDescent="0.25">
      <c r="A189" t="s">
        <v>117</v>
      </c>
      <c r="B189" t="s">
        <v>197</v>
      </c>
      <c r="E189" t="s">
        <v>234</v>
      </c>
    </row>
    <row r="190" spans="1:5" x14ac:dyDescent="0.25">
      <c r="A190" t="s">
        <v>346</v>
      </c>
      <c r="B190" t="s">
        <v>562</v>
      </c>
      <c r="C190" t="s">
        <v>472</v>
      </c>
      <c r="D190" t="s">
        <v>519</v>
      </c>
    </row>
    <row r="191" spans="1:5" x14ac:dyDescent="0.25">
      <c r="A191" t="s">
        <v>604</v>
      </c>
      <c r="B191" t="s">
        <v>20</v>
      </c>
      <c r="C191" t="s">
        <v>122</v>
      </c>
      <c r="D191" t="s">
        <v>519</v>
      </c>
    </row>
    <row r="192" spans="1:5" x14ac:dyDescent="0.25">
      <c r="A192" t="s">
        <v>536</v>
      </c>
      <c r="B192" t="s">
        <v>317</v>
      </c>
      <c r="C192" t="s">
        <v>381</v>
      </c>
      <c r="D192" t="s">
        <v>150</v>
      </c>
      <c r="E192" t="s">
        <v>149</v>
      </c>
    </row>
    <row r="193" spans="1:5" x14ac:dyDescent="0.25">
      <c r="A193" t="s">
        <v>2</v>
      </c>
      <c r="B193" t="s">
        <v>337</v>
      </c>
      <c r="C193" t="s">
        <v>381</v>
      </c>
      <c r="D193" t="s">
        <v>519</v>
      </c>
    </row>
    <row r="194" spans="1:5" x14ac:dyDescent="0.25">
      <c r="A194" t="s">
        <v>256</v>
      </c>
      <c r="B194" t="s">
        <v>85</v>
      </c>
      <c r="C194" t="s">
        <v>297</v>
      </c>
      <c r="D194" t="s">
        <v>637</v>
      </c>
      <c r="E194" t="s">
        <v>612</v>
      </c>
    </row>
    <row r="195" spans="1:5" x14ac:dyDescent="0.25">
      <c r="A195" t="s">
        <v>82</v>
      </c>
      <c r="B195" t="s">
        <v>114</v>
      </c>
      <c r="E195" t="s">
        <v>410</v>
      </c>
    </row>
    <row r="196" spans="1:5" x14ac:dyDescent="0.25">
      <c r="A196" t="s">
        <v>462</v>
      </c>
      <c r="B196" t="s">
        <v>231</v>
      </c>
      <c r="C196" t="s">
        <v>122</v>
      </c>
      <c r="D196" t="s">
        <v>519</v>
      </c>
    </row>
    <row r="197" spans="1:5" x14ac:dyDescent="0.25">
      <c r="A197" t="s">
        <v>216</v>
      </c>
      <c r="B197" t="s">
        <v>447</v>
      </c>
      <c r="C197" t="s">
        <v>297</v>
      </c>
      <c r="D197" t="s">
        <v>357</v>
      </c>
      <c r="E197" t="s">
        <v>19</v>
      </c>
    </row>
    <row r="198" spans="1:5" x14ac:dyDescent="0.25">
      <c r="A198" t="s">
        <v>28</v>
      </c>
      <c r="B198" t="s">
        <v>543</v>
      </c>
      <c r="C198" t="s">
        <v>297</v>
      </c>
      <c r="D198" t="s">
        <v>357</v>
      </c>
    </row>
    <row r="199" spans="1:5" x14ac:dyDescent="0.25">
      <c r="A199" t="s">
        <v>488</v>
      </c>
      <c r="B199" t="s">
        <v>74</v>
      </c>
      <c r="C199" t="s">
        <v>472</v>
      </c>
      <c r="D199" t="s">
        <v>519</v>
      </c>
      <c r="E199" t="s">
        <v>265</v>
      </c>
    </row>
    <row r="200" spans="1:5" x14ac:dyDescent="0.25">
      <c r="A200" t="s">
        <v>91</v>
      </c>
      <c r="B200" t="s">
        <v>299</v>
      </c>
      <c r="C200" t="s">
        <v>472</v>
      </c>
      <c r="D200" t="s">
        <v>357</v>
      </c>
      <c r="E200" t="s">
        <v>697</v>
      </c>
    </row>
    <row r="201" spans="1:5" x14ac:dyDescent="0.25">
      <c r="A201" t="s">
        <v>686</v>
      </c>
      <c r="B201" t="s">
        <v>632</v>
      </c>
      <c r="C201" t="s">
        <v>297</v>
      </c>
      <c r="D201" t="s">
        <v>637</v>
      </c>
      <c r="E201" t="s">
        <v>685</v>
      </c>
    </row>
    <row r="202" spans="1:5" x14ac:dyDescent="0.25">
      <c r="A202" t="s">
        <v>558</v>
      </c>
      <c r="B202" t="s">
        <v>86</v>
      </c>
      <c r="C202" t="s">
        <v>596</v>
      </c>
      <c r="D202" t="s">
        <v>357</v>
      </c>
    </row>
    <row r="203" spans="1:5" x14ac:dyDescent="0.25">
      <c r="A203" t="s">
        <v>438</v>
      </c>
      <c r="B203" t="s">
        <v>498</v>
      </c>
      <c r="C203" t="s">
        <v>381</v>
      </c>
      <c r="D203" t="s">
        <v>519</v>
      </c>
    </row>
    <row r="204" spans="1:5" x14ac:dyDescent="0.25">
      <c r="A204" t="s">
        <v>518</v>
      </c>
      <c r="B204" t="s">
        <v>27</v>
      </c>
      <c r="C204" t="s">
        <v>297</v>
      </c>
      <c r="D204" t="s">
        <v>637</v>
      </c>
    </row>
    <row r="205" spans="1:5" x14ac:dyDescent="0.25">
      <c r="A205" t="s">
        <v>307</v>
      </c>
      <c r="B205" t="s">
        <v>427</v>
      </c>
      <c r="C205" t="s">
        <v>381</v>
      </c>
      <c r="D205" t="s">
        <v>150</v>
      </c>
      <c r="E205" t="s">
        <v>306</v>
      </c>
    </row>
    <row r="206" spans="1:5" x14ac:dyDescent="0.25">
      <c r="A206" t="s">
        <v>297</v>
      </c>
      <c r="B206" t="s">
        <v>440</v>
      </c>
      <c r="E206" t="s">
        <v>79</v>
      </c>
    </row>
    <row r="207" spans="1:5" x14ac:dyDescent="0.25">
      <c r="A207" t="s">
        <v>268</v>
      </c>
      <c r="B207" t="s">
        <v>54</v>
      </c>
      <c r="C207" t="s">
        <v>297</v>
      </c>
      <c r="D207" t="s">
        <v>357</v>
      </c>
      <c r="E207" t="s">
        <v>81</v>
      </c>
    </row>
    <row r="208" spans="1:5" x14ac:dyDescent="0.25">
      <c r="A208" t="s">
        <v>188</v>
      </c>
      <c r="B208" t="s">
        <v>175</v>
      </c>
      <c r="E208" t="s">
        <v>165</v>
      </c>
    </row>
    <row r="209" spans="1:5" x14ac:dyDescent="0.25">
      <c r="A209" t="s">
        <v>36</v>
      </c>
      <c r="B209" t="s">
        <v>185</v>
      </c>
      <c r="E209" t="s">
        <v>568</v>
      </c>
    </row>
    <row r="210" spans="1:5" x14ac:dyDescent="0.25">
      <c r="A210" t="s">
        <v>414</v>
      </c>
      <c r="B210" t="s">
        <v>431</v>
      </c>
      <c r="C210" t="s">
        <v>297</v>
      </c>
      <c r="D210" t="s">
        <v>357</v>
      </c>
      <c r="E210" t="s">
        <v>118</v>
      </c>
    </row>
    <row r="211" spans="1:5" x14ac:dyDescent="0.25">
      <c r="A211" t="s">
        <v>493</v>
      </c>
      <c r="B211" t="s">
        <v>57</v>
      </c>
      <c r="C211" t="s">
        <v>596</v>
      </c>
      <c r="D211" t="s">
        <v>150</v>
      </c>
    </row>
    <row r="212" spans="1:5" x14ac:dyDescent="0.25">
      <c r="A212" t="s">
        <v>366</v>
      </c>
      <c r="B212" t="s">
        <v>137</v>
      </c>
      <c r="C212" t="s">
        <v>381</v>
      </c>
      <c r="D212" t="s">
        <v>110</v>
      </c>
      <c r="E212" t="s">
        <v>614</v>
      </c>
    </row>
    <row r="213" spans="1:5" x14ac:dyDescent="0.25">
      <c r="A213" t="s">
        <v>361</v>
      </c>
      <c r="B213" t="s">
        <v>319</v>
      </c>
      <c r="C213" t="s">
        <v>381</v>
      </c>
      <c r="D213" t="s">
        <v>110</v>
      </c>
      <c r="E213" t="s">
        <v>413</v>
      </c>
    </row>
    <row r="214" spans="1:5" x14ac:dyDescent="0.25">
      <c r="A214" t="s">
        <v>64</v>
      </c>
      <c r="B214" t="s">
        <v>271</v>
      </c>
      <c r="C214" t="s">
        <v>381</v>
      </c>
      <c r="D214" t="s">
        <v>110</v>
      </c>
      <c r="E214" t="s">
        <v>664</v>
      </c>
    </row>
    <row r="215" spans="1:5" x14ac:dyDescent="0.25">
      <c r="A215" t="s">
        <v>700</v>
      </c>
      <c r="B215" t="s">
        <v>127</v>
      </c>
      <c r="C215" t="s">
        <v>297</v>
      </c>
      <c r="D215" t="s">
        <v>357</v>
      </c>
      <c r="E215" t="s">
        <v>162</v>
      </c>
    </row>
    <row r="216" spans="1:5" x14ac:dyDescent="0.25">
      <c r="A216" t="s">
        <v>351</v>
      </c>
      <c r="B216" t="s">
        <v>398</v>
      </c>
      <c r="C216" t="s">
        <v>596</v>
      </c>
      <c r="D216" t="s">
        <v>519</v>
      </c>
    </row>
    <row r="217" spans="1:5" x14ac:dyDescent="0.25">
      <c r="A217" t="s">
        <v>486</v>
      </c>
      <c r="B217" t="s">
        <v>140</v>
      </c>
      <c r="C217" t="s">
        <v>297</v>
      </c>
      <c r="D217" t="s">
        <v>150</v>
      </c>
      <c r="E217" s="1" t="s">
        <v>432</v>
      </c>
    </row>
    <row r="218" spans="1:5" x14ac:dyDescent="0.25">
      <c r="A218" t="s">
        <v>164</v>
      </c>
      <c r="B218" t="s">
        <v>205</v>
      </c>
      <c r="C218" t="s">
        <v>122</v>
      </c>
      <c r="D218" t="s">
        <v>357</v>
      </c>
      <c r="E218" s="1" t="s">
        <v>571</v>
      </c>
    </row>
    <row r="219" spans="1:5" x14ac:dyDescent="0.25">
      <c r="A219" t="s">
        <v>112</v>
      </c>
      <c r="B219" t="s">
        <v>217</v>
      </c>
      <c r="C219" t="s">
        <v>596</v>
      </c>
      <c r="D219" t="s">
        <v>519</v>
      </c>
    </row>
    <row r="220" spans="1:5" x14ac:dyDescent="0.25">
      <c r="A220" t="s">
        <v>599</v>
      </c>
      <c r="B220" t="s">
        <v>570</v>
      </c>
      <c r="C220" t="s">
        <v>297</v>
      </c>
      <c r="D220" t="s">
        <v>637</v>
      </c>
      <c r="E220" t="s">
        <v>157</v>
      </c>
    </row>
    <row r="221" spans="1:5" x14ac:dyDescent="0.25">
      <c r="A221" t="s">
        <v>246</v>
      </c>
      <c r="B221" t="s">
        <v>368</v>
      </c>
      <c r="C221" t="s">
        <v>297</v>
      </c>
      <c r="D221" t="s">
        <v>637</v>
      </c>
      <c r="E221" s="1" t="s">
        <v>360</v>
      </c>
    </row>
    <row r="222" spans="1:5" x14ac:dyDescent="0.25">
      <c r="A222" t="s">
        <v>539</v>
      </c>
      <c r="B222" t="s">
        <v>433</v>
      </c>
      <c r="C222" t="s">
        <v>472</v>
      </c>
      <c r="D222" t="s">
        <v>150</v>
      </c>
      <c r="E222" t="s">
        <v>313</v>
      </c>
    </row>
    <row r="223" spans="1:5" x14ac:dyDescent="0.25">
      <c r="A223" t="s">
        <v>40</v>
      </c>
      <c r="B223" t="s">
        <v>42</v>
      </c>
      <c r="C223" t="s">
        <v>381</v>
      </c>
      <c r="D223" t="s">
        <v>637</v>
      </c>
    </row>
    <row r="224" spans="1:5" x14ac:dyDescent="0.25">
      <c r="A224" t="s">
        <v>504</v>
      </c>
      <c r="B224" t="s">
        <v>253</v>
      </c>
      <c r="C224" t="s">
        <v>381</v>
      </c>
      <c r="D224" t="s">
        <v>150</v>
      </c>
      <c r="E224" t="s">
        <v>336</v>
      </c>
    </row>
    <row r="225" spans="1:5" x14ac:dyDescent="0.25">
      <c r="A225" t="s">
        <v>657</v>
      </c>
      <c r="B225" t="s">
        <v>269</v>
      </c>
      <c r="C225" t="s">
        <v>472</v>
      </c>
      <c r="D225" t="s">
        <v>357</v>
      </c>
      <c r="E225" t="s">
        <v>553</v>
      </c>
    </row>
    <row r="226" spans="1:5" x14ac:dyDescent="0.25">
      <c r="A226" t="s">
        <v>634</v>
      </c>
      <c r="B226" t="s">
        <v>615</v>
      </c>
      <c r="C226" t="s">
        <v>472</v>
      </c>
      <c r="D226" t="s">
        <v>150</v>
      </c>
      <c r="E226" t="s">
        <v>120</v>
      </c>
    </row>
    <row r="227" spans="1:5" x14ac:dyDescent="0.25">
      <c r="A227" t="s">
        <v>649</v>
      </c>
      <c r="B227" t="s">
        <v>160</v>
      </c>
      <c r="C227" t="s">
        <v>596</v>
      </c>
      <c r="D227" t="s">
        <v>519</v>
      </c>
    </row>
    <row r="228" spans="1:5" x14ac:dyDescent="0.25">
      <c r="A228" t="s">
        <v>199</v>
      </c>
      <c r="B228" t="s">
        <v>17</v>
      </c>
      <c r="C228" t="s">
        <v>122</v>
      </c>
      <c r="D228" t="s">
        <v>150</v>
      </c>
      <c r="E228" t="s">
        <v>527</v>
      </c>
    </row>
    <row r="229" spans="1:5" x14ac:dyDescent="0.25">
      <c r="A229" t="s">
        <v>354</v>
      </c>
      <c r="B229" t="s">
        <v>415</v>
      </c>
      <c r="C229" t="s">
        <v>381</v>
      </c>
      <c r="D229" t="s">
        <v>150</v>
      </c>
    </row>
    <row r="230" spans="1:5" x14ac:dyDescent="0.25">
      <c r="A230" t="s">
        <v>425</v>
      </c>
      <c r="B230" t="s">
        <v>88</v>
      </c>
      <c r="C230" t="s">
        <v>472</v>
      </c>
      <c r="D230" t="s">
        <v>150</v>
      </c>
      <c r="E230" t="s">
        <v>260</v>
      </c>
    </row>
    <row r="231" spans="1:5" x14ac:dyDescent="0.25">
      <c r="A231" t="s">
        <v>552</v>
      </c>
      <c r="B231" t="s">
        <v>448</v>
      </c>
      <c r="C231" t="s">
        <v>297</v>
      </c>
      <c r="D231" t="s">
        <v>637</v>
      </c>
    </row>
    <row r="232" spans="1:5" x14ac:dyDescent="0.25">
      <c r="A232" t="s">
        <v>676</v>
      </c>
      <c r="B232" t="s">
        <v>146</v>
      </c>
      <c r="C232" t="s">
        <v>297</v>
      </c>
      <c r="D232" t="s">
        <v>637</v>
      </c>
      <c r="E232" t="s">
        <v>408</v>
      </c>
    </row>
    <row r="233" spans="1:5" x14ac:dyDescent="0.25">
      <c r="A233" t="s">
        <v>424</v>
      </c>
      <c r="B233" t="s">
        <v>491</v>
      </c>
      <c r="C233" t="s">
        <v>381</v>
      </c>
      <c r="D233" t="s">
        <v>357</v>
      </c>
    </row>
    <row r="234" spans="1:5" x14ac:dyDescent="0.25">
      <c r="A234" t="s">
        <v>150</v>
      </c>
      <c r="B234" t="s">
        <v>585</v>
      </c>
      <c r="E234" t="s">
        <v>8</v>
      </c>
    </row>
    <row r="235" spans="1:5" x14ac:dyDescent="0.25">
      <c r="A235" t="s">
        <v>512</v>
      </c>
      <c r="B235" t="s">
        <v>707</v>
      </c>
      <c r="C235" t="s">
        <v>596</v>
      </c>
      <c r="D235" t="s">
        <v>519</v>
      </c>
      <c r="E235" t="s">
        <v>107</v>
      </c>
    </row>
    <row r="236" spans="1:5" x14ac:dyDescent="0.25">
      <c r="A236" t="s">
        <v>389</v>
      </c>
      <c r="B236" t="s">
        <v>608</v>
      </c>
      <c r="C236" t="s">
        <v>210</v>
      </c>
      <c r="D236" t="s">
        <v>110</v>
      </c>
      <c r="E236" t="s">
        <v>313</v>
      </c>
    </row>
    <row r="237" spans="1:5" x14ac:dyDescent="0.25">
      <c r="A237" t="s">
        <v>298</v>
      </c>
      <c r="B237" t="s">
        <v>142</v>
      </c>
      <c r="C237" t="s">
        <v>381</v>
      </c>
      <c r="D237" t="s">
        <v>357</v>
      </c>
    </row>
    <row r="238" spans="1:5" x14ac:dyDescent="0.25">
      <c r="A238" t="s">
        <v>47</v>
      </c>
      <c r="B238" t="s">
        <v>93</v>
      </c>
      <c r="C238" t="s">
        <v>596</v>
      </c>
      <c r="D238" t="s">
        <v>150</v>
      </c>
      <c r="E238" s="1" t="s">
        <v>563</v>
      </c>
    </row>
    <row r="239" spans="1:5" x14ac:dyDescent="0.25">
      <c r="A239" t="s">
        <v>71</v>
      </c>
      <c r="B239" t="s">
        <v>311</v>
      </c>
      <c r="C239" t="s">
        <v>596</v>
      </c>
      <c r="D239" t="s">
        <v>150</v>
      </c>
    </row>
    <row r="240" spans="1:5" x14ac:dyDescent="0.25">
      <c r="A240" t="s">
        <v>420</v>
      </c>
      <c r="B240" t="s">
        <v>126</v>
      </c>
      <c r="C240" t="s">
        <v>596</v>
      </c>
      <c r="D240" t="s">
        <v>519</v>
      </c>
    </row>
    <row r="241" spans="1:5" x14ac:dyDescent="0.25">
      <c r="A241" t="s">
        <v>240</v>
      </c>
      <c r="B241" t="s">
        <v>625</v>
      </c>
      <c r="C241" t="s">
        <v>472</v>
      </c>
      <c r="D241" t="s">
        <v>357</v>
      </c>
      <c r="E241" t="s">
        <v>554</v>
      </c>
    </row>
    <row r="242" spans="1:5" x14ac:dyDescent="0.25">
      <c r="A242" t="s">
        <v>623</v>
      </c>
      <c r="B242" t="s">
        <v>113</v>
      </c>
      <c r="C242" t="s">
        <v>472</v>
      </c>
      <c r="D242" t="s">
        <v>357</v>
      </c>
      <c r="E242" t="s">
        <v>182</v>
      </c>
    </row>
    <row r="243" spans="1:5" x14ac:dyDescent="0.25">
      <c r="A243" t="s">
        <v>582</v>
      </c>
      <c r="B243" t="s">
        <v>696</v>
      </c>
      <c r="E243" t="s">
        <v>174</v>
      </c>
    </row>
    <row r="244" spans="1:5" x14ac:dyDescent="0.25">
      <c r="A244" t="s">
        <v>171</v>
      </c>
      <c r="B244" t="s">
        <v>473</v>
      </c>
      <c r="C244" t="s">
        <v>472</v>
      </c>
      <c r="D244" t="s">
        <v>357</v>
      </c>
      <c r="E244" t="s">
        <v>121</v>
      </c>
    </row>
    <row r="245" spans="1:5" x14ac:dyDescent="0.25">
      <c r="A245" t="s">
        <v>682</v>
      </c>
      <c r="B245" t="s">
        <v>13</v>
      </c>
      <c r="C245" t="s">
        <v>122</v>
      </c>
      <c r="D245" t="s">
        <v>357</v>
      </c>
      <c r="E245" t="s">
        <v>321</v>
      </c>
    </row>
    <row r="246" spans="1:5" x14ac:dyDescent="0.25">
      <c r="A246" t="s">
        <v>475</v>
      </c>
      <c r="B246" t="s">
        <v>378</v>
      </c>
      <c r="C246" t="s">
        <v>297</v>
      </c>
      <c r="D246" t="s">
        <v>150</v>
      </c>
      <c r="E246" t="s">
        <v>406</v>
      </c>
    </row>
    <row r="247" spans="1:5" x14ac:dyDescent="0.25">
      <c r="A247" t="s">
        <v>9</v>
      </c>
      <c r="B247" t="s">
        <v>421</v>
      </c>
      <c r="C247" t="s">
        <v>297</v>
      </c>
      <c r="D247" t="s">
        <v>357</v>
      </c>
      <c r="E247" t="s">
        <v>289</v>
      </c>
    </row>
    <row r="248" spans="1:5" x14ac:dyDescent="0.25">
      <c r="A248" t="s">
        <v>719</v>
      </c>
      <c r="B248" t="s">
        <v>333</v>
      </c>
      <c r="C248" t="s">
        <v>297</v>
      </c>
      <c r="D248" t="s">
        <v>637</v>
      </c>
      <c r="E248" t="s">
        <v>507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zoomScale="200" zoomScaleNormal="200" zoomScalePageLayoutView="200" workbookViewId="0">
      <selection activeCell="A2" sqref="A2"/>
    </sheetView>
  </sheetViews>
  <sheetFormatPr defaultColWidth="8.85546875" defaultRowHeight="15" x14ac:dyDescent="0.25"/>
  <cols>
    <col min="1" max="1" width="15.42578125" bestFit="1" customWidth="1"/>
    <col min="2" max="2" width="36.7109375" bestFit="1" customWidth="1"/>
    <col min="3" max="3" width="255" bestFit="1" customWidth="1"/>
    <col min="4" max="4" width="88.85546875" bestFit="1" customWidth="1"/>
  </cols>
  <sheetData>
    <row r="1" spans="1:4" x14ac:dyDescent="0.25">
      <c r="A1" t="s">
        <v>213</v>
      </c>
      <c r="B1" t="s">
        <v>613</v>
      </c>
      <c r="C1" t="s">
        <v>385</v>
      </c>
      <c r="D1" t="s">
        <v>222</v>
      </c>
    </row>
    <row r="2" spans="1:4" x14ac:dyDescent="0.25">
      <c r="A2" t="s">
        <v>108</v>
      </c>
      <c r="B2" t="s">
        <v>572</v>
      </c>
      <c r="C2" t="s">
        <v>392</v>
      </c>
      <c r="D2" t="s">
        <v>379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64"/>
  <sheetViews>
    <sheetView zoomScale="200" zoomScaleNormal="200" zoomScalePageLayoutView="200" workbookViewId="0">
      <selection activeCell="A4" sqref="A4"/>
    </sheetView>
  </sheetViews>
  <sheetFormatPr defaultColWidth="8.85546875" defaultRowHeight="15" x14ac:dyDescent="0.25"/>
  <cols>
    <col min="1" max="1" width="37.28515625" bestFit="1" customWidth="1"/>
    <col min="2" max="2" width="25.7109375" bestFit="1" customWidth="1"/>
    <col min="3" max="3" width="25.7109375" customWidth="1"/>
    <col min="4" max="4" width="36.7109375" bestFit="1" customWidth="1"/>
    <col min="5" max="5" width="13.42578125" bestFit="1" customWidth="1"/>
    <col min="6" max="40" width="5" bestFit="1" customWidth="1"/>
    <col min="41" max="58" width="12" bestFit="1" customWidth="1"/>
    <col min="59" max="60" width="5" bestFit="1" customWidth="1"/>
  </cols>
  <sheetData>
    <row r="1" spans="1:61" x14ac:dyDescent="0.25">
      <c r="A1" t="s">
        <v>630</v>
      </c>
      <c r="B1" t="s">
        <v>395</v>
      </c>
    </row>
    <row r="3" spans="1:61" s="2" customFormat="1" x14ac:dyDescent="0.25">
      <c r="A3" s="2" t="s">
        <v>698</v>
      </c>
      <c r="B3" s="2" t="s">
        <v>470</v>
      </c>
      <c r="C3" s="2" t="s">
        <v>621</v>
      </c>
      <c r="D3" s="2" t="s">
        <v>215</v>
      </c>
      <c r="E3" s="2" t="s">
        <v>705</v>
      </c>
      <c r="F3" s="2" t="s">
        <v>644</v>
      </c>
      <c r="G3" s="2" t="s">
        <v>124</v>
      </c>
      <c r="H3" s="2" t="s">
        <v>180</v>
      </c>
      <c r="I3" s="2" t="s">
        <v>247</v>
      </c>
      <c r="J3" s="2" t="s">
        <v>310</v>
      </c>
      <c r="K3" s="2" t="s">
        <v>528</v>
      </c>
      <c r="L3" s="2" t="s">
        <v>594</v>
      </c>
      <c r="M3" s="2" t="s">
        <v>645</v>
      </c>
      <c r="N3" s="2" t="s">
        <v>692</v>
      </c>
      <c r="O3" s="2" t="s">
        <v>183</v>
      </c>
      <c r="P3" s="2" t="s">
        <v>704</v>
      </c>
      <c r="Q3" s="2" t="s">
        <v>30</v>
      </c>
      <c r="R3" s="2" t="s">
        <v>261</v>
      </c>
      <c r="S3" s="2" t="s">
        <v>323</v>
      </c>
      <c r="T3" s="2" t="s">
        <v>370</v>
      </c>
      <c r="U3" s="2" t="s">
        <v>429</v>
      </c>
      <c r="V3" s="2" t="s">
        <v>660</v>
      </c>
      <c r="W3" s="2" t="s">
        <v>710</v>
      </c>
      <c r="X3" s="2" t="s">
        <v>37</v>
      </c>
      <c r="Y3" s="2" t="s">
        <v>102</v>
      </c>
      <c r="Z3" s="2" t="s">
        <v>52</v>
      </c>
      <c r="AA3" s="2" t="s">
        <v>119</v>
      </c>
      <c r="AB3" s="2" t="s">
        <v>173</v>
      </c>
      <c r="AC3" s="2" t="s">
        <v>384</v>
      </c>
      <c r="AD3" s="2" t="s">
        <v>445</v>
      </c>
      <c r="AE3" s="2" t="s">
        <v>523</v>
      </c>
      <c r="AF3" s="2" t="s">
        <v>590</v>
      </c>
      <c r="AG3" s="2" t="s">
        <v>56</v>
      </c>
      <c r="AH3" s="2" t="s">
        <v>125</v>
      </c>
      <c r="AI3" s="2" t="s">
        <v>181</v>
      </c>
      <c r="AJ3" s="2" t="s">
        <v>135</v>
      </c>
      <c r="AK3" s="2" t="s">
        <v>193</v>
      </c>
      <c r="AL3" s="2" t="s">
        <v>258</v>
      </c>
      <c r="AM3" s="2" t="s">
        <v>318</v>
      </c>
      <c r="AN3" s="2" t="s">
        <v>540</v>
      </c>
      <c r="AO3" s="2" t="s">
        <v>600</v>
      </c>
      <c r="AP3" s="2" t="s">
        <v>659</v>
      </c>
      <c r="AQ3" s="2" t="s">
        <v>706</v>
      </c>
      <c r="AR3" s="2" t="s">
        <v>198</v>
      </c>
      <c r="AS3" s="2" t="s">
        <v>262</v>
      </c>
      <c r="AT3" s="2" t="s">
        <v>566</v>
      </c>
      <c r="AU3" s="2" t="s">
        <v>622</v>
      </c>
      <c r="AV3" s="2" t="s">
        <v>95</v>
      </c>
      <c r="AW3" s="2" t="s">
        <v>158</v>
      </c>
      <c r="AX3" s="2" t="s">
        <v>221</v>
      </c>
      <c r="AY3" s="2" t="s">
        <v>288</v>
      </c>
      <c r="AZ3" s="2" t="s">
        <v>503</v>
      </c>
      <c r="BA3" s="2" t="s">
        <v>573</v>
      </c>
      <c r="BB3" s="2" t="s">
        <v>627</v>
      </c>
      <c r="BC3" s="2" t="s">
        <v>97</v>
      </c>
      <c r="BD3" s="2" t="s">
        <v>635</v>
      </c>
      <c r="BE3" s="2" t="s">
        <v>683</v>
      </c>
      <c r="BF3" s="2" t="s">
        <v>16</v>
      </c>
      <c r="BG3" s="2" t="s">
        <v>235</v>
      </c>
      <c r="BH3" s="2" t="s">
        <v>303</v>
      </c>
      <c r="BI3" s="2" t="s">
        <v>721</v>
      </c>
    </row>
    <row r="4" spans="1:61" x14ac:dyDescent="0.25">
      <c r="A4" t="s">
        <v>689</v>
      </c>
      <c r="B4" t="s">
        <v>629</v>
      </c>
      <c r="C4" t="str">
        <f>VLOOKUP(B4,'Metadata - Countries'!$B$1:$C$248,2,FALSE)</f>
        <v>East Asia &amp; Pacific</v>
      </c>
      <c r="D4" t="s">
        <v>572</v>
      </c>
      <c r="E4" t="s">
        <v>108</v>
      </c>
      <c r="AO4">
        <v>3000000</v>
      </c>
      <c r="AP4">
        <v>3000000</v>
      </c>
      <c r="AQ4">
        <v>3000000</v>
      </c>
      <c r="AR4">
        <v>3000000</v>
      </c>
      <c r="AS4">
        <v>2900000</v>
      </c>
      <c r="AT4">
        <v>3000000</v>
      </c>
      <c r="AU4">
        <v>3100000</v>
      </c>
      <c r="AV4">
        <v>3400000</v>
      </c>
      <c r="AW4">
        <v>4000000</v>
      </c>
      <c r="AX4">
        <v>5000000</v>
      </c>
      <c r="AY4">
        <v>5700000</v>
      </c>
      <c r="AZ4">
        <v>6600000</v>
      </c>
      <c r="BA4">
        <v>4500000</v>
      </c>
      <c r="BB4">
        <v>3000000</v>
      </c>
      <c r="BC4">
        <v>3500000</v>
      </c>
      <c r="BD4">
        <v>3300000</v>
      </c>
      <c r="BI4">
        <f t="shared" ref="BI4:BI35" si="0">COUNT(AO4:BD4)</f>
        <v>16</v>
      </c>
    </row>
    <row r="5" spans="1:61" x14ac:dyDescent="0.25">
      <c r="A5" t="s">
        <v>545</v>
      </c>
      <c r="B5" t="s">
        <v>376</v>
      </c>
      <c r="C5" t="str">
        <f>VLOOKUP(B5,'Metadata - Countries'!$B$1:$C$248,2,FALSE)</f>
        <v>Latin America &amp; Caribbean</v>
      </c>
      <c r="D5" t="s">
        <v>572</v>
      </c>
      <c r="E5" t="s">
        <v>108</v>
      </c>
      <c r="AO5">
        <v>630000000</v>
      </c>
      <c r="AP5">
        <v>667000000</v>
      </c>
      <c r="AQ5">
        <v>672000000</v>
      </c>
      <c r="AR5">
        <v>721000000</v>
      </c>
      <c r="AS5">
        <v>697000000</v>
      </c>
      <c r="AT5">
        <v>733000000</v>
      </c>
      <c r="AU5">
        <v>706000000</v>
      </c>
      <c r="AV5">
        <v>666000000</v>
      </c>
      <c r="AW5">
        <v>767000000</v>
      </c>
      <c r="AX5">
        <v>784000000</v>
      </c>
      <c r="AY5">
        <v>1081000000</v>
      </c>
      <c r="AZ5">
        <v>1235000000</v>
      </c>
      <c r="BA5">
        <v>1224000000</v>
      </c>
      <c r="BB5">
        <v>1244000000</v>
      </c>
      <c r="BC5">
        <v>1122000000</v>
      </c>
      <c r="BD5">
        <v>1074000000</v>
      </c>
      <c r="BI5">
        <f t="shared" si="0"/>
        <v>16</v>
      </c>
    </row>
    <row r="6" spans="1:61" x14ac:dyDescent="0.25">
      <c r="A6" t="s">
        <v>420</v>
      </c>
      <c r="B6" t="s">
        <v>126</v>
      </c>
      <c r="C6" t="str">
        <f>VLOOKUP(B6,'Metadata - Countries'!$B$1:$C$248,2,FALSE)</f>
        <v>Latin America &amp; Caribbean</v>
      </c>
      <c r="D6" t="s">
        <v>572</v>
      </c>
      <c r="E6" t="s">
        <v>108</v>
      </c>
      <c r="AO6">
        <v>822000000</v>
      </c>
      <c r="AP6">
        <v>781000000</v>
      </c>
      <c r="AQ6">
        <v>894000000</v>
      </c>
      <c r="AR6">
        <v>941000000</v>
      </c>
      <c r="AS6">
        <v>955000000</v>
      </c>
      <c r="AT6">
        <v>1206000000</v>
      </c>
      <c r="AU6">
        <v>1234000000</v>
      </c>
      <c r="AV6">
        <v>1195000000</v>
      </c>
      <c r="AW6">
        <v>1257000000</v>
      </c>
      <c r="AX6">
        <v>1356000000</v>
      </c>
      <c r="AY6">
        <v>1432000000</v>
      </c>
      <c r="AZ6">
        <v>1467000000</v>
      </c>
      <c r="BA6">
        <v>1512000000</v>
      </c>
      <c r="BB6">
        <v>1157000000</v>
      </c>
      <c r="BC6">
        <v>1021000000</v>
      </c>
      <c r="BD6">
        <v>1013000000</v>
      </c>
      <c r="BI6">
        <f t="shared" si="0"/>
        <v>16</v>
      </c>
    </row>
    <row r="7" spans="1:61" x14ac:dyDescent="0.25">
      <c r="A7" t="s">
        <v>39</v>
      </c>
      <c r="B7" t="s">
        <v>202</v>
      </c>
      <c r="C7" t="str">
        <f>VLOOKUP(B7,'Metadata - Countries'!$B$1:$C$248,2,FALSE)</f>
        <v>Middle East &amp; North Africa</v>
      </c>
      <c r="D7" t="s">
        <v>572</v>
      </c>
      <c r="E7" t="s">
        <v>108</v>
      </c>
      <c r="AO7">
        <v>632000000</v>
      </c>
      <c r="AP7">
        <v>743000000</v>
      </c>
      <c r="AQ7">
        <v>814000000</v>
      </c>
      <c r="AR7">
        <v>859000000</v>
      </c>
      <c r="AS7">
        <v>893000000</v>
      </c>
      <c r="AT7">
        <v>1063000000</v>
      </c>
      <c r="AU7">
        <v>1200000000</v>
      </c>
      <c r="AV7">
        <v>1332000000</v>
      </c>
      <c r="AW7">
        <v>1438000000</v>
      </c>
      <c r="AX7">
        <v>1593000000</v>
      </c>
      <c r="AY7">
        <v>3218000000</v>
      </c>
      <c r="AZ7">
        <v>4972000000</v>
      </c>
      <c r="BA7">
        <v>6072000000</v>
      </c>
      <c r="BB7">
        <v>7162000000</v>
      </c>
      <c r="BC7">
        <v>7352000000</v>
      </c>
      <c r="BD7">
        <v>8577000000</v>
      </c>
      <c r="BI7">
        <f t="shared" si="0"/>
        <v>16</v>
      </c>
    </row>
    <row r="8" spans="1:61" x14ac:dyDescent="0.25">
      <c r="A8" t="s">
        <v>537</v>
      </c>
      <c r="B8" t="s">
        <v>650</v>
      </c>
      <c r="C8" t="str">
        <f>VLOOKUP(B8,'Metadata - Countries'!$B$1:$C$248,2,FALSE)</f>
        <v>Middle East &amp; North Africa</v>
      </c>
      <c r="D8" t="s">
        <v>572</v>
      </c>
      <c r="E8" t="s">
        <v>108</v>
      </c>
      <c r="AO8">
        <v>4000000</v>
      </c>
      <c r="AP8">
        <v>4000000</v>
      </c>
      <c r="AQ8">
        <v>3000000</v>
      </c>
      <c r="AR8">
        <v>23000000</v>
      </c>
      <c r="AS8">
        <v>39000000</v>
      </c>
      <c r="AT8">
        <v>84000000</v>
      </c>
      <c r="AU8">
        <v>90000000</v>
      </c>
      <c r="AV8">
        <v>202000000</v>
      </c>
      <c r="AW8">
        <v>243000000</v>
      </c>
      <c r="AX8">
        <v>261000000</v>
      </c>
      <c r="AY8">
        <v>301000000</v>
      </c>
      <c r="AZ8">
        <v>244000000</v>
      </c>
      <c r="BA8">
        <v>99000000</v>
      </c>
      <c r="BB8">
        <v>99000000</v>
      </c>
      <c r="BC8">
        <v>159000000</v>
      </c>
      <c r="BD8">
        <v>170000000</v>
      </c>
      <c r="BI8">
        <f t="shared" si="0"/>
        <v>16</v>
      </c>
    </row>
    <row r="9" spans="1:61" x14ac:dyDescent="0.25">
      <c r="A9" t="s">
        <v>164</v>
      </c>
      <c r="B9" t="s">
        <v>205</v>
      </c>
      <c r="C9" t="str">
        <f>VLOOKUP(B9,'Metadata - Countries'!$B$1:$C$248,2,FALSE)</f>
        <v>Middle East &amp; North Africa</v>
      </c>
      <c r="D9" t="s">
        <v>572</v>
      </c>
      <c r="E9" t="s">
        <v>108</v>
      </c>
      <c r="AO9">
        <v>1258000000</v>
      </c>
      <c r="AP9">
        <v>1165000000</v>
      </c>
      <c r="AQ9">
        <v>1013000000</v>
      </c>
      <c r="AR9">
        <v>1017000000</v>
      </c>
      <c r="AS9">
        <v>1031000000</v>
      </c>
      <c r="AT9">
        <v>1082000000</v>
      </c>
      <c r="AU9">
        <v>1150000000</v>
      </c>
      <c r="AV9">
        <v>970000000</v>
      </c>
      <c r="AW9">
        <v>877000000</v>
      </c>
      <c r="AX9">
        <v>1883000000</v>
      </c>
      <c r="AY9">
        <v>2035000000</v>
      </c>
      <c r="AZ9">
        <v>2113000000</v>
      </c>
      <c r="BA9">
        <v>2972000000</v>
      </c>
      <c r="BB9">
        <v>3176000000</v>
      </c>
      <c r="BC9">
        <v>3781000000</v>
      </c>
      <c r="BD9">
        <v>6308000000</v>
      </c>
      <c r="BI9">
        <f t="shared" si="0"/>
        <v>16</v>
      </c>
    </row>
    <row r="10" spans="1:61" x14ac:dyDescent="0.25">
      <c r="A10" t="s">
        <v>176</v>
      </c>
      <c r="B10" t="s">
        <v>474</v>
      </c>
      <c r="C10" t="str">
        <f>VLOOKUP(B10,'Metadata - Countries'!$B$1:$C$248,2,FALSE)</f>
        <v>Sub-Saharan Africa</v>
      </c>
      <c r="D10" t="s">
        <v>572</v>
      </c>
      <c r="E10" t="s">
        <v>108</v>
      </c>
      <c r="AO10">
        <v>4000000</v>
      </c>
      <c r="AP10">
        <v>3000000</v>
      </c>
      <c r="AQ10">
        <v>2000000</v>
      </c>
      <c r="AR10">
        <v>4000000</v>
      </c>
      <c r="AS10">
        <v>8000000</v>
      </c>
      <c r="AT10">
        <v>5000000</v>
      </c>
      <c r="AU10">
        <v>5000000</v>
      </c>
      <c r="AV10">
        <v>3000000</v>
      </c>
      <c r="AW10">
        <v>4000000</v>
      </c>
      <c r="AX10">
        <v>7800000</v>
      </c>
      <c r="AY10">
        <v>7200000</v>
      </c>
      <c r="AZ10">
        <v>10200000</v>
      </c>
      <c r="BA10">
        <v>10800000</v>
      </c>
      <c r="BB10">
        <v>11800000</v>
      </c>
      <c r="BC10">
        <v>6000000</v>
      </c>
      <c r="BD10">
        <v>7200000</v>
      </c>
      <c r="BI10">
        <f t="shared" si="0"/>
        <v>16</v>
      </c>
    </row>
    <row r="11" spans="1:61" x14ac:dyDescent="0.25">
      <c r="A11" t="s">
        <v>671</v>
      </c>
      <c r="B11" t="s">
        <v>324</v>
      </c>
      <c r="C11" t="str">
        <f>VLOOKUP(B11,'Metadata - Countries'!$B$1:$C$248,2,FALSE)</f>
        <v>Sub-Saharan Africa</v>
      </c>
      <c r="D11" t="s">
        <v>572</v>
      </c>
      <c r="E11" t="s">
        <v>108</v>
      </c>
      <c r="AO11">
        <v>103000000</v>
      </c>
      <c r="AP11">
        <v>107000000</v>
      </c>
      <c r="AQ11">
        <v>103000000</v>
      </c>
      <c r="AR11">
        <v>111000000</v>
      </c>
      <c r="AS11">
        <v>107000000</v>
      </c>
      <c r="AT11">
        <v>53000000</v>
      </c>
      <c r="AU11">
        <v>58000000</v>
      </c>
      <c r="AV11">
        <v>56000000</v>
      </c>
      <c r="AW11">
        <v>76000000</v>
      </c>
      <c r="AX11">
        <v>91000000</v>
      </c>
      <c r="AY11">
        <v>93000000</v>
      </c>
      <c r="AZ11">
        <v>104000000</v>
      </c>
      <c r="BA11">
        <v>115000000</v>
      </c>
      <c r="BB11">
        <v>129000000</v>
      </c>
      <c r="BC11">
        <v>164000000</v>
      </c>
      <c r="BD11">
        <v>213000000</v>
      </c>
      <c r="BI11">
        <f t="shared" si="0"/>
        <v>16</v>
      </c>
    </row>
    <row r="12" spans="1:61" x14ac:dyDescent="0.25">
      <c r="A12" t="s">
        <v>411</v>
      </c>
      <c r="B12" t="s">
        <v>14</v>
      </c>
      <c r="C12" t="str">
        <f>VLOOKUP(B12,'Metadata - Countries'!$B$1:$C$248,2,FALSE)</f>
        <v>Sub-Saharan Africa</v>
      </c>
      <c r="D12" t="s">
        <v>572</v>
      </c>
      <c r="E12" t="s">
        <v>108</v>
      </c>
      <c r="AO12">
        <v>106000000</v>
      </c>
      <c r="AP12">
        <v>102000000</v>
      </c>
      <c r="AQ12">
        <v>110000000</v>
      </c>
      <c r="AR12">
        <v>136000000</v>
      </c>
      <c r="AS12">
        <v>137000000</v>
      </c>
      <c r="AT12">
        <v>152000000</v>
      </c>
      <c r="AU12">
        <v>149000000</v>
      </c>
      <c r="AV12">
        <v>109000000</v>
      </c>
      <c r="AW12">
        <v>119000000</v>
      </c>
      <c r="AX12">
        <v>239000000</v>
      </c>
      <c r="AY12">
        <v>290000000</v>
      </c>
      <c r="AZ12">
        <v>386000000</v>
      </c>
      <c r="BA12">
        <v>506000000</v>
      </c>
      <c r="BB12">
        <v>620000000</v>
      </c>
      <c r="BC12">
        <v>518000000</v>
      </c>
      <c r="BD12">
        <v>633000000</v>
      </c>
      <c r="BI12">
        <f t="shared" si="0"/>
        <v>16</v>
      </c>
    </row>
    <row r="13" spans="1:61" x14ac:dyDescent="0.25">
      <c r="A13" t="s">
        <v>28</v>
      </c>
      <c r="B13" t="s">
        <v>543</v>
      </c>
      <c r="C13" t="str">
        <f>VLOOKUP(B13,'Metadata - Countries'!$B$1:$C$248,2,FALSE)</f>
        <v>Sub-Saharan Africa</v>
      </c>
      <c r="D13" t="s">
        <v>572</v>
      </c>
      <c r="E13" t="s">
        <v>108</v>
      </c>
      <c r="AO13">
        <v>168000000</v>
      </c>
      <c r="AP13">
        <v>164000000</v>
      </c>
      <c r="AQ13">
        <v>171000000</v>
      </c>
      <c r="AR13">
        <v>181000000</v>
      </c>
      <c r="AS13">
        <v>183000000</v>
      </c>
      <c r="AT13">
        <v>152000000</v>
      </c>
      <c r="AU13">
        <v>175000000</v>
      </c>
      <c r="AV13">
        <v>210000000</v>
      </c>
      <c r="AW13">
        <v>269000000</v>
      </c>
      <c r="AX13">
        <v>286000000</v>
      </c>
      <c r="AY13">
        <v>334000000</v>
      </c>
      <c r="AZ13">
        <v>329000000</v>
      </c>
      <c r="BA13">
        <v>622000000</v>
      </c>
      <c r="BB13">
        <v>637000000</v>
      </c>
      <c r="BC13">
        <v>474000000</v>
      </c>
      <c r="BD13">
        <v>464000000</v>
      </c>
      <c r="BI13">
        <f t="shared" si="0"/>
        <v>16</v>
      </c>
    </row>
    <row r="14" spans="1:61" x14ac:dyDescent="0.25">
      <c r="A14" t="s">
        <v>700</v>
      </c>
      <c r="B14" t="s">
        <v>127</v>
      </c>
      <c r="C14" t="str">
        <f>VLOOKUP(B14,'Metadata - Countries'!$B$1:$C$248,2,FALSE)</f>
        <v>Sub-Saharan Africa</v>
      </c>
      <c r="D14" t="s">
        <v>572</v>
      </c>
      <c r="E14" t="s">
        <v>108</v>
      </c>
      <c r="AO14">
        <v>54000000</v>
      </c>
      <c r="AP14">
        <v>42000000</v>
      </c>
      <c r="AQ14">
        <v>44000000</v>
      </c>
      <c r="AR14">
        <v>51000000</v>
      </c>
      <c r="AS14">
        <v>15000000</v>
      </c>
      <c r="AT14">
        <v>24000000</v>
      </c>
      <c r="AU14">
        <v>23000000</v>
      </c>
      <c r="AV14">
        <v>45000000</v>
      </c>
      <c r="AW14">
        <v>70000000</v>
      </c>
      <c r="AX14">
        <v>75000000</v>
      </c>
      <c r="AY14">
        <v>77000000</v>
      </c>
      <c r="AZ14">
        <v>75000000</v>
      </c>
      <c r="BA14">
        <v>32000000</v>
      </c>
      <c r="BB14">
        <v>26000000</v>
      </c>
      <c r="BC14">
        <v>40000000</v>
      </c>
      <c r="BD14">
        <v>51000000</v>
      </c>
      <c r="BI14">
        <f t="shared" si="0"/>
        <v>16</v>
      </c>
    </row>
    <row r="15" spans="1:61" x14ac:dyDescent="0.25">
      <c r="A15" t="s">
        <v>246</v>
      </c>
      <c r="B15" t="s">
        <v>368</v>
      </c>
      <c r="C15" t="str">
        <f>VLOOKUP(B15,'Metadata - Countries'!$B$1:$C$248,2,FALSE)</f>
        <v>Sub-Saharan Africa</v>
      </c>
      <c r="D15" t="s">
        <v>572</v>
      </c>
      <c r="E15" t="s">
        <v>108</v>
      </c>
      <c r="AO15">
        <v>13000000</v>
      </c>
      <c r="AP15">
        <v>10000000</v>
      </c>
      <c r="AQ15">
        <v>12000000</v>
      </c>
      <c r="AR15">
        <v>15000000</v>
      </c>
      <c r="AS15">
        <v>10000000</v>
      </c>
      <c r="AT15">
        <v>11000000</v>
      </c>
      <c r="AU15">
        <v>14000000</v>
      </c>
      <c r="AV15">
        <v>16000000</v>
      </c>
      <c r="AW15">
        <v>26000000</v>
      </c>
      <c r="AX15">
        <v>25000000</v>
      </c>
      <c r="AY15">
        <v>27000000</v>
      </c>
      <c r="AZ15">
        <v>23000000</v>
      </c>
      <c r="BA15">
        <v>38000000</v>
      </c>
      <c r="BB15">
        <v>44000000</v>
      </c>
      <c r="BC15">
        <v>73000000</v>
      </c>
      <c r="BD15">
        <v>105000000</v>
      </c>
      <c r="BI15">
        <f t="shared" si="0"/>
        <v>16</v>
      </c>
    </row>
    <row r="16" spans="1:61" x14ac:dyDescent="0.25">
      <c r="A16" t="s">
        <v>416</v>
      </c>
      <c r="B16" t="s">
        <v>59</v>
      </c>
      <c r="C16" t="str">
        <f>VLOOKUP(B16,'Metadata - Countries'!$B$1:$C$248,2,FALSE)</f>
        <v>East Asia &amp; Pacific</v>
      </c>
      <c r="D16" t="s">
        <v>572</v>
      </c>
      <c r="E16" t="s">
        <v>108</v>
      </c>
      <c r="AO16">
        <v>169000000</v>
      </c>
      <c r="AP16">
        <v>215000000</v>
      </c>
      <c r="AQ16">
        <v>183000000</v>
      </c>
      <c r="AR16">
        <v>196000000</v>
      </c>
      <c r="AS16">
        <v>222000000</v>
      </c>
      <c r="AT16">
        <v>195000000</v>
      </c>
      <c r="AU16">
        <v>132000000</v>
      </c>
      <c r="AV16">
        <v>136000000</v>
      </c>
      <c r="AW16">
        <v>70000000</v>
      </c>
      <c r="AX16">
        <v>97000000</v>
      </c>
      <c r="AY16">
        <v>83000000</v>
      </c>
      <c r="AZ16">
        <v>59000000</v>
      </c>
      <c r="BA16">
        <v>97000000</v>
      </c>
      <c r="BB16">
        <v>80000000</v>
      </c>
      <c r="BC16">
        <v>75000000</v>
      </c>
      <c r="BD16">
        <v>91000000</v>
      </c>
      <c r="BE16">
        <v>293000000</v>
      </c>
      <c r="BI16">
        <f t="shared" si="0"/>
        <v>16</v>
      </c>
    </row>
    <row r="17" spans="1:61" x14ac:dyDescent="0.25">
      <c r="A17" t="s">
        <v>701</v>
      </c>
      <c r="B17" t="s">
        <v>187</v>
      </c>
      <c r="C17" t="str">
        <f>VLOOKUP(B17,'Metadata - Countries'!$B$1:$C$248,2,FALSE)</f>
        <v>East Asia &amp; Pacific</v>
      </c>
      <c r="D17" t="s">
        <v>572</v>
      </c>
      <c r="E17" t="s">
        <v>108</v>
      </c>
      <c r="AO17">
        <v>108000000</v>
      </c>
      <c r="AP17">
        <v>114000000</v>
      </c>
      <c r="AQ17">
        <v>117000000</v>
      </c>
      <c r="AR17">
        <v>110000000</v>
      </c>
      <c r="AS17">
        <v>112000000</v>
      </c>
      <c r="AT17">
        <v>111000000</v>
      </c>
      <c r="AU17">
        <v>94000000</v>
      </c>
      <c r="AV17">
        <v>156000000</v>
      </c>
      <c r="AW17">
        <v>196000000</v>
      </c>
      <c r="AX17">
        <v>241000000</v>
      </c>
      <c r="AY17">
        <v>149000000</v>
      </c>
      <c r="AZ17">
        <v>122000000</v>
      </c>
      <c r="BA17">
        <v>142000000</v>
      </c>
      <c r="BB17">
        <v>152000000</v>
      </c>
      <c r="BC17">
        <v>141000000</v>
      </c>
      <c r="BD17">
        <v>129000000</v>
      </c>
      <c r="BE17">
        <v>153000000</v>
      </c>
      <c r="BI17">
        <f t="shared" si="0"/>
        <v>16</v>
      </c>
    </row>
    <row r="18" spans="1:61" x14ac:dyDescent="0.25">
      <c r="A18" t="s">
        <v>436</v>
      </c>
      <c r="B18" t="s">
        <v>248</v>
      </c>
      <c r="C18" t="str">
        <f>VLOOKUP(B18,'Metadata - Countries'!$B$1:$C$248,2,FALSE)</f>
        <v>East Asia &amp; Pacific</v>
      </c>
      <c r="D18" t="s">
        <v>572</v>
      </c>
      <c r="E18" t="s">
        <v>108</v>
      </c>
      <c r="AO18">
        <v>25000000</v>
      </c>
      <c r="AP18">
        <v>14000000</v>
      </c>
      <c r="AQ18">
        <v>8000000</v>
      </c>
      <c r="AR18">
        <v>15000000</v>
      </c>
      <c r="AS18">
        <v>6000000</v>
      </c>
      <c r="AT18">
        <v>7000000</v>
      </c>
      <c r="AU18">
        <v>5200000</v>
      </c>
      <c r="AV18">
        <v>2800000</v>
      </c>
      <c r="AW18">
        <v>4900000</v>
      </c>
      <c r="AX18">
        <v>7100000</v>
      </c>
      <c r="AY18">
        <v>9400000</v>
      </c>
      <c r="AZ18">
        <v>3900000</v>
      </c>
      <c r="BA18">
        <v>4500000</v>
      </c>
      <c r="BB18">
        <v>3800000</v>
      </c>
      <c r="BC18">
        <v>2100000</v>
      </c>
      <c r="BD18">
        <v>2500000</v>
      </c>
      <c r="BE18">
        <v>3500000</v>
      </c>
      <c r="BI18">
        <f t="shared" si="0"/>
        <v>16</v>
      </c>
    </row>
    <row r="19" spans="1:61" x14ac:dyDescent="0.25">
      <c r="A19" t="s">
        <v>397</v>
      </c>
      <c r="B19" t="s">
        <v>481</v>
      </c>
      <c r="C19" t="str">
        <f>VLOOKUP(B19,'Metadata - Countries'!$B$1:$C$248,2,FALSE)</f>
        <v>Latin America &amp; Caribbean</v>
      </c>
      <c r="D19" t="s">
        <v>572</v>
      </c>
      <c r="E19" t="s">
        <v>108</v>
      </c>
      <c r="AO19">
        <v>247000000</v>
      </c>
      <c r="AP19">
        <v>258000000</v>
      </c>
      <c r="AQ19">
        <v>278000000</v>
      </c>
      <c r="AR19">
        <v>282000000</v>
      </c>
      <c r="AS19">
        <v>290000000</v>
      </c>
      <c r="AT19">
        <v>291000000</v>
      </c>
      <c r="AU19">
        <v>272000000</v>
      </c>
      <c r="AV19">
        <v>274000000</v>
      </c>
      <c r="AW19">
        <v>300000000</v>
      </c>
      <c r="AX19">
        <v>337000000</v>
      </c>
      <c r="AY19">
        <v>309000000</v>
      </c>
      <c r="AZ19">
        <v>327000000</v>
      </c>
      <c r="BA19">
        <v>338000000</v>
      </c>
      <c r="BB19">
        <v>334000000</v>
      </c>
      <c r="BC19">
        <v>305000000</v>
      </c>
      <c r="BD19">
        <v>298000000</v>
      </c>
      <c r="BE19">
        <v>312000000</v>
      </c>
      <c r="BI19">
        <f t="shared" si="0"/>
        <v>16</v>
      </c>
    </row>
    <row r="20" spans="1:61" x14ac:dyDescent="0.25">
      <c r="A20" t="s">
        <v>465</v>
      </c>
      <c r="B20" t="s">
        <v>639</v>
      </c>
      <c r="C20" t="str">
        <f>VLOOKUP(B20,'Metadata - Countries'!$B$1:$C$248,2,FALSE)</f>
        <v>Latin America &amp; Caribbean</v>
      </c>
      <c r="D20" t="s">
        <v>572</v>
      </c>
      <c r="E20" t="s">
        <v>108</v>
      </c>
      <c r="AO20">
        <v>394000000</v>
      </c>
      <c r="AP20">
        <v>368000000</v>
      </c>
      <c r="AQ20">
        <v>501000000</v>
      </c>
      <c r="AR20">
        <v>534000000</v>
      </c>
      <c r="AS20">
        <v>525000000</v>
      </c>
      <c r="AT20">
        <v>559000000</v>
      </c>
      <c r="AU20">
        <v>585000000</v>
      </c>
      <c r="AV20">
        <v>607000000</v>
      </c>
      <c r="AW20">
        <v>518000000</v>
      </c>
      <c r="AX20">
        <v>523000000</v>
      </c>
      <c r="AY20">
        <v>356000000</v>
      </c>
      <c r="AZ20">
        <v>509000000</v>
      </c>
      <c r="BA20">
        <v>481000000</v>
      </c>
      <c r="BB20">
        <v>518000000</v>
      </c>
      <c r="BC20">
        <v>458000000</v>
      </c>
      <c r="BD20">
        <v>465000000</v>
      </c>
      <c r="BE20">
        <v>472000000</v>
      </c>
      <c r="BI20">
        <f t="shared" si="0"/>
        <v>16</v>
      </c>
    </row>
    <row r="21" spans="1:61" x14ac:dyDescent="0.25">
      <c r="A21" t="s">
        <v>649</v>
      </c>
      <c r="B21" t="s">
        <v>160</v>
      </c>
      <c r="C21" t="str">
        <f>VLOOKUP(B21,'Metadata - Countries'!$B$1:$C$248,2,FALSE)</f>
        <v>Latin America &amp; Caribbean</v>
      </c>
      <c r="D21" t="s">
        <v>572</v>
      </c>
      <c r="E21" t="s">
        <v>108</v>
      </c>
      <c r="AO21">
        <v>232000000</v>
      </c>
      <c r="AP21">
        <v>262000000</v>
      </c>
      <c r="AQ21">
        <v>344000000</v>
      </c>
      <c r="AR21">
        <v>356000000</v>
      </c>
      <c r="AS21">
        <v>365000000</v>
      </c>
      <c r="AT21">
        <v>371000000</v>
      </c>
      <c r="AU21">
        <v>361000000</v>
      </c>
      <c r="AV21">
        <v>402000000</v>
      </c>
      <c r="AW21">
        <v>437000000</v>
      </c>
      <c r="AX21">
        <v>568000000</v>
      </c>
      <c r="AY21">
        <v>593000000</v>
      </c>
      <c r="AZ21">
        <v>517000000</v>
      </c>
      <c r="BA21">
        <v>621000000</v>
      </c>
      <c r="BB21">
        <v>557000000</v>
      </c>
      <c r="BC21">
        <v>548000000</v>
      </c>
      <c r="BD21">
        <v>630000000</v>
      </c>
      <c r="BE21">
        <v>650000000</v>
      </c>
      <c r="BI21">
        <f t="shared" si="0"/>
        <v>16</v>
      </c>
    </row>
    <row r="22" spans="1:61" x14ac:dyDescent="0.25">
      <c r="A22" t="s">
        <v>401</v>
      </c>
      <c r="B22" t="s">
        <v>169</v>
      </c>
      <c r="C22" t="str">
        <f>VLOOKUP(B22,'Metadata - Countries'!$B$1:$C$248,2,FALSE)</f>
        <v>Middle East &amp; North Africa</v>
      </c>
      <c r="D22" t="s">
        <v>572</v>
      </c>
      <c r="E22" t="s">
        <v>108</v>
      </c>
      <c r="AO22">
        <v>205000000</v>
      </c>
      <c r="AP22">
        <v>142000000</v>
      </c>
      <c r="AQ22">
        <v>190000000</v>
      </c>
      <c r="AR22">
        <v>656000000</v>
      </c>
      <c r="AS22">
        <v>559000000</v>
      </c>
      <c r="AT22">
        <v>677000000</v>
      </c>
      <c r="AU22">
        <v>1122000000</v>
      </c>
      <c r="AV22">
        <v>1607000000</v>
      </c>
      <c r="AW22">
        <v>1266000000</v>
      </c>
      <c r="AX22">
        <v>1305000000</v>
      </c>
      <c r="AY22">
        <v>1025000000</v>
      </c>
      <c r="AZ22">
        <v>1464000000</v>
      </c>
      <c r="BA22">
        <v>1950000000</v>
      </c>
      <c r="BB22">
        <v>1978000000</v>
      </c>
      <c r="BC22">
        <v>2259000000</v>
      </c>
      <c r="BD22">
        <v>2631000000</v>
      </c>
      <c r="BE22">
        <v>2574000000</v>
      </c>
      <c r="BI22">
        <f t="shared" si="0"/>
        <v>16</v>
      </c>
    </row>
    <row r="23" spans="1:61" x14ac:dyDescent="0.25">
      <c r="A23" t="s">
        <v>77</v>
      </c>
      <c r="B23" t="s">
        <v>189</v>
      </c>
      <c r="C23" t="str">
        <f>VLOOKUP(B23,'Metadata - Countries'!$B$1:$C$248,2,FALSE)</f>
        <v>Middle East &amp; North Africa</v>
      </c>
      <c r="D23" t="s">
        <v>572</v>
      </c>
      <c r="E23" t="s">
        <v>108</v>
      </c>
      <c r="AO23">
        <v>255000000</v>
      </c>
      <c r="AP23">
        <v>242000000</v>
      </c>
      <c r="AQ23">
        <v>239000000</v>
      </c>
      <c r="AR23">
        <v>346000000</v>
      </c>
      <c r="AS23">
        <v>377000000</v>
      </c>
      <c r="AT23">
        <v>283000000</v>
      </c>
      <c r="AU23">
        <v>37000000</v>
      </c>
      <c r="AV23">
        <v>38000000</v>
      </c>
      <c r="AW23">
        <v>152000000</v>
      </c>
      <c r="AX23">
        <v>115000000</v>
      </c>
      <c r="AY23">
        <v>119000000</v>
      </c>
      <c r="AZ23">
        <v>89000000</v>
      </c>
      <c r="BA23">
        <v>212000000</v>
      </c>
      <c r="BB23">
        <v>269000000</v>
      </c>
      <c r="BC23">
        <v>410000000</v>
      </c>
      <c r="BD23">
        <v>667000000</v>
      </c>
      <c r="BE23">
        <v>795000000</v>
      </c>
      <c r="BI23">
        <f t="shared" si="0"/>
        <v>16</v>
      </c>
    </row>
    <row r="24" spans="1:61" x14ac:dyDescent="0.25">
      <c r="A24" t="s">
        <v>345</v>
      </c>
      <c r="B24" t="s">
        <v>340</v>
      </c>
      <c r="C24" t="str">
        <f>VLOOKUP(B24,'Metadata - Countries'!$B$1:$C$248,2,FALSE)</f>
        <v>Sub-Saharan Africa</v>
      </c>
      <c r="D24" t="s">
        <v>572</v>
      </c>
      <c r="E24" t="s">
        <v>108</v>
      </c>
      <c r="AO24">
        <v>22000000</v>
      </c>
      <c r="AP24">
        <v>23000000</v>
      </c>
      <c r="AQ24">
        <v>26000000</v>
      </c>
      <c r="AR24">
        <v>16000000</v>
      </c>
      <c r="AS24">
        <v>19000000</v>
      </c>
      <c r="AT24">
        <v>15000000</v>
      </c>
      <c r="AU24">
        <v>9000000</v>
      </c>
      <c r="AV24">
        <v>11000000</v>
      </c>
      <c r="AW24">
        <v>16000000</v>
      </c>
      <c r="AX24">
        <v>21000000</v>
      </c>
      <c r="AY24">
        <v>24000000</v>
      </c>
      <c r="AZ24">
        <v>27000000</v>
      </c>
      <c r="BA24">
        <v>30000000</v>
      </c>
      <c r="BB24">
        <v>37000000</v>
      </c>
      <c r="BC24">
        <v>32000000</v>
      </c>
      <c r="BD24">
        <v>35000000</v>
      </c>
      <c r="BE24">
        <v>42000000</v>
      </c>
      <c r="BI24">
        <f t="shared" si="0"/>
        <v>16</v>
      </c>
    </row>
    <row r="25" spans="1:61" x14ac:dyDescent="0.25">
      <c r="A25" t="s">
        <v>339</v>
      </c>
      <c r="B25" t="s">
        <v>602</v>
      </c>
      <c r="C25" t="str">
        <f>VLOOKUP(B25,'Metadata - Countries'!$B$1:$C$248,2,FALSE)</f>
        <v>Sub-Saharan Africa</v>
      </c>
      <c r="D25" t="s">
        <v>572</v>
      </c>
      <c r="E25" t="s">
        <v>108</v>
      </c>
      <c r="AO25">
        <v>26000000</v>
      </c>
      <c r="AP25">
        <v>27000000</v>
      </c>
      <c r="AQ25">
        <v>25000000</v>
      </c>
      <c r="AR25">
        <v>28000000</v>
      </c>
      <c r="AS25">
        <v>36000000</v>
      </c>
      <c r="AT25">
        <v>47000000</v>
      </c>
      <c r="AU25">
        <v>91000000</v>
      </c>
      <c r="AV25">
        <v>105000000</v>
      </c>
      <c r="AW25">
        <v>136000000</v>
      </c>
      <c r="AX25">
        <v>142000000</v>
      </c>
      <c r="AY25">
        <v>149000000</v>
      </c>
      <c r="AZ25">
        <v>175000000</v>
      </c>
      <c r="BA25">
        <v>227000000</v>
      </c>
      <c r="BB25">
        <v>286000000</v>
      </c>
      <c r="BC25">
        <v>290000000</v>
      </c>
      <c r="BD25">
        <v>296000000</v>
      </c>
      <c r="BE25">
        <v>274000000</v>
      </c>
      <c r="BI25">
        <f t="shared" si="0"/>
        <v>16</v>
      </c>
    </row>
    <row r="26" spans="1:61" x14ac:dyDescent="0.25">
      <c r="A26" t="s">
        <v>141</v>
      </c>
      <c r="B26" t="s">
        <v>255</v>
      </c>
      <c r="C26" t="str">
        <f>VLOOKUP(B26,'Metadata - Countries'!$B$1:$C$248,2,FALSE)</f>
        <v>Sub-Saharan Africa</v>
      </c>
      <c r="D26" t="s">
        <v>572</v>
      </c>
      <c r="E26" t="s">
        <v>108</v>
      </c>
      <c r="AO26">
        <v>278000000</v>
      </c>
      <c r="AP26">
        <v>293000000</v>
      </c>
      <c r="AQ26">
        <v>333000000</v>
      </c>
      <c r="AR26">
        <v>288000000</v>
      </c>
      <c r="AS26">
        <v>287000000</v>
      </c>
      <c r="AT26">
        <v>193000000</v>
      </c>
      <c r="AU26">
        <v>264000000</v>
      </c>
      <c r="AV26">
        <v>251000000</v>
      </c>
      <c r="AW26">
        <v>383000000</v>
      </c>
      <c r="AX26">
        <v>426000000</v>
      </c>
      <c r="AY26">
        <v>363000000</v>
      </c>
      <c r="AZ26">
        <v>473000000</v>
      </c>
      <c r="BA26">
        <v>542000000</v>
      </c>
      <c r="BB26">
        <v>484000000</v>
      </c>
      <c r="BC26">
        <v>511000000</v>
      </c>
      <c r="BD26">
        <v>560000000</v>
      </c>
      <c r="BE26">
        <v>645000000</v>
      </c>
      <c r="BI26">
        <f t="shared" si="0"/>
        <v>16</v>
      </c>
    </row>
    <row r="27" spans="1:61" x14ac:dyDescent="0.25">
      <c r="A27" t="s">
        <v>168</v>
      </c>
      <c r="B27" t="s">
        <v>131</v>
      </c>
      <c r="C27" t="str">
        <f>VLOOKUP(B27,'Metadata - Countries'!$B$1:$C$248,2,FALSE)</f>
        <v>Sub-Saharan Africa</v>
      </c>
      <c r="D27" t="s">
        <v>572</v>
      </c>
      <c r="E27" t="s">
        <v>108</v>
      </c>
      <c r="AO27">
        <v>7000000</v>
      </c>
      <c r="AP27">
        <v>26000000</v>
      </c>
      <c r="AQ27">
        <v>29000000</v>
      </c>
      <c r="AR27">
        <v>27000000</v>
      </c>
      <c r="AS27">
        <v>25000000</v>
      </c>
      <c r="AT27">
        <v>23000000</v>
      </c>
      <c r="AU27">
        <v>30000000</v>
      </c>
      <c r="AV27">
        <v>20000000</v>
      </c>
      <c r="AW27">
        <v>28000000</v>
      </c>
      <c r="AX27">
        <v>32000000</v>
      </c>
      <c r="AY27">
        <v>44000000</v>
      </c>
      <c r="AZ27">
        <v>39000000</v>
      </c>
      <c r="BA27">
        <v>44000000</v>
      </c>
      <c r="BB27">
        <v>86000000</v>
      </c>
      <c r="BC27">
        <v>69000000</v>
      </c>
      <c r="BD27">
        <v>86000000</v>
      </c>
      <c r="BE27">
        <v>86000000</v>
      </c>
      <c r="BI27">
        <f t="shared" si="0"/>
        <v>16</v>
      </c>
    </row>
    <row r="28" spans="1:61" x14ac:dyDescent="0.25">
      <c r="A28" t="s">
        <v>422</v>
      </c>
      <c r="B28" t="s">
        <v>290</v>
      </c>
      <c r="C28" t="str">
        <f>VLOOKUP(B28,'Metadata - Countries'!$B$1:$C$248,2,FALSE)</f>
        <v>East Asia &amp; Pacific</v>
      </c>
      <c r="D28" t="s">
        <v>572</v>
      </c>
      <c r="E28" t="s">
        <v>108</v>
      </c>
      <c r="AO28">
        <v>11915000000</v>
      </c>
      <c r="AP28">
        <v>13779000000</v>
      </c>
      <c r="AQ28">
        <v>13698000000</v>
      </c>
      <c r="AR28">
        <v>11664000000</v>
      </c>
      <c r="AS28">
        <v>12866000000</v>
      </c>
      <c r="AT28">
        <v>13016000000</v>
      </c>
      <c r="AU28">
        <v>12804000000</v>
      </c>
      <c r="AV28">
        <v>13624000000</v>
      </c>
      <c r="AW28">
        <v>16647000000</v>
      </c>
      <c r="AX28">
        <v>20453000000</v>
      </c>
      <c r="AY28">
        <v>19820000000</v>
      </c>
      <c r="AZ28">
        <v>20726000000</v>
      </c>
      <c r="BA28">
        <v>25624000000</v>
      </c>
      <c r="BB28">
        <v>28306000000</v>
      </c>
      <c r="BC28">
        <v>28022000000</v>
      </c>
      <c r="BD28">
        <v>32336000000</v>
      </c>
      <c r="BE28">
        <v>34207000000</v>
      </c>
      <c r="BF28">
        <v>34130000000</v>
      </c>
      <c r="BI28">
        <f t="shared" si="0"/>
        <v>16</v>
      </c>
    </row>
    <row r="29" spans="1:61" x14ac:dyDescent="0.25">
      <c r="A29" t="s">
        <v>487</v>
      </c>
      <c r="B29" t="s">
        <v>177</v>
      </c>
      <c r="C29" t="str">
        <f>VLOOKUP(B29,'Metadata - Countries'!$B$1:$C$248,2,FALSE)</f>
        <v>East Asia &amp; Pacific</v>
      </c>
      <c r="D29" t="s">
        <v>572</v>
      </c>
      <c r="E29" t="s">
        <v>108</v>
      </c>
      <c r="AO29">
        <v>8730000000</v>
      </c>
      <c r="AP29">
        <v>10200000000</v>
      </c>
      <c r="AQ29">
        <v>12626000000</v>
      </c>
      <c r="AR29">
        <v>13229000000</v>
      </c>
      <c r="AS29">
        <v>15006000000</v>
      </c>
      <c r="AT29">
        <v>17318000000</v>
      </c>
      <c r="AU29">
        <v>19006000000</v>
      </c>
      <c r="AV29">
        <v>21742000000</v>
      </c>
      <c r="AW29">
        <v>18707000000</v>
      </c>
      <c r="AX29">
        <v>27755000000</v>
      </c>
      <c r="AY29">
        <v>31842000000</v>
      </c>
      <c r="AZ29">
        <v>37132000000</v>
      </c>
      <c r="BA29">
        <v>41126000000</v>
      </c>
      <c r="BB29">
        <v>44130000000</v>
      </c>
      <c r="BC29">
        <v>42632000000</v>
      </c>
      <c r="BD29">
        <v>50154000000</v>
      </c>
      <c r="BE29">
        <v>53313000000</v>
      </c>
      <c r="BF29">
        <v>54937000000</v>
      </c>
      <c r="BI29">
        <f t="shared" si="0"/>
        <v>16</v>
      </c>
    </row>
    <row r="30" spans="1:61" x14ac:dyDescent="0.25">
      <c r="A30" t="s">
        <v>136</v>
      </c>
      <c r="B30" t="s">
        <v>372</v>
      </c>
      <c r="C30" t="str">
        <f>VLOOKUP(B30,'Metadata - Countries'!$B$1:$C$248,2,FALSE)</f>
        <v>East Asia &amp; Pacific</v>
      </c>
      <c r="D30" t="s">
        <v>572</v>
      </c>
      <c r="E30" t="s">
        <v>108</v>
      </c>
      <c r="AO30">
        <v>369000000</v>
      </c>
      <c r="AP30">
        <v>374000000</v>
      </c>
      <c r="AQ30">
        <v>386000000</v>
      </c>
      <c r="AR30">
        <v>309000000</v>
      </c>
      <c r="AS30">
        <v>365000000</v>
      </c>
      <c r="AT30">
        <v>291000000</v>
      </c>
      <c r="AU30">
        <v>316000000</v>
      </c>
      <c r="AV30">
        <v>384000000</v>
      </c>
      <c r="AW30">
        <v>496000000</v>
      </c>
      <c r="AX30">
        <v>588000000</v>
      </c>
      <c r="AY30">
        <v>722000000</v>
      </c>
      <c r="AZ30">
        <v>684000000</v>
      </c>
      <c r="BA30">
        <v>725000000</v>
      </c>
      <c r="BB30">
        <v>938000000</v>
      </c>
      <c r="BC30">
        <v>724000000</v>
      </c>
      <c r="BD30">
        <v>809000000</v>
      </c>
      <c r="BE30">
        <v>933000000</v>
      </c>
      <c r="BF30">
        <v>987000000</v>
      </c>
      <c r="BI30">
        <f t="shared" si="0"/>
        <v>16</v>
      </c>
    </row>
    <row r="31" spans="1:61" x14ac:dyDescent="0.25">
      <c r="A31" t="s">
        <v>257</v>
      </c>
      <c r="B31" t="s">
        <v>327</v>
      </c>
      <c r="C31" t="str">
        <f>VLOOKUP(B31,'Metadata - Countries'!$B$1:$C$248,2,FALSE)</f>
        <v>East Asia &amp; Pacific</v>
      </c>
      <c r="D31" t="s">
        <v>572</v>
      </c>
      <c r="E31" t="s">
        <v>108</v>
      </c>
      <c r="AO31">
        <v>9604000000</v>
      </c>
      <c r="AP31">
        <v>11994000000</v>
      </c>
      <c r="AQ31">
        <v>9979000000</v>
      </c>
      <c r="AR31">
        <v>7337000000</v>
      </c>
      <c r="AS31">
        <v>7343000000</v>
      </c>
      <c r="AT31">
        <v>8198000000</v>
      </c>
      <c r="AU31">
        <v>7923000000</v>
      </c>
      <c r="AV31">
        <v>9849000000</v>
      </c>
      <c r="AW31">
        <v>9004000000</v>
      </c>
      <c r="AX31">
        <v>11874000000</v>
      </c>
      <c r="AY31">
        <v>13588000000</v>
      </c>
      <c r="AZ31">
        <v>15541000000</v>
      </c>
      <c r="BA31">
        <v>18237000000</v>
      </c>
      <c r="BB31">
        <v>20236000000</v>
      </c>
      <c r="BC31">
        <v>20291000000</v>
      </c>
      <c r="BD31">
        <v>27208000000</v>
      </c>
      <c r="BE31">
        <v>33169000000</v>
      </c>
      <c r="BF31">
        <v>38021000000</v>
      </c>
      <c r="BI31">
        <f t="shared" si="0"/>
        <v>16</v>
      </c>
    </row>
    <row r="32" spans="1:61" x14ac:dyDescent="0.25">
      <c r="A32" t="s">
        <v>453</v>
      </c>
      <c r="B32" t="s">
        <v>461</v>
      </c>
      <c r="C32" t="str">
        <f>VLOOKUP(B32,'Metadata - Countries'!$B$1:$C$248,2,FALSE)</f>
        <v>East Asia &amp; Pacific</v>
      </c>
      <c r="D32" t="s">
        <v>572</v>
      </c>
      <c r="E32" t="s">
        <v>108</v>
      </c>
      <c r="AO32">
        <v>5229000000</v>
      </c>
      <c r="AP32">
        <v>6184000000</v>
      </c>
      <c r="AQ32">
        <v>6648000000</v>
      </c>
      <c r="AR32">
        <v>4255000000</v>
      </c>
      <c r="AS32">
        <v>4352000000</v>
      </c>
      <c r="AT32">
        <v>4975000000</v>
      </c>
      <c r="AU32">
        <v>5277000000</v>
      </c>
      <c r="AV32">
        <v>5797000000</v>
      </c>
      <c r="AW32">
        <v>4461000000</v>
      </c>
      <c r="AX32">
        <v>5226000000</v>
      </c>
      <c r="AY32">
        <v>5094000000</v>
      </c>
      <c r="AZ32">
        <v>4890000000</v>
      </c>
      <c r="BA32">
        <v>5831000000</v>
      </c>
      <c r="BB32">
        <v>8150000000</v>
      </c>
      <c r="BC32">
        <v>6053000000</v>
      </c>
      <c r="BD32">
        <v>7618000000</v>
      </c>
      <c r="BE32">
        <v>9038000000</v>
      </c>
      <c r="BF32">
        <v>9463000000</v>
      </c>
      <c r="BI32">
        <f t="shared" si="0"/>
        <v>16</v>
      </c>
    </row>
    <row r="33" spans="1:61" x14ac:dyDescent="0.25">
      <c r="A33" t="s">
        <v>711</v>
      </c>
      <c r="B33" t="s">
        <v>548</v>
      </c>
      <c r="C33" t="str">
        <f>VLOOKUP(B33,'Metadata - Countries'!$B$1:$C$248,2,FALSE)</f>
        <v>East Asia &amp; Pacific</v>
      </c>
      <c r="D33" t="s">
        <v>572</v>
      </c>
      <c r="E33" t="s">
        <v>108</v>
      </c>
      <c r="AO33">
        <v>4894000000</v>
      </c>
      <c r="AP33">
        <v>5775000000</v>
      </c>
      <c r="AQ33">
        <v>6175000000</v>
      </c>
      <c r="AR33">
        <v>5664000000</v>
      </c>
      <c r="AS33">
        <v>5715000000</v>
      </c>
      <c r="AT33">
        <v>5970000000</v>
      </c>
      <c r="AU33">
        <v>5750000000</v>
      </c>
      <c r="AV33">
        <v>6069000000</v>
      </c>
      <c r="AW33">
        <v>11475000000</v>
      </c>
      <c r="AX33">
        <v>14343000000</v>
      </c>
      <c r="AY33">
        <v>15555000000</v>
      </c>
      <c r="AZ33">
        <v>11490000000</v>
      </c>
      <c r="BA33">
        <v>12422000000</v>
      </c>
      <c r="BB33">
        <v>13781000000</v>
      </c>
      <c r="BC33">
        <v>12537000000</v>
      </c>
      <c r="BD33">
        <v>15356000000</v>
      </c>
      <c r="BE33">
        <v>12534000000</v>
      </c>
      <c r="BF33">
        <v>16197000000</v>
      </c>
      <c r="BI33">
        <f t="shared" si="0"/>
        <v>16</v>
      </c>
    </row>
    <row r="34" spans="1:61" x14ac:dyDescent="0.25">
      <c r="A34" t="s">
        <v>658</v>
      </c>
      <c r="B34" t="s">
        <v>690</v>
      </c>
      <c r="C34" t="str">
        <f>VLOOKUP(B34,'Metadata - Countries'!$B$1:$C$248,2,FALSE)</f>
        <v>East Asia &amp; Pacific</v>
      </c>
      <c r="D34" t="s">
        <v>572</v>
      </c>
      <c r="E34" t="s">
        <v>108</v>
      </c>
      <c r="AO34">
        <v>71000000</v>
      </c>
      <c r="AP34">
        <v>117000000</v>
      </c>
      <c r="AQ34">
        <v>99000000</v>
      </c>
      <c r="AR34">
        <v>129000000</v>
      </c>
      <c r="AS34">
        <v>240000000</v>
      </c>
      <c r="AT34">
        <v>345000000</v>
      </c>
      <c r="AU34">
        <v>429000000</v>
      </c>
      <c r="AV34">
        <v>509000000</v>
      </c>
      <c r="AW34">
        <v>441000000</v>
      </c>
      <c r="AX34">
        <v>673000000</v>
      </c>
      <c r="AY34">
        <v>929000000</v>
      </c>
      <c r="AZ34">
        <v>1109000000</v>
      </c>
      <c r="BA34">
        <v>1169000000</v>
      </c>
      <c r="BB34">
        <v>1280000000</v>
      </c>
      <c r="BC34">
        <v>1208000000</v>
      </c>
      <c r="BD34">
        <v>1332000000</v>
      </c>
      <c r="BE34">
        <v>1790000000</v>
      </c>
      <c r="BF34">
        <v>2000000000</v>
      </c>
      <c r="BI34">
        <f t="shared" si="0"/>
        <v>16</v>
      </c>
    </row>
    <row r="35" spans="1:61" x14ac:dyDescent="0.25">
      <c r="A35" t="s">
        <v>186</v>
      </c>
      <c r="B35" t="s">
        <v>651</v>
      </c>
      <c r="C35" t="str">
        <f>VLOOKUP(B35,'Metadata - Countries'!$B$1:$C$248,2,FALSE)</f>
        <v>East Asia &amp; Pacific</v>
      </c>
      <c r="D35" t="s">
        <v>572</v>
      </c>
      <c r="E35" t="s">
        <v>108</v>
      </c>
      <c r="AO35">
        <v>6670000000</v>
      </c>
      <c r="AP35">
        <v>6350000000</v>
      </c>
      <c r="AQ35">
        <v>6317000000</v>
      </c>
      <c r="AR35">
        <v>8263000000</v>
      </c>
      <c r="AS35">
        <v>8337000000</v>
      </c>
      <c r="AT35">
        <v>8527000000</v>
      </c>
      <c r="AU35">
        <v>7919000000</v>
      </c>
      <c r="AV35">
        <v>7621000000</v>
      </c>
      <c r="AW35">
        <v>7005000000</v>
      </c>
      <c r="AX35">
        <v>8226000000</v>
      </c>
      <c r="AY35">
        <v>8290000000</v>
      </c>
      <c r="AZ35">
        <v>8508000000</v>
      </c>
      <c r="BA35">
        <v>9288000000</v>
      </c>
      <c r="BB35">
        <v>13479000000</v>
      </c>
      <c r="BC35">
        <v>13304000000</v>
      </c>
      <c r="BD35">
        <v>14398000000</v>
      </c>
      <c r="BE35">
        <v>17467000000</v>
      </c>
      <c r="BF35">
        <v>19653000000</v>
      </c>
      <c r="BI35">
        <f t="shared" si="0"/>
        <v>16</v>
      </c>
    </row>
    <row r="36" spans="1:61" x14ac:dyDescent="0.25">
      <c r="A36" t="s">
        <v>559</v>
      </c>
      <c r="B36" t="s">
        <v>225</v>
      </c>
      <c r="C36" t="str">
        <f>VLOOKUP(B36,'Metadata - Countries'!$B$1:$C$248,2,FALSE)</f>
        <v>East Asia &amp; Pacific</v>
      </c>
      <c r="D36" t="s">
        <v>572</v>
      </c>
      <c r="E36" t="s">
        <v>108</v>
      </c>
      <c r="AO36">
        <v>52000000</v>
      </c>
      <c r="AP36">
        <v>63000000</v>
      </c>
      <c r="AQ36">
        <v>61000000</v>
      </c>
      <c r="AR36">
        <v>97000000</v>
      </c>
      <c r="AS36">
        <v>86000000</v>
      </c>
      <c r="AT36">
        <v>114000000</v>
      </c>
      <c r="AU36">
        <v>108000000</v>
      </c>
      <c r="AV36">
        <v>110000000</v>
      </c>
      <c r="AW36">
        <v>77000000</v>
      </c>
      <c r="AX36">
        <v>122000000</v>
      </c>
      <c r="AY36">
        <v>143000000</v>
      </c>
      <c r="AZ36">
        <v>160000000</v>
      </c>
      <c r="BA36">
        <v>190000000</v>
      </c>
      <c r="BB36">
        <v>280000000</v>
      </c>
      <c r="BC36">
        <v>271000000</v>
      </c>
      <c r="BD36">
        <v>385000000</v>
      </c>
      <c r="BE36">
        <v>413000000</v>
      </c>
      <c r="BF36">
        <v>461000000</v>
      </c>
      <c r="BI36">
        <f t="shared" ref="BI36:BI67" si="1">COUNT(AO36:BD36)</f>
        <v>16</v>
      </c>
    </row>
    <row r="37" spans="1:61" x14ac:dyDescent="0.25">
      <c r="A37" t="s">
        <v>564</v>
      </c>
      <c r="B37" t="s">
        <v>286</v>
      </c>
      <c r="C37" t="str">
        <f>VLOOKUP(B37,'Metadata - Countries'!$B$1:$C$248,2,FALSE)</f>
        <v>East Asia &amp; Pacific</v>
      </c>
      <c r="D37" t="s">
        <v>572</v>
      </c>
      <c r="E37" t="s">
        <v>108</v>
      </c>
      <c r="AO37">
        <v>3233000000</v>
      </c>
      <c r="AP37">
        <v>3085000000</v>
      </c>
      <c r="AQ37">
        <v>2876000000</v>
      </c>
      <c r="AR37">
        <v>2648000000</v>
      </c>
      <c r="AS37">
        <v>2598000000</v>
      </c>
      <c r="AT37">
        <v>3205000000</v>
      </c>
      <c r="AU37">
        <v>3745000000</v>
      </c>
      <c r="AV37">
        <v>4428000000</v>
      </c>
      <c r="AW37">
        <v>5225000000</v>
      </c>
      <c r="AX37">
        <v>7431000000</v>
      </c>
      <c r="AY37">
        <v>8190000000</v>
      </c>
      <c r="AZ37">
        <v>10055000000</v>
      </c>
      <c r="BA37">
        <v>13733000000</v>
      </c>
      <c r="BB37">
        <v>17297000000</v>
      </c>
      <c r="BC37">
        <v>18445000000</v>
      </c>
      <c r="BD37">
        <v>28214000000</v>
      </c>
      <c r="BE37">
        <v>38976000000</v>
      </c>
      <c r="BF37">
        <v>44455000000</v>
      </c>
      <c r="BI37">
        <f t="shared" si="1"/>
        <v>16</v>
      </c>
    </row>
    <row r="38" spans="1:61" x14ac:dyDescent="0.25">
      <c r="A38" t="s">
        <v>386</v>
      </c>
      <c r="B38" t="s">
        <v>464</v>
      </c>
      <c r="C38" t="str">
        <f>VLOOKUP(B38,'Metadata - Countries'!$B$1:$C$248,2,FALSE)</f>
        <v>East Asia &amp; Pacific</v>
      </c>
      <c r="D38" t="s">
        <v>572</v>
      </c>
      <c r="E38" t="s">
        <v>108</v>
      </c>
      <c r="AO38">
        <v>33000000</v>
      </c>
      <c r="AP38">
        <v>20000000</v>
      </c>
      <c r="AQ38">
        <v>25000000</v>
      </c>
      <c r="AR38">
        <v>47000000</v>
      </c>
      <c r="AS38">
        <v>43000000</v>
      </c>
      <c r="AT38">
        <v>43000000</v>
      </c>
      <c r="AU38">
        <v>49000000</v>
      </c>
      <c r="AV38">
        <v>143000000</v>
      </c>
      <c r="AW38">
        <v>154000000</v>
      </c>
      <c r="AX38">
        <v>205000000</v>
      </c>
      <c r="AY38">
        <v>203000000</v>
      </c>
      <c r="AZ38">
        <v>261000000</v>
      </c>
      <c r="BA38">
        <v>354000000</v>
      </c>
      <c r="BB38">
        <v>272000000</v>
      </c>
      <c r="BC38">
        <v>253000000</v>
      </c>
      <c r="BD38">
        <v>288000000</v>
      </c>
      <c r="BE38">
        <v>258000000</v>
      </c>
      <c r="BF38">
        <v>480000000</v>
      </c>
      <c r="BI38">
        <f t="shared" si="1"/>
        <v>16</v>
      </c>
    </row>
    <row r="39" spans="1:61" x14ac:dyDescent="0.25">
      <c r="A39" t="s">
        <v>434</v>
      </c>
      <c r="B39" t="s">
        <v>579</v>
      </c>
      <c r="C39" t="str">
        <f>VLOOKUP(B39,'Metadata - Countries'!$B$1:$C$248,2,FALSE)</f>
        <v>East Asia &amp; Pacific</v>
      </c>
      <c r="D39" t="s">
        <v>572</v>
      </c>
      <c r="E39" t="s">
        <v>108</v>
      </c>
      <c r="AO39">
        <v>5044000000</v>
      </c>
      <c r="AP39">
        <v>5732000000</v>
      </c>
      <c r="AQ39">
        <v>4925000000</v>
      </c>
      <c r="AR39">
        <v>3237000000</v>
      </c>
      <c r="AS39">
        <v>4403000000</v>
      </c>
      <c r="AT39">
        <v>5873000000</v>
      </c>
      <c r="AU39">
        <v>7627000000</v>
      </c>
      <c r="AV39">
        <v>8084000000</v>
      </c>
      <c r="AW39">
        <v>6799000000</v>
      </c>
      <c r="AX39">
        <v>9183000000</v>
      </c>
      <c r="AY39">
        <v>10389000000</v>
      </c>
      <c r="AZ39">
        <v>12280000000</v>
      </c>
      <c r="BA39">
        <v>17948000000</v>
      </c>
      <c r="BB39">
        <v>18553000000</v>
      </c>
      <c r="BC39">
        <v>17231000000</v>
      </c>
      <c r="BD39">
        <v>18152000000</v>
      </c>
      <c r="BE39">
        <v>19649000000</v>
      </c>
      <c r="BF39">
        <v>20251000000</v>
      </c>
      <c r="BI39">
        <f t="shared" si="1"/>
        <v>16</v>
      </c>
    </row>
    <row r="40" spans="1:61" x14ac:dyDescent="0.25">
      <c r="A40" t="s">
        <v>544</v>
      </c>
      <c r="B40" t="s">
        <v>274</v>
      </c>
      <c r="C40" t="str">
        <f>VLOOKUP(B40,'Metadata - Countries'!$B$1:$C$248,2,FALSE)</f>
        <v>East Asia &amp; Pacific</v>
      </c>
      <c r="D40" t="s">
        <v>572</v>
      </c>
      <c r="E40" t="s">
        <v>108</v>
      </c>
      <c r="AO40">
        <v>2318000000</v>
      </c>
      <c r="AP40">
        <v>2553000000</v>
      </c>
      <c r="AQ40">
        <v>2211000000</v>
      </c>
      <c r="AR40">
        <v>1857000000</v>
      </c>
      <c r="AS40">
        <v>2234000000</v>
      </c>
      <c r="AT40">
        <v>2272000000</v>
      </c>
      <c r="AU40">
        <v>2340000000</v>
      </c>
      <c r="AV40">
        <v>3159000000</v>
      </c>
      <c r="AW40">
        <v>4232000000</v>
      </c>
      <c r="AX40">
        <v>5098000000</v>
      </c>
      <c r="AY40">
        <v>5211000000</v>
      </c>
      <c r="AZ40">
        <v>4792000000</v>
      </c>
      <c r="BA40">
        <v>5413000000</v>
      </c>
      <c r="BB40">
        <v>5152000000</v>
      </c>
      <c r="BC40">
        <v>4591000000</v>
      </c>
      <c r="BD40">
        <v>4904000000</v>
      </c>
      <c r="BE40">
        <v>5546000000</v>
      </c>
      <c r="BF40">
        <v>5467000000</v>
      </c>
      <c r="BI40">
        <f t="shared" si="1"/>
        <v>16</v>
      </c>
    </row>
    <row r="41" spans="1:61" x14ac:dyDescent="0.25">
      <c r="A41" t="s">
        <v>266</v>
      </c>
      <c r="B41" t="s">
        <v>567</v>
      </c>
      <c r="C41" t="str">
        <f>VLOOKUP(B41,'Metadata - Countries'!$B$1:$C$248,2,FALSE)</f>
        <v>East Asia &amp; Pacific</v>
      </c>
      <c r="D41" t="s">
        <v>572</v>
      </c>
      <c r="E41" t="s">
        <v>108</v>
      </c>
      <c r="AO41">
        <v>1141000000</v>
      </c>
      <c r="AP41">
        <v>1551000000</v>
      </c>
      <c r="AQ41">
        <v>2347000000</v>
      </c>
      <c r="AR41">
        <v>1431000000</v>
      </c>
      <c r="AS41">
        <v>2652000000</v>
      </c>
      <c r="AT41">
        <v>2334000000</v>
      </c>
      <c r="AU41">
        <v>2011000000</v>
      </c>
      <c r="AV41">
        <v>2018000000</v>
      </c>
      <c r="AW41">
        <v>1821000000</v>
      </c>
      <c r="AX41">
        <v>2390000000</v>
      </c>
      <c r="AY41">
        <v>2755000000</v>
      </c>
      <c r="AZ41">
        <v>4019000000</v>
      </c>
      <c r="BA41">
        <v>5520000000</v>
      </c>
      <c r="BB41">
        <v>3024000000</v>
      </c>
      <c r="BC41">
        <v>2853000000</v>
      </c>
      <c r="BD41">
        <v>3228000000</v>
      </c>
      <c r="BE41">
        <v>4026000000</v>
      </c>
      <c r="BF41">
        <v>4900000000</v>
      </c>
      <c r="BI41">
        <f t="shared" si="1"/>
        <v>16</v>
      </c>
    </row>
    <row r="42" spans="1:61" x14ac:dyDescent="0.25">
      <c r="A42" t="s">
        <v>488</v>
      </c>
      <c r="B42" t="s">
        <v>74</v>
      </c>
      <c r="C42" t="str">
        <f>VLOOKUP(B42,'Metadata - Countries'!$B$1:$C$248,2,FALSE)</f>
        <v>East Asia &amp; Pacific</v>
      </c>
      <c r="D42" t="s">
        <v>572</v>
      </c>
      <c r="E42" t="s">
        <v>108</v>
      </c>
      <c r="AO42">
        <v>7611000000</v>
      </c>
      <c r="AP42">
        <v>7402000000</v>
      </c>
      <c r="AQ42">
        <v>6326000000</v>
      </c>
      <c r="AR42">
        <v>4603000000</v>
      </c>
      <c r="AS42">
        <v>5089000000</v>
      </c>
      <c r="AT42">
        <v>5142000000</v>
      </c>
      <c r="AU42">
        <v>4641000000</v>
      </c>
      <c r="AV42">
        <v>4458000000</v>
      </c>
      <c r="AW42">
        <v>3842000000</v>
      </c>
      <c r="AX42">
        <v>5327000000</v>
      </c>
      <c r="AY42">
        <v>6209000000</v>
      </c>
      <c r="AZ42">
        <v>7536000000</v>
      </c>
      <c r="BA42">
        <v>9066000000</v>
      </c>
      <c r="BB42">
        <v>10714000000</v>
      </c>
      <c r="BC42">
        <v>9403000000</v>
      </c>
      <c r="BD42">
        <v>14178000000</v>
      </c>
      <c r="BE42">
        <v>18082000000</v>
      </c>
      <c r="BF42">
        <v>19261000000</v>
      </c>
      <c r="BI42">
        <f t="shared" si="1"/>
        <v>16</v>
      </c>
    </row>
    <row r="43" spans="1:61" x14ac:dyDescent="0.25">
      <c r="A43" t="s">
        <v>91</v>
      </c>
      <c r="B43" t="s">
        <v>299</v>
      </c>
      <c r="C43" t="str">
        <f>VLOOKUP(B43,'Metadata - Countries'!$B$1:$C$248,2,FALSE)</f>
        <v>East Asia &amp; Pacific</v>
      </c>
      <c r="D43" t="s">
        <v>572</v>
      </c>
      <c r="E43" t="s">
        <v>108</v>
      </c>
      <c r="AO43">
        <v>17100000</v>
      </c>
      <c r="AP43">
        <v>16000000</v>
      </c>
      <c r="AQ43">
        <v>9700000</v>
      </c>
      <c r="AR43">
        <v>7100000</v>
      </c>
      <c r="AS43">
        <v>9700000</v>
      </c>
      <c r="AT43">
        <v>4000000</v>
      </c>
      <c r="AU43">
        <v>8800000</v>
      </c>
      <c r="AV43">
        <v>800000</v>
      </c>
      <c r="AW43">
        <v>1600000</v>
      </c>
      <c r="AX43">
        <v>3500000</v>
      </c>
      <c r="AY43">
        <v>6400000</v>
      </c>
      <c r="AZ43">
        <v>35300000</v>
      </c>
      <c r="BA43">
        <v>37800000</v>
      </c>
      <c r="BB43">
        <v>40600000</v>
      </c>
      <c r="BC43">
        <v>50000000</v>
      </c>
      <c r="BD43">
        <v>65400000.000000007</v>
      </c>
      <c r="BE43">
        <v>86700000</v>
      </c>
      <c r="BF43">
        <v>66900000.000000007</v>
      </c>
      <c r="BI43">
        <f t="shared" si="1"/>
        <v>16</v>
      </c>
    </row>
    <row r="44" spans="1:61" x14ac:dyDescent="0.25">
      <c r="A44" t="s">
        <v>539</v>
      </c>
      <c r="B44" t="s">
        <v>433</v>
      </c>
      <c r="C44" t="str">
        <f>VLOOKUP(B44,'Metadata - Countries'!$B$1:$C$248,2,FALSE)</f>
        <v>East Asia &amp; Pacific</v>
      </c>
      <c r="D44" t="s">
        <v>572</v>
      </c>
      <c r="E44" t="s">
        <v>108</v>
      </c>
      <c r="AO44">
        <v>9257000000</v>
      </c>
      <c r="AP44">
        <v>10367000000</v>
      </c>
      <c r="AQ44">
        <v>9052000000</v>
      </c>
      <c r="AR44">
        <v>7954000000</v>
      </c>
      <c r="AS44">
        <v>9416000000</v>
      </c>
      <c r="AT44">
        <v>9935000000</v>
      </c>
      <c r="AU44">
        <v>9378000000</v>
      </c>
      <c r="AV44">
        <v>10388000000</v>
      </c>
      <c r="AW44">
        <v>10456000000</v>
      </c>
      <c r="AX44">
        <v>13054000000</v>
      </c>
      <c r="AY44">
        <v>12102000000</v>
      </c>
      <c r="AZ44">
        <v>16614000000</v>
      </c>
      <c r="BA44">
        <v>20623000000</v>
      </c>
      <c r="BB44">
        <v>22497000000</v>
      </c>
      <c r="BC44">
        <v>19814000000</v>
      </c>
      <c r="BD44">
        <v>23809000000</v>
      </c>
      <c r="BE44">
        <v>30926000000</v>
      </c>
      <c r="BF44">
        <v>37740000000</v>
      </c>
      <c r="BI44">
        <f t="shared" si="1"/>
        <v>16</v>
      </c>
    </row>
    <row r="45" spans="1:61" x14ac:dyDescent="0.25">
      <c r="A45" t="s">
        <v>623</v>
      </c>
      <c r="B45" t="s">
        <v>113</v>
      </c>
      <c r="C45" t="str">
        <f>VLOOKUP(B45,'Metadata - Countries'!$B$1:$C$248,2,FALSE)</f>
        <v>East Asia &amp; Pacific</v>
      </c>
      <c r="D45" t="s">
        <v>572</v>
      </c>
      <c r="E45" t="s">
        <v>108</v>
      </c>
      <c r="AO45">
        <v>45000000</v>
      </c>
      <c r="AP45">
        <v>56000000</v>
      </c>
      <c r="AQ45">
        <v>53000000</v>
      </c>
      <c r="AR45">
        <v>72000000</v>
      </c>
      <c r="AS45">
        <v>59000000</v>
      </c>
      <c r="AT45">
        <v>69000000</v>
      </c>
      <c r="AU45">
        <v>58000000</v>
      </c>
      <c r="AV45">
        <v>72000000</v>
      </c>
      <c r="AW45">
        <v>83000000</v>
      </c>
      <c r="AX45">
        <v>93000000</v>
      </c>
      <c r="AY45">
        <v>104000000</v>
      </c>
      <c r="AZ45">
        <v>109000000</v>
      </c>
      <c r="BA45">
        <v>142000000</v>
      </c>
      <c r="BB45">
        <v>188000000</v>
      </c>
      <c r="BC45">
        <v>214000000</v>
      </c>
      <c r="BD45">
        <v>242000000</v>
      </c>
      <c r="BE45">
        <v>252000000</v>
      </c>
      <c r="BF45">
        <v>288000000</v>
      </c>
      <c r="BI45">
        <f t="shared" si="1"/>
        <v>16</v>
      </c>
    </row>
    <row r="46" spans="1:61" x14ac:dyDescent="0.25">
      <c r="A46" t="s">
        <v>171</v>
      </c>
      <c r="B46" t="s">
        <v>473</v>
      </c>
      <c r="C46" t="str">
        <f>VLOOKUP(B46,'Metadata - Countries'!$B$1:$C$248,2,FALSE)</f>
        <v>East Asia &amp; Pacific</v>
      </c>
      <c r="D46" t="s">
        <v>572</v>
      </c>
      <c r="E46" t="s">
        <v>108</v>
      </c>
      <c r="AO46">
        <v>36000000</v>
      </c>
      <c r="AP46">
        <v>40000000</v>
      </c>
      <c r="AQ46">
        <v>39000000</v>
      </c>
      <c r="AR46">
        <v>40000000</v>
      </c>
      <c r="AS46">
        <v>43000000</v>
      </c>
      <c r="AT46">
        <v>41000000</v>
      </c>
      <c r="AU46">
        <v>39000000</v>
      </c>
      <c r="AV46">
        <v>45000000</v>
      </c>
      <c r="AW46">
        <v>54000000</v>
      </c>
      <c r="AX46">
        <v>70000000</v>
      </c>
      <c r="AY46">
        <v>74000000</v>
      </c>
      <c r="AZ46">
        <v>87000000</v>
      </c>
      <c r="BA46">
        <v>102000000</v>
      </c>
      <c r="BB46">
        <v>112000000</v>
      </c>
      <c r="BC46">
        <v>115000000</v>
      </c>
      <c r="BD46">
        <v>124000000</v>
      </c>
      <c r="BE46">
        <v>135000000</v>
      </c>
      <c r="BF46">
        <v>148000000</v>
      </c>
      <c r="BI46">
        <f t="shared" si="1"/>
        <v>16</v>
      </c>
    </row>
    <row r="47" spans="1:61" x14ac:dyDescent="0.25">
      <c r="A47" t="s">
        <v>195</v>
      </c>
      <c r="B47" t="s">
        <v>442</v>
      </c>
      <c r="C47" t="str">
        <f>VLOOKUP(B47,'Metadata - Countries'!$B$1:$C$248,2,FALSE)</f>
        <v>Europe &amp; Central Asia</v>
      </c>
      <c r="D47" t="s">
        <v>572</v>
      </c>
      <c r="E47" t="s">
        <v>108</v>
      </c>
      <c r="AO47">
        <v>70000000</v>
      </c>
      <c r="AP47">
        <v>94000000</v>
      </c>
      <c r="AQ47">
        <v>34000000</v>
      </c>
      <c r="AR47">
        <v>60000000</v>
      </c>
      <c r="AS47">
        <v>218000000</v>
      </c>
      <c r="AT47">
        <v>398000000</v>
      </c>
      <c r="AU47">
        <v>451000000</v>
      </c>
      <c r="AV47">
        <v>492000000</v>
      </c>
      <c r="AW47">
        <v>537000000</v>
      </c>
      <c r="AX47">
        <v>756000000</v>
      </c>
      <c r="AY47">
        <v>880000000</v>
      </c>
      <c r="AZ47">
        <v>1057000000</v>
      </c>
      <c r="BA47">
        <v>1479000000</v>
      </c>
      <c r="BB47">
        <v>1848000000</v>
      </c>
      <c r="BC47">
        <v>2014000000</v>
      </c>
      <c r="BD47">
        <v>1780000000</v>
      </c>
      <c r="BE47">
        <v>1833000000</v>
      </c>
      <c r="BF47">
        <v>1623000000</v>
      </c>
      <c r="BI47">
        <f t="shared" si="1"/>
        <v>16</v>
      </c>
    </row>
    <row r="48" spans="1:61" x14ac:dyDescent="0.25">
      <c r="A48" t="s">
        <v>80</v>
      </c>
      <c r="B48" t="s">
        <v>273</v>
      </c>
      <c r="C48" t="str">
        <f>VLOOKUP(B48,'Metadata - Countries'!$B$1:$C$248,2,FALSE)</f>
        <v>Europe &amp; Central Asia</v>
      </c>
      <c r="D48" t="s">
        <v>572</v>
      </c>
      <c r="E48" t="s">
        <v>108</v>
      </c>
      <c r="AO48">
        <v>14000000</v>
      </c>
      <c r="AP48">
        <v>18000000</v>
      </c>
      <c r="AQ48">
        <v>33000000</v>
      </c>
      <c r="AR48">
        <v>41000000</v>
      </c>
      <c r="AS48">
        <v>47000000</v>
      </c>
      <c r="AT48">
        <v>52000000</v>
      </c>
      <c r="AU48">
        <v>81000000</v>
      </c>
      <c r="AV48">
        <v>81000000</v>
      </c>
      <c r="AW48">
        <v>90000000</v>
      </c>
      <c r="AX48">
        <v>188000000</v>
      </c>
      <c r="AY48">
        <v>240000000</v>
      </c>
      <c r="AZ48">
        <v>307000000</v>
      </c>
      <c r="BA48">
        <v>343000000</v>
      </c>
      <c r="BB48">
        <v>377000000</v>
      </c>
      <c r="BC48">
        <v>374000000</v>
      </c>
      <c r="BD48">
        <v>456000000</v>
      </c>
      <c r="BE48">
        <v>486000000</v>
      </c>
      <c r="BF48">
        <v>487000000</v>
      </c>
      <c r="BI48">
        <f t="shared" si="1"/>
        <v>16</v>
      </c>
    </row>
    <row r="49" spans="1:61" x14ac:dyDescent="0.25">
      <c r="A49" t="s">
        <v>53</v>
      </c>
      <c r="B49" t="s">
        <v>344</v>
      </c>
      <c r="C49" t="str">
        <f>VLOOKUP(B49,'Metadata - Countries'!$B$1:$C$248,2,FALSE)</f>
        <v>Europe &amp; Central Asia</v>
      </c>
      <c r="D49" t="s">
        <v>572</v>
      </c>
      <c r="E49" t="s">
        <v>108</v>
      </c>
      <c r="AO49">
        <v>14529000000</v>
      </c>
      <c r="AP49">
        <v>13980000000</v>
      </c>
      <c r="AQ49">
        <v>12275000000</v>
      </c>
      <c r="AR49">
        <v>12694000000</v>
      </c>
      <c r="AS49">
        <v>12358000000</v>
      </c>
      <c r="AT49">
        <v>11382000000</v>
      </c>
      <c r="AU49">
        <v>11511000000</v>
      </c>
      <c r="AV49">
        <v>12334000000</v>
      </c>
      <c r="AW49">
        <v>15128000000</v>
      </c>
      <c r="AX49">
        <v>17251000000</v>
      </c>
      <c r="AY49">
        <v>18471000000</v>
      </c>
      <c r="AZ49">
        <v>18886000000</v>
      </c>
      <c r="BA49">
        <v>21088000000</v>
      </c>
      <c r="BB49">
        <v>24346000000</v>
      </c>
      <c r="BC49">
        <v>21220000000</v>
      </c>
      <c r="BD49">
        <v>20980000000</v>
      </c>
      <c r="BE49">
        <v>22453000000</v>
      </c>
      <c r="BF49">
        <v>21446000000</v>
      </c>
      <c r="BI49">
        <f t="shared" si="1"/>
        <v>16</v>
      </c>
    </row>
    <row r="50" spans="1:61" x14ac:dyDescent="0.25">
      <c r="A50" t="s">
        <v>517</v>
      </c>
      <c r="B50" t="s">
        <v>508</v>
      </c>
      <c r="C50" t="str">
        <f>VLOOKUP(B50,'Metadata - Countries'!$B$1:$C$248,2,FALSE)</f>
        <v>Europe &amp; Central Asia</v>
      </c>
      <c r="D50" t="s">
        <v>572</v>
      </c>
      <c r="E50" t="s">
        <v>108</v>
      </c>
      <c r="AO50">
        <v>87000000</v>
      </c>
      <c r="AP50">
        <v>57000000</v>
      </c>
      <c r="AQ50">
        <v>176000000</v>
      </c>
      <c r="AR50">
        <v>143000000</v>
      </c>
      <c r="AS50">
        <v>93000000</v>
      </c>
      <c r="AT50">
        <v>68000000</v>
      </c>
      <c r="AU50">
        <v>57000000</v>
      </c>
      <c r="AV50">
        <v>63000000</v>
      </c>
      <c r="AW50">
        <v>70000000</v>
      </c>
      <c r="AX50">
        <v>79000000</v>
      </c>
      <c r="AY50">
        <v>100000000</v>
      </c>
      <c r="AZ50">
        <v>201000000</v>
      </c>
      <c r="BA50">
        <v>317000000</v>
      </c>
      <c r="BB50">
        <v>382000000</v>
      </c>
      <c r="BC50">
        <v>545000000</v>
      </c>
      <c r="BD50">
        <v>792000000</v>
      </c>
      <c r="BE50">
        <v>1500000000</v>
      </c>
      <c r="BF50">
        <v>2634000000</v>
      </c>
      <c r="BI50">
        <f t="shared" si="1"/>
        <v>16</v>
      </c>
    </row>
    <row r="51" spans="1:61" x14ac:dyDescent="0.25">
      <c r="A51" t="s">
        <v>631</v>
      </c>
      <c r="B51" t="s">
        <v>41</v>
      </c>
      <c r="C51" t="str">
        <f>VLOOKUP(B51,'Metadata - Countries'!$B$1:$C$248,2,FALSE)</f>
        <v>Europe &amp; Central Asia</v>
      </c>
      <c r="D51" t="s">
        <v>572</v>
      </c>
      <c r="E51" t="s">
        <v>108</v>
      </c>
      <c r="AO51">
        <v>4548000000</v>
      </c>
      <c r="AP51">
        <v>4844000000</v>
      </c>
      <c r="AQ51">
        <v>4529000000</v>
      </c>
      <c r="AR51">
        <v>4623000000</v>
      </c>
      <c r="AS51">
        <v>6472000000</v>
      </c>
      <c r="AT51">
        <v>6592000000</v>
      </c>
      <c r="AU51">
        <v>8304000000</v>
      </c>
      <c r="AV51">
        <v>7598000000</v>
      </c>
      <c r="AW51">
        <v>8848000000</v>
      </c>
      <c r="AX51">
        <v>10089000000</v>
      </c>
      <c r="AY51">
        <v>10881000000</v>
      </c>
      <c r="AZ51">
        <v>11625000000</v>
      </c>
      <c r="BA51">
        <v>12371000000</v>
      </c>
      <c r="BB51">
        <v>13106000000</v>
      </c>
      <c r="BC51">
        <v>11500000000</v>
      </c>
      <c r="BD51">
        <v>11624000000</v>
      </c>
      <c r="BE51">
        <v>13008000000</v>
      </c>
      <c r="BF51">
        <v>12659000000</v>
      </c>
      <c r="BI51">
        <f t="shared" si="1"/>
        <v>16</v>
      </c>
    </row>
    <row r="52" spans="1:61" x14ac:dyDescent="0.25">
      <c r="A52" t="s">
        <v>598</v>
      </c>
      <c r="B52" t="s">
        <v>139</v>
      </c>
      <c r="C52" t="str">
        <f>VLOOKUP(B52,'Metadata - Countries'!$B$1:$C$248,2,FALSE)</f>
        <v>Europe &amp; Central Asia</v>
      </c>
      <c r="D52" t="s">
        <v>572</v>
      </c>
      <c r="E52" t="s">
        <v>108</v>
      </c>
      <c r="AO52">
        <v>662000000</v>
      </c>
      <c r="AP52">
        <v>541000000</v>
      </c>
      <c r="AQ52">
        <v>517000000</v>
      </c>
      <c r="AR52">
        <v>1150000000</v>
      </c>
      <c r="AS52">
        <v>1184000000</v>
      </c>
      <c r="AT52">
        <v>1364000000</v>
      </c>
      <c r="AU52">
        <v>1262000000</v>
      </c>
      <c r="AV52">
        <v>1392000000</v>
      </c>
      <c r="AW52">
        <v>2051000000</v>
      </c>
      <c r="AX52">
        <v>2796000000</v>
      </c>
      <c r="AY52">
        <v>3063000000</v>
      </c>
      <c r="AZ52">
        <v>3317000000</v>
      </c>
      <c r="BA52">
        <v>4181000000</v>
      </c>
      <c r="BB52">
        <v>4852000000</v>
      </c>
      <c r="BC52">
        <v>4273000000</v>
      </c>
      <c r="BD52">
        <v>4035000000</v>
      </c>
      <c r="BE52">
        <v>4554000000</v>
      </c>
      <c r="BF52">
        <v>4202000000</v>
      </c>
      <c r="BI52">
        <f t="shared" si="1"/>
        <v>16</v>
      </c>
    </row>
    <row r="53" spans="1:61" x14ac:dyDescent="0.25">
      <c r="A53" t="s">
        <v>583</v>
      </c>
      <c r="B53" t="s">
        <v>209</v>
      </c>
      <c r="C53" t="str">
        <f>VLOOKUP(B53,'Metadata - Countries'!$B$1:$C$248,2,FALSE)</f>
        <v>Europe &amp; Central Asia</v>
      </c>
      <c r="D53" t="s">
        <v>572</v>
      </c>
      <c r="E53" t="s">
        <v>108</v>
      </c>
      <c r="AO53">
        <v>28000000</v>
      </c>
      <c r="AP53">
        <v>61000000</v>
      </c>
      <c r="AQ53">
        <v>40000000</v>
      </c>
      <c r="AR53">
        <v>54000000</v>
      </c>
      <c r="AS53">
        <v>92000000</v>
      </c>
      <c r="AT53">
        <v>188000000</v>
      </c>
      <c r="AU53">
        <v>272000000</v>
      </c>
      <c r="AV53">
        <v>295000000</v>
      </c>
      <c r="AW53">
        <v>339000000</v>
      </c>
      <c r="AX53">
        <v>362000000</v>
      </c>
      <c r="AY53">
        <v>346000000</v>
      </c>
      <c r="AZ53">
        <v>401000000</v>
      </c>
      <c r="BA53">
        <v>479000000</v>
      </c>
      <c r="BB53">
        <v>585000000</v>
      </c>
      <c r="BC53">
        <v>563000000</v>
      </c>
      <c r="BD53">
        <v>665000000</v>
      </c>
      <c r="BE53">
        <v>747000000</v>
      </c>
      <c r="BF53">
        <v>986000000</v>
      </c>
      <c r="BI53">
        <f t="shared" si="1"/>
        <v>16</v>
      </c>
    </row>
    <row r="54" spans="1:61" x14ac:dyDescent="0.25">
      <c r="A54" t="s">
        <v>178</v>
      </c>
      <c r="B54" t="s">
        <v>636</v>
      </c>
      <c r="C54" t="str">
        <f>VLOOKUP(B54,'Metadata - Countries'!$B$1:$C$248,2,FALSE)</f>
        <v>Europe &amp; Central Asia</v>
      </c>
      <c r="D54" t="s">
        <v>572</v>
      </c>
      <c r="E54" t="s">
        <v>108</v>
      </c>
      <c r="AO54">
        <v>11354000000</v>
      </c>
      <c r="AP54">
        <v>10779000000</v>
      </c>
      <c r="AQ54">
        <v>10036000000</v>
      </c>
      <c r="AR54">
        <v>10188000000</v>
      </c>
      <c r="AS54">
        <v>9135000000</v>
      </c>
      <c r="AT54">
        <v>8988000000</v>
      </c>
      <c r="AU54">
        <v>9290000000</v>
      </c>
      <c r="AV54">
        <v>9117000000</v>
      </c>
      <c r="AW54">
        <v>10493000000</v>
      </c>
      <c r="AX54">
        <v>11404000000</v>
      </c>
      <c r="AY54">
        <v>11937000000</v>
      </c>
      <c r="AZ54">
        <v>12852000000</v>
      </c>
      <c r="BA54">
        <v>14721000000</v>
      </c>
      <c r="BB54">
        <v>17570000000</v>
      </c>
      <c r="BC54">
        <v>16665000000</v>
      </c>
      <c r="BD54">
        <v>17614000000</v>
      </c>
      <c r="BE54">
        <v>20640000000</v>
      </c>
      <c r="BF54">
        <v>19439000000</v>
      </c>
      <c r="BI54">
        <f t="shared" si="1"/>
        <v>16</v>
      </c>
    </row>
    <row r="55" spans="1:61" x14ac:dyDescent="0.25">
      <c r="A55" t="s">
        <v>430</v>
      </c>
      <c r="B55" t="s">
        <v>244</v>
      </c>
      <c r="C55" t="str">
        <f>VLOOKUP(B55,'Metadata - Countries'!$B$1:$C$248,2,FALSE)</f>
        <v>Europe &amp; Central Asia</v>
      </c>
      <c r="D55" t="s">
        <v>572</v>
      </c>
      <c r="E55" t="s">
        <v>108</v>
      </c>
      <c r="AO55">
        <v>2018000000</v>
      </c>
      <c r="AP55">
        <v>1905000000</v>
      </c>
      <c r="AQ55">
        <v>1850000000</v>
      </c>
      <c r="AR55">
        <v>1918000000</v>
      </c>
      <c r="AS55">
        <v>2115000000</v>
      </c>
      <c r="AT55">
        <v>2137000000</v>
      </c>
      <c r="AU55">
        <v>2203000000</v>
      </c>
      <c r="AV55">
        <v>2178000000</v>
      </c>
      <c r="AW55">
        <v>2325000000</v>
      </c>
      <c r="AX55">
        <v>2552000000</v>
      </c>
      <c r="AY55">
        <v>2644000000</v>
      </c>
      <c r="AZ55">
        <v>2691000000</v>
      </c>
      <c r="BA55">
        <v>3108000000</v>
      </c>
      <c r="BB55">
        <v>3231000000</v>
      </c>
      <c r="BC55">
        <v>2474000000</v>
      </c>
      <c r="BD55">
        <v>2371000000</v>
      </c>
      <c r="BE55">
        <v>2751000000</v>
      </c>
      <c r="BF55">
        <v>2709000000</v>
      </c>
      <c r="BI55">
        <f t="shared" si="1"/>
        <v>16</v>
      </c>
    </row>
    <row r="56" spans="1:61" x14ac:dyDescent="0.25">
      <c r="A56" t="s">
        <v>166</v>
      </c>
      <c r="B56" t="s">
        <v>652</v>
      </c>
      <c r="C56" t="str">
        <f>VLOOKUP(B56,'Metadata - Countries'!$B$1:$C$248,2,FALSE)</f>
        <v>Europe &amp; Central Asia</v>
      </c>
      <c r="D56" t="s">
        <v>572</v>
      </c>
      <c r="E56" t="s">
        <v>108</v>
      </c>
      <c r="AO56">
        <v>2880000000</v>
      </c>
      <c r="AP56">
        <v>4079000000</v>
      </c>
      <c r="AQ56">
        <v>3620000000</v>
      </c>
      <c r="AR56">
        <v>3894000000</v>
      </c>
      <c r="AS56">
        <v>3153000000</v>
      </c>
      <c r="AT56">
        <v>2973000000</v>
      </c>
      <c r="AU56">
        <v>3104000000</v>
      </c>
      <c r="AV56">
        <v>3376000000</v>
      </c>
      <c r="AW56">
        <v>4069000000</v>
      </c>
      <c r="AX56">
        <v>4931000000</v>
      </c>
      <c r="AY56">
        <v>5772000000</v>
      </c>
      <c r="AZ56">
        <v>6702000000</v>
      </c>
      <c r="BA56">
        <v>7775000000</v>
      </c>
      <c r="BB56">
        <v>8871000000</v>
      </c>
      <c r="BC56">
        <v>7936000000</v>
      </c>
      <c r="BD56">
        <v>8017000000</v>
      </c>
      <c r="BE56">
        <v>8503000000</v>
      </c>
      <c r="BF56">
        <v>7758000000</v>
      </c>
      <c r="BI56">
        <f t="shared" si="1"/>
        <v>16</v>
      </c>
    </row>
    <row r="57" spans="1:61" x14ac:dyDescent="0.25">
      <c r="A57" t="s">
        <v>468</v>
      </c>
      <c r="B57" t="s">
        <v>471</v>
      </c>
      <c r="C57" t="str">
        <f>VLOOKUP(B57,'Metadata - Countries'!$B$1:$C$248,2,FALSE)</f>
        <v>Europe &amp; Central Asia</v>
      </c>
      <c r="D57" t="s">
        <v>572</v>
      </c>
      <c r="E57" t="s">
        <v>108</v>
      </c>
      <c r="AO57">
        <v>24052000000</v>
      </c>
      <c r="AP57">
        <v>23982000000</v>
      </c>
      <c r="AQ57">
        <v>24501000000</v>
      </c>
      <c r="AR57">
        <v>25806000000</v>
      </c>
      <c r="AS57">
        <v>25327000000</v>
      </c>
      <c r="AT57">
        <v>24943000000</v>
      </c>
      <c r="AU57">
        <v>24175000000</v>
      </c>
      <c r="AV57">
        <v>26690000000</v>
      </c>
      <c r="AW57">
        <v>30104000000</v>
      </c>
      <c r="AX57">
        <v>36390000000</v>
      </c>
      <c r="AY57">
        <v>40531000000</v>
      </c>
      <c r="AZ57">
        <v>45538000000</v>
      </c>
      <c r="BA57">
        <v>49332000000</v>
      </c>
      <c r="BB57">
        <v>53398000000</v>
      </c>
      <c r="BC57">
        <v>47466000000</v>
      </c>
      <c r="BD57">
        <v>49108000000</v>
      </c>
      <c r="BE57">
        <v>53399000000</v>
      </c>
      <c r="BF57">
        <v>51581000000</v>
      </c>
      <c r="BI57">
        <f t="shared" si="1"/>
        <v>16</v>
      </c>
    </row>
    <row r="58" spans="1:61" x14ac:dyDescent="0.25">
      <c r="A58" t="s">
        <v>295</v>
      </c>
      <c r="B58" t="s">
        <v>511</v>
      </c>
      <c r="C58" t="str">
        <f>VLOOKUP(B58,'Metadata - Countries'!$B$1:$C$248,2,FALSE)</f>
        <v>Europe &amp; Central Asia</v>
      </c>
      <c r="D58" t="s">
        <v>572</v>
      </c>
      <c r="E58" t="s">
        <v>108</v>
      </c>
      <c r="AO58">
        <v>3691000000</v>
      </c>
      <c r="AP58">
        <v>3420000000</v>
      </c>
      <c r="AQ58">
        <v>3156000000</v>
      </c>
      <c r="AR58">
        <v>3236000000</v>
      </c>
      <c r="AS58">
        <v>3698000000</v>
      </c>
      <c r="AT58">
        <v>3671000000</v>
      </c>
      <c r="AU58">
        <v>4003000000</v>
      </c>
      <c r="AV58">
        <v>4791000000</v>
      </c>
      <c r="AW58">
        <v>5271000000</v>
      </c>
      <c r="AX58">
        <v>5652000000</v>
      </c>
      <c r="AY58">
        <v>5293000000</v>
      </c>
      <c r="AZ58">
        <v>5562000000</v>
      </c>
      <c r="BA58">
        <v>5978000000</v>
      </c>
      <c r="BB58">
        <v>6281000000</v>
      </c>
      <c r="BC58">
        <v>5617000000</v>
      </c>
      <c r="BD58">
        <v>5704000000</v>
      </c>
      <c r="BE58">
        <v>6366000000</v>
      </c>
      <c r="BF58">
        <v>6135000000</v>
      </c>
      <c r="BI58">
        <f t="shared" si="1"/>
        <v>16</v>
      </c>
    </row>
    <row r="59" spans="1:61" x14ac:dyDescent="0.25">
      <c r="A59" t="s">
        <v>72</v>
      </c>
      <c r="B59" t="s">
        <v>241</v>
      </c>
      <c r="C59" t="str">
        <f>VLOOKUP(B59,'Metadata - Countries'!$B$1:$C$248,2,FALSE)</f>
        <v>Europe &amp; Central Asia</v>
      </c>
      <c r="D59" t="s">
        <v>572</v>
      </c>
      <c r="E59" t="s">
        <v>108</v>
      </c>
      <c r="AO59">
        <v>27369000000</v>
      </c>
      <c r="AP59">
        <v>29751000000</v>
      </c>
      <c r="AQ59">
        <v>28649000000</v>
      </c>
      <c r="AR59">
        <v>31592000000</v>
      </c>
      <c r="AS59">
        <v>33784000000</v>
      </c>
      <c r="AT59">
        <v>32656000000</v>
      </c>
      <c r="AU59">
        <v>33829000000</v>
      </c>
      <c r="AV59">
        <v>35468000000</v>
      </c>
      <c r="AW59">
        <v>43863000000</v>
      </c>
      <c r="AX59">
        <v>49996000000</v>
      </c>
      <c r="AY59">
        <v>53066000000</v>
      </c>
      <c r="AZ59">
        <v>57543000000</v>
      </c>
      <c r="BA59">
        <v>65020000000</v>
      </c>
      <c r="BB59">
        <v>70434000000</v>
      </c>
      <c r="BC59">
        <v>59743000000</v>
      </c>
      <c r="BD59">
        <v>59042000000</v>
      </c>
      <c r="BE59">
        <v>67698000000</v>
      </c>
      <c r="BF59">
        <v>63198000000</v>
      </c>
      <c r="BI59">
        <f t="shared" si="1"/>
        <v>16</v>
      </c>
    </row>
    <row r="60" spans="1:61" x14ac:dyDescent="0.25">
      <c r="A60" t="s">
        <v>495</v>
      </c>
      <c r="B60" t="s">
        <v>643</v>
      </c>
      <c r="C60" t="str">
        <f>VLOOKUP(B60,'Metadata - Countries'!$B$1:$C$248,2,FALSE)</f>
        <v>Europe &amp; Central Asia</v>
      </c>
      <c r="D60" t="s">
        <v>572</v>
      </c>
      <c r="E60" t="s">
        <v>108</v>
      </c>
      <c r="AO60">
        <v>452000000</v>
      </c>
      <c r="AP60">
        <v>565000000</v>
      </c>
      <c r="AQ60">
        <v>597000000</v>
      </c>
      <c r="AR60">
        <v>668000000</v>
      </c>
      <c r="AS60">
        <v>702000000</v>
      </c>
      <c r="AT60">
        <v>657000000</v>
      </c>
      <c r="AU60">
        <v>661000000</v>
      </c>
      <c r="AV60">
        <v>737000000</v>
      </c>
      <c r="AW60">
        <v>883000000</v>
      </c>
      <c r="AX60">
        <v>1111000000</v>
      </c>
      <c r="AY60">
        <v>1229000000</v>
      </c>
      <c r="AZ60">
        <v>1361000000</v>
      </c>
      <c r="BA60">
        <v>1416000000</v>
      </c>
      <c r="BB60">
        <v>1643000000</v>
      </c>
      <c r="BC60">
        <v>1445000000</v>
      </c>
      <c r="BD60">
        <v>1412000000</v>
      </c>
      <c r="BE60">
        <v>1683000000</v>
      </c>
      <c r="BF60">
        <v>1588000000</v>
      </c>
      <c r="BI60">
        <f t="shared" si="1"/>
        <v>16</v>
      </c>
    </row>
    <row r="61" spans="1:61" x14ac:dyDescent="0.25">
      <c r="A61" t="s">
        <v>46</v>
      </c>
      <c r="B61" t="s">
        <v>22</v>
      </c>
      <c r="C61" t="str">
        <f>VLOOKUP(B61,'Metadata - Countries'!$B$1:$C$248,2,FALSE)</f>
        <v>Europe &amp; Central Asia</v>
      </c>
      <c r="D61" t="s">
        <v>572</v>
      </c>
      <c r="E61" t="s">
        <v>108</v>
      </c>
      <c r="AO61">
        <v>2383000000</v>
      </c>
      <c r="AP61">
        <v>2408000000</v>
      </c>
      <c r="AQ61">
        <v>2358000000</v>
      </c>
      <c r="AR61">
        <v>2371000000</v>
      </c>
      <c r="AS61">
        <v>2236000000</v>
      </c>
      <c r="AT61">
        <v>2035000000</v>
      </c>
      <c r="AU61">
        <v>2065000000</v>
      </c>
      <c r="AV61">
        <v>2235000000</v>
      </c>
      <c r="AW61">
        <v>2676000000</v>
      </c>
      <c r="AX61">
        <v>2975000000</v>
      </c>
      <c r="AY61">
        <v>3069000000</v>
      </c>
      <c r="AZ61">
        <v>3515000000</v>
      </c>
      <c r="BA61">
        <v>4287000000</v>
      </c>
      <c r="BB61">
        <v>4873000000</v>
      </c>
      <c r="BC61">
        <v>4104000000</v>
      </c>
      <c r="BD61">
        <v>4510000000</v>
      </c>
      <c r="BE61">
        <v>5591000000</v>
      </c>
      <c r="BF61">
        <v>5415000000</v>
      </c>
      <c r="BI61">
        <f t="shared" si="1"/>
        <v>16</v>
      </c>
    </row>
    <row r="62" spans="1:61" x14ac:dyDescent="0.25">
      <c r="A62" t="s">
        <v>363</v>
      </c>
      <c r="B62" t="s">
        <v>617</v>
      </c>
      <c r="C62" t="str">
        <f>VLOOKUP(B62,'Metadata - Countries'!$B$1:$C$248,2,FALSE)</f>
        <v>Europe &amp; Central Asia</v>
      </c>
      <c r="D62" t="s">
        <v>572</v>
      </c>
      <c r="E62" t="s">
        <v>108</v>
      </c>
      <c r="AO62">
        <v>31295000000</v>
      </c>
      <c r="AP62">
        <v>32088000000</v>
      </c>
      <c r="AQ62">
        <v>27402000000</v>
      </c>
      <c r="AR62">
        <v>29490000000</v>
      </c>
      <c r="AS62">
        <v>37770000000</v>
      </c>
      <c r="AT62">
        <v>38534000000</v>
      </c>
      <c r="AU62">
        <v>38385000000</v>
      </c>
      <c r="AV62">
        <v>40537000000</v>
      </c>
      <c r="AW62">
        <v>45990000000</v>
      </c>
      <c r="AX62">
        <v>52108000000</v>
      </c>
      <c r="AY62">
        <v>51691000000</v>
      </c>
      <c r="AZ62">
        <v>54450000000</v>
      </c>
      <c r="BA62">
        <v>63701000000</v>
      </c>
      <c r="BB62">
        <v>67779000000</v>
      </c>
      <c r="BC62">
        <v>58857000000</v>
      </c>
      <c r="BD62">
        <v>56139000000</v>
      </c>
      <c r="BE62">
        <v>65959000000</v>
      </c>
      <c r="BF62">
        <v>63530000000</v>
      </c>
      <c r="BI62">
        <f t="shared" si="1"/>
        <v>16</v>
      </c>
    </row>
    <row r="63" spans="1:61" x14ac:dyDescent="0.25">
      <c r="A63" t="s">
        <v>653</v>
      </c>
      <c r="B63" t="s">
        <v>578</v>
      </c>
      <c r="C63" t="str">
        <f>VLOOKUP(B63,'Metadata - Countries'!$B$1:$C$248,2,FALSE)</f>
        <v>Europe &amp; Central Asia</v>
      </c>
      <c r="D63" t="s">
        <v>572</v>
      </c>
      <c r="E63" t="s">
        <v>108</v>
      </c>
      <c r="AO63">
        <v>27577000000</v>
      </c>
      <c r="AP63">
        <v>29181000000</v>
      </c>
      <c r="AQ63">
        <v>30483000000</v>
      </c>
      <c r="AR63">
        <v>31658000000</v>
      </c>
      <c r="AS63">
        <v>30807000000</v>
      </c>
      <c r="AT63">
        <v>29978000000</v>
      </c>
      <c r="AU63">
        <v>26137000000</v>
      </c>
      <c r="AV63">
        <v>27819000000</v>
      </c>
      <c r="AW63">
        <v>30736000000</v>
      </c>
      <c r="AX63">
        <v>37166000000</v>
      </c>
      <c r="AY63">
        <v>39411000000</v>
      </c>
      <c r="AZ63">
        <v>43803000000</v>
      </c>
      <c r="BA63">
        <v>48193000000</v>
      </c>
      <c r="BB63">
        <v>46285000000</v>
      </c>
      <c r="BC63">
        <v>38564000000</v>
      </c>
      <c r="BD63">
        <v>40746000000</v>
      </c>
      <c r="BE63">
        <v>45940000000</v>
      </c>
      <c r="BF63">
        <v>45966000000</v>
      </c>
      <c r="BI63">
        <f t="shared" si="1"/>
        <v>16</v>
      </c>
    </row>
    <row r="64" spans="1:61" x14ac:dyDescent="0.25">
      <c r="A64" t="s">
        <v>674</v>
      </c>
      <c r="B64" t="s">
        <v>524</v>
      </c>
      <c r="C64" t="str">
        <f>VLOOKUP(B64,'Metadata - Countries'!$B$1:$C$248,2,FALSE)</f>
        <v>Europe &amp; Central Asia</v>
      </c>
      <c r="D64" t="s">
        <v>572</v>
      </c>
      <c r="E64" t="s">
        <v>108</v>
      </c>
      <c r="AO64">
        <v>4182000000</v>
      </c>
      <c r="AP64">
        <v>3759000000</v>
      </c>
      <c r="AQ64">
        <v>3794000000</v>
      </c>
      <c r="AR64">
        <v>6188000000</v>
      </c>
      <c r="AS64">
        <v>8839000000</v>
      </c>
      <c r="AT64">
        <v>9262000000</v>
      </c>
      <c r="AU64">
        <v>9216000000</v>
      </c>
      <c r="AV64">
        <v>10005000000</v>
      </c>
      <c r="AW64">
        <v>10842000000</v>
      </c>
      <c r="AX64">
        <v>12809000000</v>
      </c>
      <c r="AY64">
        <v>13453000000</v>
      </c>
      <c r="AZ64">
        <v>14495000000</v>
      </c>
      <c r="BA64">
        <v>15687000000</v>
      </c>
      <c r="BB64">
        <v>17586000000</v>
      </c>
      <c r="BC64">
        <v>14796000000</v>
      </c>
      <c r="BD64">
        <v>12579000000</v>
      </c>
      <c r="BE64">
        <v>14984000000</v>
      </c>
      <c r="BF64">
        <v>13313000000</v>
      </c>
      <c r="BI64">
        <f t="shared" si="1"/>
        <v>16</v>
      </c>
    </row>
    <row r="65" spans="1:61" x14ac:dyDescent="0.25">
      <c r="A65" t="s">
        <v>500</v>
      </c>
      <c r="B65" t="s">
        <v>616</v>
      </c>
      <c r="C65" t="str">
        <f>VLOOKUP(B65,'Metadata - Countries'!$B$1:$C$248,2,FALSE)</f>
        <v>Europe &amp; Central Asia</v>
      </c>
      <c r="D65" t="s">
        <v>572</v>
      </c>
      <c r="E65" t="s">
        <v>108</v>
      </c>
      <c r="AO65">
        <v>1349000000</v>
      </c>
      <c r="AP65">
        <v>2014000000</v>
      </c>
      <c r="AQ65">
        <v>2523000000</v>
      </c>
      <c r="AR65">
        <v>2733000000</v>
      </c>
      <c r="AS65">
        <v>2595000000</v>
      </c>
      <c r="AT65">
        <v>2871000000</v>
      </c>
      <c r="AU65">
        <v>3463000000</v>
      </c>
      <c r="AV65">
        <v>3952000000</v>
      </c>
      <c r="AW65">
        <v>6513000000</v>
      </c>
      <c r="AX65">
        <v>6945000000</v>
      </c>
      <c r="AY65">
        <v>7625000000</v>
      </c>
      <c r="AZ65">
        <v>8296000000</v>
      </c>
      <c r="BA65">
        <v>9601000000</v>
      </c>
      <c r="BB65">
        <v>11681000000</v>
      </c>
      <c r="BC65">
        <v>9308000000</v>
      </c>
      <c r="BD65">
        <v>8255000000</v>
      </c>
      <c r="BE65">
        <v>9638000000</v>
      </c>
      <c r="BF65">
        <v>8865000000</v>
      </c>
      <c r="BI65">
        <f t="shared" si="1"/>
        <v>16</v>
      </c>
    </row>
    <row r="66" spans="1:61" x14ac:dyDescent="0.25">
      <c r="A66" t="s">
        <v>45</v>
      </c>
      <c r="B66" t="s">
        <v>626</v>
      </c>
      <c r="C66" t="str">
        <f>VLOOKUP(B66,'Metadata - Countries'!$B$1:$C$248,2,FALSE)</f>
        <v>Europe &amp; Central Asia</v>
      </c>
      <c r="D66" t="s">
        <v>572</v>
      </c>
      <c r="E66" t="s">
        <v>108</v>
      </c>
      <c r="AO66">
        <v>2938000000</v>
      </c>
      <c r="AP66">
        <v>3589000000</v>
      </c>
      <c r="AQ66">
        <v>3824000000</v>
      </c>
      <c r="AR66">
        <v>3688000000</v>
      </c>
      <c r="AS66">
        <v>3622000000</v>
      </c>
      <c r="AT66">
        <v>3809000000</v>
      </c>
      <c r="AU66">
        <v>4191000000</v>
      </c>
      <c r="AV66">
        <v>3774000000</v>
      </c>
      <c r="AW66">
        <v>4119000000</v>
      </c>
      <c r="AX66">
        <v>4009000000</v>
      </c>
      <c r="AY66">
        <v>4761000000</v>
      </c>
      <c r="AZ66">
        <v>4998000000</v>
      </c>
      <c r="BA66">
        <v>5628000000</v>
      </c>
      <c r="BB66">
        <v>7113000000</v>
      </c>
      <c r="BC66">
        <v>6740000000</v>
      </c>
      <c r="BD66">
        <v>6338000000</v>
      </c>
      <c r="BE66">
        <v>6929000000</v>
      </c>
      <c r="BF66">
        <v>5923000000</v>
      </c>
      <c r="BI66">
        <f t="shared" si="1"/>
        <v>16</v>
      </c>
    </row>
    <row r="67" spans="1:61" x14ac:dyDescent="0.25">
      <c r="A67" t="s">
        <v>94</v>
      </c>
      <c r="B67" t="s">
        <v>49</v>
      </c>
      <c r="C67" t="str">
        <f>VLOOKUP(B67,'Metadata - Countries'!$B$1:$C$248,2,FALSE)</f>
        <v>Europe &amp; Central Asia</v>
      </c>
      <c r="D67" t="s">
        <v>572</v>
      </c>
      <c r="E67" t="s">
        <v>108</v>
      </c>
      <c r="AO67">
        <v>2698000000</v>
      </c>
      <c r="AP67">
        <v>3022000000</v>
      </c>
      <c r="AQ67">
        <v>3181000000</v>
      </c>
      <c r="AR67">
        <v>3297000000</v>
      </c>
      <c r="AS67">
        <v>3403000000</v>
      </c>
      <c r="AT67">
        <v>3517000000</v>
      </c>
      <c r="AU67">
        <v>3789000000</v>
      </c>
      <c r="AV67">
        <v>4228000000</v>
      </c>
      <c r="AW67">
        <v>5206000000</v>
      </c>
      <c r="AX67">
        <v>6075000000</v>
      </c>
      <c r="AY67">
        <v>6780000000</v>
      </c>
      <c r="AZ67">
        <v>7664000000</v>
      </c>
      <c r="BA67">
        <v>9263000000</v>
      </c>
      <c r="BB67">
        <v>9967000000</v>
      </c>
      <c r="BC67">
        <v>8458000000</v>
      </c>
      <c r="BD67">
        <v>8187000000</v>
      </c>
      <c r="BE67">
        <v>9526000000</v>
      </c>
      <c r="BF67">
        <v>9064000000</v>
      </c>
      <c r="BI67">
        <f t="shared" si="1"/>
        <v>16</v>
      </c>
    </row>
    <row r="68" spans="1:61" x14ac:dyDescent="0.25">
      <c r="A68" t="s">
        <v>23</v>
      </c>
      <c r="B68" t="s">
        <v>134</v>
      </c>
      <c r="C68" t="str">
        <f>VLOOKUP(B68,'Metadata - Countries'!$B$1:$C$248,2,FALSE)</f>
        <v>Europe &amp; Central Asia</v>
      </c>
      <c r="D68" t="s">
        <v>572</v>
      </c>
      <c r="E68" t="s">
        <v>108</v>
      </c>
      <c r="AO68">
        <v>309000000</v>
      </c>
      <c r="AP68">
        <v>312000000</v>
      </c>
      <c r="AQ68">
        <v>314000000</v>
      </c>
      <c r="AR68">
        <v>372000000</v>
      </c>
      <c r="AS68">
        <v>380000000</v>
      </c>
      <c r="AT68">
        <v>386000000</v>
      </c>
      <c r="AU68">
        <v>383000000</v>
      </c>
      <c r="AV68">
        <v>415000000</v>
      </c>
      <c r="AW68">
        <v>486000000</v>
      </c>
      <c r="AX68">
        <v>558000000</v>
      </c>
      <c r="AY68">
        <v>635000000</v>
      </c>
      <c r="AZ68">
        <v>702000000</v>
      </c>
      <c r="BA68">
        <v>848000000</v>
      </c>
      <c r="BB68">
        <v>881000000</v>
      </c>
      <c r="BC68">
        <v>550000000</v>
      </c>
      <c r="BD68">
        <v>562000000</v>
      </c>
      <c r="BE68">
        <v>751000000</v>
      </c>
      <c r="BF68">
        <v>865000000</v>
      </c>
      <c r="BI68">
        <f t="shared" ref="BI68:BI99" si="2">COUNT(AO68:BD68)</f>
        <v>16</v>
      </c>
    </row>
    <row r="69" spans="1:61" x14ac:dyDescent="0.25">
      <c r="A69" t="s">
        <v>159</v>
      </c>
      <c r="B69" t="s">
        <v>547</v>
      </c>
      <c r="C69" t="str">
        <f>VLOOKUP(B69,'Metadata - Countries'!$B$1:$C$248,2,FALSE)</f>
        <v>Europe &amp; Central Asia</v>
      </c>
      <c r="D69" t="s">
        <v>572</v>
      </c>
      <c r="E69" t="s">
        <v>108</v>
      </c>
      <c r="AO69">
        <v>30426000000</v>
      </c>
      <c r="AP69">
        <v>31886000000</v>
      </c>
      <c r="AQ69">
        <v>31416000000</v>
      </c>
      <c r="AR69">
        <v>31335000000</v>
      </c>
      <c r="AS69">
        <v>29571000000</v>
      </c>
      <c r="AT69">
        <v>28706000000</v>
      </c>
      <c r="AU69">
        <v>26916000000</v>
      </c>
      <c r="AV69">
        <v>28192000000</v>
      </c>
      <c r="AW69">
        <v>32591000000</v>
      </c>
      <c r="AX69">
        <v>37870000000</v>
      </c>
      <c r="AY69">
        <v>38374000000</v>
      </c>
      <c r="AZ69">
        <v>41644000000</v>
      </c>
      <c r="BA69">
        <v>46144000000</v>
      </c>
      <c r="BB69">
        <v>48757000000</v>
      </c>
      <c r="BC69">
        <v>41938000000</v>
      </c>
      <c r="BD69">
        <v>40058000000</v>
      </c>
      <c r="BE69">
        <v>45368000000</v>
      </c>
      <c r="BF69">
        <v>43036000000</v>
      </c>
      <c r="BI69">
        <f t="shared" si="2"/>
        <v>16</v>
      </c>
    </row>
    <row r="70" spans="1:61" x14ac:dyDescent="0.25">
      <c r="A70" t="s">
        <v>75</v>
      </c>
      <c r="B70" t="s">
        <v>272</v>
      </c>
      <c r="C70" t="str">
        <f>VLOOKUP(B70,'Metadata - Countries'!$B$1:$C$248,2,FALSE)</f>
        <v>Europe &amp; Central Asia</v>
      </c>
      <c r="D70" t="s">
        <v>572</v>
      </c>
      <c r="E70" t="s">
        <v>108</v>
      </c>
      <c r="AO70">
        <v>155000000</v>
      </c>
      <c r="AP70">
        <v>258000000</v>
      </c>
      <c r="AQ70">
        <v>350000000</v>
      </c>
      <c r="AR70">
        <v>454000000</v>
      </c>
      <c r="AS70">
        <v>394000000</v>
      </c>
      <c r="AT70">
        <v>403000000</v>
      </c>
      <c r="AU70">
        <v>502000000</v>
      </c>
      <c r="AV70">
        <v>680000000</v>
      </c>
      <c r="AW70">
        <v>638000000</v>
      </c>
      <c r="AX70">
        <v>803000000</v>
      </c>
      <c r="AY70">
        <v>801000000</v>
      </c>
      <c r="AZ70">
        <v>973000000</v>
      </c>
      <c r="BA70">
        <v>1213000000</v>
      </c>
      <c r="BB70">
        <v>1255000000</v>
      </c>
      <c r="BC70">
        <v>1185000000</v>
      </c>
      <c r="BD70">
        <v>1236000000</v>
      </c>
      <c r="BE70">
        <v>1524000000</v>
      </c>
      <c r="BF70">
        <v>1572000000</v>
      </c>
      <c r="BI70">
        <f t="shared" si="2"/>
        <v>16</v>
      </c>
    </row>
    <row r="71" spans="1:61" x14ac:dyDescent="0.25">
      <c r="A71" t="s">
        <v>451</v>
      </c>
      <c r="B71" t="s">
        <v>405</v>
      </c>
      <c r="C71" t="str">
        <f>VLOOKUP(B71,'Metadata - Countries'!$B$1:$C$248,2,FALSE)</f>
        <v>Europe &amp; Central Asia</v>
      </c>
      <c r="D71" t="s">
        <v>572</v>
      </c>
      <c r="E71" t="s">
        <v>108</v>
      </c>
      <c r="AO71">
        <v>5000000</v>
      </c>
      <c r="AP71">
        <v>4000000</v>
      </c>
      <c r="AQ71">
        <v>7000000</v>
      </c>
      <c r="AR71">
        <v>12000000</v>
      </c>
      <c r="AS71">
        <v>18000000</v>
      </c>
      <c r="AT71">
        <v>20000000</v>
      </c>
      <c r="AU71">
        <v>32000000</v>
      </c>
      <c r="AV71">
        <v>48000000</v>
      </c>
      <c r="AW71">
        <v>62000000</v>
      </c>
      <c r="AX71">
        <v>92000000</v>
      </c>
      <c r="AY71">
        <v>94000000</v>
      </c>
      <c r="AZ71">
        <v>189000000</v>
      </c>
      <c r="BA71">
        <v>392000000</v>
      </c>
      <c r="BB71">
        <v>569000000</v>
      </c>
      <c r="BC71">
        <v>506000000</v>
      </c>
      <c r="BD71">
        <v>336000000</v>
      </c>
      <c r="BE71">
        <v>689000000</v>
      </c>
      <c r="BF71">
        <v>750000000</v>
      </c>
      <c r="BI71">
        <f t="shared" si="2"/>
        <v>16</v>
      </c>
    </row>
    <row r="72" spans="1:61" x14ac:dyDescent="0.25">
      <c r="A72" t="s">
        <v>407</v>
      </c>
      <c r="B72" t="s">
        <v>100</v>
      </c>
      <c r="C72" t="str">
        <f>VLOOKUP(B72,'Metadata - Countries'!$B$1:$C$248,2,FALSE)</f>
        <v>Europe &amp; Central Asia</v>
      </c>
      <c r="D72" t="s">
        <v>572</v>
      </c>
      <c r="E72" t="s">
        <v>108</v>
      </c>
      <c r="AO72">
        <v>102000000</v>
      </c>
      <c r="AP72">
        <v>345000000</v>
      </c>
      <c r="AQ72">
        <v>399000000</v>
      </c>
      <c r="AR72">
        <v>504000000</v>
      </c>
      <c r="AS72">
        <v>591000000</v>
      </c>
      <c r="AT72">
        <v>430000000</v>
      </c>
      <c r="AU72">
        <v>425000000</v>
      </c>
      <c r="AV72">
        <v>556000000</v>
      </c>
      <c r="AW72">
        <v>700000000</v>
      </c>
      <c r="AX72">
        <v>834000000</v>
      </c>
      <c r="AY72">
        <v>975000000</v>
      </c>
      <c r="AZ72">
        <v>1077000000</v>
      </c>
      <c r="BA72">
        <v>1192000000</v>
      </c>
      <c r="BB72">
        <v>1316000000</v>
      </c>
      <c r="BC72">
        <v>1063000000</v>
      </c>
      <c r="BD72">
        <v>1034000000</v>
      </c>
      <c r="BE72">
        <v>1417000000</v>
      </c>
      <c r="BF72">
        <v>1430000000</v>
      </c>
      <c r="BI72">
        <f t="shared" si="2"/>
        <v>16</v>
      </c>
    </row>
    <row r="73" spans="1:61" x14ac:dyDescent="0.25">
      <c r="A73" t="s">
        <v>280</v>
      </c>
      <c r="B73" t="s">
        <v>525</v>
      </c>
      <c r="C73" t="str">
        <f>VLOOKUP(B73,'Metadata - Countries'!$B$1:$C$248,2,FALSE)</f>
        <v>Europe &amp; Central Asia</v>
      </c>
      <c r="D73" t="s">
        <v>572</v>
      </c>
      <c r="E73" t="s">
        <v>108</v>
      </c>
      <c r="AO73">
        <v>1695000000</v>
      </c>
      <c r="AP73">
        <v>1640000000</v>
      </c>
      <c r="AQ73">
        <v>1639000000</v>
      </c>
      <c r="AR73">
        <v>1634000000</v>
      </c>
      <c r="AS73">
        <v>1697000000</v>
      </c>
      <c r="AT73">
        <v>1686000000</v>
      </c>
      <c r="AU73">
        <v>1780000000</v>
      </c>
      <c r="AV73">
        <v>2547000000</v>
      </c>
      <c r="AW73">
        <v>3149000000</v>
      </c>
      <c r="AX73">
        <v>3880000000</v>
      </c>
      <c r="AY73">
        <v>3612000000</v>
      </c>
      <c r="AZ73">
        <v>3636000000</v>
      </c>
      <c r="BA73">
        <v>4032000000</v>
      </c>
      <c r="BB73">
        <v>4486000000</v>
      </c>
      <c r="BC73">
        <v>4148000000</v>
      </c>
      <c r="BD73">
        <v>4115000000</v>
      </c>
      <c r="BE73">
        <v>4825000000</v>
      </c>
      <c r="BF73">
        <v>4613000000</v>
      </c>
      <c r="BI73">
        <f t="shared" si="2"/>
        <v>16</v>
      </c>
    </row>
    <row r="74" spans="1:61" x14ac:dyDescent="0.25">
      <c r="A74" t="s">
        <v>259</v>
      </c>
      <c r="B74" t="s">
        <v>452</v>
      </c>
      <c r="C74" t="str">
        <f>VLOOKUP(B74,'Metadata - Countries'!$B$1:$C$248,2,FALSE)</f>
        <v>Europe &amp; Central Asia</v>
      </c>
      <c r="D74" t="s">
        <v>572</v>
      </c>
      <c r="E74" t="s">
        <v>108</v>
      </c>
      <c r="AO74">
        <v>37000000</v>
      </c>
      <c r="AP74">
        <v>231000000</v>
      </c>
      <c r="AQ74">
        <v>235000000</v>
      </c>
      <c r="AR74">
        <v>222000000</v>
      </c>
      <c r="AS74">
        <v>153000000</v>
      </c>
      <c r="AT74">
        <v>172000000</v>
      </c>
      <c r="AU74">
        <v>153000000</v>
      </c>
      <c r="AV74">
        <v>201000000</v>
      </c>
      <c r="AW74">
        <v>271000000</v>
      </c>
      <c r="AX74">
        <v>343000000</v>
      </c>
      <c r="AY74">
        <v>446000000</v>
      </c>
      <c r="AZ74">
        <v>622000000</v>
      </c>
      <c r="BA74">
        <v>881000000</v>
      </c>
      <c r="BB74">
        <v>1134000000</v>
      </c>
      <c r="BC74">
        <v>1013000000</v>
      </c>
      <c r="BD74">
        <v>963000000</v>
      </c>
      <c r="BE74">
        <v>1102000000</v>
      </c>
      <c r="BF74">
        <v>1068000000</v>
      </c>
      <c r="BI74">
        <f t="shared" si="2"/>
        <v>16</v>
      </c>
    </row>
    <row r="75" spans="1:61" x14ac:dyDescent="0.25">
      <c r="A75" t="s">
        <v>467</v>
      </c>
      <c r="B75" t="s">
        <v>78</v>
      </c>
      <c r="C75" t="str">
        <f>VLOOKUP(B75,'Metadata - Countries'!$B$1:$C$248,2,FALSE)</f>
        <v>Europe &amp; Central Asia</v>
      </c>
      <c r="D75" t="s">
        <v>572</v>
      </c>
      <c r="E75" t="s">
        <v>108</v>
      </c>
      <c r="AO75">
        <v>71000000</v>
      </c>
      <c r="AP75">
        <v>50000000</v>
      </c>
      <c r="AQ75">
        <v>74000000</v>
      </c>
      <c r="AR75">
        <v>64000000</v>
      </c>
      <c r="AS75">
        <v>49000000</v>
      </c>
      <c r="AT75">
        <v>57000000</v>
      </c>
      <c r="AU75">
        <v>58000000</v>
      </c>
      <c r="AV75">
        <v>72000000</v>
      </c>
      <c r="AW75">
        <v>79000000</v>
      </c>
      <c r="AX75">
        <v>112000000</v>
      </c>
      <c r="AY75">
        <v>138000000</v>
      </c>
      <c r="AZ75">
        <v>150000000</v>
      </c>
      <c r="BA75">
        <v>229000000</v>
      </c>
      <c r="BB75">
        <v>293000000</v>
      </c>
      <c r="BC75">
        <v>240000000</v>
      </c>
      <c r="BD75">
        <v>232000000</v>
      </c>
      <c r="BE75">
        <v>262000000</v>
      </c>
      <c r="BF75">
        <v>294000000</v>
      </c>
      <c r="BI75">
        <f t="shared" si="2"/>
        <v>16</v>
      </c>
    </row>
    <row r="76" spans="1:61" x14ac:dyDescent="0.25">
      <c r="A76" t="s">
        <v>25</v>
      </c>
      <c r="B76" t="s">
        <v>641</v>
      </c>
      <c r="C76" t="str">
        <f>VLOOKUP(B76,'Metadata - Countries'!$B$1:$C$248,2,FALSE)</f>
        <v>Europe &amp; Central Asia</v>
      </c>
      <c r="D76" t="s">
        <v>572</v>
      </c>
      <c r="E76" t="s">
        <v>108</v>
      </c>
      <c r="AO76">
        <v>19000000</v>
      </c>
      <c r="AP76">
        <v>35000000</v>
      </c>
      <c r="AQ76">
        <v>29000000</v>
      </c>
      <c r="AR76">
        <v>30000000</v>
      </c>
      <c r="AS76">
        <v>80000000</v>
      </c>
      <c r="AT76">
        <v>88000000</v>
      </c>
      <c r="AU76">
        <v>49000000</v>
      </c>
      <c r="AV76">
        <v>55000000</v>
      </c>
      <c r="AW76">
        <v>86000000</v>
      </c>
      <c r="AX76">
        <v>103000000</v>
      </c>
      <c r="AY76">
        <v>116000000</v>
      </c>
      <c r="AZ76">
        <v>156000000</v>
      </c>
      <c r="BA76">
        <v>219000000</v>
      </c>
      <c r="BB76">
        <v>262000000</v>
      </c>
      <c r="BC76">
        <v>232000000</v>
      </c>
      <c r="BD76">
        <v>209000000</v>
      </c>
      <c r="BE76">
        <v>242000000</v>
      </c>
      <c r="BF76">
        <v>237000000</v>
      </c>
      <c r="BI76">
        <f t="shared" si="2"/>
        <v>16</v>
      </c>
    </row>
    <row r="77" spans="1:61" x14ac:dyDescent="0.25">
      <c r="A77" t="s">
        <v>12</v>
      </c>
      <c r="B77" t="s">
        <v>496</v>
      </c>
      <c r="C77" t="str">
        <f>VLOOKUP(B77,'Metadata - Countries'!$B$1:$C$248,2,FALSE)</f>
        <v>Europe &amp; Central Asia</v>
      </c>
      <c r="D77" t="s">
        <v>572</v>
      </c>
      <c r="E77" t="s">
        <v>108</v>
      </c>
      <c r="AO77">
        <v>10611000000</v>
      </c>
      <c r="AP77">
        <v>11497000000</v>
      </c>
      <c r="AQ77">
        <v>11750000000</v>
      </c>
      <c r="AR77">
        <v>11923000000</v>
      </c>
      <c r="AS77">
        <v>12452000000</v>
      </c>
      <c r="AT77">
        <v>11285000000</v>
      </c>
      <c r="AU77">
        <v>11147000000</v>
      </c>
      <c r="AV77">
        <v>11745000000</v>
      </c>
      <c r="AW77">
        <v>14603000000</v>
      </c>
      <c r="AX77">
        <v>16495000000</v>
      </c>
      <c r="AY77">
        <v>16528000000</v>
      </c>
      <c r="AZ77">
        <v>17529000000</v>
      </c>
      <c r="BA77">
        <v>19922000000</v>
      </c>
      <c r="BB77">
        <v>20523000000</v>
      </c>
      <c r="BC77">
        <v>17868000000</v>
      </c>
      <c r="BD77">
        <v>18690000000</v>
      </c>
      <c r="BE77">
        <v>20970000000</v>
      </c>
      <c r="BF77">
        <v>20527000000</v>
      </c>
      <c r="BI77">
        <f t="shared" si="2"/>
        <v>16</v>
      </c>
    </row>
    <row r="78" spans="1:61" x14ac:dyDescent="0.25">
      <c r="A78" t="s">
        <v>662</v>
      </c>
      <c r="B78" t="s">
        <v>587</v>
      </c>
      <c r="C78" t="str">
        <f>VLOOKUP(B78,'Metadata - Countries'!$B$1:$C$248,2,FALSE)</f>
        <v>Europe &amp; Central Asia</v>
      </c>
      <c r="D78" t="s">
        <v>572</v>
      </c>
      <c r="E78" t="s">
        <v>108</v>
      </c>
      <c r="AO78">
        <v>2730000000</v>
      </c>
      <c r="AP78">
        <v>2770000000</v>
      </c>
      <c r="AQ78">
        <v>2570000000</v>
      </c>
      <c r="AR78">
        <v>2545000000</v>
      </c>
      <c r="AS78">
        <v>2751000000</v>
      </c>
      <c r="AT78">
        <v>2521000000</v>
      </c>
      <c r="AU78">
        <v>2380000000</v>
      </c>
      <c r="AV78">
        <v>2581000000</v>
      </c>
      <c r="AW78">
        <v>2989000000</v>
      </c>
      <c r="AX78">
        <v>3531000000</v>
      </c>
      <c r="AY78">
        <v>4243000000</v>
      </c>
      <c r="AZ78">
        <v>4289000000</v>
      </c>
      <c r="BA78">
        <v>5322000000</v>
      </c>
      <c r="BB78">
        <v>5702000000</v>
      </c>
      <c r="BC78">
        <v>4949000000</v>
      </c>
      <c r="BD78">
        <v>5299000000</v>
      </c>
      <c r="BE78">
        <v>6301000000</v>
      </c>
      <c r="BF78">
        <v>5353000000</v>
      </c>
      <c r="BI78">
        <f t="shared" si="2"/>
        <v>16</v>
      </c>
    </row>
    <row r="79" spans="1:61" x14ac:dyDescent="0.25">
      <c r="A79" t="s">
        <v>66</v>
      </c>
      <c r="B79" t="s">
        <v>35</v>
      </c>
      <c r="C79" t="str">
        <f>VLOOKUP(B79,'Metadata - Countries'!$B$1:$C$248,2,FALSE)</f>
        <v>Europe &amp; Central Asia</v>
      </c>
      <c r="D79" t="s">
        <v>572</v>
      </c>
      <c r="E79" t="s">
        <v>108</v>
      </c>
      <c r="AO79">
        <v>6927000000</v>
      </c>
      <c r="AP79">
        <v>8764000000</v>
      </c>
      <c r="AQ79">
        <v>9053000000</v>
      </c>
      <c r="AR79">
        <v>8321000000</v>
      </c>
      <c r="AS79">
        <v>6498000000</v>
      </c>
      <c r="AT79">
        <v>6128000000</v>
      </c>
      <c r="AU79">
        <v>5121000000</v>
      </c>
      <c r="AV79">
        <v>4971000000</v>
      </c>
      <c r="AW79">
        <v>4733000000</v>
      </c>
      <c r="AX79">
        <v>6499000000</v>
      </c>
      <c r="AY79">
        <v>7128000000</v>
      </c>
      <c r="AZ79">
        <v>8122000000</v>
      </c>
      <c r="BA79">
        <v>11686000000</v>
      </c>
      <c r="BB79">
        <v>12837000000</v>
      </c>
      <c r="BC79">
        <v>9843000000</v>
      </c>
      <c r="BD79">
        <v>9986000000</v>
      </c>
      <c r="BE79">
        <v>11598000000</v>
      </c>
      <c r="BF79">
        <v>11835000000</v>
      </c>
      <c r="BI79">
        <f t="shared" si="2"/>
        <v>16</v>
      </c>
    </row>
    <row r="80" spans="1:61" x14ac:dyDescent="0.25">
      <c r="A80" t="s">
        <v>417</v>
      </c>
      <c r="B80" t="s">
        <v>179</v>
      </c>
      <c r="C80" t="str">
        <f>VLOOKUP(B80,'Metadata - Countries'!$B$1:$C$248,2,FALSE)</f>
        <v>Europe &amp; Central Asia</v>
      </c>
      <c r="D80" t="s">
        <v>572</v>
      </c>
      <c r="E80" t="s">
        <v>108</v>
      </c>
      <c r="AO80">
        <v>5646000000</v>
      </c>
      <c r="AP80">
        <v>5572000000</v>
      </c>
      <c r="AQ80">
        <v>5415000000</v>
      </c>
      <c r="AR80">
        <v>6390000000</v>
      </c>
      <c r="AS80">
        <v>6046000000</v>
      </c>
      <c r="AT80">
        <v>6027000000</v>
      </c>
      <c r="AU80">
        <v>6236000000</v>
      </c>
      <c r="AV80">
        <v>6595000000</v>
      </c>
      <c r="AW80">
        <v>7634000000</v>
      </c>
      <c r="AX80">
        <v>8858000000</v>
      </c>
      <c r="AY80">
        <v>9008000000</v>
      </c>
      <c r="AZ80">
        <v>10438000000</v>
      </c>
      <c r="BA80">
        <v>12917000000</v>
      </c>
      <c r="BB80">
        <v>14047000000</v>
      </c>
      <c r="BC80">
        <v>12315000000</v>
      </c>
      <c r="BD80">
        <v>12969000000</v>
      </c>
      <c r="BE80">
        <v>14882000000</v>
      </c>
      <c r="BF80">
        <v>14559000000</v>
      </c>
      <c r="BI80">
        <f t="shared" si="2"/>
        <v>16</v>
      </c>
    </row>
    <row r="81" spans="1:61" x14ac:dyDescent="0.25">
      <c r="A81" t="s">
        <v>536</v>
      </c>
      <c r="B81" t="s">
        <v>317</v>
      </c>
      <c r="C81" t="str">
        <f>VLOOKUP(B81,'Metadata - Countries'!$B$1:$C$248,2,FALSE)</f>
        <v>Europe &amp; Central Asia</v>
      </c>
      <c r="D81" t="s">
        <v>572</v>
      </c>
      <c r="E81" t="s">
        <v>108</v>
      </c>
      <c r="AO81">
        <v>689000000</v>
      </c>
      <c r="AP81">
        <v>670000000</v>
      </c>
      <c r="AQ81">
        <v>603000000</v>
      </c>
      <c r="AR81">
        <v>351000000</v>
      </c>
      <c r="AS81">
        <v>306000000</v>
      </c>
      <c r="AT81">
        <v>394000000</v>
      </c>
      <c r="AU81">
        <v>419000000</v>
      </c>
      <c r="AV81">
        <v>400000000</v>
      </c>
      <c r="AW81">
        <v>523000000</v>
      </c>
      <c r="AX81">
        <v>607000000</v>
      </c>
      <c r="AY81">
        <v>1325000000</v>
      </c>
      <c r="AZ81">
        <v>1676000000</v>
      </c>
      <c r="BA81">
        <v>2073000000</v>
      </c>
      <c r="BB81">
        <v>2625000000</v>
      </c>
      <c r="BC81">
        <v>1687000000</v>
      </c>
      <c r="BD81">
        <v>1631000000</v>
      </c>
      <c r="BE81">
        <v>2018000000</v>
      </c>
      <c r="BF81">
        <v>1919000000</v>
      </c>
      <c r="BI81">
        <f t="shared" si="2"/>
        <v>16</v>
      </c>
    </row>
    <row r="82" spans="1:61" x14ac:dyDescent="0.25">
      <c r="A82" t="s">
        <v>2</v>
      </c>
      <c r="B82" t="s">
        <v>337</v>
      </c>
      <c r="C82" t="str">
        <f>VLOOKUP(B82,'Metadata - Countries'!$B$1:$C$248,2,FALSE)</f>
        <v>Europe &amp; Central Asia</v>
      </c>
      <c r="D82" t="s">
        <v>572</v>
      </c>
      <c r="E82" t="s">
        <v>108</v>
      </c>
      <c r="AO82">
        <v>4312000000</v>
      </c>
      <c r="AP82">
        <v>7102000000</v>
      </c>
      <c r="AQ82">
        <v>7164000000</v>
      </c>
      <c r="AR82">
        <v>6508000000</v>
      </c>
      <c r="AS82">
        <v>3723000000</v>
      </c>
      <c r="AT82">
        <v>3429000000</v>
      </c>
      <c r="AU82">
        <v>4726000000</v>
      </c>
      <c r="AV82">
        <v>5278000000</v>
      </c>
      <c r="AW82">
        <v>5879000000</v>
      </c>
      <c r="AX82">
        <v>7262000000</v>
      </c>
      <c r="AY82">
        <v>7806000000</v>
      </c>
      <c r="AZ82">
        <v>9720000000</v>
      </c>
      <c r="BA82">
        <v>12427000000</v>
      </c>
      <c r="BB82">
        <v>15821000000</v>
      </c>
      <c r="BC82">
        <v>12369000000</v>
      </c>
      <c r="BD82">
        <v>13239000000</v>
      </c>
      <c r="BE82">
        <v>16961000000</v>
      </c>
      <c r="BF82">
        <v>17876000000</v>
      </c>
      <c r="BI82">
        <f t="shared" si="2"/>
        <v>16</v>
      </c>
    </row>
    <row r="83" spans="1:61" x14ac:dyDescent="0.25">
      <c r="A83" t="s">
        <v>366</v>
      </c>
      <c r="B83" t="s">
        <v>137</v>
      </c>
      <c r="C83" t="str">
        <f>VLOOKUP(B83,'Metadata - Countries'!$B$1:$C$248,2,FALSE)</f>
        <v>Europe &amp; Central Asia</v>
      </c>
      <c r="D83" t="s">
        <v>572</v>
      </c>
      <c r="E83" t="s">
        <v>108</v>
      </c>
      <c r="AO83">
        <v>630000000</v>
      </c>
      <c r="AP83">
        <v>681000000</v>
      </c>
      <c r="AQ83">
        <v>555000000</v>
      </c>
      <c r="AR83">
        <v>493000000</v>
      </c>
      <c r="AS83">
        <v>465000000</v>
      </c>
      <c r="AT83">
        <v>441000000</v>
      </c>
      <c r="AU83">
        <v>649000000</v>
      </c>
      <c r="AV83">
        <v>742000000</v>
      </c>
      <c r="AW83">
        <v>876000000</v>
      </c>
      <c r="AX83">
        <v>931000000</v>
      </c>
      <c r="AY83">
        <v>1282000000</v>
      </c>
      <c r="AZ83">
        <v>1655000000</v>
      </c>
      <c r="BA83">
        <v>2352000000</v>
      </c>
      <c r="BB83">
        <v>3004000000</v>
      </c>
      <c r="BC83">
        <v>2539000000</v>
      </c>
      <c r="BD83">
        <v>2335000000</v>
      </c>
      <c r="BE83">
        <v>2514000000</v>
      </c>
      <c r="BF83">
        <v>2365000000</v>
      </c>
      <c r="BI83">
        <f t="shared" si="2"/>
        <v>16</v>
      </c>
    </row>
    <row r="84" spans="1:61" x14ac:dyDescent="0.25">
      <c r="A84" t="s">
        <v>361</v>
      </c>
      <c r="B84" t="s">
        <v>319</v>
      </c>
      <c r="C84" t="str">
        <f>VLOOKUP(B84,'Metadata - Countries'!$B$1:$C$248,2,FALSE)</f>
        <v>Europe &amp; Central Asia</v>
      </c>
      <c r="D84" t="s">
        <v>572</v>
      </c>
      <c r="E84" t="s">
        <v>108</v>
      </c>
      <c r="AO84">
        <v>1128000000</v>
      </c>
      <c r="AP84">
        <v>1280000000</v>
      </c>
      <c r="AQ84">
        <v>1225000000</v>
      </c>
      <c r="AR84">
        <v>1135000000</v>
      </c>
      <c r="AS84">
        <v>1011000000</v>
      </c>
      <c r="AT84">
        <v>1016000000</v>
      </c>
      <c r="AU84">
        <v>1059000000</v>
      </c>
      <c r="AV84">
        <v>1152000000</v>
      </c>
      <c r="AW84">
        <v>1427000000</v>
      </c>
      <c r="AX84">
        <v>1725000000</v>
      </c>
      <c r="AY84">
        <v>1894000000</v>
      </c>
      <c r="AZ84">
        <v>2074000000</v>
      </c>
      <c r="BA84">
        <v>2465000000</v>
      </c>
      <c r="BB84">
        <v>2954000000</v>
      </c>
      <c r="BC84">
        <v>2735000000</v>
      </c>
      <c r="BD84">
        <v>2721000000</v>
      </c>
      <c r="BE84">
        <v>2953000000</v>
      </c>
      <c r="BF84">
        <v>2841000000</v>
      </c>
      <c r="BI84">
        <f t="shared" si="2"/>
        <v>16</v>
      </c>
    </row>
    <row r="85" spans="1:61" x14ac:dyDescent="0.25">
      <c r="A85" t="s">
        <v>64</v>
      </c>
      <c r="B85" t="s">
        <v>271</v>
      </c>
      <c r="C85" t="str">
        <f>VLOOKUP(B85,'Metadata - Countries'!$B$1:$C$248,2,FALSE)</f>
        <v>Europe &amp; Central Asia</v>
      </c>
      <c r="D85" t="s">
        <v>572</v>
      </c>
      <c r="E85" t="s">
        <v>108</v>
      </c>
      <c r="AO85">
        <v>4390000000</v>
      </c>
      <c r="AP85">
        <v>4534000000</v>
      </c>
      <c r="AQ85">
        <v>4025000000</v>
      </c>
      <c r="AR85">
        <v>4997000000</v>
      </c>
      <c r="AS85">
        <v>4943000000</v>
      </c>
      <c r="AT85">
        <v>4825000000</v>
      </c>
      <c r="AU85">
        <v>5200000000</v>
      </c>
      <c r="AV85">
        <v>5671000000</v>
      </c>
      <c r="AW85">
        <v>6548000000</v>
      </c>
      <c r="AX85">
        <v>7686000000</v>
      </c>
      <c r="AY85">
        <v>7739000000</v>
      </c>
      <c r="AZ85">
        <v>10016000000</v>
      </c>
      <c r="BA85">
        <v>12259000000</v>
      </c>
      <c r="BB85">
        <v>12060000000</v>
      </c>
      <c r="BC85">
        <v>10100000000</v>
      </c>
      <c r="BD85">
        <v>10991000000</v>
      </c>
      <c r="BE85">
        <v>12777000000</v>
      </c>
      <c r="BF85">
        <v>12415000000</v>
      </c>
      <c r="BI85">
        <f t="shared" si="2"/>
        <v>16</v>
      </c>
    </row>
    <row r="86" spans="1:61" x14ac:dyDescent="0.25">
      <c r="A86" t="s">
        <v>354</v>
      </c>
      <c r="B86" t="s">
        <v>415</v>
      </c>
      <c r="C86" t="str">
        <f>VLOOKUP(B86,'Metadata - Countries'!$B$1:$C$248,2,FALSE)</f>
        <v>Europe &amp; Central Asia</v>
      </c>
      <c r="D86" t="s">
        <v>572</v>
      </c>
      <c r="E86" t="s">
        <v>108</v>
      </c>
      <c r="AO86">
        <v>4957000000</v>
      </c>
      <c r="AP86">
        <v>5650000000</v>
      </c>
      <c r="AQ86">
        <v>7002000000</v>
      </c>
      <c r="AR86">
        <v>7177000000</v>
      </c>
      <c r="AS86">
        <v>5203000000</v>
      </c>
      <c r="AT86">
        <v>7636000000</v>
      </c>
      <c r="AU86">
        <v>10067000000</v>
      </c>
      <c r="AV86">
        <v>11901000000</v>
      </c>
      <c r="AW86">
        <v>13203000000</v>
      </c>
      <c r="AX86">
        <v>15888000000</v>
      </c>
      <c r="AY86">
        <v>20760000000</v>
      </c>
      <c r="AZ86">
        <v>19137000000</v>
      </c>
      <c r="BA86">
        <v>21662000000</v>
      </c>
      <c r="BB86">
        <v>26446000000</v>
      </c>
      <c r="BC86">
        <v>26331000000</v>
      </c>
      <c r="BD86">
        <v>26318000000</v>
      </c>
      <c r="BE86">
        <v>30093000000</v>
      </c>
      <c r="BF86">
        <v>32249000000</v>
      </c>
      <c r="BI86">
        <f t="shared" si="2"/>
        <v>16</v>
      </c>
    </row>
    <row r="87" spans="1:61" x14ac:dyDescent="0.25">
      <c r="A87" t="s">
        <v>424</v>
      </c>
      <c r="B87" t="s">
        <v>491</v>
      </c>
      <c r="C87" t="str">
        <f>VLOOKUP(B87,'Metadata - Countries'!$B$1:$C$248,2,FALSE)</f>
        <v>Europe &amp; Central Asia</v>
      </c>
      <c r="D87" t="s">
        <v>572</v>
      </c>
      <c r="E87" t="s">
        <v>108</v>
      </c>
      <c r="AO87">
        <v>191000000</v>
      </c>
      <c r="AP87">
        <v>448000000</v>
      </c>
      <c r="AQ87">
        <v>477000000</v>
      </c>
      <c r="AR87">
        <v>539000000</v>
      </c>
      <c r="AS87">
        <v>503000000</v>
      </c>
      <c r="AT87">
        <v>563000000</v>
      </c>
      <c r="AU87">
        <v>759000000</v>
      </c>
      <c r="AV87">
        <v>1001000000</v>
      </c>
      <c r="AW87">
        <v>1204000000</v>
      </c>
      <c r="AX87">
        <v>2931000000</v>
      </c>
      <c r="AY87">
        <v>3542000000</v>
      </c>
      <c r="AZ87">
        <v>4018000000</v>
      </c>
      <c r="BA87">
        <v>5320000000</v>
      </c>
      <c r="BB87">
        <v>6722000000</v>
      </c>
      <c r="BC87">
        <v>4349000000</v>
      </c>
      <c r="BD87">
        <v>4696000000</v>
      </c>
      <c r="BE87">
        <v>5406000000</v>
      </c>
      <c r="BF87">
        <v>5988000000</v>
      </c>
      <c r="BI87">
        <f t="shared" si="2"/>
        <v>16</v>
      </c>
    </row>
    <row r="88" spans="1:61" x14ac:dyDescent="0.25">
      <c r="A88" t="s">
        <v>509</v>
      </c>
      <c r="B88" t="s">
        <v>11</v>
      </c>
      <c r="C88" t="str">
        <f>VLOOKUP(B88,'Metadata - Countries'!$B$1:$C$248,2,FALSE)</f>
        <v>Latin America &amp; Caribbean</v>
      </c>
      <c r="D88" t="s">
        <v>572</v>
      </c>
      <c r="E88" t="s">
        <v>108</v>
      </c>
      <c r="AO88">
        <v>554000000</v>
      </c>
      <c r="AP88">
        <v>666000000</v>
      </c>
      <c r="AQ88">
        <v>726000000</v>
      </c>
      <c r="AR88">
        <v>786000000</v>
      </c>
      <c r="AS88">
        <v>782000000</v>
      </c>
      <c r="AT88">
        <v>850000000</v>
      </c>
      <c r="AU88">
        <v>825000000</v>
      </c>
      <c r="AV88">
        <v>835000000</v>
      </c>
      <c r="AW88">
        <v>858000000</v>
      </c>
      <c r="AX88">
        <v>1056000000</v>
      </c>
      <c r="AY88">
        <v>1097000000</v>
      </c>
      <c r="AZ88">
        <v>1064000000</v>
      </c>
      <c r="BA88">
        <v>1213000000</v>
      </c>
      <c r="BB88">
        <v>1353000000</v>
      </c>
      <c r="BC88">
        <v>1224000000</v>
      </c>
      <c r="BD88">
        <v>1256000000</v>
      </c>
      <c r="BE88">
        <v>1360000000</v>
      </c>
      <c r="BF88">
        <v>1414000000</v>
      </c>
      <c r="BI88">
        <f t="shared" si="2"/>
        <v>16</v>
      </c>
    </row>
    <row r="89" spans="1:61" x14ac:dyDescent="0.25">
      <c r="A89" t="s">
        <v>301</v>
      </c>
      <c r="B89" t="s">
        <v>482</v>
      </c>
      <c r="C89" t="str">
        <f>VLOOKUP(B89,'Metadata - Countries'!$B$1:$C$248,2,FALSE)</f>
        <v>Latin America &amp; Caribbean</v>
      </c>
      <c r="D89" t="s">
        <v>572</v>
      </c>
      <c r="E89" t="s">
        <v>108</v>
      </c>
      <c r="AO89">
        <v>2550000000</v>
      </c>
      <c r="AP89">
        <v>2975000000</v>
      </c>
      <c r="AQ89">
        <v>3153000000</v>
      </c>
      <c r="AR89">
        <v>3353000000</v>
      </c>
      <c r="AS89">
        <v>3175000000</v>
      </c>
      <c r="AT89">
        <v>3195000000</v>
      </c>
      <c r="AU89">
        <v>2756000000</v>
      </c>
      <c r="AV89">
        <v>1716000000</v>
      </c>
      <c r="AW89">
        <v>2306000000</v>
      </c>
      <c r="AX89">
        <v>2660000000</v>
      </c>
      <c r="AY89">
        <v>3209000000</v>
      </c>
      <c r="AZ89">
        <v>3899000000</v>
      </c>
      <c r="BA89">
        <v>4984000000</v>
      </c>
      <c r="BB89">
        <v>5295000000</v>
      </c>
      <c r="BC89">
        <v>4476000000</v>
      </c>
      <c r="BD89">
        <v>5629000000</v>
      </c>
      <c r="BE89">
        <v>6060000000</v>
      </c>
      <c r="BF89">
        <v>5655000000</v>
      </c>
      <c r="BI89">
        <f t="shared" si="2"/>
        <v>16</v>
      </c>
    </row>
    <row r="90" spans="1:61" x14ac:dyDescent="0.25">
      <c r="A90" t="s">
        <v>154</v>
      </c>
      <c r="B90" t="s">
        <v>281</v>
      </c>
      <c r="C90" t="str">
        <f>VLOOKUP(B90,'Metadata - Countries'!$B$1:$C$248,2,FALSE)</f>
        <v>Latin America &amp; Caribbean</v>
      </c>
      <c r="D90" t="s">
        <v>572</v>
      </c>
      <c r="E90" t="s">
        <v>108</v>
      </c>
      <c r="AO90">
        <v>1356000000</v>
      </c>
      <c r="AP90">
        <v>1409000000</v>
      </c>
      <c r="AQ90">
        <v>1427000000</v>
      </c>
      <c r="AR90">
        <v>1365000000</v>
      </c>
      <c r="AS90">
        <v>1598000000</v>
      </c>
      <c r="AT90">
        <v>1753000000</v>
      </c>
      <c r="AU90">
        <v>1665000000</v>
      </c>
      <c r="AV90">
        <v>1773000000</v>
      </c>
      <c r="AW90">
        <v>1770000000</v>
      </c>
      <c r="AX90">
        <v>1897000000</v>
      </c>
      <c r="AY90">
        <v>2081000000</v>
      </c>
      <c r="AZ90">
        <v>2066000000</v>
      </c>
      <c r="BA90">
        <v>2198000000</v>
      </c>
      <c r="BB90">
        <v>2155000000</v>
      </c>
      <c r="BC90">
        <v>2025000000</v>
      </c>
      <c r="BD90">
        <v>2159000000</v>
      </c>
      <c r="BE90">
        <v>2223000000</v>
      </c>
      <c r="BF90">
        <v>2415000000</v>
      </c>
      <c r="BI90">
        <f t="shared" si="2"/>
        <v>16</v>
      </c>
    </row>
    <row r="91" spans="1:61" x14ac:dyDescent="0.25">
      <c r="A91" t="s">
        <v>309</v>
      </c>
      <c r="B91" t="s">
        <v>278</v>
      </c>
      <c r="C91" t="str">
        <f>VLOOKUP(B91,'Metadata - Countries'!$B$1:$C$248,2,FALSE)</f>
        <v>Latin America &amp; Caribbean</v>
      </c>
      <c r="D91" t="s">
        <v>572</v>
      </c>
      <c r="E91" t="s">
        <v>108</v>
      </c>
      <c r="AO91">
        <v>78000000</v>
      </c>
      <c r="AP91">
        <v>95000000</v>
      </c>
      <c r="AQ91">
        <v>97000000</v>
      </c>
      <c r="AR91">
        <v>101000000</v>
      </c>
      <c r="AS91">
        <v>101000000</v>
      </c>
      <c r="AT91">
        <v>111000000</v>
      </c>
      <c r="AU91">
        <v>111000000</v>
      </c>
      <c r="AV91">
        <v>121000000</v>
      </c>
      <c r="AW91">
        <v>150000000</v>
      </c>
      <c r="AX91">
        <v>168000000</v>
      </c>
      <c r="AY91">
        <v>214000000</v>
      </c>
      <c r="AZ91">
        <v>260000000</v>
      </c>
      <c r="BA91">
        <v>289000000</v>
      </c>
      <c r="BB91">
        <v>278000000</v>
      </c>
      <c r="BC91">
        <v>256000000</v>
      </c>
      <c r="BD91">
        <v>264000000</v>
      </c>
      <c r="BE91">
        <v>248000000</v>
      </c>
      <c r="BF91">
        <v>299000000</v>
      </c>
      <c r="BI91">
        <f t="shared" si="2"/>
        <v>16</v>
      </c>
    </row>
    <row r="92" spans="1:61" x14ac:dyDescent="0.25">
      <c r="A92" t="s">
        <v>48</v>
      </c>
      <c r="B92" t="s">
        <v>497</v>
      </c>
      <c r="C92" t="str">
        <f>VLOOKUP(B92,'Metadata - Countries'!$B$1:$C$248,2,FALSE)</f>
        <v>Latin America &amp; Caribbean</v>
      </c>
      <c r="D92" t="s">
        <v>572</v>
      </c>
      <c r="E92" t="s">
        <v>108</v>
      </c>
      <c r="AO92">
        <v>92000000</v>
      </c>
      <c r="AP92">
        <v>100000000</v>
      </c>
      <c r="AQ92">
        <v>129000000</v>
      </c>
      <c r="AR92">
        <v>137000000</v>
      </c>
      <c r="AS92">
        <v>124000000</v>
      </c>
      <c r="AT92">
        <v>101000000</v>
      </c>
      <c r="AU92">
        <v>119000000</v>
      </c>
      <c r="AV92">
        <v>143000000</v>
      </c>
      <c r="AW92">
        <v>243000000</v>
      </c>
      <c r="AX92">
        <v>283000000</v>
      </c>
      <c r="AY92">
        <v>345000000</v>
      </c>
      <c r="AZ92">
        <v>330000000</v>
      </c>
      <c r="BA92">
        <v>326000000</v>
      </c>
      <c r="BB92">
        <v>302000000</v>
      </c>
      <c r="BC92">
        <v>306000000</v>
      </c>
      <c r="BD92">
        <v>339000000</v>
      </c>
      <c r="BE92">
        <v>499000000</v>
      </c>
      <c r="BF92">
        <v>581000000</v>
      </c>
      <c r="BI92">
        <f t="shared" si="2"/>
        <v>16</v>
      </c>
    </row>
    <row r="93" spans="1:61" x14ac:dyDescent="0.25">
      <c r="A93" t="s">
        <v>584</v>
      </c>
      <c r="B93" t="s">
        <v>326</v>
      </c>
      <c r="C93" t="str">
        <f>VLOOKUP(B93,'Metadata - Countries'!$B$1:$C$248,2,FALSE)</f>
        <v>Latin America &amp; Caribbean</v>
      </c>
      <c r="D93" t="s">
        <v>572</v>
      </c>
      <c r="E93" t="s">
        <v>108</v>
      </c>
      <c r="AO93">
        <v>1085000000</v>
      </c>
      <c r="AP93">
        <v>744000000</v>
      </c>
      <c r="AQ93">
        <v>1025000000</v>
      </c>
      <c r="AR93">
        <v>1398000000</v>
      </c>
      <c r="AS93">
        <v>1718000000</v>
      </c>
      <c r="AT93">
        <v>1969000000</v>
      </c>
      <c r="AU93">
        <v>1844000000</v>
      </c>
      <c r="AV93">
        <v>2142000000</v>
      </c>
      <c r="AW93">
        <v>2673000000</v>
      </c>
      <c r="AX93">
        <v>3389000000</v>
      </c>
      <c r="AY93">
        <v>4168000000</v>
      </c>
      <c r="AZ93">
        <v>4577000000</v>
      </c>
      <c r="BA93">
        <v>5284000000</v>
      </c>
      <c r="BB93">
        <v>6109000000</v>
      </c>
      <c r="BC93">
        <v>5635000000</v>
      </c>
      <c r="BD93">
        <v>6180000000</v>
      </c>
      <c r="BE93">
        <v>6830000000</v>
      </c>
      <c r="BF93">
        <v>6890000000</v>
      </c>
      <c r="BI93">
        <f t="shared" si="2"/>
        <v>16</v>
      </c>
    </row>
    <row r="94" spans="1:61" x14ac:dyDescent="0.25">
      <c r="A94" t="s">
        <v>152</v>
      </c>
      <c r="B94" t="s">
        <v>642</v>
      </c>
      <c r="C94" t="str">
        <f>VLOOKUP(B94,'Metadata - Countries'!$B$1:$C$248,2,FALSE)</f>
        <v>Latin America &amp; Caribbean</v>
      </c>
      <c r="D94" t="s">
        <v>572</v>
      </c>
      <c r="E94" t="s">
        <v>108</v>
      </c>
      <c r="AO94">
        <v>1186000000</v>
      </c>
      <c r="AP94">
        <v>1209000000</v>
      </c>
      <c r="AQ94">
        <v>1401000000</v>
      </c>
      <c r="AR94">
        <v>1431000000</v>
      </c>
      <c r="AS94">
        <v>1243000000</v>
      </c>
      <c r="AT94">
        <v>1179000000</v>
      </c>
      <c r="AU94">
        <v>1184000000</v>
      </c>
      <c r="AV94">
        <v>1221000000</v>
      </c>
      <c r="AW94">
        <v>1309000000</v>
      </c>
      <c r="AX94">
        <v>1571000000</v>
      </c>
      <c r="AY94">
        <v>1682000000</v>
      </c>
      <c r="AZ94">
        <v>1891000000</v>
      </c>
      <c r="BA94">
        <v>2226000000</v>
      </c>
      <c r="BB94">
        <v>2537000000</v>
      </c>
      <c r="BC94">
        <v>2350000000</v>
      </c>
      <c r="BD94">
        <v>2422000000</v>
      </c>
      <c r="BE94">
        <v>2751000000</v>
      </c>
      <c r="BF94">
        <v>3180000000</v>
      </c>
      <c r="BI94">
        <f t="shared" si="2"/>
        <v>16</v>
      </c>
    </row>
    <row r="95" spans="1:61" x14ac:dyDescent="0.25">
      <c r="A95" t="s">
        <v>541</v>
      </c>
      <c r="B95" t="s">
        <v>284</v>
      </c>
      <c r="C95" t="str">
        <f>VLOOKUP(B95,'Metadata - Countries'!$B$1:$C$248,2,FALSE)</f>
        <v>Latin America &amp; Caribbean</v>
      </c>
      <c r="D95" t="s">
        <v>572</v>
      </c>
      <c r="E95" t="s">
        <v>108</v>
      </c>
      <c r="AO95">
        <v>887000000</v>
      </c>
      <c r="AP95">
        <v>1362000000</v>
      </c>
      <c r="AQ95">
        <v>1315000000</v>
      </c>
      <c r="AR95">
        <v>1216000000</v>
      </c>
      <c r="AS95">
        <v>1231000000</v>
      </c>
      <c r="AT95">
        <v>1313000000</v>
      </c>
      <c r="AU95">
        <v>1483000000</v>
      </c>
      <c r="AV95">
        <v>1237000000</v>
      </c>
      <c r="AW95">
        <v>1191000000</v>
      </c>
      <c r="AX95">
        <v>1369000000</v>
      </c>
      <c r="AY95">
        <v>1574000000</v>
      </c>
      <c r="AZ95">
        <v>2009000000</v>
      </c>
      <c r="BA95">
        <v>2262000000</v>
      </c>
      <c r="BB95">
        <v>2438000000</v>
      </c>
      <c r="BC95">
        <v>2609000000</v>
      </c>
      <c r="BD95">
        <v>2727000000</v>
      </c>
      <c r="BE95">
        <v>2992000000</v>
      </c>
      <c r="BF95">
        <v>3257000000</v>
      </c>
      <c r="BI95">
        <f t="shared" si="2"/>
        <v>16</v>
      </c>
    </row>
    <row r="96" spans="1:61" x14ac:dyDescent="0.25">
      <c r="A96" t="s">
        <v>330</v>
      </c>
      <c r="B96" t="s">
        <v>10</v>
      </c>
      <c r="C96" t="str">
        <f>VLOOKUP(B96,'Metadata - Countries'!$B$1:$C$248,2,FALSE)</f>
        <v>Latin America &amp; Caribbean</v>
      </c>
      <c r="D96" t="s">
        <v>572</v>
      </c>
      <c r="E96" t="s">
        <v>108</v>
      </c>
      <c r="AO96">
        <v>763000000</v>
      </c>
      <c r="AP96">
        <v>797000000</v>
      </c>
      <c r="AQ96">
        <v>860000000</v>
      </c>
      <c r="AR96">
        <v>1038000000</v>
      </c>
      <c r="AS96">
        <v>1256000000</v>
      </c>
      <c r="AT96">
        <v>1477000000</v>
      </c>
      <c r="AU96">
        <v>1339000000</v>
      </c>
      <c r="AV96">
        <v>1292000000</v>
      </c>
      <c r="AW96">
        <v>1424000000</v>
      </c>
      <c r="AX96">
        <v>1586000000</v>
      </c>
      <c r="AY96">
        <v>1810000000</v>
      </c>
      <c r="AZ96">
        <v>1865000000</v>
      </c>
      <c r="BA96">
        <v>2221000000</v>
      </c>
      <c r="BB96">
        <v>2533000000</v>
      </c>
      <c r="BC96">
        <v>2001000000</v>
      </c>
      <c r="BD96">
        <v>2179000000</v>
      </c>
      <c r="BE96">
        <v>2375000000</v>
      </c>
      <c r="BF96">
        <v>2544000000</v>
      </c>
      <c r="BI96">
        <f t="shared" si="2"/>
        <v>16</v>
      </c>
    </row>
    <row r="97" spans="1:61" x14ac:dyDescent="0.25">
      <c r="A97" t="s">
        <v>89</v>
      </c>
      <c r="B97" t="s">
        <v>242</v>
      </c>
      <c r="C97" t="str">
        <f>VLOOKUP(B97,'Metadata - Countries'!$B$1:$C$248,2,FALSE)</f>
        <v>Latin America &amp; Caribbean</v>
      </c>
      <c r="D97" t="s">
        <v>572</v>
      </c>
      <c r="E97" t="s">
        <v>108</v>
      </c>
      <c r="AO97">
        <v>1100000000</v>
      </c>
      <c r="AP97">
        <v>1333000000</v>
      </c>
      <c r="AQ97">
        <v>1515000000</v>
      </c>
      <c r="AR97">
        <v>1759000000</v>
      </c>
      <c r="AS97">
        <v>1901000000</v>
      </c>
      <c r="AT97">
        <v>1948000000</v>
      </c>
      <c r="AU97">
        <v>1840000000</v>
      </c>
      <c r="AV97">
        <v>1769000000</v>
      </c>
      <c r="AW97">
        <v>1999000000</v>
      </c>
      <c r="AX97">
        <v>2114000000</v>
      </c>
      <c r="AY97">
        <v>2591000000</v>
      </c>
      <c r="AZ97">
        <v>2414000000</v>
      </c>
      <c r="BA97">
        <v>2415000000</v>
      </c>
      <c r="BB97">
        <v>2347000000</v>
      </c>
      <c r="BC97">
        <v>2082000000</v>
      </c>
      <c r="BD97">
        <v>2218000000</v>
      </c>
      <c r="BE97">
        <v>2503000000</v>
      </c>
      <c r="BF97">
        <v>2614000000</v>
      </c>
      <c r="BI97">
        <f t="shared" si="2"/>
        <v>16</v>
      </c>
    </row>
    <row r="98" spans="1:61" x14ac:dyDescent="0.25">
      <c r="A98" t="s">
        <v>358</v>
      </c>
      <c r="B98" t="s">
        <v>90</v>
      </c>
      <c r="C98" t="str">
        <f>VLOOKUP(B98,'Metadata - Countries'!$B$1:$C$248,2,FALSE)</f>
        <v>Latin America &amp; Caribbean</v>
      </c>
      <c r="D98" t="s">
        <v>572</v>
      </c>
      <c r="E98" t="s">
        <v>108</v>
      </c>
      <c r="AO98">
        <v>175000000</v>
      </c>
      <c r="AP98">
        <v>186000000</v>
      </c>
      <c r="AQ98">
        <v>201000000</v>
      </c>
      <c r="AR98">
        <v>261000000</v>
      </c>
      <c r="AS98">
        <v>260000000</v>
      </c>
      <c r="AT98">
        <v>227000000</v>
      </c>
      <c r="AU98">
        <v>271000000</v>
      </c>
      <c r="AV98">
        <v>217000000</v>
      </c>
      <c r="AW98">
        <v>223000000</v>
      </c>
      <c r="AX98">
        <v>224000000</v>
      </c>
      <c r="AY98">
        <v>244000000</v>
      </c>
      <c r="AZ98">
        <v>277000000</v>
      </c>
      <c r="BA98">
        <v>329000000</v>
      </c>
      <c r="BB98">
        <v>383000000</v>
      </c>
      <c r="BC98">
        <v>378000000</v>
      </c>
      <c r="BD98">
        <v>438000000</v>
      </c>
      <c r="BE98">
        <v>540000000</v>
      </c>
      <c r="BF98">
        <v>676000000</v>
      </c>
      <c r="BI98">
        <f t="shared" si="2"/>
        <v>16</v>
      </c>
    </row>
    <row r="99" spans="1:61" x14ac:dyDescent="0.25">
      <c r="A99" t="s">
        <v>673</v>
      </c>
      <c r="B99" t="s">
        <v>251</v>
      </c>
      <c r="C99" t="str">
        <f>VLOOKUP(B99,'Metadata - Countries'!$B$1:$C$248,2,FALSE)</f>
        <v>Latin America &amp; Caribbean</v>
      </c>
      <c r="D99" t="s">
        <v>572</v>
      </c>
      <c r="E99" t="s">
        <v>108</v>
      </c>
      <c r="AO99">
        <v>42000000</v>
      </c>
      <c r="AP99">
        <v>44000000</v>
      </c>
      <c r="AQ99">
        <v>48000000</v>
      </c>
      <c r="AR99">
        <v>47000000</v>
      </c>
      <c r="AS99">
        <v>51000000</v>
      </c>
      <c r="AT99">
        <v>48000000</v>
      </c>
      <c r="AU99">
        <v>46000000</v>
      </c>
      <c r="AV99">
        <v>46000000</v>
      </c>
      <c r="AW99">
        <v>52000000</v>
      </c>
      <c r="AX99">
        <v>61000000</v>
      </c>
      <c r="AY99">
        <v>57000000</v>
      </c>
      <c r="AZ99">
        <v>72000000</v>
      </c>
      <c r="BA99">
        <v>74000000</v>
      </c>
      <c r="BB99">
        <v>76000000</v>
      </c>
      <c r="BC99">
        <v>79000000</v>
      </c>
      <c r="BD99">
        <v>95000000</v>
      </c>
      <c r="BE99">
        <v>113000000</v>
      </c>
      <c r="BF99">
        <v>110000000</v>
      </c>
      <c r="BI99">
        <f t="shared" si="2"/>
        <v>16</v>
      </c>
    </row>
    <row r="100" spans="1:61" x14ac:dyDescent="0.25">
      <c r="A100" t="s">
        <v>404</v>
      </c>
      <c r="B100" t="s">
        <v>694</v>
      </c>
      <c r="C100" t="str">
        <f>VLOOKUP(B100,'Metadata - Countries'!$B$1:$C$248,2,FALSE)</f>
        <v>Latin America &amp; Caribbean</v>
      </c>
      <c r="D100" t="s">
        <v>572</v>
      </c>
      <c r="E100" t="s">
        <v>108</v>
      </c>
      <c r="AO100">
        <v>1571000000</v>
      </c>
      <c r="AP100">
        <v>1781000000</v>
      </c>
      <c r="AQ100">
        <v>2099000000</v>
      </c>
      <c r="AR100">
        <v>2153000000</v>
      </c>
      <c r="AS100">
        <v>2483000000</v>
      </c>
      <c r="AT100">
        <v>2860000000</v>
      </c>
      <c r="AU100">
        <v>2798000000</v>
      </c>
      <c r="AV100">
        <v>2730000000</v>
      </c>
      <c r="AW100">
        <v>3128000000</v>
      </c>
      <c r="AX100">
        <v>3152000000</v>
      </c>
      <c r="AY100">
        <v>3518000000</v>
      </c>
      <c r="AZ100">
        <v>3917000000</v>
      </c>
      <c r="BA100">
        <v>4064000000</v>
      </c>
      <c r="BB100">
        <v>4166000000</v>
      </c>
      <c r="BC100">
        <v>4049000000</v>
      </c>
      <c r="BD100">
        <v>4209000000</v>
      </c>
      <c r="BE100">
        <v>4436000000</v>
      </c>
      <c r="BF100">
        <v>4736000000</v>
      </c>
      <c r="BI100">
        <f t="shared" ref="BI100:BI131" si="3">COUNT(AO100:BD100)</f>
        <v>16</v>
      </c>
    </row>
    <row r="101" spans="1:61" x14ac:dyDescent="0.25">
      <c r="A101" t="s">
        <v>233</v>
      </c>
      <c r="B101" t="s">
        <v>98</v>
      </c>
      <c r="C101" t="str">
        <f>VLOOKUP(B101,'Metadata - Countries'!$B$1:$C$248,2,FALSE)</f>
        <v>Latin America &amp; Caribbean</v>
      </c>
      <c r="D101" t="s">
        <v>572</v>
      </c>
      <c r="E101" t="s">
        <v>108</v>
      </c>
      <c r="AO101">
        <v>315000000</v>
      </c>
      <c r="AP101">
        <v>330000000</v>
      </c>
      <c r="AQ101">
        <v>335000000</v>
      </c>
      <c r="AR101">
        <v>330000000</v>
      </c>
      <c r="AS101">
        <v>377000000</v>
      </c>
      <c r="AT101">
        <v>451000000</v>
      </c>
      <c r="AU101">
        <v>438000000</v>
      </c>
      <c r="AV101">
        <v>449000000</v>
      </c>
      <c r="AW101">
        <v>408000000</v>
      </c>
      <c r="AX101">
        <v>464000000</v>
      </c>
      <c r="AY101">
        <v>488000000</v>
      </c>
      <c r="AZ101">
        <v>492000000</v>
      </c>
      <c r="BA101">
        <v>626000000</v>
      </c>
      <c r="BB101">
        <v>745000000</v>
      </c>
      <c r="BC101">
        <v>674000000</v>
      </c>
      <c r="BD101">
        <v>786000000</v>
      </c>
      <c r="BE101">
        <v>849000000</v>
      </c>
      <c r="BF101">
        <v>1039000000</v>
      </c>
      <c r="BI101">
        <f t="shared" si="3"/>
        <v>16</v>
      </c>
    </row>
    <row r="102" spans="1:61" x14ac:dyDescent="0.25">
      <c r="A102" t="s">
        <v>68</v>
      </c>
      <c r="B102" t="s">
        <v>592</v>
      </c>
      <c r="C102" t="str">
        <f>VLOOKUP(B102,'Metadata - Countries'!$B$1:$C$248,2,FALSE)</f>
        <v>Latin America &amp; Caribbean</v>
      </c>
      <c r="D102" t="s">
        <v>572</v>
      </c>
      <c r="E102" t="s">
        <v>108</v>
      </c>
      <c r="AO102">
        <v>76000000</v>
      </c>
      <c r="AP102">
        <v>79000000</v>
      </c>
      <c r="AQ102">
        <v>78000000</v>
      </c>
      <c r="AR102">
        <v>83000000</v>
      </c>
      <c r="AS102">
        <v>88000000</v>
      </c>
      <c r="AT102">
        <v>93000000</v>
      </c>
      <c r="AU102">
        <v>83000000</v>
      </c>
      <c r="AV102">
        <v>91000000</v>
      </c>
      <c r="AW102">
        <v>104000000</v>
      </c>
      <c r="AX102">
        <v>86000000</v>
      </c>
      <c r="AY102">
        <v>71000000</v>
      </c>
      <c r="AZ102">
        <v>94000000</v>
      </c>
      <c r="BA102">
        <v>129000000</v>
      </c>
      <c r="BB102">
        <v>127000000</v>
      </c>
      <c r="BC102">
        <v>112000000</v>
      </c>
      <c r="BD102">
        <v>112000000</v>
      </c>
      <c r="BE102">
        <v>117000000</v>
      </c>
      <c r="BF102">
        <v>110000000</v>
      </c>
      <c r="BI102">
        <f t="shared" si="3"/>
        <v>16</v>
      </c>
    </row>
    <row r="103" spans="1:61" x14ac:dyDescent="0.25">
      <c r="A103" t="s">
        <v>254</v>
      </c>
      <c r="B103" t="s">
        <v>128</v>
      </c>
      <c r="C103" t="str">
        <f>VLOOKUP(B103,'Metadata - Countries'!$B$1:$C$248,2,FALSE)</f>
        <v>Latin America &amp; Caribbean</v>
      </c>
      <c r="D103" t="s">
        <v>572</v>
      </c>
      <c r="E103" t="s">
        <v>108</v>
      </c>
      <c r="AO103">
        <v>216000000</v>
      </c>
      <c r="AP103">
        <v>221000000</v>
      </c>
      <c r="AQ103">
        <v>270000000</v>
      </c>
      <c r="AR103">
        <v>329000000</v>
      </c>
      <c r="AS103">
        <v>374000000</v>
      </c>
      <c r="AT103">
        <v>498000000</v>
      </c>
      <c r="AU103">
        <v>588000000</v>
      </c>
      <c r="AV103">
        <v>647000000</v>
      </c>
      <c r="AW103">
        <v>646000000</v>
      </c>
      <c r="AX103">
        <v>630000000</v>
      </c>
      <c r="AY103">
        <v>791000000</v>
      </c>
      <c r="AZ103">
        <v>919000000</v>
      </c>
      <c r="BA103">
        <v>1055000000</v>
      </c>
      <c r="BB103">
        <v>1068000000</v>
      </c>
      <c r="BC103">
        <v>1179000000</v>
      </c>
      <c r="BD103">
        <v>1379000000</v>
      </c>
      <c r="BE103">
        <v>1350000000</v>
      </c>
      <c r="BF103">
        <v>1419000000</v>
      </c>
      <c r="BI103">
        <f t="shared" si="3"/>
        <v>16</v>
      </c>
    </row>
    <row r="104" spans="1:61" x14ac:dyDescent="0.25">
      <c r="A104" t="s">
        <v>347</v>
      </c>
      <c r="B104" t="s">
        <v>513</v>
      </c>
      <c r="C104" t="str">
        <f>VLOOKUP(B104,'Metadata - Countries'!$B$1:$C$248,2,FALSE)</f>
        <v>Latin America &amp; Caribbean</v>
      </c>
      <c r="D104" t="s">
        <v>572</v>
      </c>
      <c r="E104" t="s">
        <v>108</v>
      </c>
      <c r="AO104">
        <v>33000000</v>
      </c>
      <c r="AP104">
        <v>112000000</v>
      </c>
      <c r="AQ104">
        <v>115000000</v>
      </c>
      <c r="AR104">
        <v>111000000</v>
      </c>
      <c r="AS104">
        <v>109000000</v>
      </c>
      <c r="AT104">
        <v>80000000</v>
      </c>
      <c r="AU104">
        <v>65000000</v>
      </c>
      <c r="AV104">
        <v>53000000</v>
      </c>
      <c r="AW104">
        <v>28000000</v>
      </c>
      <c r="AX104">
        <v>27000000</v>
      </c>
      <c r="AY104">
        <v>35000000</v>
      </c>
      <c r="AZ104">
        <v>37000000</v>
      </c>
      <c r="BA104">
        <v>50000000</v>
      </c>
      <c r="BB104">
        <v>59000000</v>
      </c>
      <c r="BC104">
        <v>35000000</v>
      </c>
      <c r="BD104">
        <v>80000000</v>
      </c>
      <c r="BE104">
        <v>95000000</v>
      </c>
      <c r="BF104">
        <v>64000000</v>
      </c>
      <c r="BI104">
        <f t="shared" si="3"/>
        <v>16</v>
      </c>
    </row>
    <row r="105" spans="1:61" x14ac:dyDescent="0.25">
      <c r="A105" t="s">
        <v>533</v>
      </c>
      <c r="B105" t="s">
        <v>55</v>
      </c>
      <c r="C105" t="str">
        <f>VLOOKUP(B105,'Metadata - Countries'!$B$1:$C$248,2,FALSE)</f>
        <v>Latin America &amp; Caribbean</v>
      </c>
      <c r="D105" t="s">
        <v>572</v>
      </c>
      <c r="E105" t="s">
        <v>108</v>
      </c>
      <c r="AO105">
        <v>85000000</v>
      </c>
      <c r="AP105">
        <v>119000000</v>
      </c>
      <c r="AQ105">
        <v>152000000</v>
      </c>
      <c r="AR105">
        <v>175000000</v>
      </c>
      <c r="AS105">
        <v>214000000</v>
      </c>
      <c r="AT105">
        <v>263000000</v>
      </c>
      <c r="AU105">
        <v>260000000</v>
      </c>
      <c r="AV105">
        <v>305000000</v>
      </c>
      <c r="AW105">
        <v>372000000</v>
      </c>
      <c r="AX105">
        <v>420000000</v>
      </c>
      <c r="AY105">
        <v>465000000</v>
      </c>
      <c r="AZ105">
        <v>516000000</v>
      </c>
      <c r="BA105">
        <v>547000000</v>
      </c>
      <c r="BB105">
        <v>620000000</v>
      </c>
      <c r="BC105">
        <v>616000000</v>
      </c>
      <c r="BD105">
        <v>627000000</v>
      </c>
      <c r="BE105">
        <v>642000000</v>
      </c>
      <c r="BF105">
        <v>666000000</v>
      </c>
      <c r="BI105">
        <f t="shared" si="3"/>
        <v>16</v>
      </c>
    </row>
    <row r="106" spans="1:61" x14ac:dyDescent="0.25">
      <c r="A106" t="s">
        <v>6</v>
      </c>
      <c r="B106" t="s">
        <v>84</v>
      </c>
      <c r="C106" t="str">
        <f>VLOOKUP(B106,'Metadata - Countries'!$B$1:$C$248,2,FALSE)</f>
        <v>Latin America &amp; Caribbean</v>
      </c>
      <c r="D106" t="s">
        <v>572</v>
      </c>
      <c r="E106" t="s">
        <v>108</v>
      </c>
      <c r="AO106">
        <v>90000000</v>
      </c>
      <c r="AP106">
        <v>96000000</v>
      </c>
      <c r="AQ106">
        <v>107000000</v>
      </c>
      <c r="AR106">
        <v>131000000</v>
      </c>
      <c r="AS106">
        <v>135000000</v>
      </c>
      <c r="AT106">
        <v>128000000</v>
      </c>
      <c r="AU106">
        <v>105000000</v>
      </c>
      <c r="AV106">
        <v>108000000</v>
      </c>
      <c r="AW106">
        <v>96000000</v>
      </c>
      <c r="AX106">
        <v>93000000</v>
      </c>
      <c r="AY106">
        <v>80000000</v>
      </c>
      <c r="AZ106">
        <v>126000000</v>
      </c>
      <c r="BA106">
        <v>190000000</v>
      </c>
      <c r="BB106">
        <v>276000000</v>
      </c>
      <c r="BC106">
        <v>312000000</v>
      </c>
      <c r="BD106">
        <v>169000000</v>
      </c>
      <c r="BE106">
        <v>162000000</v>
      </c>
      <c r="BF106">
        <v>170000000</v>
      </c>
      <c r="BI106">
        <f t="shared" si="3"/>
        <v>16</v>
      </c>
    </row>
    <row r="107" spans="1:61" x14ac:dyDescent="0.25">
      <c r="A107" t="s">
        <v>115</v>
      </c>
      <c r="B107" t="s">
        <v>684</v>
      </c>
      <c r="C107" t="str">
        <f>VLOOKUP(B107,'Metadata - Countries'!$B$1:$C$248,2,FALSE)</f>
        <v>Latin America &amp; Caribbean</v>
      </c>
      <c r="D107" t="s">
        <v>572</v>
      </c>
      <c r="E107" t="s">
        <v>108</v>
      </c>
      <c r="AO107">
        <v>1199000000</v>
      </c>
      <c r="AP107">
        <v>1218000000</v>
      </c>
      <c r="AQ107">
        <v>1290000000</v>
      </c>
      <c r="AR107">
        <v>1380000000</v>
      </c>
      <c r="AS107">
        <v>1486000000</v>
      </c>
      <c r="AT107">
        <v>1577000000</v>
      </c>
      <c r="AU107">
        <v>1494000000</v>
      </c>
      <c r="AV107">
        <v>1482000000</v>
      </c>
      <c r="AW107">
        <v>1621000000</v>
      </c>
      <c r="AX107">
        <v>1733000000</v>
      </c>
      <c r="AY107">
        <v>1783000000</v>
      </c>
      <c r="AZ107">
        <v>2094000000</v>
      </c>
      <c r="BA107">
        <v>2142000000</v>
      </c>
      <c r="BB107">
        <v>2222000000</v>
      </c>
      <c r="BC107">
        <v>2070000000</v>
      </c>
      <c r="BD107">
        <v>2095000000</v>
      </c>
      <c r="BE107">
        <v>2055000000</v>
      </c>
      <c r="BF107">
        <v>2070000000</v>
      </c>
      <c r="BI107">
        <f t="shared" si="3"/>
        <v>16</v>
      </c>
    </row>
    <row r="108" spans="1:61" x14ac:dyDescent="0.25">
      <c r="A108" t="s">
        <v>153</v>
      </c>
      <c r="B108" t="s">
        <v>373</v>
      </c>
      <c r="C108" t="str">
        <f>VLOOKUP(B108,'Metadata - Countries'!$B$1:$C$248,2,FALSE)</f>
        <v>Latin America &amp; Caribbean</v>
      </c>
      <c r="D108" t="s">
        <v>572</v>
      </c>
      <c r="E108" t="s">
        <v>108</v>
      </c>
      <c r="AO108">
        <v>63000000</v>
      </c>
      <c r="AP108">
        <v>68000000</v>
      </c>
      <c r="AQ108">
        <v>72000000</v>
      </c>
      <c r="AR108">
        <v>71000000</v>
      </c>
      <c r="AS108">
        <v>69000000</v>
      </c>
      <c r="AT108">
        <v>58000000</v>
      </c>
      <c r="AU108">
        <v>62000000</v>
      </c>
      <c r="AV108">
        <v>57000000</v>
      </c>
      <c r="AW108">
        <v>75000000</v>
      </c>
      <c r="AX108">
        <v>103000000</v>
      </c>
      <c r="AY108">
        <v>121000000</v>
      </c>
      <c r="AZ108">
        <v>132000000</v>
      </c>
      <c r="BA108">
        <v>125000000</v>
      </c>
      <c r="BB108">
        <v>110000000</v>
      </c>
      <c r="BC108">
        <v>83000000</v>
      </c>
      <c r="BD108">
        <v>90000000</v>
      </c>
      <c r="BE108">
        <v>94000000</v>
      </c>
      <c r="BF108">
        <v>94000000</v>
      </c>
      <c r="BI108">
        <f t="shared" si="3"/>
        <v>16</v>
      </c>
    </row>
    <row r="109" spans="1:61" x14ac:dyDescent="0.25">
      <c r="A109" t="s">
        <v>494</v>
      </c>
      <c r="B109" t="s">
        <v>364</v>
      </c>
      <c r="C109" t="str">
        <f>VLOOKUP(B109,'Metadata - Countries'!$B$1:$C$248,2,FALSE)</f>
        <v>Latin America &amp; Caribbean</v>
      </c>
      <c r="D109" t="s">
        <v>572</v>
      </c>
      <c r="E109" t="s">
        <v>108</v>
      </c>
      <c r="AO109">
        <v>230000000</v>
      </c>
      <c r="AP109">
        <v>237000000</v>
      </c>
      <c r="AQ109">
        <v>253000000</v>
      </c>
      <c r="AR109">
        <v>283000000</v>
      </c>
      <c r="AS109">
        <v>263000000</v>
      </c>
      <c r="AT109">
        <v>281000000</v>
      </c>
      <c r="AU109">
        <v>233000000</v>
      </c>
      <c r="AV109">
        <v>210000000</v>
      </c>
      <c r="AW109">
        <v>282000000</v>
      </c>
      <c r="AX109">
        <v>326000000</v>
      </c>
      <c r="AY109">
        <v>382000000</v>
      </c>
      <c r="AZ109">
        <v>294000000</v>
      </c>
      <c r="BA109">
        <v>302000000</v>
      </c>
      <c r="BB109">
        <v>311000000</v>
      </c>
      <c r="BC109">
        <v>296000000</v>
      </c>
      <c r="BD109">
        <v>309000000</v>
      </c>
      <c r="BE109">
        <v>321000000</v>
      </c>
      <c r="BF109">
        <v>335000000</v>
      </c>
      <c r="BI109">
        <f t="shared" si="3"/>
        <v>16</v>
      </c>
    </row>
    <row r="110" spans="1:61" x14ac:dyDescent="0.25">
      <c r="A110" t="s">
        <v>226</v>
      </c>
      <c r="B110" t="s">
        <v>291</v>
      </c>
      <c r="C110" t="str">
        <f>VLOOKUP(B110,'Metadata - Countries'!$B$1:$C$248,2,FALSE)</f>
        <v>Latin America &amp; Caribbean</v>
      </c>
      <c r="D110" t="s">
        <v>572</v>
      </c>
      <c r="E110" t="s">
        <v>108</v>
      </c>
      <c r="AO110">
        <v>6847000000</v>
      </c>
      <c r="AP110">
        <v>7531000000</v>
      </c>
      <c r="AQ110">
        <v>8184000000</v>
      </c>
      <c r="AR110">
        <v>8307000000</v>
      </c>
      <c r="AS110">
        <v>8135000000</v>
      </c>
      <c r="AT110">
        <v>9133000000</v>
      </c>
      <c r="AU110">
        <v>9190000000</v>
      </c>
      <c r="AV110">
        <v>9547000000</v>
      </c>
      <c r="AW110">
        <v>10058000000</v>
      </c>
      <c r="AX110">
        <v>11610000000</v>
      </c>
      <c r="AY110">
        <v>12801000000</v>
      </c>
      <c r="AZ110">
        <v>13329000000</v>
      </c>
      <c r="BA110">
        <v>14055000000</v>
      </c>
      <c r="BB110">
        <v>14726000000</v>
      </c>
      <c r="BC110">
        <v>12542000000</v>
      </c>
      <c r="BD110">
        <v>12628000000</v>
      </c>
      <c r="BE110">
        <v>12458000000</v>
      </c>
      <c r="BF110">
        <v>13320000000</v>
      </c>
      <c r="BI110">
        <f t="shared" si="3"/>
        <v>16</v>
      </c>
    </row>
    <row r="111" spans="1:61" x14ac:dyDescent="0.25">
      <c r="A111" t="s">
        <v>595</v>
      </c>
      <c r="B111" t="s">
        <v>203</v>
      </c>
      <c r="C111" t="str">
        <f>VLOOKUP(B111,'Metadata - Countries'!$B$1:$C$248,2,FALSE)</f>
        <v>Latin America &amp; Caribbean</v>
      </c>
      <c r="D111" t="s">
        <v>572</v>
      </c>
      <c r="E111" t="s">
        <v>108</v>
      </c>
      <c r="AO111">
        <v>51000000</v>
      </c>
      <c r="AP111">
        <v>55000000</v>
      </c>
      <c r="AQ111">
        <v>82000000</v>
      </c>
      <c r="AR111">
        <v>103000000</v>
      </c>
      <c r="AS111">
        <v>128000000</v>
      </c>
      <c r="AT111">
        <v>129000000</v>
      </c>
      <c r="AU111">
        <v>135000000</v>
      </c>
      <c r="AV111">
        <v>135000000</v>
      </c>
      <c r="AW111">
        <v>160000000</v>
      </c>
      <c r="AX111">
        <v>192000000</v>
      </c>
      <c r="AY111">
        <v>206000000</v>
      </c>
      <c r="AZ111">
        <v>231000000</v>
      </c>
      <c r="BA111">
        <v>255000000</v>
      </c>
      <c r="BB111">
        <v>301000000</v>
      </c>
      <c r="BC111">
        <v>334000000</v>
      </c>
      <c r="BD111">
        <v>309000000</v>
      </c>
      <c r="BE111">
        <v>378000000</v>
      </c>
      <c r="BF111">
        <v>422000000</v>
      </c>
      <c r="BI111">
        <f t="shared" si="3"/>
        <v>16</v>
      </c>
    </row>
    <row r="112" spans="1:61" x14ac:dyDescent="0.25">
      <c r="A112" t="s">
        <v>521</v>
      </c>
      <c r="B112" t="s">
        <v>446</v>
      </c>
      <c r="C112" t="str">
        <f>VLOOKUP(B112,'Metadata - Countries'!$B$1:$C$248,2,FALSE)</f>
        <v>Latin America &amp; Caribbean</v>
      </c>
      <c r="D112" t="s">
        <v>572</v>
      </c>
      <c r="E112" t="s">
        <v>108</v>
      </c>
      <c r="AO112">
        <v>372000000</v>
      </c>
      <c r="AP112">
        <v>432000000</v>
      </c>
      <c r="AQ112">
        <v>471000000</v>
      </c>
      <c r="AR112">
        <v>492000000</v>
      </c>
      <c r="AS112">
        <v>506000000</v>
      </c>
      <c r="AT112">
        <v>628000000</v>
      </c>
      <c r="AU112">
        <v>665000000</v>
      </c>
      <c r="AV112">
        <v>710000000</v>
      </c>
      <c r="AW112">
        <v>804000000</v>
      </c>
      <c r="AX112">
        <v>903000000</v>
      </c>
      <c r="AY112">
        <v>1108000000</v>
      </c>
      <c r="AZ112">
        <v>1425000000</v>
      </c>
      <c r="BA112">
        <v>1806000000</v>
      </c>
      <c r="BB112">
        <v>2208000000</v>
      </c>
      <c r="BC112">
        <v>2280000000</v>
      </c>
      <c r="BD112">
        <v>2552000000</v>
      </c>
      <c r="BE112">
        <v>2925000000</v>
      </c>
      <c r="BF112">
        <v>3784000000</v>
      </c>
      <c r="BI112">
        <f t="shared" si="3"/>
        <v>16</v>
      </c>
    </row>
    <row r="113" spans="1:61" x14ac:dyDescent="0.25">
      <c r="A113" t="s">
        <v>477</v>
      </c>
      <c r="B113" t="s">
        <v>275</v>
      </c>
      <c r="C113" t="str">
        <f>VLOOKUP(B113,'Metadata - Countries'!$B$1:$C$248,2,FALSE)</f>
        <v>Latin America &amp; Caribbean</v>
      </c>
      <c r="D113" t="s">
        <v>572</v>
      </c>
      <c r="E113" t="s">
        <v>108</v>
      </c>
      <c r="AO113">
        <v>521000000</v>
      </c>
      <c r="AP113">
        <v>773000000</v>
      </c>
      <c r="AQ113">
        <v>911000000</v>
      </c>
      <c r="AR113">
        <v>947000000</v>
      </c>
      <c r="AS113">
        <v>911000000</v>
      </c>
      <c r="AT113">
        <v>861000000</v>
      </c>
      <c r="AU113">
        <v>763000000</v>
      </c>
      <c r="AV113">
        <v>836000000</v>
      </c>
      <c r="AW113">
        <v>1023000000</v>
      </c>
      <c r="AX113">
        <v>1232000000</v>
      </c>
      <c r="AY113">
        <v>1438000000</v>
      </c>
      <c r="AZ113">
        <v>1775000000</v>
      </c>
      <c r="BA113">
        <v>2007000000</v>
      </c>
      <c r="BB113">
        <v>2396000000</v>
      </c>
      <c r="BC113">
        <v>2440000000</v>
      </c>
      <c r="BD113">
        <v>2475000000</v>
      </c>
      <c r="BE113">
        <v>2912000000</v>
      </c>
      <c r="BF113">
        <v>3288000000</v>
      </c>
      <c r="BI113">
        <f t="shared" si="3"/>
        <v>16</v>
      </c>
    </row>
    <row r="114" spans="1:61" x14ac:dyDescent="0.25">
      <c r="A114" t="s">
        <v>542</v>
      </c>
      <c r="B114" t="s">
        <v>668</v>
      </c>
      <c r="C114" t="str">
        <f>VLOOKUP(B114,'Metadata - Countries'!$B$1:$C$248,2,FALSE)</f>
        <v>Latin America &amp; Caribbean</v>
      </c>
      <c r="D114" t="s">
        <v>572</v>
      </c>
      <c r="E114" t="s">
        <v>108</v>
      </c>
      <c r="AO114">
        <v>1828000000</v>
      </c>
      <c r="AP114">
        <v>1898000000</v>
      </c>
      <c r="AQ114">
        <v>2046000000</v>
      </c>
      <c r="AR114">
        <v>2233000000</v>
      </c>
      <c r="AS114">
        <v>2139000000</v>
      </c>
      <c r="AT114">
        <v>2388000000</v>
      </c>
      <c r="AU114">
        <v>2728000000</v>
      </c>
      <c r="AV114">
        <v>2486000000</v>
      </c>
      <c r="AW114">
        <v>2677000000</v>
      </c>
      <c r="AX114">
        <v>3024000000</v>
      </c>
      <c r="AY114">
        <v>3239000000</v>
      </c>
      <c r="AZ114">
        <v>3369000000</v>
      </c>
      <c r="BA114">
        <v>3414000000</v>
      </c>
      <c r="BB114">
        <v>3535000000</v>
      </c>
      <c r="BC114">
        <v>3176000000</v>
      </c>
      <c r="BD114">
        <v>3211000000</v>
      </c>
      <c r="BE114">
        <v>3143000000</v>
      </c>
      <c r="BF114">
        <v>3193000000</v>
      </c>
      <c r="BI114">
        <f t="shared" si="3"/>
        <v>16</v>
      </c>
    </row>
    <row r="115" spans="1:61" x14ac:dyDescent="0.25">
      <c r="A115" t="s">
        <v>476</v>
      </c>
      <c r="B115" t="s">
        <v>63</v>
      </c>
      <c r="C115" t="str">
        <f>VLOOKUP(B115,'Metadata - Countries'!$B$1:$C$248,2,FALSE)</f>
        <v>Latin America &amp; Caribbean</v>
      </c>
      <c r="D115" t="s">
        <v>572</v>
      </c>
      <c r="E115" t="s">
        <v>108</v>
      </c>
      <c r="AO115">
        <v>162000000</v>
      </c>
      <c r="AP115">
        <v>159000000</v>
      </c>
      <c r="AQ115">
        <v>145000000</v>
      </c>
      <c r="AR115">
        <v>128000000</v>
      </c>
      <c r="AS115">
        <v>95000000</v>
      </c>
      <c r="AT115">
        <v>88000000</v>
      </c>
      <c r="AU115">
        <v>91000000</v>
      </c>
      <c r="AV115">
        <v>76000000</v>
      </c>
      <c r="AW115">
        <v>81000000</v>
      </c>
      <c r="AX115">
        <v>87000000</v>
      </c>
      <c r="AY115">
        <v>96000000</v>
      </c>
      <c r="AZ115">
        <v>112000000</v>
      </c>
      <c r="BA115">
        <v>121000000</v>
      </c>
      <c r="BB115">
        <v>128000000</v>
      </c>
      <c r="BC115">
        <v>225000000</v>
      </c>
      <c r="BD115">
        <v>243000000</v>
      </c>
      <c r="BE115">
        <v>281000000</v>
      </c>
      <c r="BF115">
        <v>265000000</v>
      </c>
      <c r="BI115">
        <f t="shared" si="3"/>
        <v>16</v>
      </c>
    </row>
    <row r="116" spans="1:61" x14ac:dyDescent="0.25">
      <c r="A116" t="s">
        <v>558</v>
      </c>
      <c r="B116" t="s">
        <v>86</v>
      </c>
      <c r="C116" t="str">
        <f>VLOOKUP(B116,'Metadata - Countries'!$B$1:$C$248,2,FALSE)</f>
        <v>Latin America &amp; Caribbean</v>
      </c>
      <c r="D116" t="s">
        <v>572</v>
      </c>
      <c r="E116" t="s">
        <v>108</v>
      </c>
      <c r="AO116">
        <v>152000000</v>
      </c>
      <c r="AP116">
        <v>155000000</v>
      </c>
      <c r="AQ116">
        <v>149000000</v>
      </c>
      <c r="AR116">
        <v>206000000</v>
      </c>
      <c r="AS116">
        <v>408000000</v>
      </c>
      <c r="AT116">
        <v>437000000</v>
      </c>
      <c r="AU116">
        <v>452000000</v>
      </c>
      <c r="AV116">
        <v>521000000</v>
      </c>
      <c r="AW116">
        <v>664000000</v>
      </c>
      <c r="AX116">
        <v>748000000</v>
      </c>
      <c r="AY116">
        <v>656000000</v>
      </c>
      <c r="AZ116">
        <v>686000000</v>
      </c>
      <c r="BA116">
        <v>793000000</v>
      </c>
      <c r="BB116">
        <v>711000000</v>
      </c>
      <c r="BC116">
        <v>549000000</v>
      </c>
      <c r="BD116">
        <v>646000000</v>
      </c>
      <c r="BE116">
        <v>729000000</v>
      </c>
      <c r="BF116">
        <v>894000000</v>
      </c>
      <c r="BI116">
        <f t="shared" si="3"/>
        <v>16</v>
      </c>
    </row>
    <row r="117" spans="1:61" x14ac:dyDescent="0.25">
      <c r="A117" t="s">
        <v>493</v>
      </c>
      <c r="B117" t="s">
        <v>57</v>
      </c>
      <c r="C117" t="str">
        <f>VLOOKUP(B117,'Metadata - Countries'!$B$1:$C$248,2,FALSE)</f>
        <v>Latin America &amp; Caribbean</v>
      </c>
      <c r="D117" t="s">
        <v>572</v>
      </c>
      <c r="E117" t="s">
        <v>108</v>
      </c>
      <c r="AO117">
        <v>52000000</v>
      </c>
      <c r="AP117">
        <v>44000000</v>
      </c>
      <c r="AQ117">
        <v>38000000</v>
      </c>
      <c r="AR117">
        <v>36000000</v>
      </c>
      <c r="AS117">
        <v>45000000</v>
      </c>
      <c r="AT117">
        <v>42000000</v>
      </c>
      <c r="AU117">
        <v>26000000</v>
      </c>
      <c r="AV117">
        <v>17000000</v>
      </c>
      <c r="AW117">
        <v>18000000</v>
      </c>
      <c r="AX117">
        <v>52000000</v>
      </c>
      <c r="AY117">
        <v>96000000</v>
      </c>
      <c r="AZ117">
        <v>109000000</v>
      </c>
      <c r="BA117">
        <v>73000000</v>
      </c>
      <c r="BB117">
        <v>83000000</v>
      </c>
      <c r="BC117">
        <v>70000000</v>
      </c>
      <c r="BD117">
        <v>69000000</v>
      </c>
      <c r="BE117">
        <v>69000000</v>
      </c>
      <c r="BF117">
        <v>79000000</v>
      </c>
      <c r="BI117">
        <f t="shared" si="3"/>
        <v>16</v>
      </c>
    </row>
    <row r="118" spans="1:61" x14ac:dyDescent="0.25">
      <c r="A118" t="s">
        <v>351</v>
      </c>
      <c r="B118" t="s">
        <v>398</v>
      </c>
      <c r="C118" t="str">
        <f>VLOOKUP(B118,'Metadata - Countries'!$B$1:$C$248,2,FALSE)</f>
        <v>Latin America &amp; Caribbean</v>
      </c>
      <c r="D118" t="s">
        <v>572</v>
      </c>
      <c r="E118" t="s">
        <v>108</v>
      </c>
      <c r="AO118">
        <v>349000000</v>
      </c>
      <c r="AP118">
        <v>322000000</v>
      </c>
      <c r="AQ118">
        <v>379000000</v>
      </c>
      <c r="AR118">
        <v>430000000</v>
      </c>
      <c r="AS118">
        <v>443000000</v>
      </c>
      <c r="AT118">
        <v>511000000</v>
      </c>
      <c r="AU118">
        <v>484000000</v>
      </c>
      <c r="AV118">
        <v>489000000</v>
      </c>
      <c r="AW118">
        <v>538000000</v>
      </c>
      <c r="AX118">
        <v>626000000</v>
      </c>
      <c r="AY118">
        <v>659000000</v>
      </c>
      <c r="AZ118">
        <v>651000000</v>
      </c>
      <c r="BA118">
        <v>665000000</v>
      </c>
      <c r="BB118">
        <v>667000000</v>
      </c>
      <c r="BC118">
        <v>619000000</v>
      </c>
      <c r="BD118">
        <v>681000000</v>
      </c>
      <c r="BE118">
        <v>729000000</v>
      </c>
      <c r="BF118">
        <v>854000000</v>
      </c>
      <c r="BI118">
        <f t="shared" si="3"/>
        <v>16</v>
      </c>
    </row>
    <row r="119" spans="1:61" x14ac:dyDescent="0.25">
      <c r="A119" t="s">
        <v>512</v>
      </c>
      <c r="B119" t="s">
        <v>707</v>
      </c>
      <c r="C119" t="str">
        <f>VLOOKUP(B119,'Metadata - Countries'!$B$1:$C$248,2,FALSE)</f>
        <v>Latin America &amp; Caribbean</v>
      </c>
      <c r="D119" t="s">
        <v>572</v>
      </c>
      <c r="E119" t="s">
        <v>108</v>
      </c>
      <c r="AO119">
        <v>725000000</v>
      </c>
      <c r="AP119">
        <v>890000000</v>
      </c>
      <c r="AQ119">
        <v>862000000</v>
      </c>
      <c r="AR119">
        <v>695000000</v>
      </c>
      <c r="AS119">
        <v>653000000</v>
      </c>
      <c r="AT119">
        <v>827000000</v>
      </c>
      <c r="AU119">
        <v>700000000</v>
      </c>
      <c r="AV119">
        <v>409000000</v>
      </c>
      <c r="AW119">
        <v>419000000</v>
      </c>
      <c r="AX119">
        <v>591000000</v>
      </c>
      <c r="AY119">
        <v>699000000</v>
      </c>
      <c r="AZ119">
        <v>711000000</v>
      </c>
      <c r="BA119">
        <v>928000000</v>
      </c>
      <c r="BB119">
        <v>1195000000</v>
      </c>
      <c r="BC119">
        <v>1460000000</v>
      </c>
      <c r="BD119">
        <v>1669000000</v>
      </c>
      <c r="BE119">
        <v>2401000000</v>
      </c>
      <c r="BF119">
        <v>2222000000</v>
      </c>
      <c r="BI119">
        <f t="shared" si="3"/>
        <v>16</v>
      </c>
    </row>
    <row r="120" spans="1:61" x14ac:dyDescent="0.25">
      <c r="A120" t="s">
        <v>47</v>
      </c>
      <c r="B120" t="s">
        <v>93</v>
      </c>
      <c r="C120" t="str">
        <f>VLOOKUP(B120,'Metadata - Countries'!$B$1:$C$248,2,FALSE)</f>
        <v>Latin America &amp; Caribbean</v>
      </c>
      <c r="D120" t="s">
        <v>572</v>
      </c>
      <c r="E120" t="s">
        <v>108</v>
      </c>
      <c r="AO120">
        <v>53000000</v>
      </c>
      <c r="AP120">
        <v>64000000</v>
      </c>
      <c r="AQ120">
        <v>71000000</v>
      </c>
      <c r="AR120">
        <v>73000000</v>
      </c>
      <c r="AS120">
        <v>85000000</v>
      </c>
      <c r="AT120">
        <v>82000000</v>
      </c>
      <c r="AU120">
        <v>89000000</v>
      </c>
      <c r="AV120">
        <v>91000000</v>
      </c>
      <c r="AW120">
        <v>91000000</v>
      </c>
      <c r="AX120">
        <v>96000000</v>
      </c>
      <c r="AY120">
        <v>104000000</v>
      </c>
      <c r="AZ120">
        <v>113000000</v>
      </c>
      <c r="BA120">
        <v>110000000</v>
      </c>
      <c r="BB120">
        <v>96000000</v>
      </c>
      <c r="BC120">
        <v>88000000</v>
      </c>
      <c r="BD120">
        <v>86000000</v>
      </c>
      <c r="BE120">
        <v>92000000</v>
      </c>
      <c r="BF120">
        <v>93000000</v>
      </c>
      <c r="BI120">
        <f t="shared" si="3"/>
        <v>16</v>
      </c>
    </row>
    <row r="121" spans="1:61" x14ac:dyDescent="0.25">
      <c r="A121" t="s">
        <v>71</v>
      </c>
      <c r="B121" t="s">
        <v>311</v>
      </c>
      <c r="C121" t="str">
        <f>VLOOKUP(B121,'Metadata - Countries'!$B$1:$C$248,2,FALSE)</f>
        <v>Latin America &amp; Caribbean</v>
      </c>
      <c r="D121" t="s">
        <v>572</v>
      </c>
      <c r="E121" t="s">
        <v>108</v>
      </c>
      <c r="AO121">
        <v>995000000</v>
      </c>
      <c r="AP121">
        <v>1026000000</v>
      </c>
      <c r="AQ121">
        <v>623000000</v>
      </c>
      <c r="AR121">
        <v>769000000</v>
      </c>
      <c r="AS121">
        <v>643000000</v>
      </c>
      <c r="AT121">
        <v>469000000</v>
      </c>
      <c r="AU121">
        <v>677000000</v>
      </c>
      <c r="AV121">
        <v>484000000</v>
      </c>
      <c r="AW121">
        <v>378000000</v>
      </c>
      <c r="AX121">
        <v>554000000</v>
      </c>
      <c r="AY121">
        <v>722000000</v>
      </c>
      <c r="AZ121">
        <v>843000000</v>
      </c>
      <c r="BA121">
        <v>972000000</v>
      </c>
      <c r="BB121">
        <v>1097000000</v>
      </c>
      <c r="BC121">
        <v>1055000000</v>
      </c>
      <c r="BD121">
        <v>794000000</v>
      </c>
      <c r="BE121">
        <v>805000000</v>
      </c>
      <c r="BF121">
        <v>904000000</v>
      </c>
      <c r="BI121">
        <f t="shared" si="3"/>
        <v>16</v>
      </c>
    </row>
    <row r="122" spans="1:61" x14ac:dyDescent="0.25">
      <c r="A122" t="s">
        <v>353</v>
      </c>
      <c r="B122" t="s">
        <v>62</v>
      </c>
      <c r="C122" t="str">
        <f>VLOOKUP(B122,'Metadata - Countries'!$B$1:$C$248,2,FALSE)</f>
        <v>Middle East &amp; North Africa</v>
      </c>
      <c r="D122" t="s">
        <v>572</v>
      </c>
      <c r="E122" t="s">
        <v>108</v>
      </c>
      <c r="AO122">
        <v>593000000</v>
      </c>
      <c r="AP122">
        <v>589000000</v>
      </c>
      <c r="AQ122">
        <v>578000000</v>
      </c>
      <c r="AR122">
        <v>625000000</v>
      </c>
      <c r="AS122">
        <v>785000000</v>
      </c>
      <c r="AT122">
        <v>854000000</v>
      </c>
      <c r="AU122">
        <v>886000000</v>
      </c>
      <c r="AV122">
        <v>985000000</v>
      </c>
      <c r="AW122">
        <v>1206000000</v>
      </c>
      <c r="AX122">
        <v>1504000000</v>
      </c>
      <c r="AY122">
        <v>1603000000</v>
      </c>
      <c r="AZ122">
        <v>1786000000</v>
      </c>
      <c r="BA122">
        <v>1854000000</v>
      </c>
      <c r="BB122">
        <v>1927000000</v>
      </c>
      <c r="BC122">
        <v>1873000000</v>
      </c>
      <c r="BD122">
        <v>2163000000</v>
      </c>
      <c r="BE122">
        <v>1766000000</v>
      </c>
      <c r="BF122">
        <v>1742000000</v>
      </c>
      <c r="BI122">
        <f t="shared" si="3"/>
        <v>16</v>
      </c>
    </row>
    <row r="123" spans="1:61" x14ac:dyDescent="0.25">
      <c r="A123" t="s">
        <v>18</v>
      </c>
      <c r="B123" t="s">
        <v>232</v>
      </c>
      <c r="C123" t="str">
        <f>VLOOKUP(B123,'Metadata - Countries'!$B$1:$C$248,2,FALSE)</f>
        <v>Middle East &amp; North Africa</v>
      </c>
      <c r="D123" t="s">
        <v>572</v>
      </c>
      <c r="E123" t="s">
        <v>108</v>
      </c>
      <c r="AO123">
        <v>5400000</v>
      </c>
      <c r="AP123">
        <v>4600000</v>
      </c>
      <c r="AQ123">
        <v>4200000</v>
      </c>
      <c r="AR123">
        <v>9300000</v>
      </c>
      <c r="AS123">
        <v>7600000</v>
      </c>
      <c r="AT123">
        <v>8100000</v>
      </c>
      <c r="AU123">
        <v>8600000</v>
      </c>
      <c r="AV123">
        <v>8900000</v>
      </c>
      <c r="AW123">
        <v>6900000</v>
      </c>
      <c r="AX123">
        <v>6800000</v>
      </c>
      <c r="AY123">
        <v>7100000</v>
      </c>
      <c r="AZ123">
        <v>9800000</v>
      </c>
      <c r="BA123">
        <v>6800000</v>
      </c>
      <c r="BB123">
        <v>7800000</v>
      </c>
      <c r="BC123">
        <v>16000000</v>
      </c>
      <c r="BD123">
        <v>18000000</v>
      </c>
      <c r="BE123">
        <v>19200000</v>
      </c>
      <c r="BF123">
        <v>20500000</v>
      </c>
      <c r="BI123">
        <f t="shared" si="3"/>
        <v>16</v>
      </c>
    </row>
    <row r="124" spans="1:61" x14ac:dyDescent="0.25">
      <c r="A124" t="s">
        <v>672</v>
      </c>
      <c r="B124" t="s">
        <v>26</v>
      </c>
      <c r="C124" t="str">
        <f>VLOOKUP(B124,'Metadata - Countries'!$B$1:$C$248,2,FALSE)</f>
        <v>Middle East &amp; North Africa</v>
      </c>
      <c r="D124" t="s">
        <v>572</v>
      </c>
      <c r="E124" t="s">
        <v>108</v>
      </c>
      <c r="AO124">
        <v>32000000</v>
      </c>
      <c r="AP124">
        <v>45000000</v>
      </c>
      <c r="AQ124">
        <v>28000000</v>
      </c>
      <c r="AR124">
        <v>74000000</v>
      </c>
      <c r="AS124">
        <v>80000000</v>
      </c>
      <c r="AT124">
        <v>102000000</v>
      </c>
      <c r="AU124">
        <v>100000000</v>
      </c>
      <c r="AV124">
        <v>111000000</v>
      </c>
      <c r="AW124">
        <v>112000000</v>
      </c>
      <c r="AX124">
        <v>178000000</v>
      </c>
      <c r="AY124">
        <v>477000000</v>
      </c>
      <c r="AZ124">
        <v>393000000</v>
      </c>
      <c r="BA124">
        <v>332000000</v>
      </c>
      <c r="BB124">
        <v>474000000</v>
      </c>
      <c r="BC124">
        <v>381000000</v>
      </c>
      <c r="BD124">
        <v>323000000</v>
      </c>
      <c r="BE124">
        <v>300000000</v>
      </c>
      <c r="BF124">
        <v>295000000</v>
      </c>
      <c r="BI124">
        <f t="shared" si="3"/>
        <v>16</v>
      </c>
    </row>
    <row r="125" spans="1:61" x14ac:dyDescent="0.25">
      <c r="A125" t="s">
        <v>249</v>
      </c>
      <c r="B125" t="s">
        <v>656</v>
      </c>
      <c r="C125" t="str">
        <f>VLOOKUP(B125,'Metadata - Countries'!$B$1:$C$248,2,FALSE)</f>
        <v>Middle East &amp; North Africa</v>
      </c>
      <c r="D125" t="s">
        <v>572</v>
      </c>
      <c r="E125" t="s">
        <v>108</v>
      </c>
      <c r="AO125">
        <v>2954000000</v>
      </c>
      <c r="AP125">
        <v>3583000000</v>
      </c>
      <c r="AQ125">
        <v>4046000000</v>
      </c>
      <c r="AR125">
        <v>2942000000</v>
      </c>
      <c r="AS125">
        <v>4361000000</v>
      </c>
      <c r="AT125">
        <v>4657000000</v>
      </c>
      <c r="AU125">
        <v>4119000000</v>
      </c>
      <c r="AV125">
        <v>4133000000</v>
      </c>
      <c r="AW125">
        <v>4704000000</v>
      </c>
      <c r="AX125">
        <v>6328000000</v>
      </c>
      <c r="AY125">
        <v>7206000000</v>
      </c>
      <c r="AZ125">
        <v>8133000000</v>
      </c>
      <c r="BA125">
        <v>10327000000</v>
      </c>
      <c r="BB125">
        <v>12104000000</v>
      </c>
      <c r="BC125">
        <v>11757000000</v>
      </c>
      <c r="BD125">
        <v>13633000000</v>
      </c>
      <c r="BE125">
        <v>9333000000</v>
      </c>
      <c r="BF125">
        <v>10823000000</v>
      </c>
      <c r="BI125">
        <f t="shared" si="3"/>
        <v>16</v>
      </c>
    </row>
    <row r="126" spans="1:61" x14ac:dyDescent="0.25">
      <c r="A126" t="s">
        <v>469</v>
      </c>
      <c r="B126" t="s">
        <v>655</v>
      </c>
      <c r="C126" t="str">
        <f>VLOOKUP(B126,'Metadata - Countries'!$B$1:$C$248,2,FALSE)</f>
        <v>Middle East &amp; North Africa</v>
      </c>
      <c r="D126" t="s">
        <v>572</v>
      </c>
      <c r="E126" t="s">
        <v>108</v>
      </c>
      <c r="AO126">
        <v>3491000000</v>
      </c>
      <c r="AP126">
        <v>3506000000</v>
      </c>
      <c r="AQ126">
        <v>3740000000</v>
      </c>
      <c r="AR126">
        <v>3598000000</v>
      </c>
      <c r="AS126">
        <v>4800000000</v>
      </c>
      <c r="AT126">
        <v>4611000000</v>
      </c>
      <c r="AU126">
        <v>2854000000</v>
      </c>
      <c r="AV126">
        <v>2426000000</v>
      </c>
      <c r="AW126">
        <v>2473000000</v>
      </c>
      <c r="AX126">
        <v>2908000000</v>
      </c>
      <c r="AY126">
        <v>3427000000</v>
      </c>
      <c r="AZ126">
        <v>3802000000</v>
      </c>
      <c r="BA126">
        <v>4405000000</v>
      </c>
      <c r="BB126">
        <v>5509000000</v>
      </c>
      <c r="BC126">
        <v>5067000000</v>
      </c>
      <c r="BD126">
        <v>5824000000</v>
      </c>
      <c r="BE126">
        <v>6029000000</v>
      </c>
      <c r="BF126">
        <v>6225000000</v>
      </c>
      <c r="BI126">
        <f t="shared" si="3"/>
        <v>16</v>
      </c>
    </row>
    <row r="127" spans="1:61" x14ac:dyDescent="0.25">
      <c r="A127" t="s">
        <v>560</v>
      </c>
      <c r="B127" t="s">
        <v>292</v>
      </c>
      <c r="C127" t="str">
        <f>VLOOKUP(B127,'Metadata - Countries'!$B$1:$C$248,2,FALSE)</f>
        <v>Middle East &amp; North Africa</v>
      </c>
      <c r="D127" t="s">
        <v>572</v>
      </c>
      <c r="E127" t="s">
        <v>108</v>
      </c>
      <c r="AO127">
        <v>973000000</v>
      </c>
      <c r="AP127">
        <v>1026000000</v>
      </c>
      <c r="AQ127">
        <v>1063000000</v>
      </c>
      <c r="AR127">
        <v>1083000000</v>
      </c>
      <c r="AS127">
        <v>1016000000</v>
      </c>
      <c r="AT127">
        <v>935000000</v>
      </c>
      <c r="AU127">
        <v>884000000</v>
      </c>
      <c r="AV127">
        <v>1254000000</v>
      </c>
      <c r="AW127">
        <v>1266000000</v>
      </c>
      <c r="AX127">
        <v>1621000000</v>
      </c>
      <c r="AY127">
        <v>1759000000</v>
      </c>
      <c r="AZ127">
        <v>2426000000</v>
      </c>
      <c r="BA127">
        <v>2754000000</v>
      </c>
      <c r="BB127">
        <v>3539000000</v>
      </c>
      <c r="BC127">
        <v>3472000000</v>
      </c>
      <c r="BD127">
        <v>4390000000</v>
      </c>
      <c r="BE127">
        <v>3860000000</v>
      </c>
      <c r="BF127">
        <v>4485000000</v>
      </c>
      <c r="BI127">
        <f t="shared" si="3"/>
        <v>16</v>
      </c>
    </row>
    <row r="128" spans="1:61" x14ac:dyDescent="0.25">
      <c r="A128" t="s">
        <v>702</v>
      </c>
      <c r="B128" t="s">
        <v>490</v>
      </c>
      <c r="C128" t="str">
        <f>VLOOKUP(B128,'Metadata - Countries'!$B$1:$C$248,2,FALSE)</f>
        <v>Middle East &amp; North Africa</v>
      </c>
      <c r="D128" t="s">
        <v>572</v>
      </c>
      <c r="E128" t="s">
        <v>108</v>
      </c>
      <c r="AO128">
        <v>307000000</v>
      </c>
      <c r="AP128">
        <v>389000000</v>
      </c>
      <c r="AQ128">
        <v>396000000</v>
      </c>
      <c r="AR128">
        <v>456000000</v>
      </c>
      <c r="AS128">
        <v>342000000</v>
      </c>
      <c r="AT128">
        <v>394000000</v>
      </c>
      <c r="AU128">
        <v>286000000</v>
      </c>
      <c r="AV128">
        <v>320000000</v>
      </c>
      <c r="AW128">
        <v>328000000</v>
      </c>
      <c r="AX128">
        <v>398000000</v>
      </c>
      <c r="AY128">
        <v>413000000</v>
      </c>
      <c r="AZ128">
        <v>508000000</v>
      </c>
      <c r="BA128">
        <v>530000000</v>
      </c>
      <c r="BB128">
        <v>610000000</v>
      </c>
      <c r="BC128">
        <v>660000000</v>
      </c>
      <c r="BD128">
        <v>574000000</v>
      </c>
      <c r="BE128">
        <v>644000000</v>
      </c>
      <c r="BF128">
        <v>780000000</v>
      </c>
      <c r="BI128">
        <f t="shared" si="3"/>
        <v>16</v>
      </c>
    </row>
    <row r="129" spans="1:61" x14ac:dyDescent="0.25">
      <c r="A129" t="s">
        <v>428</v>
      </c>
      <c r="B129" t="s">
        <v>250</v>
      </c>
      <c r="C129" t="str">
        <f>VLOOKUP(B129,'Metadata - Countries'!$B$1:$C$248,2,FALSE)</f>
        <v>Middle East &amp; North Africa</v>
      </c>
      <c r="D129" t="s">
        <v>572</v>
      </c>
      <c r="E129" t="s">
        <v>108</v>
      </c>
      <c r="AO129">
        <v>710000000</v>
      </c>
      <c r="AP129">
        <v>715000000</v>
      </c>
      <c r="AQ129">
        <v>1000000000</v>
      </c>
      <c r="AR129">
        <v>1221000000</v>
      </c>
      <c r="AS129">
        <v>673000000</v>
      </c>
      <c r="AT129">
        <v>742000000</v>
      </c>
      <c r="AU129">
        <v>837000000</v>
      </c>
      <c r="AV129">
        <v>4284000000</v>
      </c>
      <c r="AW129">
        <v>6782000000</v>
      </c>
      <c r="AX129">
        <v>5931000000</v>
      </c>
      <c r="AY129">
        <v>5969000000</v>
      </c>
      <c r="AZ129">
        <v>5457000000</v>
      </c>
      <c r="BA129">
        <v>5796000000</v>
      </c>
      <c r="BB129">
        <v>6317000000</v>
      </c>
      <c r="BC129">
        <v>7157000000</v>
      </c>
      <c r="BD129">
        <v>8026000000</v>
      </c>
      <c r="BE129">
        <v>6797000000</v>
      </c>
      <c r="BF129">
        <v>6298000000</v>
      </c>
      <c r="BI129">
        <f t="shared" si="3"/>
        <v>16</v>
      </c>
    </row>
    <row r="130" spans="1:61" x14ac:dyDescent="0.25">
      <c r="A130" t="s">
        <v>29</v>
      </c>
      <c r="B130" t="s">
        <v>194</v>
      </c>
      <c r="C130" t="str">
        <f>VLOOKUP(B130,'Metadata - Countries'!$B$1:$C$248,2,FALSE)</f>
        <v>Middle East &amp; North Africa</v>
      </c>
      <c r="D130" t="s">
        <v>572</v>
      </c>
      <c r="E130" t="s">
        <v>108</v>
      </c>
      <c r="AO130">
        <v>1469000000</v>
      </c>
      <c r="AP130">
        <v>1857000000</v>
      </c>
      <c r="AQ130">
        <v>1649000000</v>
      </c>
      <c r="AR130">
        <v>1934000000</v>
      </c>
      <c r="AS130">
        <v>2177000000</v>
      </c>
      <c r="AT130">
        <v>2280000000</v>
      </c>
      <c r="AU130">
        <v>2966000000</v>
      </c>
      <c r="AV130">
        <v>3157000000</v>
      </c>
      <c r="AW130">
        <v>3802000000</v>
      </c>
      <c r="AX130">
        <v>4540000000</v>
      </c>
      <c r="AY130">
        <v>5426000000</v>
      </c>
      <c r="AZ130">
        <v>6900000000</v>
      </c>
      <c r="BA130">
        <v>8307000000</v>
      </c>
      <c r="BB130">
        <v>8885000000</v>
      </c>
      <c r="BC130">
        <v>7980000000</v>
      </c>
      <c r="BD130">
        <v>8176000000</v>
      </c>
      <c r="BE130">
        <v>9101000000</v>
      </c>
      <c r="BF130">
        <v>8491000000</v>
      </c>
      <c r="BI130">
        <f t="shared" si="3"/>
        <v>16</v>
      </c>
    </row>
    <row r="131" spans="1:61" x14ac:dyDescent="0.25">
      <c r="A131" t="s">
        <v>388</v>
      </c>
      <c r="B131" t="s">
        <v>105</v>
      </c>
      <c r="C131" t="str">
        <f>VLOOKUP(B131,'Metadata - Countries'!$B$1:$C$248,2,FALSE)</f>
        <v>Middle East &amp; North Africa</v>
      </c>
      <c r="D131" t="s">
        <v>572</v>
      </c>
      <c r="E131" t="s">
        <v>108</v>
      </c>
      <c r="AO131">
        <v>813000000</v>
      </c>
      <c r="AP131">
        <v>780000000</v>
      </c>
      <c r="AQ131">
        <v>789000000</v>
      </c>
      <c r="AR131">
        <v>818000000</v>
      </c>
      <c r="AS131">
        <v>841000000</v>
      </c>
      <c r="AT131">
        <v>731000000</v>
      </c>
      <c r="AU131">
        <v>704000000</v>
      </c>
      <c r="AV131">
        <v>757000000</v>
      </c>
      <c r="AW131">
        <v>869000000</v>
      </c>
      <c r="AX131">
        <v>949000000</v>
      </c>
      <c r="AY131">
        <v>924000000</v>
      </c>
      <c r="AZ131">
        <v>966000000</v>
      </c>
      <c r="BA131">
        <v>1185000000</v>
      </c>
      <c r="BB131">
        <v>1336000000</v>
      </c>
      <c r="BC131">
        <v>1117000000</v>
      </c>
      <c r="BD131">
        <v>1238000000</v>
      </c>
      <c r="BE131">
        <v>1465000000</v>
      </c>
      <c r="BF131">
        <v>1451000000</v>
      </c>
      <c r="BI131">
        <f t="shared" si="3"/>
        <v>16</v>
      </c>
    </row>
    <row r="132" spans="1:61" x14ac:dyDescent="0.25">
      <c r="A132" t="s">
        <v>199</v>
      </c>
      <c r="B132" t="s">
        <v>17</v>
      </c>
      <c r="C132" t="str">
        <f>VLOOKUP(B132,'Metadata - Countries'!$B$1:$C$248,2,FALSE)</f>
        <v>Middle East &amp; North Africa</v>
      </c>
      <c r="D132" t="s">
        <v>572</v>
      </c>
      <c r="E132" t="s">
        <v>108</v>
      </c>
      <c r="AO132">
        <v>1838000000</v>
      </c>
      <c r="AP132">
        <v>1895000000</v>
      </c>
      <c r="AQ132">
        <v>1858000000</v>
      </c>
      <c r="AR132">
        <v>1980000000</v>
      </c>
      <c r="AS132">
        <v>2118000000</v>
      </c>
      <c r="AT132">
        <v>1977000000</v>
      </c>
      <c r="AU132">
        <v>2061000000</v>
      </c>
      <c r="AV132">
        <v>1831000000</v>
      </c>
      <c r="AW132">
        <v>1935000000</v>
      </c>
      <c r="AX132">
        <v>2432000000</v>
      </c>
      <c r="AY132">
        <v>2800000000</v>
      </c>
      <c r="AZ132">
        <v>2999000000</v>
      </c>
      <c r="BA132">
        <v>3373000000</v>
      </c>
      <c r="BB132">
        <v>3909000000</v>
      </c>
      <c r="BC132">
        <v>3526000000</v>
      </c>
      <c r="BD132">
        <v>3477000000</v>
      </c>
      <c r="BE132">
        <v>2529000000</v>
      </c>
      <c r="BF132">
        <v>2931000000</v>
      </c>
      <c r="BI132">
        <f t="shared" ref="BI132:BI164" si="4">COUNT(AO132:BD132)</f>
        <v>16</v>
      </c>
    </row>
    <row r="133" spans="1:61" x14ac:dyDescent="0.25">
      <c r="A133" t="s">
        <v>682</v>
      </c>
      <c r="B133" t="s">
        <v>13</v>
      </c>
      <c r="C133" t="str">
        <f>VLOOKUP(B133,'Metadata - Countries'!$B$1:$C$248,2,FALSE)</f>
        <v>Middle East &amp; North Africa</v>
      </c>
      <c r="D133" t="s">
        <v>572</v>
      </c>
      <c r="E133" t="s">
        <v>108</v>
      </c>
      <c r="AO133">
        <v>50000000</v>
      </c>
      <c r="AP133">
        <v>55000000</v>
      </c>
      <c r="AQ133">
        <v>70000000</v>
      </c>
      <c r="AR133">
        <v>84000000</v>
      </c>
      <c r="AS133">
        <v>61000000</v>
      </c>
      <c r="AT133">
        <v>73000000</v>
      </c>
      <c r="AU133">
        <v>38000000</v>
      </c>
      <c r="AV133">
        <v>38000000</v>
      </c>
      <c r="AW133">
        <v>139000000</v>
      </c>
      <c r="AX133">
        <v>139000000</v>
      </c>
      <c r="AY133">
        <v>181000000</v>
      </c>
      <c r="AZ133">
        <v>181000000</v>
      </c>
      <c r="BA133">
        <v>425000000</v>
      </c>
      <c r="BB133">
        <v>886000000</v>
      </c>
      <c r="BC133">
        <v>899000000</v>
      </c>
      <c r="BD133">
        <v>1161000000</v>
      </c>
      <c r="BE133">
        <v>780000000</v>
      </c>
      <c r="BF133">
        <v>1057000000</v>
      </c>
      <c r="BI133">
        <f t="shared" si="4"/>
        <v>16</v>
      </c>
    </row>
    <row r="134" spans="1:61" x14ac:dyDescent="0.25">
      <c r="A134" t="s">
        <v>362</v>
      </c>
      <c r="B134" t="s">
        <v>628</v>
      </c>
      <c r="C134" t="str">
        <f>VLOOKUP(B134,'Metadata - Countries'!$B$1:$C$248,2,FALSE)</f>
        <v>North America</v>
      </c>
      <c r="D134" t="s">
        <v>572</v>
      </c>
      <c r="E134" t="s">
        <v>108</v>
      </c>
      <c r="AO134">
        <v>488000000</v>
      </c>
      <c r="AP134">
        <v>472000000</v>
      </c>
      <c r="AQ134">
        <v>478000000</v>
      </c>
      <c r="AR134">
        <v>487000000</v>
      </c>
      <c r="AS134">
        <v>479000000</v>
      </c>
      <c r="AT134">
        <v>431000000</v>
      </c>
      <c r="AU134">
        <v>351000000</v>
      </c>
      <c r="AV134">
        <v>378000000</v>
      </c>
      <c r="AW134">
        <v>348000000</v>
      </c>
      <c r="AX134">
        <v>426000000</v>
      </c>
      <c r="AY134">
        <v>429000000</v>
      </c>
      <c r="AZ134">
        <v>495000000</v>
      </c>
      <c r="BA134">
        <v>569000000</v>
      </c>
      <c r="BB134">
        <v>431000000</v>
      </c>
      <c r="BC134">
        <v>366000000</v>
      </c>
      <c r="BD134">
        <v>442000000</v>
      </c>
      <c r="BE134">
        <v>472000000</v>
      </c>
      <c r="BF134">
        <v>461000000</v>
      </c>
      <c r="BI134">
        <f t="shared" si="4"/>
        <v>16</v>
      </c>
    </row>
    <row r="135" spans="1:61" x14ac:dyDescent="0.25">
      <c r="A135" t="s">
        <v>192</v>
      </c>
      <c r="B135" t="s">
        <v>546</v>
      </c>
      <c r="C135" t="str">
        <f>VLOOKUP(B135,'Metadata - Countries'!$B$1:$C$248,2,FALSE)</f>
        <v>North America</v>
      </c>
      <c r="D135" t="s">
        <v>572</v>
      </c>
      <c r="E135" t="s">
        <v>108</v>
      </c>
      <c r="AO135">
        <v>9176000000</v>
      </c>
      <c r="AP135">
        <v>10073000000</v>
      </c>
      <c r="AQ135">
        <v>10390000000</v>
      </c>
      <c r="AR135">
        <v>11049000000</v>
      </c>
      <c r="AS135">
        <v>12024000000</v>
      </c>
      <c r="AT135">
        <v>13035000000</v>
      </c>
      <c r="AU135">
        <v>12680000000</v>
      </c>
      <c r="AV135">
        <v>12744000000</v>
      </c>
      <c r="AW135">
        <v>12236000000</v>
      </c>
      <c r="AX135">
        <v>15135000000</v>
      </c>
      <c r="AY135">
        <v>15887000000</v>
      </c>
      <c r="AZ135">
        <v>16837000000</v>
      </c>
      <c r="BA135">
        <v>17961000000</v>
      </c>
      <c r="BB135">
        <v>18191000000</v>
      </c>
      <c r="BC135">
        <v>15568000000</v>
      </c>
      <c r="BD135">
        <v>18438000000</v>
      </c>
      <c r="BE135">
        <v>19989000000</v>
      </c>
      <c r="BF135">
        <v>20696000000</v>
      </c>
      <c r="BI135">
        <f t="shared" si="4"/>
        <v>16</v>
      </c>
    </row>
    <row r="136" spans="1:61" x14ac:dyDescent="0.25">
      <c r="A136" t="s">
        <v>389</v>
      </c>
      <c r="B136" t="s">
        <v>608</v>
      </c>
      <c r="C136" t="str">
        <f>VLOOKUP(B136,'Metadata - Countries'!$B$1:$C$248,2,FALSE)</f>
        <v>North America</v>
      </c>
      <c r="D136" t="s">
        <v>572</v>
      </c>
      <c r="E136" t="s">
        <v>108</v>
      </c>
      <c r="AO136">
        <v>93743000000</v>
      </c>
      <c r="AP136">
        <v>102196000000</v>
      </c>
      <c r="AQ136">
        <v>107047000000</v>
      </c>
      <c r="AR136">
        <v>105095000000</v>
      </c>
      <c r="AS136">
        <v>111475000000</v>
      </c>
      <c r="AT136">
        <v>120912000000</v>
      </c>
      <c r="AU136">
        <v>109103000000</v>
      </c>
      <c r="AV136">
        <v>104427000000</v>
      </c>
      <c r="AW136">
        <v>101535000000</v>
      </c>
      <c r="AX136">
        <v>115689000000</v>
      </c>
      <c r="AY136">
        <v>127237000000</v>
      </c>
      <c r="AZ136">
        <v>133393000000</v>
      </c>
      <c r="BA136">
        <v>148846000000</v>
      </c>
      <c r="BB136">
        <v>170524000000</v>
      </c>
      <c r="BC136">
        <v>149510000000</v>
      </c>
      <c r="BD136">
        <v>164606000000</v>
      </c>
      <c r="BE136">
        <v>184536000000</v>
      </c>
      <c r="BF136">
        <v>200092000000</v>
      </c>
      <c r="BI136">
        <f t="shared" si="4"/>
        <v>16</v>
      </c>
    </row>
    <row r="137" spans="1:61" x14ac:dyDescent="0.25">
      <c r="A137" t="s">
        <v>31</v>
      </c>
      <c r="B137" t="s">
        <v>138</v>
      </c>
      <c r="C137" t="str">
        <f>VLOOKUP(B137,'Metadata - Countries'!$B$1:$C$248,2,FALSE)</f>
        <v>South Asia</v>
      </c>
      <c r="D137" t="s">
        <v>572</v>
      </c>
      <c r="E137" t="s">
        <v>108</v>
      </c>
      <c r="AO137">
        <v>25000000</v>
      </c>
      <c r="AP137">
        <v>33000000</v>
      </c>
      <c r="AQ137">
        <v>62000000</v>
      </c>
      <c r="AR137">
        <v>52000000</v>
      </c>
      <c r="AS137">
        <v>50000000</v>
      </c>
      <c r="AT137">
        <v>50000000</v>
      </c>
      <c r="AU137">
        <v>48000000</v>
      </c>
      <c r="AV137">
        <v>59000000</v>
      </c>
      <c r="AW137">
        <v>59000000</v>
      </c>
      <c r="AX137">
        <v>76000000</v>
      </c>
      <c r="AY137">
        <v>79000000</v>
      </c>
      <c r="AZ137">
        <v>80000000</v>
      </c>
      <c r="BA137">
        <v>76000000</v>
      </c>
      <c r="BB137">
        <v>75000000</v>
      </c>
      <c r="BC137">
        <v>77000000</v>
      </c>
      <c r="BD137">
        <v>103000000</v>
      </c>
      <c r="BE137">
        <v>97000000</v>
      </c>
      <c r="BF137">
        <v>110000000</v>
      </c>
      <c r="BI137">
        <f t="shared" si="4"/>
        <v>16</v>
      </c>
    </row>
    <row r="138" spans="1:61" x14ac:dyDescent="0.25">
      <c r="A138" t="s">
        <v>557</v>
      </c>
      <c r="B138" t="s">
        <v>111</v>
      </c>
      <c r="C138" t="str">
        <f>VLOOKUP(B138,'Metadata - Countries'!$B$1:$C$248,2,FALSE)</f>
        <v>South Asia</v>
      </c>
      <c r="D138" t="s">
        <v>572</v>
      </c>
      <c r="E138" t="s">
        <v>108</v>
      </c>
      <c r="AO138">
        <v>5000000</v>
      </c>
      <c r="AP138">
        <v>6000000</v>
      </c>
      <c r="AQ138">
        <v>6000000</v>
      </c>
      <c r="AR138">
        <v>8000000</v>
      </c>
      <c r="AS138">
        <v>9000000</v>
      </c>
      <c r="AT138">
        <v>10000000</v>
      </c>
      <c r="AU138">
        <v>9000000</v>
      </c>
      <c r="AV138">
        <v>8000000</v>
      </c>
      <c r="AW138">
        <v>8000000</v>
      </c>
      <c r="AX138">
        <v>13000000</v>
      </c>
      <c r="AY138">
        <v>19000000</v>
      </c>
      <c r="AZ138">
        <v>36000000</v>
      </c>
      <c r="BA138">
        <v>47000000</v>
      </c>
      <c r="BB138">
        <v>46000000</v>
      </c>
      <c r="BC138">
        <v>51000000</v>
      </c>
      <c r="BD138">
        <v>64000000</v>
      </c>
      <c r="BE138">
        <v>76000000</v>
      </c>
      <c r="BF138">
        <v>94000000</v>
      </c>
      <c r="BI138">
        <f t="shared" si="4"/>
        <v>16</v>
      </c>
    </row>
    <row r="139" spans="1:61" x14ac:dyDescent="0.25">
      <c r="A139" t="s">
        <v>196</v>
      </c>
      <c r="B139" t="s">
        <v>586</v>
      </c>
      <c r="C139" t="str">
        <f>VLOOKUP(B139,'Metadata - Countries'!$B$1:$C$248,2,FALSE)</f>
        <v>South Asia</v>
      </c>
      <c r="D139" t="s">
        <v>572</v>
      </c>
      <c r="E139" t="s">
        <v>108</v>
      </c>
      <c r="AO139">
        <v>2582000000</v>
      </c>
      <c r="AP139">
        <v>2831000000</v>
      </c>
      <c r="AQ139">
        <v>2890000000</v>
      </c>
      <c r="AR139">
        <v>2949000000</v>
      </c>
      <c r="AS139">
        <v>3010000000</v>
      </c>
      <c r="AT139">
        <v>3598000000</v>
      </c>
      <c r="AU139">
        <v>3342000000</v>
      </c>
      <c r="AV139">
        <v>3300000000</v>
      </c>
      <c r="AW139">
        <v>4560000000</v>
      </c>
      <c r="AX139">
        <v>6307000000</v>
      </c>
      <c r="AY139">
        <v>7659000000</v>
      </c>
      <c r="AZ139">
        <v>8915000000</v>
      </c>
      <c r="BA139">
        <v>11234000000</v>
      </c>
      <c r="BB139">
        <v>12462000000</v>
      </c>
      <c r="BC139">
        <v>11136000000</v>
      </c>
      <c r="BD139">
        <v>14490000000</v>
      </c>
      <c r="BE139">
        <v>17708000000</v>
      </c>
      <c r="BF139">
        <v>18340000000</v>
      </c>
      <c r="BI139">
        <f t="shared" si="4"/>
        <v>16</v>
      </c>
    </row>
    <row r="140" spans="1:61" x14ac:dyDescent="0.25">
      <c r="A140" t="s">
        <v>5</v>
      </c>
      <c r="B140" t="s">
        <v>670</v>
      </c>
      <c r="C140" t="str">
        <f>VLOOKUP(B140,'Metadata - Countries'!$B$1:$C$248,2,FALSE)</f>
        <v>South Asia</v>
      </c>
      <c r="D140" t="s">
        <v>572</v>
      </c>
      <c r="E140" t="s">
        <v>108</v>
      </c>
      <c r="AO140">
        <v>367000000</v>
      </c>
      <c r="AP140">
        <v>282000000</v>
      </c>
      <c r="AQ140">
        <v>351000000</v>
      </c>
      <c r="AR140">
        <v>369000000</v>
      </c>
      <c r="AS140">
        <v>414000000</v>
      </c>
      <c r="AT140">
        <v>388000000</v>
      </c>
      <c r="AU140">
        <v>347000000</v>
      </c>
      <c r="AV140">
        <v>594000000</v>
      </c>
      <c r="AW140">
        <v>709000000</v>
      </c>
      <c r="AX140">
        <v>808000000</v>
      </c>
      <c r="AY140">
        <v>729000000</v>
      </c>
      <c r="AZ140">
        <v>733000000</v>
      </c>
      <c r="BA140">
        <v>750000000</v>
      </c>
      <c r="BB140">
        <v>803000000</v>
      </c>
      <c r="BC140">
        <v>754000000</v>
      </c>
      <c r="BD140">
        <v>1044000000</v>
      </c>
      <c r="BE140">
        <v>1421000000</v>
      </c>
      <c r="BF140">
        <v>1756000000</v>
      </c>
      <c r="BI140">
        <f t="shared" si="4"/>
        <v>16</v>
      </c>
    </row>
    <row r="141" spans="1:61" x14ac:dyDescent="0.25">
      <c r="A141" t="s">
        <v>212</v>
      </c>
      <c r="B141" t="s">
        <v>87</v>
      </c>
      <c r="C141" t="str">
        <f>VLOOKUP(B141,'Metadata - Countries'!$B$1:$C$248,2,FALSE)</f>
        <v>South Asia</v>
      </c>
      <c r="D141" t="s">
        <v>572</v>
      </c>
      <c r="E141" t="s">
        <v>108</v>
      </c>
      <c r="AO141">
        <v>211000000</v>
      </c>
      <c r="AP141">
        <v>266000000</v>
      </c>
      <c r="AQ141">
        <v>286000000</v>
      </c>
      <c r="AR141">
        <v>303000000</v>
      </c>
      <c r="AS141">
        <v>314000000</v>
      </c>
      <c r="AT141">
        <v>321000000</v>
      </c>
      <c r="AU141">
        <v>327000000</v>
      </c>
      <c r="AV141">
        <v>337000000</v>
      </c>
      <c r="AW141">
        <v>402000000</v>
      </c>
      <c r="AX141">
        <v>471000000</v>
      </c>
      <c r="AY141">
        <v>826000000</v>
      </c>
      <c r="AZ141">
        <v>1235000000</v>
      </c>
      <c r="BA141">
        <v>1515000000</v>
      </c>
      <c r="BB141">
        <v>1559000000</v>
      </c>
      <c r="BC141">
        <v>1473000000</v>
      </c>
      <c r="BD141">
        <v>1713000000</v>
      </c>
      <c r="BE141">
        <v>1868000000</v>
      </c>
      <c r="BF141">
        <v>1873000000</v>
      </c>
      <c r="BI141">
        <f t="shared" si="4"/>
        <v>16</v>
      </c>
    </row>
    <row r="142" spans="1:61" x14ac:dyDescent="0.25">
      <c r="A142" t="s">
        <v>201</v>
      </c>
      <c r="B142" t="s">
        <v>699</v>
      </c>
      <c r="C142" t="str">
        <f>VLOOKUP(B142,'Metadata - Countries'!$B$1:$C$248,2,FALSE)</f>
        <v>South Asia</v>
      </c>
      <c r="D142" t="s">
        <v>572</v>
      </c>
      <c r="E142" t="s">
        <v>108</v>
      </c>
      <c r="AO142">
        <v>232000000</v>
      </c>
      <c r="AP142">
        <v>237000000</v>
      </c>
      <c r="AQ142">
        <v>201000000</v>
      </c>
      <c r="AR142">
        <v>248000000</v>
      </c>
      <c r="AS142">
        <v>229000000</v>
      </c>
      <c r="AT142">
        <v>219000000</v>
      </c>
      <c r="AU142">
        <v>191000000</v>
      </c>
      <c r="AV142">
        <v>134000000</v>
      </c>
      <c r="AW142">
        <v>232000000</v>
      </c>
      <c r="AX142">
        <v>260000000</v>
      </c>
      <c r="AY142">
        <v>160000000</v>
      </c>
      <c r="AZ142">
        <v>157000000</v>
      </c>
      <c r="BA142">
        <v>234000000</v>
      </c>
      <c r="BB142">
        <v>353000000</v>
      </c>
      <c r="BC142">
        <v>439000000</v>
      </c>
      <c r="BD142">
        <v>378000000</v>
      </c>
      <c r="BE142">
        <v>415000000</v>
      </c>
      <c r="BF142">
        <v>379000000</v>
      </c>
      <c r="BI142">
        <f t="shared" si="4"/>
        <v>16</v>
      </c>
    </row>
    <row r="143" spans="1:61" x14ac:dyDescent="0.25">
      <c r="A143" t="s">
        <v>718</v>
      </c>
      <c r="B143" t="s">
        <v>123</v>
      </c>
      <c r="C143" t="str">
        <f>VLOOKUP(B143,'Metadata - Countries'!$B$1:$C$248,2,FALSE)</f>
        <v>South Asia</v>
      </c>
      <c r="D143" t="s">
        <v>572</v>
      </c>
      <c r="E143" t="s">
        <v>108</v>
      </c>
      <c r="AO143">
        <v>582000000</v>
      </c>
      <c r="AP143">
        <v>590000000</v>
      </c>
      <c r="AQ143">
        <v>618000000</v>
      </c>
      <c r="AR143">
        <v>556000000</v>
      </c>
      <c r="AS143">
        <v>492000000</v>
      </c>
      <c r="AT143">
        <v>551000000</v>
      </c>
      <c r="AU143">
        <v>533000000</v>
      </c>
      <c r="AV143">
        <v>562000000</v>
      </c>
      <c r="AW143">
        <v>620000000</v>
      </c>
      <c r="AX143">
        <v>765000000</v>
      </c>
      <c r="AY143">
        <v>828000000</v>
      </c>
      <c r="AZ143">
        <v>919000000</v>
      </c>
      <c r="BA143">
        <v>912000000</v>
      </c>
      <c r="BB143">
        <v>986000000</v>
      </c>
      <c r="BC143">
        <v>950000000</v>
      </c>
      <c r="BD143">
        <v>998000000</v>
      </c>
      <c r="BE143">
        <v>1123000000</v>
      </c>
      <c r="BF143">
        <v>1014000000</v>
      </c>
      <c r="BI143">
        <f t="shared" si="4"/>
        <v>16</v>
      </c>
    </row>
    <row r="144" spans="1:61" x14ac:dyDescent="0.25">
      <c r="A144" t="s">
        <v>312</v>
      </c>
      <c r="B144" t="s">
        <v>15</v>
      </c>
      <c r="C144" t="str">
        <f>VLOOKUP(B144,'Metadata - Countries'!$B$1:$C$248,2,FALSE)</f>
        <v>Sub-Saharan Africa</v>
      </c>
      <c r="D144" t="s">
        <v>572</v>
      </c>
      <c r="E144" t="s">
        <v>108</v>
      </c>
      <c r="AO144">
        <v>27000000</v>
      </c>
      <c r="AP144">
        <v>38000000</v>
      </c>
      <c r="AQ144">
        <v>24000000</v>
      </c>
      <c r="AR144">
        <v>39000000</v>
      </c>
      <c r="AS144">
        <v>31000000</v>
      </c>
      <c r="AT144">
        <v>34000000</v>
      </c>
      <c r="AU144">
        <v>35000000</v>
      </c>
      <c r="AV144">
        <v>51000000</v>
      </c>
      <c r="AW144">
        <v>63000000</v>
      </c>
      <c r="AX144">
        <v>82000000</v>
      </c>
      <c r="AY144">
        <v>103000000</v>
      </c>
      <c r="AZ144">
        <v>91000000</v>
      </c>
      <c r="BA144">
        <v>236000000</v>
      </c>
      <c r="BB144">
        <v>293000000</v>
      </c>
      <c r="BC144">
        <v>554000000</v>
      </c>
      <c r="BD144">
        <v>726000000</v>
      </c>
      <c r="BE144">
        <v>653000000</v>
      </c>
      <c r="BF144">
        <v>711000000</v>
      </c>
      <c r="BI144">
        <f t="shared" si="4"/>
        <v>16</v>
      </c>
    </row>
    <row r="145" spans="1:61" x14ac:dyDescent="0.25">
      <c r="A145" t="s">
        <v>460</v>
      </c>
      <c r="B145" t="s">
        <v>531</v>
      </c>
      <c r="C145" t="str">
        <f>VLOOKUP(B145,'Metadata - Countries'!$B$1:$C$248,2,FALSE)</f>
        <v>Sub-Saharan Africa</v>
      </c>
      <c r="D145" t="s">
        <v>572</v>
      </c>
      <c r="E145" t="s">
        <v>108</v>
      </c>
      <c r="AO145">
        <v>2400000</v>
      </c>
      <c r="AP145">
        <v>2100000</v>
      </c>
      <c r="AQ145">
        <v>1400000</v>
      </c>
      <c r="AR145">
        <v>1300000</v>
      </c>
      <c r="AS145">
        <v>1200000</v>
      </c>
      <c r="AT145">
        <v>1400000</v>
      </c>
      <c r="AU145">
        <v>900000</v>
      </c>
      <c r="AV145">
        <v>1600000</v>
      </c>
      <c r="AW145">
        <v>1200000</v>
      </c>
      <c r="AX145">
        <v>1800000</v>
      </c>
      <c r="AY145">
        <v>1900000</v>
      </c>
      <c r="AZ145">
        <v>1600000</v>
      </c>
      <c r="BA145">
        <v>2300000</v>
      </c>
      <c r="BB145">
        <v>1600000</v>
      </c>
      <c r="BC145">
        <v>1700000</v>
      </c>
      <c r="BD145">
        <v>2100000</v>
      </c>
      <c r="BE145">
        <v>3700000</v>
      </c>
      <c r="BF145">
        <v>2700000</v>
      </c>
      <c r="BI145">
        <f t="shared" si="4"/>
        <v>16</v>
      </c>
    </row>
    <row r="146" spans="1:61" x14ac:dyDescent="0.25">
      <c r="A146" t="s">
        <v>620</v>
      </c>
      <c r="B146" t="s">
        <v>328</v>
      </c>
      <c r="C146" t="str">
        <f>VLOOKUP(B146,'Metadata - Countries'!$B$1:$C$248,2,FALSE)</f>
        <v>Sub-Saharan Africa</v>
      </c>
      <c r="D146" t="s">
        <v>572</v>
      </c>
      <c r="E146" t="s">
        <v>108</v>
      </c>
      <c r="AO146">
        <v>85000000</v>
      </c>
      <c r="AP146">
        <v>79000000</v>
      </c>
      <c r="AQ146">
        <v>56000000</v>
      </c>
      <c r="AR146">
        <v>64000000</v>
      </c>
      <c r="AS146">
        <v>94000000</v>
      </c>
      <c r="AT146">
        <v>77000000</v>
      </c>
      <c r="AU146">
        <v>86000000</v>
      </c>
      <c r="AV146">
        <v>95000000</v>
      </c>
      <c r="AW146">
        <v>108000000</v>
      </c>
      <c r="AX146">
        <v>121000000</v>
      </c>
      <c r="AY146">
        <v>108000000</v>
      </c>
      <c r="AZ146">
        <v>122000000</v>
      </c>
      <c r="BA146">
        <v>206000000</v>
      </c>
      <c r="BB146">
        <v>236000000</v>
      </c>
      <c r="BC146">
        <v>131000000</v>
      </c>
      <c r="BD146">
        <v>149000000</v>
      </c>
      <c r="BE146">
        <v>188000000</v>
      </c>
      <c r="BF146">
        <v>192000000</v>
      </c>
      <c r="BI146">
        <f t="shared" si="4"/>
        <v>16</v>
      </c>
    </row>
    <row r="147" spans="1:61" x14ac:dyDescent="0.25">
      <c r="A147" t="s">
        <v>43</v>
      </c>
      <c r="B147" t="s">
        <v>383</v>
      </c>
      <c r="C147" t="str">
        <f>VLOOKUP(B147,'Metadata - Countries'!$B$1:$C$248,2,FALSE)</f>
        <v>Sub-Saharan Africa</v>
      </c>
      <c r="D147" t="s">
        <v>572</v>
      </c>
      <c r="E147" t="s">
        <v>108</v>
      </c>
      <c r="AO147">
        <v>176000000</v>
      </c>
      <c r="AP147">
        <v>105000000</v>
      </c>
      <c r="AQ147">
        <v>141000000</v>
      </c>
      <c r="AR147">
        <v>179000000</v>
      </c>
      <c r="AS147">
        <v>239000000</v>
      </c>
      <c r="AT147">
        <v>227000000</v>
      </c>
      <c r="AU147">
        <v>235000000</v>
      </c>
      <c r="AV147">
        <v>324000000</v>
      </c>
      <c r="AW147">
        <v>459000000</v>
      </c>
      <c r="AX147">
        <v>582000000</v>
      </c>
      <c r="AY147">
        <v>563000000</v>
      </c>
      <c r="AZ147">
        <v>539000000</v>
      </c>
      <c r="BA147">
        <v>548000000</v>
      </c>
      <c r="BB147">
        <v>59000000</v>
      </c>
      <c r="BC147">
        <v>53000000</v>
      </c>
      <c r="BD147">
        <v>80000000</v>
      </c>
      <c r="BE147">
        <v>36000000</v>
      </c>
      <c r="BF147">
        <v>30000000</v>
      </c>
      <c r="BI147">
        <f t="shared" si="4"/>
        <v>16</v>
      </c>
    </row>
    <row r="148" spans="1:61" x14ac:dyDescent="0.25">
      <c r="A148" t="s">
        <v>720</v>
      </c>
      <c r="B148" t="s">
        <v>69</v>
      </c>
      <c r="C148" t="str">
        <f>VLOOKUP(B148,'Metadata - Countries'!$B$1:$C$248,2,FALSE)</f>
        <v>Sub-Saharan Africa</v>
      </c>
      <c r="D148" t="s">
        <v>572</v>
      </c>
      <c r="E148" t="s">
        <v>108</v>
      </c>
      <c r="AO148">
        <v>75000000</v>
      </c>
      <c r="AP148">
        <v>151000000</v>
      </c>
      <c r="AQ148">
        <v>119000000</v>
      </c>
      <c r="AR148">
        <v>114000000</v>
      </c>
      <c r="AS148">
        <v>92000000</v>
      </c>
      <c r="AT148">
        <v>132000000</v>
      </c>
      <c r="AU148">
        <v>182000000</v>
      </c>
      <c r="AV148">
        <v>124000000</v>
      </c>
      <c r="AW148">
        <v>266000000</v>
      </c>
      <c r="AX148">
        <v>212000000</v>
      </c>
      <c r="AY148">
        <v>229000000</v>
      </c>
      <c r="AZ148">
        <v>231000000</v>
      </c>
      <c r="BA148">
        <v>254000000</v>
      </c>
      <c r="BB148">
        <v>167000000</v>
      </c>
      <c r="BC148">
        <v>271000000</v>
      </c>
      <c r="BD148">
        <v>171000000</v>
      </c>
      <c r="BE148">
        <v>423000000</v>
      </c>
      <c r="BF148">
        <v>377000000</v>
      </c>
      <c r="BI148">
        <f t="shared" si="4"/>
        <v>16</v>
      </c>
    </row>
    <row r="149" spans="1:61" x14ac:dyDescent="0.25">
      <c r="A149" t="s">
        <v>479</v>
      </c>
      <c r="B149" t="s">
        <v>551</v>
      </c>
      <c r="C149" t="str">
        <f>VLOOKUP(B149,'Metadata - Countries'!$B$1:$C$248,2,FALSE)</f>
        <v>Sub-Saharan Africa</v>
      </c>
      <c r="D149" t="s">
        <v>572</v>
      </c>
      <c r="E149" t="s">
        <v>108</v>
      </c>
      <c r="AO149">
        <v>29000000</v>
      </c>
      <c r="AP149">
        <v>37000000</v>
      </c>
      <c r="AQ149">
        <v>50000000</v>
      </c>
      <c r="AR149">
        <v>45000000</v>
      </c>
      <c r="AS149">
        <v>56000000</v>
      </c>
      <c r="AT149">
        <v>64000000</v>
      </c>
      <c r="AU149">
        <v>77000000</v>
      </c>
      <c r="AV149">
        <v>100000000</v>
      </c>
      <c r="AW149">
        <v>135000000</v>
      </c>
      <c r="AX149">
        <v>153000000</v>
      </c>
      <c r="AY149">
        <v>177000000</v>
      </c>
      <c r="AZ149">
        <v>280000000</v>
      </c>
      <c r="BA149">
        <v>375000000</v>
      </c>
      <c r="BB149">
        <v>432000000</v>
      </c>
      <c r="BC149">
        <v>349000000</v>
      </c>
      <c r="BD149">
        <v>387000000</v>
      </c>
      <c r="BE149">
        <v>438000000</v>
      </c>
      <c r="BF149">
        <v>471000000</v>
      </c>
      <c r="BI149">
        <f t="shared" si="4"/>
        <v>16</v>
      </c>
    </row>
    <row r="150" spans="1:61" x14ac:dyDescent="0.25">
      <c r="A150" t="s">
        <v>143</v>
      </c>
      <c r="B150" t="s">
        <v>92</v>
      </c>
      <c r="C150" t="str">
        <f>VLOOKUP(B150,'Metadata - Countries'!$B$1:$C$248,2,FALSE)</f>
        <v>Sub-Saharan Africa</v>
      </c>
      <c r="D150" t="s">
        <v>572</v>
      </c>
      <c r="E150" t="s">
        <v>108</v>
      </c>
      <c r="AO150">
        <v>177000000</v>
      </c>
      <c r="AP150">
        <v>170000000</v>
      </c>
      <c r="AQ150">
        <v>157000000</v>
      </c>
      <c r="AR150">
        <v>152000000</v>
      </c>
      <c r="AS150">
        <v>176000000</v>
      </c>
      <c r="AT150">
        <v>205000000</v>
      </c>
      <c r="AU150">
        <v>218000000</v>
      </c>
      <c r="AV150">
        <v>261000000</v>
      </c>
      <c r="AW150">
        <v>336000000</v>
      </c>
      <c r="AX150">
        <v>458000000</v>
      </c>
      <c r="AY150">
        <v>533000000</v>
      </c>
      <c r="AZ150">
        <v>639000000</v>
      </c>
      <c r="BA150">
        <v>790000000</v>
      </c>
      <c r="BB150">
        <v>1184000000</v>
      </c>
      <c r="BC150">
        <v>1119000000</v>
      </c>
      <c r="BD150">
        <v>1434000000</v>
      </c>
      <c r="BE150">
        <v>1998000000</v>
      </c>
      <c r="BF150">
        <v>1980000000</v>
      </c>
      <c r="BI150">
        <f t="shared" si="4"/>
        <v>16</v>
      </c>
    </row>
    <row r="151" spans="1:61" x14ac:dyDescent="0.25">
      <c r="A151" t="s">
        <v>155</v>
      </c>
      <c r="B151" t="s">
        <v>532</v>
      </c>
      <c r="C151" t="str">
        <f>VLOOKUP(B151,'Metadata - Countries'!$B$1:$C$248,2,FALSE)</f>
        <v>Sub-Saharan Africa</v>
      </c>
      <c r="D151" t="s">
        <v>572</v>
      </c>
      <c r="E151" t="s">
        <v>108</v>
      </c>
      <c r="AO151">
        <v>30000000</v>
      </c>
      <c r="AP151">
        <v>32000000</v>
      </c>
      <c r="AQ151">
        <v>35000000</v>
      </c>
      <c r="AR151">
        <v>304000000</v>
      </c>
      <c r="AS151">
        <v>325000000</v>
      </c>
      <c r="AT151">
        <v>357000000</v>
      </c>
      <c r="AU151">
        <v>374000000</v>
      </c>
      <c r="AV151">
        <v>383000000</v>
      </c>
      <c r="AW151">
        <v>441000000</v>
      </c>
      <c r="AX151">
        <v>495000000</v>
      </c>
      <c r="AY151">
        <v>867000000</v>
      </c>
      <c r="AZ151">
        <v>910000000</v>
      </c>
      <c r="BA151">
        <v>990000000</v>
      </c>
      <c r="BB151">
        <v>970000000</v>
      </c>
      <c r="BC151">
        <v>849000000</v>
      </c>
      <c r="BD151">
        <v>706000000</v>
      </c>
      <c r="BE151">
        <v>797000000</v>
      </c>
      <c r="BF151">
        <v>1154000000</v>
      </c>
      <c r="BI151">
        <f t="shared" si="4"/>
        <v>16</v>
      </c>
    </row>
    <row r="152" spans="1:61" x14ac:dyDescent="0.25">
      <c r="A152" t="s">
        <v>715</v>
      </c>
      <c r="B152" t="s">
        <v>679</v>
      </c>
      <c r="C152" t="str">
        <f>VLOOKUP(B152,'Metadata - Countries'!$B$1:$C$248,2,FALSE)</f>
        <v>Sub-Saharan Africa</v>
      </c>
      <c r="D152" t="s">
        <v>572</v>
      </c>
      <c r="E152" t="s">
        <v>108</v>
      </c>
      <c r="AO152">
        <v>785000000</v>
      </c>
      <c r="AP152">
        <v>823000000</v>
      </c>
      <c r="AQ152">
        <v>1077000000</v>
      </c>
      <c r="AR152">
        <v>1213000000</v>
      </c>
      <c r="AS152">
        <v>1211000000</v>
      </c>
      <c r="AT152">
        <v>500000000</v>
      </c>
      <c r="AU152">
        <v>536000000</v>
      </c>
      <c r="AV152">
        <v>513000000</v>
      </c>
      <c r="AW152">
        <v>619000000</v>
      </c>
      <c r="AX152">
        <v>799000000</v>
      </c>
      <c r="AY152">
        <v>969000000</v>
      </c>
      <c r="AZ152">
        <v>1181000000</v>
      </c>
      <c r="BA152">
        <v>1514000000</v>
      </c>
      <c r="BB152">
        <v>1398000000</v>
      </c>
      <c r="BC152">
        <v>1124000000</v>
      </c>
      <c r="BD152">
        <v>1620000000</v>
      </c>
      <c r="BE152">
        <v>1844000000</v>
      </c>
      <c r="BF152">
        <v>2004000000</v>
      </c>
      <c r="BI152">
        <f t="shared" si="4"/>
        <v>16</v>
      </c>
    </row>
    <row r="153" spans="1:61" x14ac:dyDescent="0.25">
      <c r="A153" t="s">
        <v>484</v>
      </c>
      <c r="B153" t="s">
        <v>245</v>
      </c>
      <c r="C153" t="str">
        <f>VLOOKUP(B153,'Metadata - Countries'!$B$1:$C$248,2,FALSE)</f>
        <v>Sub-Saharan Africa</v>
      </c>
      <c r="D153" t="s">
        <v>572</v>
      </c>
      <c r="E153" t="s">
        <v>108</v>
      </c>
      <c r="AO153">
        <v>29000000</v>
      </c>
      <c r="AP153">
        <v>34000000</v>
      </c>
      <c r="AQ153">
        <v>34000000</v>
      </c>
      <c r="AR153">
        <v>25000000</v>
      </c>
      <c r="AS153">
        <v>23000000</v>
      </c>
      <c r="AT153">
        <v>18000000</v>
      </c>
      <c r="AU153">
        <v>16000000</v>
      </c>
      <c r="AV153">
        <v>14000000</v>
      </c>
      <c r="AW153">
        <v>21000000</v>
      </c>
      <c r="AX153">
        <v>26000000</v>
      </c>
      <c r="AY153">
        <v>27000000</v>
      </c>
      <c r="AZ153">
        <v>29000000</v>
      </c>
      <c r="BA153">
        <v>31000000</v>
      </c>
      <c r="BB153">
        <v>30000000</v>
      </c>
      <c r="BC153">
        <v>30000000</v>
      </c>
      <c r="BD153">
        <v>25000000</v>
      </c>
      <c r="BE153">
        <v>29000000</v>
      </c>
      <c r="BF153">
        <v>46000000</v>
      </c>
      <c r="BI153">
        <f t="shared" si="4"/>
        <v>16</v>
      </c>
    </row>
    <row r="154" spans="1:61" x14ac:dyDescent="0.25">
      <c r="A154" t="s">
        <v>44</v>
      </c>
      <c r="B154" t="s">
        <v>412</v>
      </c>
      <c r="C154" t="str">
        <f>VLOOKUP(B154,'Metadata - Countries'!$B$1:$C$248,2,FALSE)</f>
        <v>Sub-Saharan Africa</v>
      </c>
      <c r="D154" t="s">
        <v>572</v>
      </c>
      <c r="E154" t="s">
        <v>108</v>
      </c>
      <c r="AO154">
        <v>616000000</v>
      </c>
      <c r="AP154">
        <v>705000000</v>
      </c>
      <c r="AQ154">
        <v>666000000</v>
      </c>
      <c r="AR154">
        <v>672000000</v>
      </c>
      <c r="AS154">
        <v>718000000</v>
      </c>
      <c r="AT154">
        <v>732000000</v>
      </c>
      <c r="AU154">
        <v>820000000</v>
      </c>
      <c r="AV154">
        <v>829000000</v>
      </c>
      <c r="AW154">
        <v>960000000</v>
      </c>
      <c r="AX154">
        <v>1156000000</v>
      </c>
      <c r="AY154">
        <v>1189000000</v>
      </c>
      <c r="AZ154">
        <v>1302000000</v>
      </c>
      <c r="BA154">
        <v>1663000000</v>
      </c>
      <c r="BB154">
        <v>1823000000</v>
      </c>
      <c r="BC154">
        <v>1390000000</v>
      </c>
      <c r="BD154">
        <v>1585000000</v>
      </c>
      <c r="BE154">
        <v>1808000000</v>
      </c>
      <c r="BF154">
        <v>1778000000</v>
      </c>
      <c r="BI154">
        <f t="shared" si="4"/>
        <v>16</v>
      </c>
    </row>
    <row r="155" spans="1:61" x14ac:dyDescent="0.25">
      <c r="A155" t="s">
        <v>522</v>
      </c>
      <c r="B155" t="s">
        <v>227</v>
      </c>
      <c r="C155" t="str">
        <f>VLOOKUP(B155,'Metadata - Countries'!$B$1:$C$248,2,FALSE)</f>
        <v>Sub-Saharan Africa</v>
      </c>
      <c r="D155" t="s">
        <v>572</v>
      </c>
      <c r="E155" t="s">
        <v>108</v>
      </c>
      <c r="AO155">
        <v>22000000</v>
      </c>
      <c r="AP155">
        <v>31000000</v>
      </c>
      <c r="AQ155">
        <v>32000000</v>
      </c>
      <c r="AR155">
        <v>25000000</v>
      </c>
      <c r="AS155">
        <v>42000000</v>
      </c>
      <c r="AT155">
        <v>29000000</v>
      </c>
      <c r="AU155">
        <v>40000000</v>
      </c>
      <c r="AV155">
        <v>45000000</v>
      </c>
      <c r="AW155">
        <v>66000000</v>
      </c>
      <c r="AX155">
        <v>74000000</v>
      </c>
      <c r="AY155">
        <v>48000000</v>
      </c>
      <c r="AZ155">
        <v>45000000</v>
      </c>
      <c r="BA155">
        <v>43000000</v>
      </c>
      <c r="BB155">
        <v>43000000</v>
      </c>
      <c r="BC155">
        <v>46000000</v>
      </c>
      <c r="BD155">
        <v>47000000</v>
      </c>
      <c r="BE155">
        <v>39000000</v>
      </c>
      <c r="BF155">
        <v>38000000</v>
      </c>
      <c r="BI155">
        <f t="shared" si="4"/>
        <v>16</v>
      </c>
    </row>
    <row r="156" spans="1:61" x14ac:dyDescent="0.25">
      <c r="A156" t="s">
        <v>283</v>
      </c>
      <c r="B156" t="s">
        <v>667</v>
      </c>
      <c r="C156" t="str">
        <f>VLOOKUP(B156,'Metadata - Countries'!$B$1:$C$248,2,FALSE)</f>
        <v>Sub-Saharan Africa</v>
      </c>
      <c r="D156" t="s">
        <v>572</v>
      </c>
      <c r="E156" t="s">
        <v>108</v>
      </c>
      <c r="AO156">
        <v>47000000</v>
      </c>
      <c r="AP156">
        <v>58000000</v>
      </c>
      <c r="AQ156">
        <v>83000000</v>
      </c>
      <c r="AR156">
        <v>81000000</v>
      </c>
      <c r="AS156">
        <v>99000000</v>
      </c>
      <c r="AT156">
        <v>186000000</v>
      </c>
      <c r="AU156">
        <v>168000000</v>
      </c>
      <c r="AV156">
        <v>256000000</v>
      </c>
      <c r="AW156">
        <v>58000000</v>
      </c>
      <c r="AX156">
        <v>49000000</v>
      </c>
      <c r="AY156">
        <v>139000000</v>
      </c>
      <c r="AZ156">
        <v>209000000</v>
      </c>
      <c r="BA156">
        <v>337000000</v>
      </c>
      <c r="BB156">
        <v>959000000</v>
      </c>
      <c r="BC156">
        <v>791000000</v>
      </c>
      <c r="BD156">
        <v>738000000</v>
      </c>
      <c r="BE156">
        <v>688000000</v>
      </c>
      <c r="BF156">
        <v>641000000</v>
      </c>
      <c r="BI156">
        <f t="shared" si="4"/>
        <v>16</v>
      </c>
    </row>
    <row r="157" spans="1:61" x14ac:dyDescent="0.25">
      <c r="A157" t="s">
        <v>256</v>
      </c>
      <c r="B157" t="s">
        <v>85</v>
      </c>
      <c r="C157" t="str">
        <f>VLOOKUP(B157,'Metadata - Countries'!$B$1:$C$248,2,FALSE)</f>
        <v>Sub-Saharan Africa</v>
      </c>
      <c r="D157" t="s">
        <v>572</v>
      </c>
      <c r="E157" t="s">
        <v>108</v>
      </c>
      <c r="AO157">
        <v>4000000</v>
      </c>
      <c r="AP157">
        <v>6000000</v>
      </c>
      <c r="AQ157">
        <v>19000000</v>
      </c>
      <c r="AR157">
        <v>20000000</v>
      </c>
      <c r="AS157">
        <v>21000000</v>
      </c>
      <c r="AT157">
        <v>27000000</v>
      </c>
      <c r="AU157">
        <v>29000000</v>
      </c>
      <c r="AV157">
        <v>31000000</v>
      </c>
      <c r="AW157">
        <v>30000000</v>
      </c>
      <c r="AX157">
        <v>44000000</v>
      </c>
      <c r="AY157">
        <v>67000000</v>
      </c>
      <c r="AZ157">
        <v>148000000</v>
      </c>
      <c r="BA157">
        <v>177000000</v>
      </c>
      <c r="BB157">
        <v>224000000</v>
      </c>
      <c r="BC157">
        <v>223000000</v>
      </c>
      <c r="BD157">
        <v>224000000</v>
      </c>
      <c r="BE157">
        <v>298000000</v>
      </c>
      <c r="BF157">
        <v>337000000</v>
      </c>
      <c r="BI157">
        <f t="shared" si="4"/>
        <v>16</v>
      </c>
    </row>
    <row r="158" spans="1:61" x14ac:dyDescent="0.25">
      <c r="A158" t="s">
        <v>216</v>
      </c>
      <c r="B158" t="s">
        <v>447</v>
      </c>
      <c r="C158" t="str">
        <f>VLOOKUP(B158,'Metadata - Countries'!$B$1:$C$248,2,FALSE)</f>
        <v>Sub-Saharan Africa</v>
      </c>
      <c r="D158" t="s">
        <v>572</v>
      </c>
      <c r="E158" t="s">
        <v>108</v>
      </c>
      <c r="AO158">
        <v>8000000</v>
      </c>
      <c r="AP158">
        <v>8000000</v>
      </c>
      <c r="AQ158">
        <v>4000000</v>
      </c>
      <c r="AR158">
        <v>2000000</v>
      </c>
      <c r="AS158">
        <v>2000000</v>
      </c>
      <c r="AT158">
        <v>5000000</v>
      </c>
      <c r="AU158">
        <v>3000000</v>
      </c>
      <c r="AV158">
        <v>108000000</v>
      </c>
      <c r="AW158">
        <v>17000000</v>
      </c>
      <c r="AX158">
        <v>21000000</v>
      </c>
      <c r="AY158">
        <v>150000000</v>
      </c>
      <c r="AZ158">
        <v>252000000</v>
      </c>
      <c r="BA158">
        <v>262000000</v>
      </c>
      <c r="BB158">
        <v>331000000</v>
      </c>
      <c r="BC158">
        <v>299000000</v>
      </c>
      <c r="BD158">
        <v>94000000</v>
      </c>
      <c r="BE158">
        <v>185000000</v>
      </c>
      <c r="BF158">
        <v>880000000</v>
      </c>
      <c r="BI158">
        <f t="shared" si="4"/>
        <v>16</v>
      </c>
    </row>
    <row r="159" spans="1:61" x14ac:dyDescent="0.25">
      <c r="A159" t="s">
        <v>686</v>
      </c>
      <c r="B159" t="s">
        <v>632</v>
      </c>
      <c r="C159" t="str">
        <f>VLOOKUP(B159,'Metadata - Countries'!$B$1:$C$248,2,FALSE)</f>
        <v>Sub-Saharan Africa</v>
      </c>
      <c r="D159" t="s">
        <v>572</v>
      </c>
      <c r="E159" t="s">
        <v>108</v>
      </c>
      <c r="AO159">
        <v>57000000</v>
      </c>
      <c r="AP159">
        <v>29000000</v>
      </c>
      <c r="AQ159">
        <v>10000000</v>
      </c>
      <c r="AR159">
        <v>6000000</v>
      </c>
      <c r="AS159">
        <v>6000000</v>
      </c>
      <c r="AT159">
        <v>10000000</v>
      </c>
      <c r="AU159">
        <v>14000000</v>
      </c>
      <c r="AV159">
        <v>38000000</v>
      </c>
      <c r="AW159">
        <v>60000000</v>
      </c>
      <c r="AX159">
        <v>58000000</v>
      </c>
      <c r="AY159">
        <v>64000000</v>
      </c>
      <c r="AZ159">
        <v>23000000</v>
      </c>
      <c r="BA159">
        <v>22000000</v>
      </c>
      <c r="BB159">
        <v>34000000</v>
      </c>
      <c r="BC159">
        <v>25000000</v>
      </c>
      <c r="BD159">
        <v>26000000</v>
      </c>
      <c r="BE159">
        <v>44000000</v>
      </c>
      <c r="BF159">
        <v>41000000</v>
      </c>
      <c r="BI159">
        <f t="shared" si="4"/>
        <v>16</v>
      </c>
    </row>
    <row r="160" spans="1:61" x14ac:dyDescent="0.25">
      <c r="A160" t="s">
        <v>486</v>
      </c>
      <c r="B160" t="s">
        <v>140</v>
      </c>
      <c r="C160" t="str">
        <f>VLOOKUP(B160,'Metadata - Countries'!$B$1:$C$248,2,FALSE)</f>
        <v>Sub-Saharan Africa</v>
      </c>
      <c r="D160" t="s">
        <v>572</v>
      </c>
      <c r="E160" t="s">
        <v>108</v>
      </c>
      <c r="AO160">
        <v>224000000</v>
      </c>
      <c r="AP160">
        <v>182000000</v>
      </c>
      <c r="AQ160">
        <v>195000000</v>
      </c>
      <c r="AR160">
        <v>191000000</v>
      </c>
      <c r="AS160">
        <v>202000000</v>
      </c>
      <c r="AT160">
        <v>225000000</v>
      </c>
      <c r="AU160">
        <v>221000000</v>
      </c>
      <c r="AV160">
        <v>247000000</v>
      </c>
      <c r="AW160">
        <v>258000000</v>
      </c>
      <c r="AX160">
        <v>256000000</v>
      </c>
      <c r="AY160">
        <v>269000000</v>
      </c>
      <c r="AZ160">
        <v>323000000</v>
      </c>
      <c r="BA160">
        <v>60000000</v>
      </c>
      <c r="BB160">
        <v>46000000</v>
      </c>
      <c r="BC160">
        <v>27000000</v>
      </c>
      <c r="BD160">
        <v>29000000</v>
      </c>
      <c r="BE160">
        <v>31000000</v>
      </c>
      <c r="BF160">
        <v>26000000</v>
      </c>
      <c r="BI160">
        <f t="shared" si="4"/>
        <v>16</v>
      </c>
    </row>
    <row r="161" spans="1:61" x14ac:dyDescent="0.25">
      <c r="A161" t="s">
        <v>552</v>
      </c>
      <c r="B161" t="s">
        <v>448</v>
      </c>
      <c r="C161" t="str">
        <f>VLOOKUP(B161,'Metadata - Countries'!$B$1:$C$248,2,FALSE)</f>
        <v>Sub-Saharan Africa</v>
      </c>
      <c r="D161" t="s">
        <v>572</v>
      </c>
      <c r="E161" t="s">
        <v>108</v>
      </c>
      <c r="AO161">
        <v>502000000</v>
      </c>
      <c r="AP161">
        <v>473000000</v>
      </c>
      <c r="AQ161">
        <v>343000000</v>
      </c>
      <c r="AR161">
        <v>404000000</v>
      </c>
      <c r="AS161">
        <v>467000000</v>
      </c>
      <c r="AT161">
        <v>381000000</v>
      </c>
      <c r="AU161">
        <v>626000000</v>
      </c>
      <c r="AV161">
        <v>639000000</v>
      </c>
      <c r="AW161">
        <v>654000000</v>
      </c>
      <c r="AX161">
        <v>762000000</v>
      </c>
      <c r="AY161">
        <v>835000000</v>
      </c>
      <c r="AZ161">
        <v>986000000</v>
      </c>
      <c r="BA161">
        <v>1215000000</v>
      </c>
      <c r="BB161">
        <v>1293000000</v>
      </c>
      <c r="BC161">
        <v>1192000000</v>
      </c>
      <c r="BD161">
        <v>1279000000</v>
      </c>
      <c r="BE161">
        <v>1383000000</v>
      </c>
      <c r="BF161">
        <v>1605000000</v>
      </c>
      <c r="BI161">
        <f t="shared" si="4"/>
        <v>16</v>
      </c>
    </row>
    <row r="162" spans="1:61" x14ac:dyDescent="0.25">
      <c r="A162" t="s">
        <v>676</v>
      </c>
      <c r="B162" t="s">
        <v>146</v>
      </c>
      <c r="C162" t="str">
        <f>VLOOKUP(B162,'Metadata - Countries'!$B$1:$C$248,2,FALSE)</f>
        <v>Sub-Saharan Africa</v>
      </c>
      <c r="D162" t="s">
        <v>572</v>
      </c>
      <c r="E162" t="s">
        <v>108</v>
      </c>
      <c r="AO162">
        <v>78000000</v>
      </c>
      <c r="AP162">
        <v>117000000</v>
      </c>
      <c r="AQ162">
        <v>135000000</v>
      </c>
      <c r="AR162">
        <v>144000000</v>
      </c>
      <c r="AS162">
        <v>151000000</v>
      </c>
      <c r="AT162">
        <v>165000000</v>
      </c>
      <c r="AU162">
        <v>187000000</v>
      </c>
      <c r="AV162">
        <v>194000000</v>
      </c>
      <c r="AW162">
        <v>185000000</v>
      </c>
      <c r="AX162">
        <v>268000000</v>
      </c>
      <c r="AY162">
        <v>382000000</v>
      </c>
      <c r="AZ162">
        <v>347000000</v>
      </c>
      <c r="BA162">
        <v>402000000</v>
      </c>
      <c r="BB162">
        <v>536000000</v>
      </c>
      <c r="BC162">
        <v>683000000</v>
      </c>
      <c r="BD162">
        <v>802000000</v>
      </c>
      <c r="BE162">
        <v>967000000</v>
      </c>
      <c r="BF162">
        <v>1105000000</v>
      </c>
      <c r="BI162">
        <f t="shared" si="4"/>
        <v>16</v>
      </c>
    </row>
    <row r="163" spans="1:61" x14ac:dyDescent="0.25">
      <c r="A163" t="s">
        <v>475</v>
      </c>
      <c r="B163" t="s">
        <v>378</v>
      </c>
      <c r="C163" t="str">
        <f>VLOOKUP(B163,'Metadata - Countries'!$B$1:$C$248,2,FALSE)</f>
        <v>Sub-Saharan Africa</v>
      </c>
      <c r="D163" t="s">
        <v>572</v>
      </c>
      <c r="E163" t="s">
        <v>108</v>
      </c>
      <c r="AO163">
        <v>2654000000</v>
      </c>
      <c r="AP163">
        <v>3137000000</v>
      </c>
      <c r="AQ163">
        <v>3422000000</v>
      </c>
      <c r="AR163">
        <v>3419000000</v>
      </c>
      <c r="AS163">
        <v>3407000000</v>
      </c>
      <c r="AT163">
        <v>3338000000</v>
      </c>
      <c r="AU163">
        <v>3256000000</v>
      </c>
      <c r="AV163">
        <v>3695000000</v>
      </c>
      <c r="AW163">
        <v>6674000000</v>
      </c>
      <c r="AX163">
        <v>7571000000</v>
      </c>
      <c r="AY163">
        <v>8629000000</v>
      </c>
      <c r="AZ163">
        <v>9211000000</v>
      </c>
      <c r="BA163">
        <v>10226000000</v>
      </c>
      <c r="BB163">
        <v>9178000000</v>
      </c>
      <c r="BC163">
        <v>8684000000</v>
      </c>
      <c r="BD163">
        <v>10308000000</v>
      </c>
      <c r="BE163">
        <v>10707000000</v>
      </c>
      <c r="BF163">
        <v>11201000000</v>
      </c>
      <c r="BI163">
        <f t="shared" si="4"/>
        <v>16</v>
      </c>
    </row>
    <row r="164" spans="1:61" x14ac:dyDescent="0.25">
      <c r="A164" t="s">
        <v>719</v>
      </c>
      <c r="B164" t="s">
        <v>333</v>
      </c>
      <c r="C164" t="str">
        <f>VLOOKUP(B164,'Metadata - Countries'!$B$1:$C$248,2,FALSE)</f>
        <v>Sub-Saharan Africa</v>
      </c>
      <c r="D164" t="s">
        <v>572</v>
      </c>
      <c r="E164" t="s">
        <v>108</v>
      </c>
      <c r="AO164">
        <v>145000000</v>
      </c>
      <c r="AP164">
        <v>232000000</v>
      </c>
      <c r="AQ164">
        <v>205000000</v>
      </c>
      <c r="AR164">
        <v>158000000</v>
      </c>
      <c r="AS164">
        <v>202000000</v>
      </c>
      <c r="AT164">
        <v>125000000</v>
      </c>
      <c r="AU164">
        <v>81000000</v>
      </c>
      <c r="AV164">
        <v>76000000</v>
      </c>
      <c r="AW164">
        <v>61000000</v>
      </c>
      <c r="AX164">
        <v>194000000</v>
      </c>
      <c r="AY164">
        <v>99000000</v>
      </c>
      <c r="AZ164">
        <v>338000000</v>
      </c>
      <c r="BA164">
        <v>365000000</v>
      </c>
      <c r="BB164">
        <v>294000000</v>
      </c>
      <c r="BC164">
        <v>523000000</v>
      </c>
      <c r="BD164">
        <v>634000000</v>
      </c>
      <c r="BE164">
        <v>664000000</v>
      </c>
      <c r="BF164">
        <v>749000000</v>
      </c>
      <c r="BI164">
        <f t="shared" si="4"/>
        <v>16</v>
      </c>
    </row>
  </sheetData>
  <autoFilter ref="A3:BI3">
    <sortState ref="A4:BI201">
      <sortCondition ref="BI3:BI201"/>
    </sortState>
  </autoFilter>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8"/>
  <sheetViews>
    <sheetView zoomScale="200" zoomScaleNormal="200" zoomScalePageLayoutView="200" workbookViewId="0">
      <selection activeCell="F1" sqref="F1:F1048576"/>
    </sheetView>
  </sheetViews>
  <sheetFormatPr defaultColWidth="11.42578125" defaultRowHeight="15" x14ac:dyDescent="0.25"/>
  <sheetData>
    <row r="1" spans="1:60" s="2" customFormat="1" x14ac:dyDescent="0.25">
      <c r="A1" s="2" t="s">
        <v>698</v>
      </c>
      <c r="B1" s="2" t="s">
        <v>470</v>
      </c>
      <c r="C1" s="2" t="s">
        <v>621</v>
      </c>
      <c r="D1" s="2" t="s">
        <v>215</v>
      </c>
      <c r="E1" s="2" t="s">
        <v>705</v>
      </c>
      <c r="F1" s="2" t="s">
        <v>644</v>
      </c>
      <c r="G1" s="2" t="s">
        <v>124</v>
      </c>
      <c r="H1" s="2" t="s">
        <v>180</v>
      </c>
      <c r="I1" s="2" t="s">
        <v>247</v>
      </c>
      <c r="J1" s="2" t="s">
        <v>310</v>
      </c>
      <c r="K1" s="2" t="s">
        <v>528</v>
      </c>
      <c r="L1" s="2" t="s">
        <v>594</v>
      </c>
      <c r="M1" s="2" t="s">
        <v>645</v>
      </c>
      <c r="N1" s="2" t="s">
        <v>692</v>
      </c>
      <c r="O1" s="2" t="s">
        <v>183</v>
      </c>
      <c r="P1" s="2" t="s">
        <v>704</v>
      </c>
      <c r="Q1" s="2" t="s">
        <v>30</v>
      </c>
      <c r="R1" s="2" t="s">
        <v>261</v>
      </c>
      <c r="S1" s="2" t="s">
        <v>323</v>
      </c>
      <c r="T1" s="2" t="s">
        <v>370</v>
      </c>
      <c r="U1" s="2" t="s">
        <v>429</v>
      </c>
      <c r="V1" s="2" t="s">
        <v>660</v>
      </c>
      <c r="W1" s="2" t="s">
        <v>710</v>
      </c>
      <c r="X1" s="2" t="s">
        <v>37</v>
      </c>
      <c r="Y1" s="2" t="s">
        <v>102</v>
      </c>
      <c r="Z1" s="2" t="s">
        <v>52</v>
      </c>
      <c r="AA1" s="2" t="s">
        <v>119</v>
      </c>
      <c r="AB1" s="2" t="s">
        <v>173</v>
      </c>
      <c r="AC1" s="2" t="s">
        <v>384</v>
      </c>
      <c r="AD1" s="2" t="s">
        <v>445</v>
      </c>
      <c r="AE1" s="2" t="s">
        <v>523</v>
      </c>
      <c r="AF1" s="2" t="s">
        <v>590</v>
      </c>
      <c r="AG1" s="2" t="s">
        <v>56</v>
      </c>
      <c r="AH1" s="2" t="s">
        <v>125</v>
      </c>
      <c r="AI1" s="2" t="s">
        <v>181</v>
      </c>
      <c r="AJ1" s="2" t="s">
        <v>135</v>
      </c>
      <c r="AK1" s="2" t="s">
        <v>193</v>
      </c>
      <c r="AL1" s="2" t="s">
        <v>258</v>
      </c>
      <c r="AM1" s="2" t="s">
        <v>318</v>
      </c>
      <c r="AN1" s="2" t="s">
        <v>540</v>
      </c>
      <c r="AO1" s="2" t="s">
        <v>600</v>
      </c>
      <c r="AP1" s="2" t="s">
        <v>659</v>
      </c>
      <c r="AQ1" s="2" t="s">
        <v>706</v>
      </c>
      <c r="AR1" s="2" t="s">
        <v>198</v>
      </c>
      <c r="AS1" s="2" t="s">
        <v>262</v>
      </c>
      <c r="AT1" s="2" t="s">
        <v>566</v>
      </c>
      <c r="AU1" s="2" t="s">
        <v>622</v>
      </c>
      <c r="AV1" s="2" t="s">
        <v>95</v>
      </c>
      <c r="AW1" s="2" t="s">
        <v>158</v>
      </c>
      <c r="AX1" s="2" t="s">
        <v>221</v>
      </c>
      <c r="AY1" s="2" t="s">
        <v>288</v>
      </c>
      <c r="AZ1" s="2" t="s">
        <v>503</v>
      </c>
      <c r="BA1" s="2" t="s">
        <v>573</v>
      </c>
      <c r="BB1" s="2" t="s">
        <v>627</v>
      </c>
      <c r="BC1" s="2" t="s">
        <v>97</v>
      </c>
      <c r="BD1" s="2" t="s">
        <v>635</v>
      </c>
      <c r="BE1" s="2" t="s">
        <v>683</v>
      </c>
      <c r="BF1" s="2" t="s">
        <v>16</v>
      </c>
      <c r="BG1" s="2" t="s">
        <v>235</v>
      </c>
      <c r="BH1" s="2" t="s">
        <v>303</v>
      </c>
    </row>
    <row r="2" spans="1:60" s="3" customFormat="1" x14ac:dyDescent="0.25">
      <c r="A2" s="4" t="s">
        <v>722</v>
      </c>
      <c r="B2" s="4"/>
    </row>
    <row r="3" spans="1:60" x14ac:dyDescent="0.25">
      <c r="A3" t="s">
        <v>101</v>
      </c>
      <c r="B3" t="s">
        <v>609</v>
      </c>
      <c r="C3">
        <f>VLOOKUP(B3,'Metadata - Countries'!$B$1:$C$248,2,FALSE)</f>
        <v>0</v>
      </c>
      <c r="D3" t="s">
        <v>572</v>
      </c>
      <c r="E3" t="s">
        <v>108</v>
      </c>
      <c r="AO3">
        <v>13068837677.199568</v>
      </c>
      <c r="AP3">
        <v>14521504320.996227</v>
      </c>
      <c r="AQ3">
        <v>15038569960.987789</v>
      </c>
      <c r="AR3">
        <v>15068720571.362631</v>
      </c>
      <c r="AS3">
        <v>16589304802.64255</v>
      </c>
      <c r="AT3">
        <v>17285374798.547153</v>
      </c>
      <c r="AU3">
        <v>17788633979.427895</v>
      </c>
      <c r="AV3">
        <v>22554159855.758797</v>
      </c>
      <c r="AW3">
        <v>27537335191.744965</v>
      </c>
      <c r="AX3">
        <v>34784722858.00264</v>
      </c>
      <c r="AY3">
        <v>37949761405.623299</v>
      </c>
      <c r="AZ3">
        <v>43123003293.538254</v>
      </c>
      <c r="BA3">
        <v>52877816831.07811</v>
      </c>
      <c r="BB3">
        <v>59790330648.005783</v>
      </c>
      <c r="BC3">
        <v>60344681334.522301</v>
      </c>
      <c r="BD3">
        <v>69840825149.287018</v>
      </c>
      <c r="BE3">
        <v>63784849891.106987</v>
      </c>
      <c r="BF3">
        <v>69372456051.014053</v>
      </c>
    </row>
    <row r="4" spans="1:60" x14ac:dyDescent="0.25">
      <c r="A4" t="s">
        <v>426</v>
      </c>
      <c r="B4" t="s">
        <v>223</v>
      </c>
      <c r="C4">
        <f>VLOOKUP(B4,'Metadata - Countries'!$B$1:$C$248,2,FALSE)</f>
        <v>0</v>
      </c>
      <c r="D4" t="s">
        <v>572</v>
      </c>
      <c r="E4" t="s">
        <v>108</v>
      </c>
      <c r="AO4">
        <v>17794000000</v>
      </c>
      <c r="AP4">
        <v>22759000000</v>
      </c>
      <c r="AQ4">
        <v>23151000000</v>
      </c>
      <c r="AR4">
        <v>23159000000</v>
      </c>
      <c r="AS4">
        <v>20280000000</v>
      </c>
      <c r="AT4">
        <v>20255000000</v>
      </c>
      <c r="AU4">
        <v>20507000000</v>
      </c>
      <c r="AV4">
        <v>21253000000</v>
      </c>
      <c r="AW4">
        <v>26165000000</v>
      </c>
      <c r="AX4">
        <v>30731000000</v>
      </c>
      <c r="AY4">
        <v>35500000000</v>
      </c>
      <c r="AZ4">
        <v>39900000000</v>
      </c>
      <c r="BA4">
        <v>49249999999.999992</v>
      </c>
      <c r="BB4">
        <v>58029999999.999992</v>
      </c>
      <c r="BC4">
        <v>48581999999.999992</v>
      </c>
      <c r="BD4">
        <v>46726999999.999992</v>
      </c>
      <c r="BE4">
        <v>52908999999.999992</v>
      </c>
      <c r="BF4">
        <v>49793999999.999992</v>
      </c>
    </row>
    <row r="5" spans="1:60" x14ac:dyDescent="0.25">
      <c r="A5" t="s">
        <v>331</v>
      </c>
      <c r="B5" t="s">
        <v>279</v>
      </c>
      <c r="C5">
        <f>VLOOKUP(B5,'Metadata - Countries'!$B$1:$C$248,2,FALSE)</f>
        <v>0</v>
      </c>
      <c r="D5" t="s">
        <v>572</v>
      </c>
      <c r="E5" t="s">
        <v>108</v>
      </c>
      <c r="AO5">
        <v>4291000000</v>
      </c>
      <c r="AP5">
        <v>4557000000</v>
      </c>
      <c r="AQ5">
        <v>4783000000</v>
      </c>
      <c r="AR5">
        <v>4909000000</v>
      </c>
      <c r="AS5">
        <v>5247000000</v>
      </c>
      <c r="AT5">
        <v>5520000000</v>
      </c>
      <c r="AU5">
        <v>5213000000</v>
      </c>
      <c r="AV5">
        <v>5283000000</v>
      </c>
      <c r="AW5">
        <v>5695000000</v>
      </c>
      <c r="AX5">
        <v>6238000000</v>
      </c>
      <c r="AY5">
        <v>6927000000</v>
      </c>
      <c r="AZ5">
        <v>7350000000</v>
      </c>
      <c r="BA5">
        <v>7675000000</v>
      </c>
      <c r="BB5">
        <v>7652000000</v>
      </c>
      <c r="BC5">
        <v>7089000000</v>
      </c>
      <c r="BD5">
        <v>7361000000</v>
      </c>
      <c r="BE5">
        <v>7480424526.8013363</v>
      </c>
      <c r="BF5">
        <v>7813990536.6568594</v>
      </c>
    </row>
    <row r="6" spans="1:60" x14ac:dyDescent="0.25">
      <c r="A6" t="s">
        <v>463</v>
      </c>
      <c r="B6" t="s">
        <v>224</v>
      </c>
      <c r="C6">
        <f>VLOOKUP(B6,'Metadata - Countries'!$B$1:$C$248,2,FALSE)</f>
        <v>0</v>
      </c>
      <c r="D6" t="s">
        <v>572</v>
      </c>
      <c r="E6" t="s">
        <v>108</v>
      </c>
      <c r="AO6">
        <v>31317440703.796909</v>
      </c>
      <c r="AP6">
        <v>36221230400.909492</v>
      </c>
      <c r="AQ6">
        <v>37791810447.120331</v>
      </c>
      <c r="AR6">
        <v>32144570271.017258</v>
      </c>
      <c r="AS6">
        <v>38223712971.709717</v>
      </c>
      <c r="AT6">
        <v>43020408938.647926</v>
      </c>
      <c r="AU6">
        <v>46022051531.536842</v>
      </c>
      <c r="AV6">
        <v>51176392315.35495</v>
      </c>
      <c r="AW6">
        <v>45200271632.356224</v>
      </c>
      <c r="AX6">
        <v>61392341960.914879</v>
      </c>
      <c r="AY6">
        <v>66994504455.97554</v>
      </c>
      <c r="AZ6">
        <v>80575801241.399857</v>
      </c>
      <c r="BA6">
        <v>97948011205.814529</v>
      </c>
      <c r="BB6">
        <v>103811252241.81198</v>
      </c>
      <c r="BC6">
        <v>94860666498.928467</v>
      </c>
      <c r="BD6">
        <v>111120016678.43935</v>
      </c>
      <c r="BE6">
        <v>127248330246.65028</v>
      </c>
      <c r="BF6">
        <v>139323358026.43695</v>
      </c>
    </row>
    <row r="7" spans="1:60" x14ac:dyDescent="0.25">
      <c r="A7" t="s">
        <v>287</v>
      </c>
      <c r="B7" t="s">
        <v>576</v>
      </c>
      <c r="C7">
        <f>VLOOKUP(B7,'Metadata - Countries'!$B$1:$C$248,2,FALSE)</f>
        <v>0</v>
      </c>
      <c r="D7" t="s">
        <v>572</v>
      </c>
      <c r="E7" t="s">
        <v>108</v>
      </c>
      <c r="AO7">
        <v>82239851527.570145</v>
      </c>
      <c r="AP7">
        <v>92063240565.136505</v>
      </c>
      <c r="AQ7">
        <v>89938753510.318527</v>
      </c>
      <c r="AR7">
        <v>78614778536.409454</v>
      </c>
      <c r="AS7">
        <v>87072322718.412109</v>
      </c>
      <c r="AT7">
        <v>94198698140.414978</v>
      </c>
      <c r="AU7">
        <v>96520384585.044403</v>
      </c>
      <c r="AV7">
        <v>106015756036.20267</v>
      </c>
      <c r="AW7">
        <v>107204200491.37076</v>
      </c>
      <c r="AX7">
        <v>140002369597.6893</v>
      </c>
      <c r="AY7">
        <v>150726412769.6362</v>
      </c>
      <c r="AZ7">
        <v>166012014640.60904</v>
      </c>
      <c r="BA7">
        <v>198942829820.20984</v>
      </c>
      <c r="BB7">
        <v>220884029308.99368</v>
      </c>
      <c r="BC7">
        <v>210284440687.74719</v>
      </c>
      <c r="BD7">
        <v>259006266466.62549</v>
      </c>
      <c r="BE7">
        <v>301268512369.17719</v>
      </c>
      <c r="BF7">
        <v>331632681352.63654</v>
      </c>
    </row>
    <row r="8" spans="1:60" x14ac:dyDescent="0.25">
      <c r="A8" t="s">
        <v>243</v>
      </c>
      <c r="B8" t="s">
        <v>314</v>
      </c>
      <c r="C8">
        <f>VLOOKUP(B8,'Metadata - Countries'!$B$1:$C$248,2,FALSE)</f>
        <v>0</v>
      </c>
      <c r="D8" t="s">
        <v>572</v>
      </c>
      <c r="E8" t="s">
        <v>108</v>
      </c>
      <c r="AO8">
        <v>10362000021.357718</v>
      </c>
      <c r="AP8">
        <v>12027508622.807993</v>
      </c>
      <c r="AQ8">
        <v>14021463151.5131</v>
      </c>
      <c r="AR8">
        <v>14772668856.48292</v>
      </c>
      <c r="AS8">
        <v>12604316518.780516</v>
      </c>
      <c r="AT8">
        <v>15838399684.087126</v>
      </c>
      <c r="AU8">
        <v>19149338437.922886</v>
      </c>
      <c r="AV8">
        <v>21286948540.213627</v>
      </c>
      <c r="AW8">
        <v>24282942371.680183</v>
      </c>
      <c r="AX8">
        <v>30344338449.89666</v>
      </c>
      <c r="AY8">
        <v>38128798437.522614</v>
      </c>
      <c r="AZ8">
        <v>38857688869.196869</v>
      </c>
      <c r="BA8">
        <v>46812403616.664955</v>
      </c>
      <c r="BB8">
        <v>57180813941.708519</v>
      </c>
      <c r="BC8">
        <v>52553960391.057785</v>
      </c>
      <c r="BD8">
        <v>52316389140.718819</v>
      </c>
      <c r="BE8">
        <v>60717244558.322807</v>
      </c>
      <c r="BF8">
        <v>63621547780.707664</v>
      </c>
    </row>
    <row r="9" spans="1:60" x14ac:dyDescent="0.25">
      <c r="A9" t="s">
        <v>151</v>
      </c>
      <c r="B9" t="s">
        <v>575</v>
      </c>
      <c r="C9">
        <f>VLOOKUP(B9,'Metadata - Countries'!$B$1:$C$248,2,FALSE)</f>
        <v>0</v>
      </c>
      <c r="D9" t="s">
        <v>572</v>
      </c>
      <c r="E9" t="s">
        <v>108</v>
      </c>
      <c r="AO9">
        <v>240112430194.92734</v>
      </c>
      <c r="AP9">
        <v>254827981755.74786</v>
      </c>
      <c r="AQ9">
        <v>249036756068.13547</v>
      </c>
      <c r="AR9">
        <v>261823131042.70401</v>
      </c>
      <c r="AS9">
        <v>265656972969.81628</v>
      </c>
      <c r="AT9">
        <v>263380128038.73053</v>
      </c>
      <c r="AU9">
        <v>265679029591.78192</v>
      </c>
      <c r="AV9">
        <v>283211036333.26007</v>
      </c>
      <c r="AW9">
        <v>329373374840.39899</v>
      </c>
      <c r="AX9">
        <v>384530399481.97009</v>
      </c>
      <c r="AY9">
        <v>409811479211.84552</v>
      </c>
      <c r="AZ9">
        <v>445591070160.96307</v>
      </c>
      <c r="BA9">
        <v>511014377101.388</v>
      </c>
      <c r="BB9">
        <v>557949857039.18054</v>
      </c>
      <c r="BC9">
        <v>482287051006.36609</v>
      </c>
      <c r="BD9">
        <v>481717389301.05658</v>
      </c>
      <c r="BE9">
        <v>551441052654.4502</v>
      </c>
      <c r="BF9">
        <v>535191548479.57343</v>
      </c>
    </row>
    <row r="10" spans="1:60" x14ac:dyDescent="0.25">
      <c r="A10" t="s">
        <v>133</v>
      </c>
      <c r="B10" t="s">
        <v>391</v>
      </c>
      <c r="C10">
        <f>VLOOKUP(B10,'Metadata - Countries'!$B$1:$C$248,2,FALSE)</f>
        <v>0</v>
      </c>
      <c r="D10" t="s">
        <v>572</v>
      </c>
      <c r="E10" t="s">
        <v>108</v>
      </c>
      <c r="AO10">
        <v>164512000000</v>
      </c>
      <c r="AP10">
        <v>169871000000</v>
      </c>
      <c r="AQ10">
        <v>162160000000</v>
      </c>
      <c r="AR10">
        <v>172596999999.99997</v>
      </c>
      <c r="AS10">
        <v>185241999999.99997</v>
      </c>
      <c r="AT10">
        <v>181778999999.99997</v>
      </c>
      <c r="AU10">
        <v>182781999999.99997</v>
      </c>
      <c r="AV10">
        <v>193940999999.99997</v>
      </c>
      <c r="AW10">
        <v>227284999999.99997</v>
      </c>
      <c r="AX10">
        <v>262406999999.99997</v>
      </c>
      <c r="AY10">
        <v>273883000000</v>
      </c>
      <c r="AZ10">
        <v>296332000000</v>
      </c>
      <c r="BA10">
        <v>335171000000</v>
      </c>
      <c r="BB10">
        <v>362604000000</v>
      </c>
      <c r="BC10">
        <v>313736000000</v>
      </c>
      <c r="BD10">
        <v>309041000000</v>
      </c>
      <c r="BE10">
        <v>351131000000</v>
      </c>
      <c r="BF10">
        <v>334963000000</v>
      </c>
    </row>
    <row r="11" spans="1:60" x14ac:dyDescent="0.25">
      <c r="A11" t="s">
        <v>34</v>
      </c>
      <c r="B11" t="s">
        <v>687</v>
      </c>
      <c r="C11">
        <f>VLOOKUP(B11,'Metadata - Countries'!$B$1:$C$248,2,FALSE)</f>
        <v>0</v>
      </c>
      <c r="D11" t="s">
        <v>572</v>
      </c>
      <c r="E11" t="s">
        <v>108</v>
      </c>
      <c r="AO11">
        <v>215717000000.00006</v>
      </c>
      <c r="AP11">
        <v>227008000000.00003</v>
      </c>
      <c r="AQ11">
        <v>220363000000.00003</v>
      </c>
      <c r="AR11">
        <v>233129000000.00003</v>
      </c>
      <c r="AS11">
        <v>242639000000.00003</v>
      </c>
      <c r="AT11">
        <v>238222000000.00003</v>
      </c>
      <c r="AU11">
        <v>236107000000.00003</v>
      </c>
      <c r="AV11">
        <v>250643000000</v>
      </c>
      <c r="AW11">
        <v>292548000000</v>
      </c>
      <c r="AX11">
        <v>339532000000</v>
      </c>
      <c r="AY11">
        <v>356975000000</v>
      </c>
      <c r="AZ11">
        <v>389901000000</v>
      </c>
      <c r="BA11">
        <v>443737000000</v>
      </c>
      <c r="BB11">
        <v>476524999999.99994</v>
      </c>
      <c r="BC11">
        <v>408866999999.99994</v>
      </c>
      <c r="BD11">
        <v>405777999999.99994</v>
      </c>
      <c r="BE11">
        <v>460870999999.99994</v>
      </c>
      <c r="BF11">
        <v>441410999999.99994</v>
      </c>
    </row>
    <row r="12" spans="1:60" x14ac:dyDescent="0.25">
      <c r="A12" t="s">
        <v>204</v>
      </c>
      <c r="B12" t="s">
        <v>342</v>
      </c>
      <c r="C12">
        <f>VLOOKUP(B12,'Metadata - Countries'!$B$1:$C$248,2,FALSE)</f>
        <v>0</v>
      </c>
      <c r="D12" t="s">
        <v>572</v>
      </c>
      <c r="E12" t="s">
        <v>108</v>
      </c>
      <c r="AO12">
        <v>2937143492.7055807</v>
      </c>
      <c r="AP12">
        <v>2929601612.1251669</v>
      </c>
      <c r="AQ12">
        <v>2699155261.0569687</v>
      </c>
      <c r="AR12">
        <v>2810654254.0931001</v>
      </c>
      <c r="AS12">
        <v>2921193431.5094643</v>
      </c>
      <c r="AT12">
        <v>2781277207.9126115</v>
      </c>
      <c r="AU12">
        <v>2571027618.2778006</v>
      </c>
      <c r="AV12">
        <v>2669257495.163826</v>
      </c>
      <c r="AW12">
        <v>2864671286.4058223</v>
      </c>
      <c r="AX12">
        <v>4411761499.2821817</v>
      </c>
      <c r="AY12">
        <v>4815717183.3536901</v>
      </c>
      <c r="AZ12">
        <v>5477834762.069088</v>
      </c>
      <c r="BA12">
        <v>7555220936.746356</v>
      </c>
      <c r="BB12">
        <v>9049801088.4014549</v>
      </c>
      <c r="BC12">
        <v>10506740467.089428</v>
      </c>
      <c r="BD12">
        <v>13842647722.732584</v>
      </c>
    </row>
    <row r="13" spans="1:60" x14ac:dyDescent="0.25">
      <c r="A13" t="s">
        <v>335</v>
      </c>
      <c r="B13" t="s">
        <v>514</v>
      </c>
      <c r="C13">
        <f>VLOOKUP(B13,'Metadata - Countries'!$B$1:$C$248,2,FALSE)</f>
        <v>0</v>
      </c>
      <c r="D13" t="s">
        <v>572</v>
      </c>
      <c r="E13" t="s">
        <v>108</v>
      </c>
      <c r="AO13">
        <v>401447124285.64117</v>
      </c>
      <c r="AP13">
        <v>429677643426.75592</v>
      </c>
      <c r="AQ13">
        <v>424668913209.63232</v>
      </c>
      <c r="AR13">
        <v>430299010690.72363</v>
      </c>
      <c r="AS13">
        <v>447488862243.97327</v>
      </c>
      <c r="AT13">
        <v>455882482660.75598</v>
      </c>
      <c r="AU13">
        <v>440673650187.39832</v>
      </c>
      <c r="AV13">
        <v>455392298611.7832</v>
      </c>
      <c r="AW13">
        <v>503545526253.99121</v>
      </c>
      <c r="AX13">
        <v>592318004504.24829</v>
      </c>
      <c r="AY13">
        <v>628992692990.20264</v>
      </c>
      <c r="AZ13">
        <v>676387829130.53833</v>
      </c>
      <c r="BA13">
        <v>771718162226.89905</v>
      </c>
      <c r="BB13">
        <v>849404982090.17493</v>
      </c>
      <c r="BC13">
        <v>751278485118.53906</v>
      </c>
      <c r="BD13">
        <v>805438926847.90027</v>
      </c>
      <c r="BE13">
        <v>919823006339.82568</v>
      </c>
      <c r="BF13">
        <v>938519807730.901</v>
      </c>
    </row>
    <row r="14" spans="1:60" x14ac:dyDescent="0.25">
      <c r="A14" t="s">
        <v>666</v>
      </c>
      <c r="B14" t="s">
        <v>144</v>
      </c>
      <c r="C14">
        <f>VLOOKUP(B14,'Metadata - Countries'!$B$1:$C$248,2,FALSE)</f>
        <v>0</v>
      </c>
      <c r="D14" t="s">
        <v>572</v>
      </c>
      <c r="E14" t="s">
        <v>108</v>
      </c>
      <c r="AO14">
        <v>2250951363.2096939</v>
      </c>
      <c r="AP14">
        <v>2525441123.6331606</v>
      </c>
      <c r="AQ14">
        <v>2493216477.2382607</v>
      </c>
      <c r="AR14">
        <v>2924192872.18262</v>
      </c>
      <c r="AS14">
        <v>3179625119.8393159</v>
      </c>
      <c r="AT14">
        <v>3147575426.026731</v>
      </c>
      <c r="AU14">
        <v>3694695609.300993</v>
      </c>
      <c r="AV14">
        <v>3943086097.641727</v>
      </c>
      <c r="AW14">
        <v>4643139106.1519213</v>
      </c>
      <c r="AX14">
        <v>5349084622.0256834</v>
      </c>
      <c r="AY14">
        <v>6542372631.7512236</v>
      </c>
      <c r="AZ14">
        <v>7370602336.8502493</v>
      </c>
      <c r="BA14">
        <v>8935626604.5179882</v>
      </c>
      <c r="BB14">
        <v>10256142246.65811</v>
      </c>
      <c r="BC14">
        <v>9805299650.5482273</v>
      </c>
      <c r="BD14">
        <v>10031997635.639576</v>
      </c>
      <c r="BE14">
        <v>12618779732.3566</v>
      </c>
      <c r="BF14">
        <v>14812799733.01668</v>
      </c>
    </row>
    <row r="15" spans="1:60" x14ac:dyDescent="0.25">
      <c r="A15" t="s">
        <v>239</v>
      </c>
      <c r="B15" t="s">
        <v>501</v>
      </c>
      <c r="C15">
        <f>VLOOKUP(B15,'Metadata - Countries'!$B$1:$C$248,2,FALSE)</f>
        <v>0</v>
      </c>
      <c r="D15" t="s">
        <v>572</v>
      </c>
      <c r="E15" t="s">
        <v>108</v>
      </c>
      <c r="AO15">
        <v>19616999999.999996</v>
      </c>
      <c r="AP15">
        <v>21881999999.999996</v>
      </c>
      <c r="AQ15">
        <v>23514999999.999996</v>
      </c>
      <c r="AR15">
        <v>25085000000</v>
      </c>
      <c r="AS15">
        <v>26042000000</v>
      </c>
      <c r="AT15">
        <v>28262000000</v>
      </c>
      <c r="AU15">
        <v>27690000000</v>
      </c>
      <c r="AV15">
        <v>26958000000</v>
      </c>
      <c r="AW15">
        <v>30000000000</v>
      </c>
      <c r="AX15">
        <v>34035000000</v>
      </c>
      <c r="AY15">
        <v>38808000000</v>
      </c>
      <c r="AZ15">
        <v>42538000000</v>
      </c>
      <c r="BA15">
        <v>47151999999.999992</v>
      </c>
      <c r="BB15">
        <v>50717999999.999985</v>
      </c>
      <c r="BC15">
        <v>46369999999.999985</v>
      </c>
      <c r="BD15">
        <v>49198999999.999985</v>
      </c>
      <c r="BE15">
        <v>52295999999.999977</v>
      </c>
      <c r="BF15">
        <v>55607999999.999977</v>
      </c>
    </row>
    <row r="16" spans="1:60" x14ac:dyDescent="0.25">
      <c r="A16" t="s">
        <v>207</v>
      </c>
      <c r="B16" t="s">
        <v>161</v>
      </c>
      <c r="C16">
        <f>VLOOKUP(B16,'Metadata - Countries'!$B$1:$C$248,2,FALSE)</f>
        <v>0</v>
      </c>
      <c r="D16" t="s">
        <v>572</v>
      </c>
      <c r="E16" t="s">
        <v>108</v>
      </c>
      <c r="AO16">
        <v>28024947512.737686</v>
      </c>
      <c r="AP16">
        <v>30738992587.294907</v>
      </c>
      <c r="AQ16">
        <v>33186993740.864071</v>
      </c>
      <c r="AR16">
        <v>35090001936.886818</v>
      </c>
      <c r="AS16">
        <v>36034060775.915314</v>
      </c>
      <c r="AT16">
        <v>39211697309.80619</v>
      </c>
      <c r="AU16">
        <v>38792777404.369781</v>
      </c>
      <c r="AV16">
        <v>37604514070.702995</v>
      </c>
      <c r="AW16">
        <v>41164982973.244476</v>
      </c>
      <c r="AX16">
        <v>46714272381.054985</v>
      </c>
      <c r="AY16">
        <v>52422627412.777863</v>
      </c>
      <c r="AZ16">
        <v>56777424022.152145</v>
      </c>
      <c r="BA16">
        <v>62451765021.08873</v>
      </c>
      <c r="BB16">
        <v>66490431208.096313</v>
      </c>
      <c r="BC16">
        <v>61164233838.854706</v>
      </c>
      <c r="BD16">
        <v>64631664357.598396</v>
      </c>
      <c r="BE16">
        <v>69235215357.06073</v>
      </c>
      <c r="BF16">
        <v>73586648166.858749</v>
      </c>
    </row>
    <row r="17" spans="1:58" x14ac:dyDescent="0.25">
      <c r="A17" t="s">
        <v>264</v>
      </c>
      <c r="B17" t="s">
        <v>581</v>
      </c>
      <c r="C17">
        <f>VLOOKUP(B17,'Metadata - Countries'!$B$1:$C$248,2,FALSE)</f>
        <v>0</v>
      </c>
      <c r="D17" t="s">
        <v>572</v>
      </c>
      <c r="E17" t="s">
        <v>108</v>
      </c>
      <c r="AO17">
        <v>2678344672.4263287</v>
      </c>
      <c r="AP17">
        <v>2905600331.0506954</v>
      </c>
      <c r="AQ17">
        <v>2726026949.3242636</v>
      </c>
      <c r="AR17">
        <v>2993516921.8630438</v>
      </c>
      <c r="AS17">
        <v>3279336703.037652</v>
      </c>
      <c r="AT17">
        <v>3355866191.28232</v>
      </c>
      <c r="AU17">
        <v>3772380754.6585178</v>
      </c>
      <c r="AV17">
        <v>4097304124.1009359</v>
      </c>
      <c r="AW17">
        <v>4442429489.9554558</v>
      </c>
      <c r="AX17">
        <v>5506156803.4902077</v>
      </c>
      <c r="AY17">
        <v>6436875984.4128008</v>
      </c>
      <c r="AZ17">
        <v>7444791652.3834372</v>
      </c>
      <c r="BA17">
        <v>9643149470.4034328</v>
      </c>
      <c r="BB17">
        <v>12027871571.544901</v>
      </c>
      <c r="BC17">
        <v>11902509304.710285</v>
      </c>
      <c r="BD17">
        <v>13141133730.82201</v>
      </c>
      <c r="BE17">
        <v>15315541019.777763</v>
      </c>
      <c r="BF17">
        <v>17799373251.558044</v>
      </c>
    </row>
    <row r="18" spans="1:58" x14ac:dyDescent="0.25">
      <c r="A18" t="s">
        <v>637</v>
      </c>
      <c r="B18" t="s">
        <v>61</v>
      </c>
      <c r="C18">
        <f>VLOOKUP(B18,'Metadata - Countries'!$B$1:$C$248,2,FALSE)</f>
        <v>0</v>
      </c>
      <c r="D18" t="s">
        <v>572</v>
      </c>
      <c r="E18" t="s">
        <v>108</v>
      </c>
      <c r="AO18">
        <v>3267177928.9600515</v>
      </c>
      <c r="AP18">
        <v>3583057755.6127672</v>
      </c>
      <c r="AQ18">
        <v>3673936641.1140628</v>
      </c>
      <c r="AR18">
        <v>3930580722.9122043</v>
      </c>
      <c r="AS18">
        <v>4299745997.2897539</v>
      </c>
      <c r="AT18">
        <v>3402209931.3744259</v>
      </c>
      <c r="AU18">
        <v>3817689917.0605597</v>
      </c>
      <c r="AV18">
        <v>3932234888.089016</v>
      </c>
      <c r="AW18">
        <v>4276764674.2300515</v>
      </c>
      <c r="AX18">
        <v>5569285437.0569983</v>
      </c>
      <c r="AY18">
        <v>6240847004.8785477</v>
      </c>
      <c r="AZ18">
        <v>7546089527.0946255</v>
      </c>
      <c r="BA18">
        <v>9212717658.1422806</v>
      </c>
      <c r="BB18">
        <v>10502321472.225475</v>
      </c>
      <c r="BC18">
        <v>10239399068.692549</v>
      </c>
      <c r="BD18">
        <v>11682481347.563925</v>
      </c>
      <c r="BE18">
        <v>14425761764.800537</v>
      </c>
      <c r="BF18">
        <v>15592837807.586382</v>
      </c>
    </row>
    <row r="19" spans="1:58" x14ac:dyDescent="0.25">
      <c r="A19" t="s">
        <v>357</v>
      </c>
      <c r="B19" t="s">
        <v>208</v>
      </c>
      <c r="C19">
        <f>VLOOKUP(B19,'Metadata - Countries'!$B$1:$C$248,2,FALSE)</f>
        <v>0</v>
      </c>
      <c r="D19" t="s">
        <v>572</v>
      </c>
      <c r="E19" t="s">
        <v>108</v>
      </c>
      <c r="AO19">
        <v>18778270047.780495</v>
      </c>
      <c r="AP19">
        <v>21865095915.440292</v>
      </c>
      <c r="AQ19">
        <v>23877927666.967815</v>
      </c>
      <c r="AR19">
        <v>20422098632.47438</v>
      </c>
      <c r="AS19">
        <v>23673425097.074242</v>
      </c>
      <c r="AT19">
        <v>25345539452.237408</v>
      </c>
      <c r="AU19">
        <v>25431340195.135975</v>
      </c>
      <c r="AV19">
        <v>27060822673.21328</v>
      </c>
      <c r="AW19">
        <v>29037975811.836678</v>
      </c>
      <c r="AX19">
        <v>38325302237.169235</v>
      </c>
      <c r="AY19">
        <v>44170213445.033035</v>
      </c>
      <c r="AZ19">
        <v>51068607541.326927</v>
      </c>
      <c r="BA19">
        <v>64441791471.065491</v>
      </c>
      <c r="BB19">
        <v>71423960766.429138</v>
      </c>
      <c r="BC19">
        <v>63540277662.26548</v>
      </c>
      <c r="BD19">
        <v>76424351489.036179</v>
      </c>
      <c r="BE19">
        <v>82938091128.120682</v>
      </c>
      <c r="BF19">
        <v>91080173439.058411</v>
      </c>
    </row>
    <row r="20" spans="1:58" x14ac:dyDescent="0.25">
      <c r="A20" t="s">
        <v>315</v>
      </c>
      <c r="B20" t="s">
        <v>285</v>
      </c>
      <c r="C20">
        <f>VLOOKUP(B20,'Metadata - Countries'!$B$1:$C$248,2,FALSE)</f>
        <v>0</v>
      </c>
      <c r="D20" t="s">
        <v>572</v>
      </c>
      <c r="E20" t="s">
        <v>108</v>
      </c>
      <c r="AO20">
        <v>82017163182.24028</v>
      </c>
      <c r="AP20">
        <v>92778159748.852478</v>
      </c>
      <c r="AQ20">
        <v>99024243595.702118</v>
      </c>
      <c r="AR20">
        <v>96492127628.078705</v>
      </c>
      <c r="AS20">
        <v>102805705096.4453</v>
      </c>
      <c r="AT20">
        <v>113130961488.03598</v>
      </c>
      <c r="AU20">
        <v>119501730733.08031</v>
      </c>
      <c r="AV20">
        <v>131349901706.10042</v>
      </c>
      <c r="AW20">
        <v>140776973397.3808</v>
      </c>
      <c r="AX20">
        <v>174810436129.6553</v>
      </c>
      <c r="AY20">
        <v>199251062201.64841</v>
      </c>
      <c r="AZ20">
        <v>224333452415.82812</v>
      </c>
      <c r="BA20">
        <v>266690613788.91324</v>
      </c>
      <c r="BB20">
        <v>293497303251.26593</v>
      </c>
      <c r="BC20">
        <v>273476582068.07614</v>
      </c>
      <c r="BD20">
        <v>306743348563.62744</v>
      </c>
      <c r="BE20">
        <v>334957250549.0835</v>
      </c>
      <c r="BF20">
        <v>359020780816.56427</v>
      </c>
    </row>
    <row r="21" spans="1:58" x14ac:dyDescent="0.25">
      <c r="A21" t="s">
        <v>555</v>
      </c>
      <c r="B21" t="s">
        <v>148</v>
      </c>
      <c r="C21">
        <f>VLOOKUP(B21,'Metadata - Countries'!$B$1:$C$248,2,FALSE)</f>
        <v>0</v>
      </c>
      <c r="D21" t="s">
        <v>572</v>
      </c>
      <c r="E21" t="s">
        <v>108</v>
      </c>
      <c r="AO21">
        <v>17828817000.232861</v>
      </c>
      <c r="AP21">
        <v>19140441465.529285</v>
      </c>
      <c r="AQ21">
        <v>19973430008.829288</v>
      </c>
      <c r="AR21">
        <v>20416237503.173012</v>
      </c>
      <c r="AS21">
        <v>23164218824.23035</v>
      </c>
      <c r="AT21">
        <v>23643027143.114807</v>
      </c>
      <c r="AU21">
        <v>22641066006.879463</v>
      </c>
      <c r="AV21">
        <v>27305994980.995682</v>
      </c>
      <c r="AW21">
        <v>32070335996.46645</v>
      </c>
      <c r="AX21">
        <v>39848812856.879799</v>
      </c>
      <c r="AY21">
        <v>43089100000</v>
      </c>
      <c r="AZ21">
        <v>49004800000</v>
      </c>
      <c r="BA21">
        <v>60037569303.64756</v>
      </c>
      <c r="BB21">
        <v>68150259024.159172</v>
      </c>
      <c r="BC21">
        <v>68353076267.171967</v>
      </c>
      <c r="BD21">
        <v>79288102321.174805</v>
      </c>
      <c r="BE21">
        <v>73809285489.392136</v>
      </c>
      <c r="BF21">
        <v>78846146446.348999</v>
      </c>
    </row>
    <row r="22" spans="1:58" x14ac:dyDescent="0.25">
      <c r="A22" t="s">
        <v>439</v>
      </c>
      <c r="B22" t="s">
        <v>593</v>
      </c>
      <c r="C22">
        <f>VLOOKUP(B22,'Metadata - Countries'!$B$1:$C$248,2,FALSE)</f>
        <v>0</v>
      </c>
      <c r="D22" t="s">
        <v>572</v>
      </c>
      <c r="E22" t="s">
        <v>108</v>
      </c>
      <c r="AO22">
        <v>79016788447.179367</v>
      </c>
      <c r="AP22">
        <v>89480918429.763702</v>
      </c>
      <c r="AQ22">
        <v>95636100662.816406</v>
      </c>
      <c r="AR22">
        <v>92892577581.857758</v>
      </c>
      <c r="AS22">
        <v>98875764707.449387</v>
      </c>
      <c r="AT22">
        <v>109932842960.75082</v>
      </c>
      <c r="AU22">
        <v>115932254323.75826</v>
      </c>
      <c r="AV22">
        <v>127651640936.17268</v>
      </c>
      <c r="AW22">
        <v>136760480747.63498</v>
      </c>
      <c r="AX22">
        <v>169602524577.52777</v>
      </c>
      <c r="AY22">
        <v>193407440705.66989</v>
      </c>
      <c r="AZ22">
        <v>217305939596.33426</v>
      </c>
      <c r="BA22">
        <v>258127586725.62772</v>
      </c>
      <c r="BB22">
        <v>283760584764.05334</v>
      </c>
      <c r="BC22">
        <v>264011826183.22403</v>
      </c>
      <c r="BD22">
        <v>295956915072.68396</v>
      </c>
      <c r="BE22">
        <v>321829548365.95837</v>
      </c>
      <c r="BF22">
        <v>344851641906.19519</v>
      </c>
    </row>
    <row r="23" spans="1:58" x14ac:dyDescent="0.25">
      <c r="A23" t="s">
        <v>441</v>
      </c>
      <c r="B23" t="s">
        <v>535</v>
      </c>
      <c r="C23">
        <f>VLOOKUP(B23,'Metadata - Countries'!$B$1:$C$248,2,FALSE)</f>
        <v>0</v>
      </c>
      <c r="D23" t="s">
        <v>572</v>
      </c>
      <c r="E23" t="s">
        <v>108</v>
      </c>
      <c r="AO23">
        <v>9812920319.4628544</v>
      </c>
      <c r="AP23">
        <v>10794272606.359215</v>
      </c>
      <c r="AQ23">
        <v>11224693799.731892</v>
      </c>
      <c r="AR23">
        <v>11432673802.40917</v>
      </c>
      <c r="AS23">
        <v>12553717148.563906</v>
      </c>
      <c r="AT23">
        <v>12956923189.485813</v>
      </c>
      <c r="AU23">
        <v>13484656127.230429</v>
      </c>
      <c r="AV23">
        <v>17754020614.8302</v>
      </c>
      <c r="AW23">
        <v>21429890913.785339</v>
      </c>
      <c r="AX23">
        <v>24908325396.35453</v>
      </c>
      <c r="AY23">
        <v>27491100000</v>
      </c>
      <c r="AZ23">
        <v>30578800000</v>
      </c>
      <c r="BA23">
        <v>37108800000</v>
      </c>
      <c r="BB23">
        <v>42510800000</v>
      </c>
      <c r="BC23">
        <v>43229000000</v>
      </c>
      <c r="BD23">
        <v>50716000000</v>
      </c>
      <c r="BE23">
        <v>43157782069.713821</v>
      </c>
      <c r="BF23">
        <v>45379244043.491432</v>
      </c>
    </row>
    <row r="24" spans="1:58" x14ac:dyDescent="0.25">
      <c r="A24" t="s">
        <v>210</v>
      </c>
      <c r="B24" t="s">
        <v>648</v>
      </c>
      <c r="C24">
        <f>VLOOKUP(B24,'Metadata - Countries'!$B$1:$C$248,2,FALSE)</f>
        <v>0</v>
      </c>
      <c r="D24" t="s">
        <v>572</v>
      </c>
      <c r="E24" t="s">
        <v>108</v>
      </c>
      <c r="AO24">
        <v>103407000000.00002</v>
      </c>
      <c r="AP24">
        <v>112741000000</v>
      </c>
      <c r="AQ24">
        <v>117915000000</v>
      </c>
      <c r="AR24">
        <v>116631000000</v>
      </c>
      <c r="AS24">
        <v>123978000000</v>
      </c>
      <c r="AT24">
        <v>134377999999.99998</v>
      </c>
      <c r="AU24">
        <v>122133999999.99998</v>
      </c>
      <c r="AV24">
        <v>117548999999.99998</v>
      </c>
      <c r="AW24">
        <v>114118999999.99998</v>
      </c>
      <c r="AX24">
        <v>131249999999.99998</v>
      </c>
      <c r="AY24">
        <v>143553000000</v>
      </c>
      <c r="AZ24">
        <v>150725000000</v>
      </c>
      <c r="BA24">
        <v>167376000000</v>
      </c>
      <c r="BB24">
        <v>189145999999.99997</v>
      </c>
      <c r="BC24">
        <v>165443999999.99997</v>
      </c>
      <c r="BD24">
        <v>183485999999.99997</v>
      </c>
      <c r="BE24">
        <v>204996999999.99994</v>
      </c>
      <c r="BF24">
        <v>221248999999.99991</v>
      </c>
    </row>
    <row r="25" spans="1:58" x14ac:dyDescent="0.25">
      <c r="A25" t="s">
        <v>519</v>
      </c>
      <c r="B25" t="s">
        <v>515</v>
      </c>
      <c r="C25">
        <f>VLOOKUP(B25,'Metadata - Countries'!$B$1:$C$248,2,FALSE)</f>
        <v>0</v>
      </c>
      <c r="D25" t="s">
        <v>572</v>
      </c>
      <c r="E25" t="s">
        <v>108</v>
      </c>
      <c r="AO25">
        <v>46290838228.296135</v>
      </c>
      <c r="AP25">
        <v>53444592700.580612</v>
      </c>
      <c r="AQ25">
        <v>51025590604.142334</v>
      </c>
      <c r="AR25">
        <v>46336334639.827225</v>
      </c>
      <c r="AS25">
        <v>44534509242.959641</v>
      </c>
      <c r="AT25">
        <v>47536471454.862534</v>
      </c>
      <c r="AU25">
        <v>50440097251.616699</v>
      </c>
      <c r="AV25">
        <v>54454361046.728065</v>
      </c>
      <c r="AW25">
        <v>57168329556.597916</v>
      </c>
      <c r="AX25">
        <v>72574896268.351486</v>
      </c>
      <c r="AY25">
        <v>79527623990.811264</v>
      </c>
      <c r="AZ25">
        <v>90537790903.597961</v>
      </c>
      <c r="BA25">
        <v>108496002937.04597</v>
      </c>
      <c r="BB25">
        <v>124342383024.42308</v>
      </c>
      <c r="BC25">
        <v>116930087202.13083</v>
      </c>
      <c r="BD25">
        <v>144105821367.81473</v>
      </c>
      <c r="BE25">
        <v>179912769877.27542</v>
      </c>
      <c r="BF25">
        <v>196279749752.80438</v>
      </c>
    </row>
    <row r="26" spans="1:58" x14ac:dyDescent="0.25">
      <c r="A26" t="s">
        <v>110</v>
      </c>
      <c r="B26" t="s">
        <v>588</v>
      </c>
      <c r="C26">
        <f>VLOOKUP(B26,'Metadata - Countries'!$B$1:$C$248,2,FALSE)</f>
        <v>0</v>
      </c>
      <c r="D26" t="s">
        <v>572</v>
      </c>
      <c r="E26" t="s">
        <v>108</v>
      </c>
      <c r="AO26">
        <v>354895000000</v>
      </c>
      <c r="AP26">
        <v>376234999999.99994</v>
      </c>
      <c r="AQ26">
        <v>373521999999.99994</v>
      </c>
      <c r="AR26">
        <v>383471000000</v>
      </c>
      <c r="AS26">
        <v>402192000000</v>
      </c>
      <c r="AT26">
        <v>407731000000</v>
      </c>
      <c r="AU26">
        <v>389974000000</v>
      </c>
      <c r="AV26">
        <v>400837000000.00006</v>
      </c>
      <c r="AW26">
        <v>446057000000</v>
      </c>
      <c r="AX26">
        <v>519413000000</v>
      </c>
      <c r="AY26">
        <v>549136000000</v>
      </c>
      <c r="AZ26">
        <v>585540000000</v>
      </c>
      <c r="BA26">
        <v>662964000000</v>
      </c>
      <c r="BB26">
        <v>724869000000</v>
      </c>
      <c r="BC26">
        <v>634305000000</v>
      </c>
      <c r="BD26">
        <v>661671999999.99988</v>
      </c>
      <c r="BE26">
        <v>741747999999.99988</v>
      </c>
      <c r="BF26">
        <v>745140999999.99988</v>
      </c>
    </row>
    <row r="27" spans="1:58" x14ac:dyDescent="0.25">
      <c r="A27" t="s">
        <v>329</v>
      </c>
      <c r="B27" t="s">
        <v>640</v>
      </c>
      <c r="C27">
        <f>VLOOKUP(B27,'Metadata - Countries'!$B$1:$C$248,2,FALSE)</f>
        <v>0</v>
      </c>
      <c r="D27" t="s">
        <v>572</v>
      </c>
      <c r="E27" t="s">
        <v>108</v>
      </c>
      <c r="AO27">
        <v>369637000000</v>
      </c>
      <c r="AP27">
        <v>393005000000</v>
      </c>
      <c r="AQ27">
        <v>392532000000</v>
      </c>
      <c r="AR27">
        <v>402643000000</v>
      </c>
      <c r="AS27">
        <v>419152000000</v>
      </c>
      <c r="AT27">
        <v>428309000000</v>
      </c>
      <c r="AU27">
        <v>413422000000</v>
      </c>
      <c r="AV27">
        <v>426059000000</v>
      </c>
      <c r="AW27">
        <v>473437000000</v>
      </c>
      <c r="AX27">
        <v>550920000000</v>
      </c>
      <c r="AY27">
        <v>587458000000</v>
      </c>
      <c r="AZ27">
        <v>623004000000</v>
      </c>
      <c r="BA27">
        <v>704309000000</v>
      </c>
      <c r="BB27">
        <v>773154000000.00012</v>
      </c>
      <c r="BC27">
        <v>679918000000.00012</v>
      </c>
      <c r="BD27">
        <v>706956000000</v>
      </c>
      <c r="BE27">
        <v>791228000000</v>
      </c>
      <c r="BF27">
        <v>796633000000</v>
      </c>
    </row>
    <row r="28" spans="1:58" x14ac:dyDescent="0.25">
      <c r="A28" t="s">
        <v>678</v>
      </c>
      <c r="B28" t="s">
        <v>403</v>
      </c>
      <c r="C28">
        <f>VLOOKUP(B28,'Metadata - Countries'!$B$1:$C$248,2,FALSE)</f>
        <v>0</v>
      </c>
      <c r="D28" t="s">
        <v>572</v>
      </c>
      <c r="E28" t="s">
        <v>108</v>
      </c>
      <c r="AO28">
        <v>2515953678.9347234</v>
      </c>
      <c r="AP28">
        <v>2639735647.3409004</v>
      </c>
      <c r="AQ28">
        <v>2795314818.6404071</v>
      </c>
      <c r="AR28">
        <v>2808786572.0826421</v>
      </c>
      <c r="AS28">
        <v>3016188294.3506565</v>
      </c>
      <c r="AT28">
        <v>2868010216.5309148</v>
      </c>
      <c r="AU28">
        <v>3051468789.069643</v>
      </c>
      <c r="AV28">
        <v>3342056710.5669026</v>
      </c>
      <c r="AW28">
        <v>4157358325.5103827</v>
      </c>
      <c r="AX28">
        <v>4809049984.8546791</v>
      </c>
      <c r="AY28">
        <v>5245393755.8778715</v>
      </c>
      <c r="AZ28">
        <v>6431667629.9578543</v>
      </c>
      <c r="BA28">
        <v>7258125225.9380283</v>
      </c>
      <c r="BB28">
        <v>7120179527.096344</v>
      </c>
      <c r="BC28">
        <v>6241946631.4010029</v>
      </c>
      <c r="BD28">
        <v>6990574730.9753189</v>
      </c>
      <c r="BE28">
        <v>7856750976.1798553</v>
      </c>
      <c r="BF28">
        <v>7813388027.7181587</v>
      </c>
    </row>
    <row r="29" spans="1:58" x14ac:dyDescent="0.25">
      <c r="A29" t="s">
        <v>117</v>
      </c>
      <c r="B29" t="s">
        <v>197</v>
      </c>
      <c r="C29">
        <f>VLOOKUP(B29,'Metadata - Countries'!$B$1:$C$248,2,FALSE)</f>
        <v>0</v>
      </c>
      <c r="D29" t="s">
        <v>572</v>
      </c>
      <c r="E29" t="s">
        <v>108</v>
      </c>
      <c r="AO29">
        <v>558765052.61144209</v>
      </c>
      <c r="AP29">
        <v>584263561.54621029</v>
      </c>
      <c r="AQ29">
        <v>590290481.83988273</v>
      </c>
      <c r="AR29">
        <v>511517661.0194453</v>
      </c>
      <c r="AS29">
        <v>557566211.17357314</v>
      </c>
      <c r="AT29">
        <v>486101253.46684229</v>
      </c>
      <c r="AU29">
        <v>507231757.00077105</v>
      </c>
      <c r="AV29">
        <v>586872258.29770839</v>
      </c>
      <c r="AW29">
        <v>744147202.92440581</v>
      </c>
      <c r="AX29">
        <v>891291554.81685817</v>
      </c>
      <c r="AY29">
        <v>1048265590.748479</v>
      </c>
      <c r="AZ29">
        <v>1061966448.0211886</v>
      </c>
      <c r="BA29">
        <v>1168573118.478914</v>
      </c>
      <c r="BB29">
        <v>1448090608.0936821</v>
      </c>
      <c r="BC29">
        <v>1266079219.5073214</v>
      </c>
      <c r="BD29">
        <v>1418638464.4090459</v>
      </c>
      <c r="BE29">
        <v>1620530245.2991807</v>
      </c>
      <c r="BF29">
        <v>1711818977.2627673</v>
      </c>
    </row>
    <row r="30" spans="1:58" x14ac:dyDescent="0.25">
      <c r="A30" t="s">
        <v>82</v>
      </c>
      <c r="B30" t="s">
        <v>114</v>
      </c>
      <c r="C30">
        <f>VLOOKUP(B30,'Metadata - Countries'!$B$1:$C$248,2,FALSE)</f>
        <v>0</v>
      </c>
      <c r="D30" t="s">
        <v>572</v>
      </c>
      <c r="E30" t="s">
        <v>108</v>
      </c>
      <c r="AO30">
        <v>4015595833.3326426</v>
      </c>
      <c r="AP30">
        <v>4257293784.3399267</v>
      </c>
      <c r="AQ30">
        <v>4426783218.8637066</v>
      </c>
      <c r="AR30">
        <v>4497988839.2849398</v>
      </c>
      <c r="AS30">
        <v>4531084409.339879</v>
      </c>
      <c r="AT30">
        <v>5151877071.88556</v>
      </c>
      <c r="AU30">
        <v>4810892410.7134581</v>
      </c>
      <c r="AV30">
        <v>5008462934.9808226</v>
      </c>
      <c r="AW30">
        <v>6609085050.3651628</v>
      </c>
      <c r="AX30">
        <v>8725195741.7567406</v>
      </c>
      <c r="AY30">
        <v>10329829441.390163</v>
      </c>
      <c r="AZ30">
        <v>12109969951.920994</v>
      </c>
      <c r="BA30">
        <v>14810769047.616501</v>
      </c>
      <c r="BB30">
        <v>16331159478.019169</v>
      </c>
      <c r="BC30">
        <v>14979815296.307653</v>
      </c>
      <c r="BD30">
        <v>18932822110.611061</v>
      </c>
      <c r="BE30">
        <v>22850820008.289822</v>
      </c>
      <c r="BF30">
        <v>23688033242.999325</v>
      </c>
    </row>
    <row r="31" spans="1:58" x14ac:dyDescent="0.25">
      <c r="A31" t="s">
        <v>1</v>
      </c>
      <c r="B31" t="s">
        <v>440</v>
      </c>
      <c r="C31">
        <f>VLOOKUP(B31,'Metadata - Countries'!$B$1:$C$248,2,FALSE)</f>
        <v>0</v>
      </c>
      <c r="D31" t="s">
        <v>572</v>
      </c>
      <c r="E31" t="s">
        <v>108</v>
      </c>
      <c r="AO31">
        <v>7021332949.5995722</v>
      </c>
      <c r="AP31">
        <v>7776206228.9376774</v>
      </c>
      <c r="AQ31">
        <v>8255899938.0783052</v>
      </c>
      <c r="AR31">
        <v>8673016693.6514874</v>
      </c>
      <c r="AS31">
        <v>9019413642.2015247</v>
      </c>
      <c r="AT31">
        <v>8101824024.0101871</v>
      </c>
      <c r="AU31">
        <v>8633317704.6535854</v>
      </c>
      <c r="AV31">
        <v>9520754741.611187</v>
      </c>
      <c r="AW31">
        <v>13481199983.529915</v>
      </c>
      <c r="AX31">
        <v>15656404528.897209</v>
      </c>
      <c r="AY31">
        <v>17847619807.250759</v>
      </c>
      <c r="AZ31">
        <v>19989555954.904041</v>
      </c>
      <c r="BA31">
        <v>23237881898.699196</v>
      </c>
      <c r="BB31">
        <v>23328547540.664772</v>
      </c>
      <c r="BC31">
        <v>21835806182.30978</v>
      </c>
      <c r="BD31">
        <v>24831958354.456703</v>
      </c>
      <c r="BE31">
        <v>27621208222.802368</v>
      </c>
      <c r="BF31">
        <v>30153693911.329506</v>
      </c>
    </row>
    <row r="32" spans="1:58" x14ac:dyDescent="0.25">
      <c r="A32" t="s">
        <v>188</v>
      </c>
      <c r="B32" t="s">
        <v>175</v>
      </c>
      <c r="C32">
        <f>VLOOKUP(B32,'Metadata - Countries'!$B$1:$C$248,2,FALSE)</f>
        <v>0</v>
      </c>
      <c r="D32" t="s">
        <v>572</v>
      </c>
      <c r="E32" t="s">
        <v>108</v>
      </c>
      <c r="AO32">
        <v>7272222898.4100132</v>
      </c>
      <c r="AP32">
        <v>8057161243.0003004</v>
      </c>
      <c r="AQ32">
        <v>8554986214.7585497</v>
      </c>
      <c r="AR32">
        <v>8987213848.406929</v>
      </c>
      <c r="AS32">
        <v>9346159710.3852158</v>
      </c>
      <c r="AT32">
        <v>8391065194.0685749</v>
      </c>
      <c r="AU32">
        <v>8950789748.8952065</v>
      </c>
      <c r="AV32">
        <v>9870860410.5955658</v>
      </c>
      <c r="AW32">
        <v>13976942670.642469</v>
      </c>
      <c r="AX32">
        <v>16232135773.976208</v>
      </c>
      <c r="AY32">
        <v>18503928371.222748</v>
      </c>
      <c r="AZ32">
        <v>20724629701.705334</v>
      </c>
      <c r="BA32">
        <v>24092405978.850769</v>
      </c>
      <c r="BB32">
        <v>24186405658.51564</v>
      </c>
      <c r="BC32">
        <v>22638771886.053669</v>
      </c>
      <c r="BD32">
        <v>25745101233.128113</v>
      </c>
      <c r="BE32">
        <v>28636919880.696056</v>
      </c>
      <c r="BF32">
        <v>31262532387.446968</v>
      </c>
    </row>
    <row r="33" spans="1:61" x14ac:dyDescent="0.25">
      <c r="A33" t="s">
        <v>36</v>
      </c>
      <c r="B33" t="s">
        <v>185</v>
      </c>
      <c r="C33">
        <f>VLOOKUP(B33,'Metadata - Countries'!$B$1:$C$248,2,FALSE)</f>
        <v>0</v>
      </c>
      <c r="D33" t="s">
        <v>572</v>
      </c>
      <c r="E33" t="s">
        <v>108</v>
      </c>
      <c r="AO33">
        <v>8130017783.4705591</v>
      </c>
      <c r="AP33">
        <v>8596045233.2235432</v>
      </c>
      <c r="AQ33">
        <v>9019345219.5663376</v>
      </c>
      <c r="AR33">
        <v>9100809464.5843067</v>
      </c>
      <c r="AS33">
        <v>9752713534.3206272</v>
      </c>
      <c r="AT33">
        <v>9877442824.7687225</v>
      </c>
      <c r="AU33">
        <v>9677627742.558342</v>
      </c>
      <c r="AV33">
        <v>10107844003.084242</v>
      </c>
      <c r="AW33">
        <v>11500948911.446144</v>
      </c>
      <c r="AX33">
        <v>12909220804.777954</v>
      </c>
      <c r="AY33">
        <v>14326265823.00461</v>
      </c>
      <c r="AZ33">
        <v>15874378186.709776</v>
      </c>
      <c r="BA33">
        <v>17111395709.281519</v>
      </c>
      <c r="BB33">
        <v>17287233689.424759</v>
      </c>
      <c r="BC33">
        <v>15600369200.72175</v>
      </c>
      <c r="BD33">
        <v>16788851698.050936</v>
      </c>
      <c r="BE33">
        <v>18031999112.413448</v>
      </c>
      <c r="BF33">
        <v>18470693404.421371</v>
      </c>
    </row>
    <row r="34" spans="1:61" x14ac:dyDescent="0.25">
      <c r="A34" t="s">
        <v>150</v>
      </c>
      <c r="B34" t="s">
        <v>585</v>
      </c>
      <c r="C34">
        <f>VLOOKUP(B34,'Metadata - Countries'!$B$1:$C$248,2,FALSE)</f>
        <v>0</v>
      </c>
      <c r="D34" t="s">
        <v>572</v>
      </c>
      <c r="E34" t="s">
        <v>108</v>
      </c>
      <c r="AO34">
        <v>60318918901.703491</v>
      </c>
      <c r="AP34">
        <v>67734997572.30114</v>
      </c>
      <c r="AQ34">
        <v>71909137432.519455</v>
      </c>
      <c r="AR34">
        <v>72504386693.623444</v>
      </c>
      <c r="AS34">
        <v>75324905776.430664</v>
      </c>
      <c r="AT34">
        <v>84678855614.747238</v>
      </c>
      <c r="AU34">
        <v>90537969457.158371</v>
      </c>
      <c r="AV34">
        <v>100588335079.55211</v>
      </c>
      <c r="AW34">
        <v>107721981803.23308</v>
      </c>
      <c r="AX34">
        <v>131271651881.27658</v>
      </c>
      <c r="AY34">
        <v>149229884503.40787</v>
      </c>
      <c r="AZ34">
        <v>166227419571.16406</v>
      </c>
      <c r="BA34">
        <v>193670054581.59903</v>
      </c>
      <c r="BB34">
        <v>212321184438.45633</v>
      </c>
      <c r="BC34">
        <v>200447867254.83667</v>
      </c>
      <c r="BD34">
        <v>219522421663.97168</v>
      </c>
      <c r="BE34">
        <v>238864357841.59171</v>
      </c>
      <c r="BF34">
        <v>253949620426.3187</v>
      </c>
    </row>
    <row r="36" spans="1:61" x14ac:dyDescent="0.25">
      <c r="A36" t="s">
        <v>582</v>
      </c>
      <c r="B36" t="s">
        <v>696</v>
      </c>
      <c r="C36">
        <f>VLOOKUP(B36,'Metadata - Countries'!$B$1:$C$248,2,FALSE)</f>
        <v>0</v>
      </c>
      <c r="D36" t="s">
        <v>572</v>
      </c>
      <c r="E36" t="s">
        <v>108</v>
      </c>
      <c r="AO36">
        <v>483721888251.53607</v>
      </c>
      <c r="AP36">
        <v>522684769729.15405</v>
      </c>
      <c r="AQ36">
        <v>523853209460.29364</v>
      </c>
      <c r="AR36">
        <v>526988099983.32599</v>
      </c>
      <c r="AS36">
        <v>550483876868.49365</v>
      </c>
      <c r="AT36">
        <v>569155434482.99268</v>
      </c>
      <c r="AU36">
        <v>560252847379.00012</v>
      </c>
      <c r="AV36">
        <v>586773509809.81348</v>
      </c>
      <c r="AW36">
        <v>644385848397.82678</v>
      </c>
      <c r="AX36">
        <v>767169854575.98315</v>
      </c>
      <c r="AY36">
        <v>828242380825.76294</v>
      </c>
      <c r="AZ36">
        <v>900693199663.77271</v>
      </c>
      <c r="BA36">
        <v>1038358787698.0308</v>
      </c>
      <c r="BB36">
        <v>1142847263771.4424</v>
      </c>
      <c r="BC36">
        <v>1024708283135.2499</v>
      </c>
      <c r="BD36">
        <v>1112135666677.6199</v>
      </c>
      <c r="BE36">
        <v>1254875750960.0303</v>
      </c>
      <c r="BF36">
        <v>1297243515386.4905</v>
      </c>
    </row>
    <row r="39" spans="1:61" x14ac:dyDescent="0.25">
      <c r="A39" s="5" t="s">
        <v>723</v>
      </c>
    </row>
    <row r="40" spans="1:61" x14ac:dyDescent="0.25">
      <c r="A40" t="s">
        <v>499</v>
      </c>
      <c r="B40" t="s">
        <v>359</v>
      </c>
      <c r="C40" t="e">
        <f>VLOOKUP(B40,'Metadata - Countries'!$B$1:$C$248,2,FALSE)</f>
        <v>#N/A</v>
      </c>
      <c r="D40" t="s">
        <v>572</v>
      </c>
      <c r="E40" t="s">
        <v>108</v>
      </c>
    </row>
    <row r="41" spans="1:61" x14ac:dyDescent="0.25">
      <c r="A41" t="s">
        <v>423</v>
      </c>
      <c r="C41" t="e">
        <f>VLOOKUP(B41,'Metadata - Countries'!$B$1:$C$248,2,FALSE)</f>
        <v>#N/A</v>
      </c>
      <c r="D41" t="s">
        <v>572</v>
      </c>
      <c r="E41" t="s">
        <v>108</v>
      </c>
    </row>
    <row r="43" spans="1:61" x14ac:dyDescent="0.25">
      <c r="A43" s="6" t="s">
        <v>724</v>
      </c>
      <c r="B43" s="7"/>
    </row>
    <row r="44" spans="1:61" x14ac:dyDescent="0.25">
      <c r="A44" t="s">
        <v>99</v>
      </c>
      <c r="B44" t="s">
        <v>343</v>
      </c>
      <c r="C44" t="str">
        <f>VLOOKUP(B44,'Metadata - Countries'!$B$1:$C$248,2,FALSE)</f>
        <v>East Asia &amp; Pacific</v>
      </c>
      <c r="D44" t="s">
        <v>572</v>
      </c>
      <c r="E44" t="s">
        <v>108</v>
      </c>
      <c r="BI44">
        <f t="shared" ref="BI44:BI58" si="0">COUNT(AO44:BF44)</f>
        <v>0</v>
      </c>
    </row>
    <row r="45" spans="1:61" x14ac:dyDescent="0.25">
      <c r="A45" t="s">
        <v>712</v>
      </c>
      <c r="B45" t="s">
        <v>33</v>
      </c>
      <c r="C45" t="str">
        <f>VLOOKUP(B45,'Metadata - Countries'!$B$1:$C$248,2,FALSE)</f>
        <v>East Asia &amp; Pacific</v>
      </c>
      <c r="D45" t="s">
        <v>572</v>
      </c>
      <c r="E45" t="s">
        <v>108</v>
      </c>
      <c r="BI45">
        <f t="shared" si="0"/>
        <v>0</v>
      </c>
    </row>
    <row r="46" spans="1:61" x14ac:dyDescent="0.25">
      <c r="A46" t="s">
        <v>458</v>
      </c>
      <c r="B46" t="s">
        <v>51</v>
      </c>
      <c r="C46" t="str">
        <f>VLOOKUP(B46,'Metadata - Countries'!$B$1:$C$248,2,FALSE)</f>
        <v>East Asia &amp; Pacific</v>
      </c>
      <c r="D46" t="s">
        <v>572</v>
      </c>
      <c r="E46" t="s">
        <v>108</v>
      </c>
      <c r="BI46">
        <f t="shared" si="0"/>
        <v>0</v>
      </c>
    </row>
    <row r="47" spans="1:61" x14ac:dyDescent="0.25">
      <c r="A47" t="s">
        <v>425</v>
      </c>
      <c r="B47" t="s">
        <v>88</v>
      </c>
      <c r="C47" t="str">
        <f>VLOOKUP(B47,'Metadata - Countries'!$B$1:$C$248,2,FALSE)</f>
        <v>East Asia &amp; Pacific</v>
      </c>
      <c r="D47" t="s">
        <v>572</v>
      </c>
      <c r="E47" t="s">
        <v>108</v>
      </c>
      <c r="BI47">
        <f t="shared" si="0"/>
        <v>0</v>
      </c>
    </row>
    <row r="48" spans="1:61" x14ac:dyDescent="0.25">
      <c r="A48" t="s">
        <v>334</v>
      </c>
      <c r="B48" t="s">
        <v>714</v>
      </c>
      <c r="C48" t="str">
        <f>VLOOKUP(B48,'Metadata - Countries'!$B$1:$C$248,2,FALSE)</f>
        <v>Europe &amp; Central Asia</v>
      </c>
      <c r="D48" t="s">
        <v>572</v>
      </c>
      <c r="E48" t="s">
        <v>108</v>
      </c>
      <c r="BI48">
        <f t="shared" si="0"/>
        <v>0</v>
      </c>
    </row>
    <row r="49" spans="1:61" x14ac:dyDescent="0.25">
      <c r="A49" t="s">
        <v>377</v>
      </c>
      <c r="B49" t="s">
        <v>305</v>
      </c>
      <c r="C49" t="str">
        <f>VLOOKUP(B49,'Metadata - Countries'!$B$1:$C$248,2,FALSE)</f>
        <v>Europe &amp; Central Asia</v>
      </c>
      <c r="D49" t="s">
        <v>572</v>
      </c>
      <c r="E49" t="s">
        <v>108</v>
      </c>
      <c r="BI49">
        <f t="shared" si="0"/>
        <v>0</v>
      </c>
    </row>
    <row r="50" spans="1:61" x14ac:dyDescent="0.25">
      <c r="A50" t="s">
        <v>375</v>
      </c>
      <c r="B50" t="s">
        <v>456</v>
      </c>
      <c r="C50" t="str">
        <f>VLOOKUP(B50,'Metadata - Countries'!$B$1:$C$248,2,FALSE)</f>
        <v>Europe &amp; Central Asia</v>
      </c>
      <c r="D50" t="s">
        <v>572</v>
      </c>
      <c r="E50" t="s">
        <v>108</v>
      </c>
      <c r="BI50">
        <f t="shared" si="0"/>
        <v>0</v>
      </c>
    </row>
    <row r="51" spans="1:61" x14ac:dyDescent="0.25">
      <c r="A51" t="s">
        <v>505</v>
      </c>
      <c r="B51" t="s">
        <v>647</v>
      </c>
      <c r="C51" t="str">
        <f>VLOOKUP(B51,'Metadata - Countries'!$B$1:$C$248,2,FALSE)</f>
        <v>Europe &amp; Central Asia</v>
      </c>
      <c r="D51" t="s">
        <v>572</v>
      </c>
      <c r="E51" t="s">
        <v>108</v>
      </c>
      <c r="BI51">
        <f t="shared" si="0"/>
        <v>0</v>
      </c>
    </row>
    <row r="52" spans="1:61" x14ac:dyDescent="0.25">
      <c r="A52" t="s">
        <v>282</v>
      </c>
      <c r="B52" t="s">
        <v>103</v>
      </c>
      <c r="C52" t="str">
        <f>VLOOKUP(B52,'Metadata - Countries'!$B$1:$C$248,2,FALSE)</f>
        <v>Europe &amp; Central Asia</v>
      </c>
      <c r="D52" t="s">
        <v>572</v>
      </c>
      <c r="E52" t="s">
        <v>108</v>
      </c>
      <c r="BI52">
        <f t="shared" si="0"/>
        <v>0</v>
      </c>
    </row>
    <row r="53" spans="1:61" x14ac:dyDescent="0.25">
      <c r="A53" t="s">
        <v>607</v>
      </c>
      <c r="B53" t="s">
        <v>338</v>
      </c>
      <c r="C53" t="str">
        <f>VLOOKUP(B53,'Metadata - Countries'!$B$1:$C$248,2,FALSE)</f>
        <v>Europe &amp; Central Asia</v>
      </c>
      <c r="D53" t="s">
        <v>572</v>
      </c>
      <c r="E53" t="s">
        <v>108</v>
      </c>
      <c r="BI53">
        <f t="shared" si="0"/>
        <v>0</v>
      </c>
    </row>
    <row r="54" spans="1:61" x14ac:dyDescent="0.25">
      <c r="A54" t="s">
        <v>396</v>
      </c>
      <c r="B54" t="s">
        <v>7</v>
      </c>
      <c r="C54" t="str">
        <f>VLOOKUP(B54,'Metadata - Countries'!$B$1:$C$248,2,FALSE)</f>
        <v>Europe &amp; Central Asia</v>
      </c>
      <c r="D54" t="s">
        <v>572</v>
      </c>
      <c r="E54" t="s">
        <v>108</v>
      </c>
      <c r="BI54">
        <f t="shared" si="0"/>
        <v>0</v>
      </c>
    </row>
    <row r="55" spans="1:61" x14ac:dyDescent="0.25">
      <c r="A55" t="s">
        <v>438</v>
      </c>
      <c r="B55" t="s">
        <v>498</v>
      </c>
      <c r="C55" t="str">
        <f>VLOOKUP(B55,'Metadata - Countries'!$B$1:$C$248,2,FALSE)</f>
        <v>Europe &amp; Central Asia</v>
      </c>
      <c r="D55" t="s">
        <v>572</v>
      </c>
      <c r="E55" t="s">
        <v>108</v>
      </c>
      <c r="BI55">
        <f t="shared" si="0"/>
        <v>0</v>
      </c>
    </row>
    <row r="56" spans="1:61" x14ac:dyDescent="0.25">
      <c r="A56" t="s">
        <v>387</v>
      </c>
      <c r="B56" t="s">
        <v>457</v>
      </c>
      <c r="C56" t="str">
        <f>VLOOKUP(B56,'Metadata - Countries'!$B$1:$C$248,2,FALSE)</f>
        <v>Latin America &amp; Caribbean</v>
      </c>
      <c r="D56" t="s">
        <v>572</v>
      </c>
      <c r="E56" t="s">
        <v>108</v>
      </c>
      <c r="BI56">
        <f t="shared" si="0"/>
        <v>0</v>
      </c>
    </row>
    <row r="57" spans="1:61" x14ac:dyDescent="0.25">
      <c r="A57" t="s">
        <v>518</v>
      </c>
      <c r="B57" t="s">
        <v>27</v>
      </c>
      <c r="C57" t="str">
        <f>VLOOKUP(B57,'Metadata - Countries'!$B$1:$C$248,2,FALSE)</f>
        <v>Sub-Saharan Africa</v>
      </c>
      <c r="D57" t="s">
        <v>572</v>
      </c>
      <c r="E57" t="s">
        <v>108</v>
      </c>
      <c r="BI57">
        <f t="shared" si="0"/>
        <v>0</v>
      </c>
    </row>
    <row r="58" spans="1:61" x14ac:dyDescent="0.25">
      <c r="A58" t="s">
        <v>268</v>
      </c>
      <c r="B58" t="s">
        <v>54</v>
      </c>
      <c r="C58" t="str">
        <f>VLOOKUP(B58,'Metadata - Countries'!$B$1:$C$248,2,FALSE)</f>
        <v>Sub-Saharan Africa</v>
      </c>
      <c r="D58" t="s">
        <v>572</v>
      </c>
      <c r="E58" t="s">
        <v>108</v>
      </c>
      <c r="BI58">
        <f t="shared" si="0"/>
        <v>0</v>
      </c>
    </row>
    <row r="61" spans="1:61" x14ac:dyDescent="0.25">
      <c r="A61" s="8" t="s">
        <v>725</v>
      </c>
      <c r="B61" s="8"/>
    </row>
    <row r="62" spans="1:61" x14ac:dyDescent="0.25">
      <c r="A62" s="9" t="s">
        <v>170</v>
      </c>
      <c r="B62" s="9" t="s">
        <v>603</v>
      </c>
      <c r="C62" s="9" t="s">
        <v>472</v>
      </c>
      <c r="D62" s="9" t="s">
        <v>572</v>
      </c>
      <c r="E62" s="9" t="s">
        <v>108</v>
      </c>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v>655000000</v>
      </c>
      <c r="AP62" s="9"/>
      <c r="AQ62" s="9"/>
      <c r="AR62" s="9"/>
      <c r="AS62" s="9"/>
      <c r="AT62" s="9"/>
      <c r="AU62" s="9"/>
      <c r="AV62" s="9"/>
      <c r="AW62" s="9"/>
      <c r="AX62" s="9"/>
      <c r="AY62" s="9"/>
      <c r="AZ62" s="9"/>
      <c r="BA62" s="9"/>
      <c r="BB62" s="9"/>
      <c r="BC62" s="9"/>
      <c r="BD62" s="9"/>
      <c r="BE62" s="9"/>
      <c r="BF62" s="9"/>
      <c r="BG62" s="9"/>
      <c r="BH62" s="9"/>
      <c r="BI62" s="9">
        <v>1</v>
      </c>
    </row>
    <row r="63" spans="1:61" x14ac:dyDescent="0.25">
      <c r="A63" s="9" t="s">
        <v>504</v>
      </c>
      <c r="B63" s="9" t="s">
        <v>253</v>
      </c>
      <c r="C63" s="9" t="s">
        <v>381</v>
      </c>
      <c r="D63" s="9" t="s">
        <v>572</v>
      </c>
      <c r="E63" s="9" t="s">
        <v>108</v>
      </c>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v>13000000</v>
      </c>
      <c r="AQ63" s="9">
        <v>46000000</v>
      </c>
      <c r="AR63" s="9"/>
      <c r="AS63" s="9"/>
      <c r="AT63" s="9"/>
      <c r="AU63" s="9"/>
      <c r="AV63" s="9"/>
      <c r="AW63" s="9"/>
      <c r="AX63" s="9"/>
      <c r="AY63" s="9"/>
      <c r="AZ63" s="9"/>
      <c r="BA63" s="9"/>
      <c r="BB63" s="9"/>
      <c r="BC63" s="9"/>
      <c r="BD63" s="9"/>
      <c r="BE63" s="9"/>
      <c r="BF63" s="9"/>
      <c r="BG63" s="9"/>
      <c r="BH63" s="9"/>
      <c r="BI63" s="9">
        <v>2</v>
      </c>
    </row>
    <row r="64" spans="1:61" x14ac:dyDescent="0.25">
      <c r="A64" s="9" t="s">
        <v>320</v>
      </c>
      <c r="B64" s="9" t="s">
        <v>618</v>
      </c>
      <c r="C64" s="9" t="s">
        <v>82</v>
      </c>
      <c r="D64" s="9" t="s">
        <v>572</v>
      </c>
      <c r="E64" s="9" t="s">
        <v>108</v>
      </c>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v>43000000</v>
      </c>
      <c r="BC64" s="9">
        <v>96000000</v>
      </c>
      <c r="BD64" s="9">
        <v>138000000</v>
      </c>
      <c r="BE64" s="9">
        <v>137000000</v>
      </c>
      <c r="BF64" s="9">
        <v>116000000</v>
      </c>
      <c r="BG64" s="9"/>
      <c r="BH64" s="9"/>
      <c r="BI64" s="9">
        <v>3</v>
      </c>
    </row>
    <row r="65" spans="1:61" x14ac:dyDescent="0.25">
      <c r="A65" s="9" t="s">
        <v>394</v>
      </c>
      <c r="B65" s="9" t="s">
        <v>191</v>
      </c>
      <c r="C65" s="9" t="s">
        <v>381</v>
      </c>
      <c r="D65" s="9" t="s">
        <v>572</v>
      </c>
      <c r="E65" s="9" t="s">
        <v>108</v>
      </c>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v>660000000</v>
      </c>
      <c r="BB65" s="9">
        <v>859000000</v>
      </c>
      <c r="BC65" s="9">
        <v>792000000</v>
      </c>
      <c r="BD65" s="9">
        <v>765000000</v>
      </c>
      <c r="BE65" s="9">
        <v>926000000</v>
      </c>
      <c r="BF65" s="9">
        <v>860000000</v>
      </c>
      <c r="BG65" s="9"/>
      <c r="BH65" s="9"/>
      <c r="BI65" s="9">
        <v>4</v>
      </c>
    </row>
    <row r="66" spans="1:61" x14ac:dyDescent="0.25">
      <c r="A66" s="9" t="s">
        <v>50</v>
      </c>
      <c r="B66" s="9" t="s">
        <v>399</v>
      </c>
      <c r="C66" s="9" t="s">
        <v>297</v>
      </c>
      <c r="D66" s="9" t="s">
        <v>572</v>
      </c>
      <c r="E66" s="9" t="s">
        <v>108</v>
      </c>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v>11000000</v>
      </c>
      <c r="AP66" s="9">
        <v>19000000</v>
      </c>
      <c r="AQ66" s="9">
        <v>21000000</v>
      </c>
      <c r="AR66" s="9">
        <v>20000000</v>
      </c>
      <c r="AS66" s="9">
        <v>28000000</v>
      </c>
      <c r="AT66" s="9"/>
      <c r="AU66" s="9"/>
      <c r="AV66" s="9"/>
      <c r="AW66" s="9"/>
      <c r="AX66" s="9"/>
      <c r="AY66" s="9"/>
      <c r="AZ66" s="9"/>
      <c r="BA66" s="9"/>
      <c r="BB66" s="9"/>
      <c r="BC66" s="9"/>
      <c r="BD66" s="9"/>
      <c r="BE66" s="9"/>
      <c r="BF66" s="9"/>
      <c r="BG66" s="9"/>
      <c r="BH66" s="9"/>
      <c r="BI66" s="9">
        <v>5</v>
      </c>
    </row>
    <row r="67" spans="1:61" x14ac:dyDescent="0.25">
      <c r="A67" s="9" t="s">
        <v>657</v>
      </c>
      <c r="B67" s="9" t="s">
        <v>269</v>
      </c>
      <c r="C67" s="9" t="s">
        <v>472</v>
      </c>
      <c r="D67" s="9" t="s">
        <v>572</v>
      </c>
      <c r="E67" s="9" t="s">
        <v>108</v>
      </c>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v>20000000</v>
      </c>
      <c r="BA67" s="9">
        <v>26000000</v>
      </c>
      <c r="BB67" s="9">
        <v>14000000</v>
      </c>
      <c r="BC67" s="9">
        <v>16000000</v>
      </c>
      <c r="BD67" s="9">
        <v>31000000</v>
      </c>
      <c r="BE67" s="9">
        <v>24000000</v>
      </c>
      <c r="BF67" s="9">
        <v>21000000</v>
      </c>
      <c r="BG67" s="9"/>
      <c r="BH67" s="9"/>
      <c r="BI67" s="9">
        <v>5</v>
      </c>
    </row>
    <row r="68" spans="1:61" x14ac:dyDescent="0.25">
      <c r="A68" s="9" t="s">
        <v>480</v>
      </c>
      <c r="B68" s="9" t="s">
        <v>214</v>
      </c>
      <c r="C68" s="9" t="s">
        <v>297</v>
      </c>
      <c r="D68" s="9" t="s">
        <v>572</v>
      </c>
      <c r="E68" s="9" t="s">
        <v>108</v>
      </c>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v>3200000</v>
      </c>
      <c r="AZ68" s="9">
        <v>3100000</v>
      </c>
      <c r="BA68" s="9">
        <v>700000</v>
      </c>
      <c r="BB68" s="9">
        <v>700000</v>
      </c>
      <c r="BC68" s="9">
        <v>24000000</v>
      </c>
      <c r="BD68" s="9">
        <v>10700000</v>
      </c>
      <c r="BE68" s="9">
        <v>11400000</v>
      </c>
      <c r="BF68" s="9">
        <v>6900000</v>
      </c>
      <c r="BG68" s="9"/>
      <c r="BH68" s="9"/>
      <c r="BI68" s="9">
        <v>6</v>
      </c>
    </row>
    <row r="69" spans="1:61" x14ac:dyDescent="0.25">
      <c r="A69" s="9" t="s">
        <v>633</v>
      </c>
      <c r="B69" s="9" t="s">
        <v>218</v>
      </c>
      <c r="C69" s="9" t="s">
        <v>297</v>
      </c>
      <c r="D69" s="9" t="s">
        <v>572</v>
      </c>
      <c r="E69" s="9" t="s">
        <v>108</v>
      </c>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v>1000000</v>
      </c>
      <c r="AP69" s="9">
        <v>4000000</v>
      </c>
      <c r="AQ69" s="9">
        <v>5000000</v>
      </c>
      <c r="AR69" s="9">
        <v>0</v>
      </c>
      <c r="AS69" s="9">
        <v>10000000</v>
      </c>
      <c r="AT69" s="9">
        <v>5000000</v>
      </c>
      <c r="AU69" s="9">
        <v>14000000</v>
      </c>
      <c r="AV69" s="9"/>
      <c r="AW69" s="9"/>
      <c r="AX69" s="9"/>
      <c r="AY69" s="9"/>
      <c r="AZ69" s="9"/>
      <c r="BA69" s="9"/>
      <c r="BB69" s="9"/>
      <c r="BC69" s="9"/>
      <c r="BD69" s="9"/>
      <c r="BE69" s="9"/>
      <c r="BF69" s="9"/>
      <c r="BG69" s="9"/>
      <c r="BH69" s="9"/>
      <c r="BI69" s="9">
        <v>7</v>
      </c>
    </row>
    <row r="70" spans="1:61" x14ac:dyDescent="0.25">
      <c r="A70" s="9" t="s">
        <v>228</v>
      </c>
      <c r="B70" s="9" t="s">
        <v>646</v>
      </c>
      <c r="C70" s="9" t="s">
        <v>297</v>
      </c>
      <c r="D70" s="9" t="s">
        <v>572</v>
      </c>
      <c r="E70" s="9" t="s">
        <v>108</v>
      </c>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v>59000000</v>
      </c>
      <c r="AY70" s="9">
        <v>67000000</v>
      </c>
      <c r="AZ70" s="9">
        <v>124000000</v>
      </c>
      <c r="BA70" s="9">
        <v>131000000</v>
      </c>
      <c r="BB70" s="9">
        <v>158000000</v>
      </c>
      <c r="BC70" s="9">
        <v>123000000</v>
      </c>
      <c r="BD70" s="9">
        <v>12000000</v>
      </c>
      <c r="BE70" s="9">
        <v>232000000</v>
      </c>
      <c r="BF70" s="9"/>
      <c r="BG70" s="9"/>
      <c r="BH70" s="9"/>
      <c r="BI70" s="9">
        <v>7</v>
      </c>
    </row>
    <row r="71" spans="1:61" x14ac:dyDescent="0.25">
      <c r="A71" s="9" t="s">
        <v>112</v>
      </c>
      <c r="B71" s="9" t="s">
        <v>217</v>
      </c>
      <c r="C71" s="9" t="s">
        <v>596</v>
      </c>
      <c r="D71" s="9" t="s">
        <v>572</v>
      </c>
      <c r="E71" s="9" t="s">
        <v>108</v>
      </c>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v>53000000</v>
      </c>
      <c r="AP71" s="9">
        <v>99000000</v>
      </c>
      <c r="AQ71" s="9">
        <v>113000000</v>
      </c>
      <c r="AR71" s="9">
        <v>157000000</v>
      </c>
      <c r="AS71" s="9">
        <v>238000000</v>
      </c>
      <c r="AT71" s="9">
        <v>285000000</v>
      </c>
      <c r="AU71" s="9">
        <v>311000000</v>
      </c>
      <c r="AV71" s="9">
        <v>292000000</v>
      </c>
      <c r="AW71" s="9"/>
      <c r="AX71" s="9"/>
      <c r="AY71" s="9"/>
      <c r="AZ71" s="9"/>
      <c r="BA71" s="9"/>
      <c r="BB71" s="9"/>
      <c r="BC71" s="9"/>
      <c r="BD71" s="9"/>
      <c r="BE71" s="9"/>
      <c r="BF71" s="9"/>
      <c r="BG71" s="9"/>
      <c r="BH71" s="9"/>
      <c r="BI71" s="9">
        <v>8</v>
      </c>
    </row>
    <row r="72" spans="1:61" x14ac:dyDescent="0.25">
      <c r="A72" s="9" t="s">
        <v>599</v>
      </c>
      <c r="B72" s="9" t="s">
        <v>570</v>
      </c>
      <c r="C72" s="9" t="s">
        <v>297</v>
      </c>
      <c r="D72" s="9" t="s">
        <v>572</v>
      </c>
      <c r="E72" s="9" t="s">
        <v>108</v>
      </c>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v>43000000</v>
      </c>
      <c r="AP72" s="9">
        <v>22000000</v>
      </c>
      <c r="AQ72" s="9">
        <v>22000000</v>
      </c>
      <c r="AR72" s="9">
        <v>15000000</v>
      </c>
      <c r="AS72" s="9">
        <v>15000000</v>
      </c>
      <c r="AT72" s="9">
        <v>14000000</v>
      </c>
      <c r="AU72" s="9">
        <v>23000000</v>
      </c>
      <c r="AV72" s="9">
        <v>25000000</v>
      </c>
      <c r="AW72" s="9"/>
      <c r="AX72" s="9"/>
      <c r="AY72" s="9"/>
      <c r="AZ72" s="9"/>
      <c r="BA72" s="9"/>
      <c r="BB72" s="9"/>
      <c r="BC72" s="9"/>
      <c r="BD72" s="9"/>
      <c r="BE72" s="9"/>
      <c r="BF72" s="9"/>
      <c r="BG72" s="9"/>
      <c r="BH72" s="9"/>
      <c r="BI72" s="9">
        <v>8</v>
      </c>
    </row>
    <row r="73" spans="1:61" x14ac:dyDescent="0.25">
      <c r="A73" s="9" t="s">
        <v>240</v>
      </c>
      <c r="B73" s="9" t="s">
        <v>625</v>
      </c>
      <c r="C73" s="9" t="s">
        <v>472</v>
      </c>
      <c r="D73" s="9" t="s">
        <v>572</v>
      </c>
      <c r="E73" s="9" t="s">
        <v>108</v>
      </c>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v>1400000000</v>
      </c>
      <c r="AX73" s="9">
        <v>1700000000</v>
      </c>
      <c r="AY73" s="9">
        <v>2300000000</v>
      </c>
      <c r="AZ73" s="9">
        <v>2850000000</v>
      </c>
      <c r="BA73" s="9">
        <v>3750000000</v>
      </c>
      <c r="BB73" s="9">
        <v>3930000000</v>
      </c>
      <c r="BC73" s="9">
        <v>3050000000</v>
      </c>
      <c r="BD73" s="9">
        <v>4450000000</v>
      </c>
      <c r="BE73" s="9">
        <v>5710000000</v>
      </c>
      <c r="BF73" s="9">
        <v>6830000000</v>
      </c>
      <c r="BG73" s="9"/>
      <c r="BH73" s="9"/>
      <c r="BI73" s="9">
        <v>8</v>
      </c>
    </row>
    <row r="74" spans="1:61" x14ac:dyDescent="0.25">
      <c r="A74" s="9" t="s">
        <v>604</v>
      </c>
      <c r="B74" s="9" t="s">
        <v>20</v>
      </c>
      <c r="C74" s="9" t="s">
        <v>122</v>
      </c>
      <c r="D74" s="9" t="s">
        <v>572</v>
      </c>
      <c r="E74" s="9" t="s">
        <v>108</v>
      </c>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v>122000000</v>
      </c>
      <c r="AT74" s="9">
        <v>128000000</v>
      </c>
      <c r="AU74" s="9">
        <v>272000000</v>
      </c>
      <c r="AV74" s="9">
        <v>285000000</v>
      </c>
      <c r="AW74" s="9">
        <v>369000000</v>
      </c>
      <c r="AX74" s="9">
        <v>498000000</v>
      </c>
      <c r="AY74" s="9">
        <v>760000000</v>
      </c>
      <c r="AZ74" s="9">
        <v>874000000</v>
      </c>
      <c r="BA74" s="9"/>
      <c r="BB74" s="9"/>
      <c r="BC74" s="9"/>
      <c r="BD74" s="9"/>
      <c r="BE74" s="9">
        <v>4463000000</v>
      </c>
      <c r="BF74" s="9">
        <v>7220000000</v>
      </c>
      <c r="BG74" s="9"/>
      <c r="BH74" s="9"/>
      <c r="BI74" s="9">
        <v>8</v>
      </c>
    </row>
    <row r="75" spans="1:61" x14ac:dyDescent="0.25">
      <c r="A75" s="9" t="s">
        <v>462</v>
      </c>
      <c r="B75" s="9" t="s">
        <v>231</v>
      </c>
      <c r="C75" s="9" t="s">
        <v>122</v>
      </c>
      <c r="D75" s="9" t="s">
        <v>572</v>
      </c>
      <c r="E75" s="9" t="s">
        <v>108</v>
      </c>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v>3418000000</v>
      </c>
      <c r="AX75" s="9">
        <v>6486000000</v>
      </c>
      <c r="AY75" s="9">
        <v>4626000000</v>
      </c>
      <c r="AZ75" s="9">
        <v>4769000000</v>
      </c>
      <c r="BA75" s="9">
        <v>6907000000</v>
      </c>
      <c r="BB75" s="9">
        <v>6775000000</v>
      </c>
      <c r="BC75" s="9">
        <v>6744000000</v>
      </c>
      <c r="BD75" s="9">
        <v>7536000000</v>
      </c>
      <c r="BE75" s="9">
        <v>9317000000</v>
      </c>
      <c r="BF75" s="9">
        <v>8400000000</v>
      </c>
      <c r="BG75" s="9"/>
      <c r="BH75" s="9"/>
      <c r="BI75" s="9">
        <v>8</v>
      </c>
    </row>
    <row r="76" spans="1:61" x14ac:dyDescent="0.25">
      <c r="A76" s="9" t="s">
        <v>419</v>
      </c>
      <c r="B76" s="9" t="s">
        <v>116</v>
      </c>
      <c r="C76" s="9" t="s">
        <v>472</v>
      </c>
      <c r="D76" s="9" t="s">
        <v>572</v>
      </c>
      <c r="E76" s="9" t="s">
        <v>108</v>
      </c>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v>155000000</v>
      </c>
      <c r="AV76" s="9">
        <v>113000000</v>
      </c>
      <c r="AW76" s="9">
        <v>124000000</v>
      </c>
      <c r="AX76" s="9">
        <v>181000000</v>
      </c>
      <c r="AY76" s="9">
        <v>191000000</v>
      </c>
      <c r="AZ76" s="9">
        <v>224000000</v>
      </c>
      <c r="BA76" s="9">
        <v>233000000</v>
      </c>
      <c r="BB76" s="9">
        <v>242000000</v>
      </c>
      <c r="BC76" s="9">
        <v>254000000</v>
      </c>
      <c r="BD76" s="9"/>
      <c r="BE76" s="9"/>
      <c r="BF76" s="9"/>
      <c r="BG76" s="9"/>
      <c r="BH76" s="9"/>
      <c r="BI76" s="9">
        <v>9</v>
      </c>
    </row>
    <row r="77" spans="1:61" x14ac:dyDescent="0.25">
      <c r="A77" s="9" t="s">
        <v>307</v>
      </c>
      <c r="B77" s="9" t="s">
        <v>427</v>
      </c>
      <c r="C77" s="9" t="s">
        <v>381</v>
      </c>
      <c r="D77" s="9" t="s">
        <v>572</v>
      </c>
      <c r="E77" s="9" t="s">
        <v>108</v>
      </c>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v>77000000</v>
      </c>
      <c r="AW77" s="9">
        <v>159000000</v>
      </c>
      <c r="AX77" s="9">
        <v>220000000</v>
      </c>
      <c r="AY77" s="9">
        <v>308000000</v>
      </c>
      <c r="AZ77" s="9">
        <v>416000000</v>
      </c>
      <c r="BA77" s="9">
        <v>1016000000</v>
      </c>
      <c r="BB77" s="9">
        <v>1133000000</v>
      </c>
      <c r="BC77" s="9">
        <v>989000000</v>
      </c>
      <c r="BD77" s="9">
        <v>951000000</v>
      </c>
      <c r="BE77" s="9">
        <v>1149000000</v>
      </c>
      <c r="BF77" s="9">
        <v>1066000000</v>
      </c>
      <c r="BG77" s="9"/>
      <c r="BH77" s="9"/>
      <c r="BI77" s="9">
        <v>9</v>
      </c>
    </row>
    <row r="78" spans="1:61" x14ac:dyDescent="0.25">
      <c r="A78" s="9" t="s">
        <v>40</v>
      </c>
      <c r="B78" s="9" t="s">
        <v>42</v>
      </c>
      <c r="C78" s="9" t="s">
        <v>381</v>
      </c>
      <c r="D78" s="9" t="s">
        <v>572</v>
      </c>
      <c r="E78" s="9" t="s">
        <v>108</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v>5000000</v>
      </c>
      <c r="AW78" s="9">
        <v>6200000</v>
      </c>
      <c r="AX78" s="9">
        <v>9600000</v>
      </c>
      <c r="AY78" s="9">
        <v>9100000</v>
      </c>
      <c r="AZ78" s="9">
        <v>11200000</v>
      </c>
      <c r="BA78" s="9">
        <v>16500000</v>
      </c>
      <c r="BB78" s="9">
        <v>23700000</v>
      </c>
      <c r="BC78" s="9">
        <v>19500000</v>
      </c>
      <c r="BD78" s="9">
        <v>32400000</v>
      </c>
      <c r="BE78" s="9">
        <v>39800000</v>
      </c>
      <c r="BF78" s="9">
        <v>60400000</v>
      </c>
      <c r="BG78" s="9"/>
      <c r="BH78" s="9"/>
      <c r="BI78" s="9">
        <v>9</v>
      </c>
    </row>
    <row r="79" spans="1:61" x14ac:dyDescent="0.25">
      <c r="A79" s="9" t="s">
        <v>106</v>
      </c>
      <c r="B79" s="9" t="s">
        <v>443</v>
      </c>
      <c r="C79" s="9" t="s">
        <v>297</v>
      </c>
      <c r="D79" s="9" t="s">
        <v>572</v>
      </c>
      <c r="E79" s="9" t="s">
        <v>108</v>
      </c>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v>23000000</v>
      </c>
      <c r="AU79" s="9">
        <v>25000000</v>
      </c>
      <c r="AV79" s="9">
        <v>37000000</v>
      </c>
      <c r="AW79" s="9">
        <v>38000000</v>
      </c>
      <c r="AX79" s="9">
        <v>52000000</v>
      </c>
      <c r="AY79" s="9">
        <v>46000000</v>
      </c>
      <c r="AZ79" s="9">
        <v>55000000</v>
      </c>
      <c r="BA79" s="9">
        <v>61000000</v>
      </c>
      <c r="BB79" s="9">
        <v>82000000</v>
      </c>
      <c r="BC79" s="9">
        <v>99000000</v>
      </c>
      <c r="BD79" s="9">
        <v>105000000</v>
      </c>
      <c r="BE79" s="9"/>
      <c r="BF79" s="9"/>
      <c r="BG79" s="9"/>
      <c r="BH79" s="9"/>
      <c r="BI79" s="9">
        <v>11</v>
      </c>
    </row>
    <row r="80" spans="1:61" x14ac:dyDescent="0.25">
      <c r="A80" s="9" t="s">
        <v>483</v>
      </c>
      <c r="B80" s="9" t="s">
        <v>356</v>
      </c>
      <c r="C80" s="9" t="s">
        <v>297</v>
      </c>
      <c r="D80" s="9" t="s">
        <v>572</v>
      </c>
      <c r="E80" s="9" t="s">
        <v>108</v>
      </c>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v>94000000</v>
      </c>
      <c r="AP80" s="9">
        <v>91000000</v>
      </c>
      <c r="AQ80" s="9">
        <v>103000000</v>
      </c>
      <c r="AR80" s="9">
        <v>110000000</v>
      </c>
      <c r="AS80" s="9">
        <v>143000000</v>
      </c>
      <c r="AT80" s="9">
        <v>99000000</v>
      </c>
      <c r="AU80" s="9">
        <v>46000000</v>
      </c>
      <c r="AV80" s="9">
        <v>77000000</v>
      </c>
      <c r="AW80" s="9">
        <v>84000000</v>
      </c>
      <c r="AX80" s="9">
        <v>74000000</v>
      </c>
      <c r="AY80" s="9">
        <v>13000000</v>
      </c>
      <c r="AZ80" s="9"/>
      <c r="BA80" s="9"/>
      <c r="BB80" s="9"/>
      <c r="BC80" s="9"/>
      <c r="BD80" s="9"/>
      <c r="BE80" s="9"/>
      <c r="BF80" s="9"/>
      <c r="BG80" s="9"/>
      <c r="BH80" s="9"/>
      <c r="BI80" s="9">
        <v>11</v>
      </c>
    </row>
    <row r="81" spans="1:61" x14ac:dyDescent="0.25">
      <c r="A81" s="9" t="s">
        <v>569</v>
      </c>
      <c r="B81" s="9" t="s">
        <v>147</v>
      </c>
      <c r="C81" s="9" t="s">
        <v>297</v>
      </c>
      <c r="D81" s="9" t="s">
        <v>572</v>
      </c>
      <c r="E81" s="9" t="s">
        <v>108</v>
      </c>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v>3100000</v>
      </c>
      <c r="AR81" s="9"/>
      <c r="AS81" s="9"/>
      <c r="AT81" s="9"/>
      <c r="AU81" s="9">
        <v>2700000</v>
      </c>
      <c r="AV81" s="9">
        <v>2300000</v>
      </c>
      <c r="AW81" s="9">
        <v>2400000</v>
      </c>
      <c r="AX81" s="9">
        <v>2200000</v>
      </c>
      <c r="AY81" s="9">
        <v>1600000</v>
      </c>
      <c r="AZ81" s="9">
        <v>2800000</v>
      </c>
      <c r="BA81" s="9">
        <v>28400000</v>
      </c>
      <c r="BB81" s="9">
        <v>38200000</v>
      </c>
      <c r="BC81" s="9">
        <v>12000000</v>
      </c>
      <c r="BD81" s="9">
        <v>13600000</v>
      </c>
      <c r="BE81" s="9"/>
      <c r="BF81" s="9"/>
      <c r="BG81" s="9"/>
      <c r="BH81" s="9"/>
      <c r="BI81" s="9">
        <v>11</v>
      </c>
    </row>
    <row r="82" spans="1:61" x14ac:dyDescent="0.25">
      <c r="A82" s="9" t="s">
        <v>561</v>
      </c>
      <c r="B82" s="9" t="s">
        <v>556</v>
      </c>
      <c r="C82" s="9" t="s">
        <v>297</v>
      </c>
      <c r="D82" s="9" t="s">
        <v>572</v>
      </c>
      <c r="E82" s="9" t="s">
        <v>108</v>
      </c>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v>900000</v>
      </c>
      <c r="AP82" s="9">
        <v>9300000</v>
      </c>
      <c r="AQ82" s="9">
        <v>4800000</v>
      </c>
      <c r="AR82" s="9">
        <v>4300000</v>
      </c>
      <c r="AS82" s="9">
        <v>5800000</v>
      </c>
      <c r="AT82" s="9">
        <v>7800000</v>
      </c>
      <c r="AU82" s="9">
        <v>8200000</v>
      </c>
      <c r="AV82" s="9"/>
      <c r="AW82" s="9"/>
      <c r="AX82" s="9"/>
      <c r="AY82" s="9"/>
      <c r="AZ82" s="9"/>
      <c r="BA82" s="9">
        <v>1100000</v>
      </c>
      <c r="BB82" s="9">
        <v>2400000</v>
      </c>
      <c r="BC82" s="9">
        <v>4900000</v>
      </c>
      <c r="BD82" s="9">
        <v>2000000</v>
      </c>
      <c r="BE82" s="9">
        <v>2100000</v>
      </c>
      <c r="BF82" s="9">
        <v>1700000</v>
      </c>
      <c r="BG82" s="9"/>
      <c r="BH82" s="9"/>
      <c r="BI82" s="9">
        <v>11</v>
      </c>
    </row>
    <row r="83" spans="1:61" x14ac:dyDescent="0.25">
      <c r="A83" s="9" t="s">
        <v>21</v>
      </c>
      <c r="B83" s="9" t="s">
        <v>76</v>
      </c>
      <c r="C83" s="9" t="s">
        <v>297</v>
      </c>
      <c r="D83" s="9" t="s">
        <v>572</v>
      </c>
      <c r="E83" s="9" t="s">
        <v>108</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v>28000000</v>
      </c>
      <c r="AP83" s="9">
        <v>67000000</v>
      </c>
      <c r="AQ83" s="9">
        <v>76000000</v>
      </c>
      <c r="AR83" s="9"/>
      <c r="AS83" s="9"/>
      <c r="AT83" s="9"/>
      <c r="AU83" s="9"/>
      <c r="AV83" s="9"/>
      <c r="AW83" s="9">
        <v>58000000</v>
      </c>
      <c r="AX83" s="9">
        <v>51000000</v>
      </c>
      <c r="AY83" s="9">
        <v>59000000</v>
      </c>
      <c r="AZ83" s="9">
        <v>69000000</v>
      </c>
      <c r="BA83" s="9">
        <v>87000000</v>
      </c>
      <c r="BB83" s="9">
        <v>80000000</v>
      </c>
      <c r="BC83" s="9">
        <v>64000000</v>
      </c>
      <c r="BD83" s="9">
        <v>80000000</v>
      </c>
      <c r="BE83" s="9">
        <v>92000000</v>
      </c>
      <c r="BF83" s="9">
        <v>99000000</v>
      </c>
      <c r="BG83" s="9"/>
      <c r="BH83" s="9"/>
      <c r="BI83" s="9">
        <v>11</v>
      </c>
    </row>
    <row r="84" spans="1:61" x14ac:dyDescent="0.25">
      <c r="A84" s="9" t="s">
        <v>624</v>
      </c>
      <c r="B84" s="9" t="s">
        <v>506</v>
      </c>
      <c r="C84" s="9" t="s">
        <v>472</v>
      </c>
      <c r="D84" s="9" t="s">
        <v>572</v>
      </c>
      <c r="E84" s="9" t="s">
        <v>108</v>
      </c>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v>2000000</v>
      </c>
      <c r="AP84" s="9">
        <v>2100000</v>
      </c>
      <c r="AQ84" s="9">
        <v>2600000</v>
      </c>
      <c r="AR84" s="9">
        <v>3100000</v>
      </c>
      <c r="AS84" s="9">
        <v>2800000</v>
      </c>
      <c r="AT84" s="9">
        <v>2700000</v>
      </c>
      <c r="AU84" s="9">
        <v>3200000</v>
      </c>
      <c r="AV84" s="9"/>
      <c r="AW84" s="9"/>
      <c r="AX84" s="9"/>
      <c r="AY84" s="9">
        <v>3100000</v>
      </c>
      <c r="AZ84" s="9">
        <v>2300000</v>
      </c>
      <c r="BA84" s="9">
        <v>4000000</v>
      </c>
      <c r="BB84" s="9">
        <v>2900000</v>
      </c>
      <c r="BC84" s="9">
        <v>2700000</v>
      </c>
      <c r="BD84" s="9"/>
      <c r="BE84" s="9"/>
      <c r="BF84" s="9"/>
      <c r="BG84" s="9"/>
      <c r="BH84" s="9"/>
      <c r="BI84" s="9">
        <v>12</v>
      </c>
    </row>
    <row r="85" spans="1:61" x14ac:dyDescent="0.25">
      <c r="A85" s="9" t="s">
        <v>374</v>
      </c>
      <c r="B85" s="9" t="s">
        <v>393</v>
      </c>
      <c r="C85" s="9" t="s">
        <v>297</v>
      </c>
      <c r="D85" s="9" t="s">
        <v>572</v>
      </c>
      <c r="E85" s="9" t="s">
        <v>108</v>
      </c>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v>14700000</v>
      </c>
      <c r="AP85" s="9">
        <v>11000000</v>
      </c>
      <c r="AQ85" s="9">
        <v>10000000</v>
      </c>
      <c r="AR85" s="9">
        <v>9000000</v>
      </c>
      <c r="AS85" s="9">
        <v>13500000</v>
      </c>
      <c r="AT85" s="9">
        <v>12400000</v>
      </c>
      <c r="AU85" s="9">
        <v>22600000</v>
      </c>
      <c r="AV85" s="9">
        <v>25600000</v>
      </c>
      <c r="AW85" s="9">
        <v>30000000</v>
      </c>
      <c r="AX85" s="9">
        <v>23100000</v>
      </c>
      <c r="AY85" s="9">
        <v>40000000</v>
      </c>
      <c r="AZ85" s="9">
        <v>45000000</v>
      </c>
      <c r="BA85" s="9">
        <v>54000000</v>
      </c>
      <c r="BB85" s="9"/>
      <c r="BC85" s="9"/>
      <c r="BD85" s="9"/>
      <c r="BE85" s="9"/>
      <c r="BF85" s="9"/>
      <c r="BG85" s="9"/>
      <c r="BH85" s="9"/>
      <c r="BI85" s="9">
        <v>13</v>
      </c>
    </row>
    <row r="86" spans="1:61" x14ac:dyDescent="0.25">
      <c r="A86" s="9" t="s">
        <v>661</v>
      </c>
      <c r="B86" s="9" t="s">
        <v>365</v>
      </c>
      <c r="C86" s="9" t="s">
        <v>472</v>
      </c>
      <c r="D86" s="9" t="s">
        <v>572</v>
      </c>
      <c r="E86" s="9" t="s">
        <v>108</v>
      </c>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v>58000000</v>
      </c>
      <c r="AS86" s="9">
        <v>54000000</v>
      </c>
      <c r="AT86" s="9">
        <v>53000000</v>
      </c>
      <c r="AU86" s="9">
        <v>59000000</v>
      </c>
      <c r="AV86" s="9">
        <v>57000000</v>
      </c>
      <c r="AW86" s="9">
        <v>76000000</v>
      </c>
      <c r="AX86" s="9">
        <v>97000000</v>
      </c>
      <c r="AY86" s="9">
        <v>97000000</v>
      </c>
      <c r="AZ86" s="9">
        <v>99000000</v>
      </c>
      <c r="BA86" s="9">
        <v>113000000</v>
      </c>
      <c r="BB86" s="9">
        <v>117000000</v>
      </c>
      <c r="BC86" s="9">
        <v>113000000</v>
      </c>
      <c r="BD86" s="9">
        <v>124000000</v>
      </c>
      <c r="BE86" s="9">
        <v>159000000</v>
      </c>
      <c r="BF86" s="9">
        <v>164000000</v>
      </c>
      <c r="BG86" s="9"/>
      <c r="BH86" s="9"/>
      <c r="BI86" s="9">
        <v>13</v>
      </c>
    </row>
    <row r="87" spans="1:61" x14ac:dyDescent="0.25">
      <c r="A87" s="9" t="s">
        <v>380</v>
      </c>
      <c r="B87" s="9" t="s">
        <v>538</v>
      </c>
      <c r="C87" s="9" t="s">
        <v>381</v>
      </c>
      <c r="D87" s="9" t="s">
        <v>572</v>
      </c>
      <c r="E87" s="9" t="s">
        <v>108</v>
      </c>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v>257000000</v>
      </c>
      <c r="AS87" s="9">
        <v>258000000</v>
      </c>
      <c r="AT87" s="9">
        <v>246000000</v>
      </c>
      <c r="AU87" s="9">
        <v>279000000</v>
      </c>
      <c r="AV87" s="9">
        <v>307000000</v>
      </c>
      <c r="AW87" s="9">
        <v>404000000</v>
      </c>
      <c r="AX87" s="9">
        <v>507000000</v>
      </c>
      <c r="AY87" s="9">
        <v>557000000</v>
      </c>
      <c r="AZ87" s="9">
        <v>658000000</v>
      </c>
      <c r="BA87" s="9">
        <v>804000000</v>
      </c>
      <c r="BB87" s="9">
        <v>913000000</v>
      </c>
      <c r="BC87" s="9">
        <v>753000000</v>
      </c>
      <c r="BD87" s="9">
        <v>662000000</v>
      </c>
      <c r="BE87" s="9">
        <v>734000000</v>
      </c>
      <c r="BF87" s="9">
        <v>665000000</v>
      </c>
      <c r="BG87" s="9"/>
      <c r="BH87" s="9"/>
      <c r="BI87" s="9">
        <v>13</v>
      </c>
    </row>
    <row r="88" spans="1:61" x14ac:dyDescent="0.25">
      <c r="A88" s="9" t="s">
        <v>238</v>
      </c>
      <c r="B88" s="9" t="s">
        <v>431</v>
      </c>
      <c r="C88" s="9" t="s">
        <v>297</v>
      </c>
      <c r="D88" s="9" t="s">
        <v>572</v>
      </c>
      <c r="E88" s="9" t="s">
        <v>108</v>
      </c>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v>4100000</v>
      </c>
      <c r="AS88" s="9">
        <v>9200000</v>
      </c>
      <c r="AT88" s="9">
        <v>9900000</v>
      </c>
      <c r="AU88" s="9">
        <v>6200000</v>
      </c>
      <c r="AV88" s="9">
        <v>6900000</v>
      </c>
      <c r="AW88" s="9">
        <v>7400000</v>
      </c>
      <c r="AX88" s="9">
        <v>7700000</v>
      </c>
      <c r="AY88" s="9">
        <v>7300000</v>
      </c>
      <c r="AZ88" s="9">
        <v>6700000</v>
      </c>
      <c r="BA88" s="9">
        <v>5000000</v>
      </c>
      <c r="BB88" s="9">
        <v>7700000</v>
      </c>
      <c r="BC88" s="9">
        <v>8300000</v>
      </c>
      <c r="BD88" s="9">
        <v>11100000</v>
      </c>
      <c r="BE88" s="9">
        <v>15900000</v>
      </c>
      <c r="BF88" s="9">
        <v>15000000</v>
      </c>
      <c r="BG88" s="9"/>
      <c r="BH88" s="9"/>
      <c r="BI88" s="9">
        <v>13</v>
      </c>
    </row>
    <row r="89" spans="1:61" x14ac:dyDescent="0.25">
      <c r="A89" s="9" t="s">
        <v>369</v>
      </c>
      <c r="B89" s="9" t="s">
        <v>267</v>
      </c>
      <c r="C89" s="9" t="s">
        <v>472</v>
      </c>
      <c r="D89" s="9" t="s">
        <v>572</v>
      </c>
      <c r="E89" s="9" t="s">
        <v>108</v>
      </c>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v>16000000</v>
      </c>
      <c r="AR89" s="9">
        <v>13000000</v>
      </c>
      <c r="AS89" s="9">
        <v>14000000</v>
      </c>
      <c r="AT89" s="9">
        <v>17000000</v>
      </c>
      <c r="AU89" s="9">
        <v>15000000</v>
      </c>
      <c r="AV89" s="9">
        <v>17000000</v>
      </c>
      <c r="AW89" s="9">
        <v>17000000</v>
      </c>
      <c r="AX89" s="9">
        <v>19000000</v>
      </c>
      <c r="AY89" s="9">
        <v>21000000</v>
      </c>
      <c r="AZ89" s="9">
        <v>23000000</v>
      </c>
      <c r="BA89" s="9">
        <v>25000000</v>
      </c>
      <c r="BB89" s="9">
        <v>27000000</v>
      </c>
      <c r="BC89" s="9">
        <v>27000000</v>
      </c>
      <c r="BD89" s="9">
        <v>29000000</v>
      </c>
      <c r="BE89" s="9">
        <v>26000000</v>
      </c>
      <c r="BF89" s="9"/>
      <c r="BG89" s="9"/>
      <c r="BH89" s="9"/>
      <c r="BI89" s="9">
        <v>14</v>
      </c>
    </row>
    <row r="90" spans="1:61" x14ac:dyDescent="0.25">
      <c r="A90" s="9" t="s">
        <v>346</v>
      </c>
      <c r="B90" s="9" t="s">
        <v>562</v>
      </c>
      <c r="C90" s="9" t="s">
        <v>472</v>
      </c>
      <c r="D90" s="9" t="s">
        <v>572</v>
      </c>
      <c r="E90" s="9" t="s">
        <v>108</v>
      </c>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v>326000000</v>
      </c>
      <c r="AP90" s="9">
        <v>322000000</v>
      </c>
      <c r="AQ90" s="9">
        <v>345000000</v>
      </c>
      <c r="AR90" s="9">
        <v>354000000</v>
      </c>
      <c r="AS90" s="9">
        <v>394000000</v>
      </c>
      <c r="AT90" s="9"/>
      <c r="AU90" s="9"/>
      <c r="AV90" s="9">
        <v>471000000</v>
      </c>
      <c r="AW90" s="9">
        <v>651000000</v>
      </c>
      <c r="AX90" s="9">
        <v>737000000</v>
      </c>
      <c r="AY90" s="9">
        <v>759000000</v>
      </c>
      <c r="AZ90" s="9">
        <v>463000000</v>
      </c>
      <c r="BA90" s="9">
        <v>537000000</v>
      </c>
      <c r="BB90" s="9">
        <v>522000000</v>
      </c>
      <c r="BC90" s="9">
        <v>440000000</v>
      </c>
      <c r="BD90" s="9">
        <v>405000000</v>
      </c>
      <c r="BE90" s="9">
        <v>384000000</v>
      </c>
      <c r="BF90" s="9"/>
      <c r="BG90" s="9"/>
      <c r="BH90" s="9"/>
      <c r="BI90" s="9">
        <v>14</v>
      </c>
    </row>
    <row r="91" spans="1:61" x14ac:dyDescent="0.25">
      <c r="A91" s="9" t="s">
        <v>611</v>
      </c>
      <c r="B91" s="9" t="s">
        <v>449</v>
      </c>
      <c r="C91" s="9" t="s">
        <v>381</v>
      </c>
      <c r="D91" s="9" t="s">
        <v>572</v>
      </c>
      <c r="E91" s="9" t="s">
        <v>108</v>
      </c>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v>75000000</v>
      </c>
      <c r="AR91" s="9">
        <v>229000000</v>
      </c>
      <c r="AS91" s="9">
        <v>131000000</v>
      </c>
      <c r="AT91" s="9">
        <v>107000000</v>
      </c>
      <c r="AU91" s="9">
        <v>136000000</v>
      </c>
      <c r="AV91" s="9">
        <v>144000000</v>
      </c>
      <c r="AW91" s="9">
        <v>172000000</v>
      </c>
      <c r="AX91" s="9">
        <v>209000000</v>
      </c>
      <c r="AY91" s="9">
        <v>287000000</v>
      </c>
      <c r="AZ91" s="9">
        <v>361000000</v>
      </c>
      <c r="BA91" s="9">
        <v>440000000</v>
      </c>
      <c r="BB91" s="9">
        <v>505000000</v>
      </c>
      <c r="BC91" s="9">
        <v>537000000</v>
      </c>
      <c r="BD91" s="9">
        <v>737000000</v>
      </c>
      <c r="BE91" s="9">
        <v>1069000000</v>
      </c>
      <c r="BF91" s="9">
        <v>1565000000</v>
      </c>
      <c r="BG91" s="9"/>
      <c r="BH91" s="9"/>
      <c r="BI91" s="9">
        <v>14</v>
      </c>
    </row>
    <row r="92" spans="1:61" x14ac:dyDescent="0.25">
      <c r="A92" s="9" t="s">
        <v>0</v>
      </c>
      <c r="B92" s="9" t="s">
        <v>520</v>
      </c>
      <c r="C92" s="9" t="s">
        <v>122</v>
      </c>
      <c r="D92" s="9" t="s">
        <v>572</v>
      </c>
      <c r="E92" s="9" t="s">
        <v>108</v>
      </c>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v>18000000</v>
      </c>
      <c r="AP92" s="9">
        <v>15000000</v>
      </c>
      <c r="AQ92" s="9">
        <v>14000000</v>
      </c>
      <c r="AR92" s="9">
        <v>15000000</v>
      </c>
      <c r="AS92" s="9">
        <v>1000000</v>
      </c>
      <c r="AT92" s="9">
        <v>2000000</v>
      </c>
      <c r="AU92" s="9">
        <v>15000000</v>
      </c>
      <c r="AV92" s="9">
        <v>45000000</v>
      </c>
      <c r="AW92" s="9"/>
      <c r="AX92" s="9"/>
      <c r="AY92" s="9">
        <v>186000000</v>
      </c>
      <c r="AZ92" s="9">
        <v>170000000</v>
      </c>
      <c r="BA92" s="9">
        <v>555000000</v>
      </c>
      <c r="BB92" s="9">
        <v>867000000</v>
      </c>
      <c r="BC92" s="9">
        <v>1432000000</v>
      </c>
      <c r="BD92" s="9">
        <v>1736000000</v>
      </c>
      <c r="BE92" s="9">
        <v>1557000000</v>
      </c>
      <c r="BF92" s="9">
        <v>1640000000</v>
      </c>
      <c r="BG92" s="9"/>
      <c r="BH92" s="9"/>
      <c r="BI92" s="9">
        <v>14</v>
      </c>
    </row>
    <row r="93" spans="1:61" x14ac:dyDescent="0.25">
      <c r="A93" s="9" t="s">
        <v>9</v>
      </c>
      <c r="B93" s="9" t="s">
        <v>421</v>
      </c>
      <c r="C93" s="9" t="s">
        <v>297</v>
      </c>
      <c r="D93" s="9" t="s">
        <v>572</v>
      </c>
      <c r="E93" s="9" t="s">
        <v>108</v>
      </c>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v>29000000</v>
      </c>
      <c r="AR93" s="9">
        <v>40000000</v>
      </c>
      <c r="AS93" s="9">
        <v>53000000</v>
      </c>
      <c r="AT93" s="9">
        <v>67000000</v>
      </c>
      <c r="AU93" s="9">
        <v>80000000</v>
      </c>
      <c r="AV93" s="9">
        <v>64000000</v>
      </c>
      <c r="AW93" s="9">
        <v>88000000</v>
      </c>
      <c r="AX93" s="9">
        <v>92000000</v>
      </c>
      <c r="AY93" s="9">
        <v>98000000</v>
      </c>
      <c r="AZ93" s="9">
        <v>110000000</v>
      </c>
      <c r="BA93" s="9">
        <v>138000000</v>
      </c>
      <c r="BB93" s="9">
        <v>148000000</v>
      </c>
      <c r="BC93" s="9">
        <v>98000000</v>
      </c>
      <c r="BD93" s="9">
        <v>125000000</v>
      </c>
      <c r="BE93" s="9">
        <v>146000000</v>
      </c>
      <c r="BF93" s="9">
        <v>155000000</v>
      </c>
      <c r="BG93" s="9"/>
      <c r="BH93" s="9"/>
      <c r="BI93" s="9">
        <v>14</v>
      </c>
    </row>
    <row r="94" spans="1:61" x14ac:dyDescent="0.25">
      <c r="A94" s="9" t="s">
        <v>634</v>
      </c>
      <c r="B94" s="9" t="s">
        <v>615</v>
      </c>
      <c r="C94" s="9" t="s">
        <v>472</v>
      </c>
      <c r="D94" s="9" t="s">
        <v>572</v>
      </c>
      <c r="E94" s="9" t="s">
        <v>108</v>
      </c>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v>10000000</v>
      </c>
      <c r="AP94" s="9">
        <v>13000000</v>
      </c>
      <c r="AQ94" s="9">
        <v>16000000</v>
      </c>
      <c r="AR94" s="9">
        <v>8000000</v>
      </c>
      <c r="AS94" s="9">
        <v>9000000</v>
      </c>
      <c r="AT94" s="9">
        <v>7000000</v>
      </c>
      <c r="AU94" s="9">
        <v>6800000</v>
      </c>
      <c r="AV94" s="9">
        <v>5900000</v>
      </c>
      <c r="AW94" s="9">
        <v>10300000</v>
      </c>
      <c r="AX94" s="9">
        <v>13100000</v>
      </c>
      <c r="AY94" s="9">
        <v>15000000</v>
      </c>
      <c r="AZ94" s="9">
        <v>15700000</v>
      </c>
      <c r="BA94" s="9">
        <v>15200000</v>
      </c>
      <c r="BB94" s="9">
        <v>19500000</v>
      </c>
      <c r="BC94" s="9">
        <v>16800000</v>
      </c>
      <c r="BD94" s="9"/>
      <c r="BE94" s="9"/>
      <c r="BF94" s="9"/>
      <c r="BG94" s="9"/>
      <c r="BH94" s="9"/>
      <c r="BI94" s="9">
        <v>15</v>
      </c>
    </row>
    <row r="95" spans="1:61" x14ac:dyDescent="0.25">
      <c r="A95" s="9" t="s">
        <v>298</v>
      </c>
      <c r="B95" s="9" t="s">
        <v>142</v>
      </c>
      <c r="C95" s="9" t="s">
        <v>381</v>
      </c>
      <c r="D95" s="9" t="s">
        <v>572</v>
      </c>
      <c r="E95" s="9" t="s">
        <v>108</v>
      </c>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v>15000000</v>
      </c>
      <c r="AQ95" s="9">
        <v>198000000</v>
      </c>
      <c r="AR95" s="9">
        <v>167000000</v>
      </c>
      <c r="AS95" s="9">
        <v>102000000</v>
      </c>
      <c r="AT95" s="9">
        <v>63000000</v>
      </c>
      <c r="AU95" s="9">
        <v>72000000</v>
      </c>
      <c r="AV95" s="9">
        <v>68000000</v>
      </c>
      <c r="AW95" s="9">
        <v>48000000</v>
      </c>
      <c r="AX95" s="9">
        <v>57000000</v>
      </c>
      <c r="AY95" s="9">
        <v>28000000</v>
      </c>
      <c r="AZ95" s="9">
        <v>43000000</v>
      </c>
      <c r="BA95" s="9">
        <v>51000000</v>
      </c>
      <c r="BB95" s="9">
        <v>64000000</v>
      </c>
      <c r="BC95" s="9">
        <v>99000000</v>
      </c>
      <c r="BD95" s="9">
        <v>121000000</v>
      </c>
      <c r="BE95" s="9"/>
      <c r="BF95" s="9"/>
      <c r="BG95" s="9"/>
      <c r="BH95" s="9"/>
      <c r="BI95" s="9">
        <v>15</v>
      </c>
    </row>
    <row r="96" spans="1:61" x14ac:dyDescent="0.25">
      <c r="A96" s="9" t="s">
        <v>703</v>
      </c>
      <c r="B96" s="9" t="s">
        <v>156</v>
      </c>
      <c r="C96" s="9" t="s">
        <v>297</v>
      </c>
      <c r="D96" s="9" t="s">
        <v>572</v>
      </c>
      <c r="E96" s="9" t="s">
        <v>108</v>
      </c>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v>58000000</v>
      </c>
      <c r="AP96" s="9">
        <v>69000000</v>
      </c>
      <c r="AQ96" s="9">
        <v>90000000</v>
      </c>
      <c r="AR96" s="9">
        <v>34000000</v>
      </c>
      <c r="AS96" s="9">
        <v>28000000</v>
      </c>
      <c r="AT96" s="9">
        <v>36000000</v>
      </c>
      <c r="AU96" s="9">
        <v>74000000</v>
      </c>
      <c r="AV96" s="9">
        <v>73000000</v>
      </c>
      <c r="AW96" s="9">
        <v>74000000</v>
      </c>
      <c r="AX96" s="9">
        <v>73000000</v>
      </c>
      <c r="AY96" s="9">
        <v>66000000</v>
      </c>
      <c r="AZ96" s="9">
        <v>60000000</v>
      </c>
      <c r="BA96" s="9">
        <v>61000000</v>
      </c>
      <c r="BB96" s="9">
        <v>46000000</v>
      </c>
      <c r="BC96" s="9">
        <v>26000000</v>
      </c>
      <c r="BD96" s="9"/>
      <c r="BE96" s="9"/>
      <c r="BF96" s="9"/>
      <c r="BG96" s="9"/>
      <c r="BH96" s="9"/>
      <c r="BI96" s="9">
        <v>15</v>
      </c>
    </row>
    <row r="97" spans="1:61" x14ac:dyDescent="0.25">
      <c r="A97" s="9" t="s">
        <v>680</v>
      </c>
      <c r="B97" s="9" t="s">
        <v>550</v>
      </c>
      <c r="C97" s="9" t="s">
        <v>122</v>
      </c>
      <c r="D97" s="9" t="s">
        <v>572</v>
      </c>
      <c r="E97" s="9" t="s">
        <v>108</v>
      </c>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v>193000000</v>
      </c>
      <c r="AQ97" s="9">
        <v>192000000</v>
      </c>
      <c r="AR97" s="9">
        <v>338000000</v>
      </c>
      <c r="AS97" s="9">
        <v>350000000</v>
      </c>
      <c r="AT97" s="9">
        <v>377000000</v>
      </c>
      <c r="AU97" s="9">
        <v>538000000</v>
      </c>
      <c r="AV97" s="9">
        <v>539000000</v>
      </c>
      <c r="AW97" s="9">
        <v>546000000</v>
      </c>
      <c r="AX97" s="9">
        <v>601000000</v>
      </c>
      <c r="AY97" s="9">
        <v>627000000</v>
      </c>
      <c r="AZ97" s="9">
        <v>749000000</v>
      </c>
      <c r="BA97" s="9">
        <v>905000000</v>
      </c>
      <c r="BB97" s="9">
        <v>1105000000</v>
      </c>
      <c r="BC97" s="9">
        <v>1092000000</v>
      </c>
      <c r="BD97" s="9">
        <v>1246000000</v>
      </c>
      <c r="BE97" s="9">
        <v>1612000000</v>
      </c>
      <c r="BF97" s="9">
        <v>1779000000</v>
      </c>
      <c r="BG97" s="9"/>
      <c r="BH97" s="9"/>
      <c r="BI97" s="9">
        <v>15</v>
      </c>
    </row>
    <row r="98" spans="1:61" x14ac:dyDescent="0.25">
      <c r="A98" s="9" t="s">
        <v>597</v>
      </c>
      <c r="B98" s="9" t="s">
        <v>129</v>
      </c>
      <c r="C98" s="9" t="s">
        <v>297</v>
      </c>
      <c r="D98" s="9" t="s">
        <v>572</v>
      </c>
      <c r="E98" s="9" t="s">
        <v>108</v>
      </c>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v>49000000</v>
      </c>
      <c r="AQ98" s="9">
        <v>61000000</v>
      </c>
      <c r="AR98" s="9">
        <v>61000000</v>
      </c>
      <c r="AS98" s="9">
        <v>61000000</v>
      </c>
      <c r="AT98" s="9">
        <v>74000000</v>
      </c>
      <c r="AU98" s="9">
        <v>64000000</v>
      </c>
      <c r="AV98" s="9">
        <v>65000000</v>
      </c>
      <c r="AW98" s="9">
        <v>106000000</v>
      </c>
      <c r="AX98" s="9">
        <v>96000000</v>
      </c>
      <c r="AY98" s="9">
        <v>138000000</v>
      </c>
      <c r="AZ98" s="9">
        <v>145000000</v>
      </c>
      <c r="BA98" s="9">
        <v>182000000</v>
      </c>
      <c r="BB98" s="9">
        <v>213000000</v>
      </c>
      <c r="BC98" s="9">
        <v>217000000</v>
      </c>
      <c r="BD98" s="9">
        <v>224000000</v>
      </c>
      <c r="BE98" s="9">
        <v>266000000</v>
      </c>
      <c r="BF98" s="9">
        <v>289000000</v>
      </c>
      <c r="BG98" s="9"/>
      <c r="BH98" s="9"/>
      <c r="BI98" s="9">
        <v>15</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4"/>
  <sheetViews>
    <sheetView zoomScale="200" zoomScaleNormal="200" zoomScalePageLayoutView="200" workbookViewId="0">
      <pane ySplit="3" topLeftCell="A4" activePane="bottomLeft" state="frozen"/>
      <selection pane="bottomLeft" activeCell="A4" sqref="A4:XFD4"/>
    </sheetView>
  </sheetViews>
  <sheetFormatPr defaultColWidth="8.85546875" defaultRowHeight="15" x14ac:dyDescent="0.25"/>
  <cols>
    <col min="1" max="1" width="37.28515625" bestFit="1" customWidth="1"/>
    <col min="2" max="2" width="25.7109375" bestFit="1" customWidth="1"/>
    <col min="3" max="3" width="25.7109375" customWidth="1"/>
    <col min="4" max="19" width="12" bestFit="1" customWidth="1"/>
    <col min="20" max="21" width="12" hidden="1" customWidth="1"/>
    <col min="22" max="23" width="5" hidden="1" customWidth="1"/>
    <col min="24" max="24" width="0" hidden="1" customWidth="1"/>
  </cols>
  <sheetData>
    <row r="1" spans="1:27" x14ac:dyDescent="0.25">
      <c r="A1" t="s">
        <v>630</v>
      </c>
      <c r="B1" t="s">
        <v>395</v>
      </c>
    </row>
    <row r="3" spans="1:27" s="2" customFormat="1" x14ac:dyDescent="0.25">
      <c r="A3" s="2" t="s">
        <v>698</v>
      </c>
      <c r="B3" s="2" t="s">
        <v>470</v>
      </c>
      <c r="C3" s="2" t="s">
        <v>621</v>
      </c>
      <c r="D3" s="2" t="s">
        <v>600</v>
      </c>
      <c r="E3" s="2" t="s">
        <v>659</v>
      </c>
      <c r="F3" s="2" t="s">
        <v>706</v>
      </c>
      <c r="G3" s="2" t="s">
        <v>198</v>
      </c>
      <c r="H3" s="2" t="s">
        <v>262</v>
      </c>
      <c r="I3" s="2" t="s">
        <v>566</v>
      </c>
      <c r="J3" s="2" t="s">
        <v>622</v>
      </c>
      <c r="K3" s="2" t="s">
        <v>95</v>
      </c>
      <c r="L3" s="2" t="s">
        <v>158</v>
      </c>
      <c r="M3" s="2" t="s">
        <v>221</v>
      </c>
      <c r="N3" s="2" t="s">
        <v>288</v>
      </c>
      <c r="O3" s="2" t="s">
        <v>503</v>
      </c>
      <c r="P3" s="2" t="s">
        <v>573</v>
      </c>
      <c r="Q3" s="2" t="s">
        <v>627</v>
      </c>
      <c r="R3" s="2" t="s">
        <v>97</v>
      </c>
      <c r="S3" s="2" t="s">
        <v>635</v>
      </c>
      <c r="T3" s="2" t="s">
        <v>683</v>
      </c>
      <c r="U3" s="2" t="s">
        <v>16</v>
      </c>
      <c r="V3" s="2" t="s">
        <v>235</v>
      </c>
      <c r="W3" s="2" t="s">
        <v>303</v>
      </c>
      <c r="X3" s="2" t="s">
        <v>721</v>
      </c>
      <c r="Y3" s="2" t="s">
        <v>730</v>
      </c>
      <c r="Z3" s="2" t="s">
        <v>731</v>
      </c>
      <c r="AA3" s="2" t="s">
        <v>732</v>
      </c>
    </row>
    <row r="4" spans="1:27" x14ac:dyDescent="0.25">
      <c r="A4" t="s">
        <v>389</v>
      </c>
      <c r="B4" t="s">
        <v>608</v>
      </c>
      <c r="C4" t="str">
        <f>VLOOKUP(B4,'Metadata - Countries'!$B$1:$C$248,2,FALSE)</f>
        <v>North America</v>
      </c>
      <c r="D4">
        <f>Analysis!AO136/1000000</f>
        <v>93743</v>
      </c>
      <c r="E4">
        <f>Analysis!AP136/1000000</f>
        <v>102196</v>
      </c>
      <c r="F4">
        <f>Analysis!AQ136/1000000</f>
        <v>107047</v>
      </c>
      <c r="G4">
        <f>Analysis!AR136/1000000</f>
        <v>105095</v>
      </c>
      <c r="H4">
        <f>Analysis!AS136/1000000</f>
        <v>111475</v>
      </c>
      <c r="I4">
        <f>Analysis!AT136/1000000</f>
        <v>120912</v>
      </c>
      <c r="J4">
        <f>Analysis!AU136/1000000</f>
        <v>109103</v>
      </c>
      <c r="K4">
        <f>Analysis!AV136/1000000</f>
        <v>104427</v>
      </c>
      <c r="L4">
        <f>Analysis!AW136/1000000</f>
        <v>101535</v>
      </c>
      <c r="M4">
        <f>Analysis!AX136/1000000</f>
        <v>115689</v>
      </c>
      <c r="N4">
        <f>Analysis!AY136/1000000</f>
        <v>127237</v>
      </c>
      <c r="O4">
        <f>Analysis!AZ136/1000000</f>
        <v>133393</v>
      </c>
      <c r="P4">
        <f>Analysis!BA136/1000000</f>
        <v>148846</v>
      </c>
      <c r="Q4">
        <f>Analysis!BB136/1000000</f>
        <v>170524</v>
      </c>
      <c r="R4">
        <f>Analysis!BC136/1000000</f>
        <v>149510</v>
      </c>
      <c r="S4">
        <f>Analysis!BD136/1000000</f>
        <v>164606</v>
      </c>
      <c r="T4">
        <f>Analysis!BE136/1000000</f>
        <v>184536</v>
      </c>
      <c r="U4">
        <f>Analysis!BF136/1000000</f>
        <v>200092</v>
      </c>
      <c r="X4">
        <f t="shared" ref="X4:X35" si="0">COUNT(D4:S4)</f>
        <v>16</v>
      </c>
      <c r="Y4" s="10">
        <f t="shared" ref="Y4:Y35" si="1">AVERAGE(D4:S4)</f>
        <v>122833.625</v>
      </c>
      <c r="Z4" s="10">
        <f>MEDIAN(D4:S4)</f>
        <v>113582</v>
      </c>
      <c r="AA4" t="e">
        <f>MODE(D4:S4)</f>
        <v>#N/A</v>
      </c>
    </row>
    <row r="5" spans="1:27" x14ac:dyDescent="0.25">
      <c r="A5" t="s">
        <v>363</v>
      </c>
      <c r="B5" t="s">
        <v>617</v>
      </c>
      <c r="C5" t="str">
        <f>VLOOKUP(B5,'Metadata - Countries'!$B$1:$C$248,2,FALSE)</f>
        <v>Europe &amp; Central Asia</v>
      </c>
      <c r="D5">
        <f>Analysis!AO62/1000000</f>
        <v>31295</v>
      </c>
      <c r="E5">
        <f>Analysis!AP62/1000000</f>
        <v>32088</v>
      </c>
      <c r="F5">
        <f>Analysis!AQ62/1000000</f>
        <v>27402</v>
      </c>
      <c r="G5">
        <f>Analysis!AR62/1000000</f>
        <v>29490</v>
      </c>
      <c r="H5">
        <f>Analysis!AS62/1000000</f>
        <v>37770</v>
      </c>
      <c r="I5">
        <f>Analysis!AT62/1000000</f>
        <v>38534</v>
      </c>
      <c r="J5">
        <f>Analysis!AU62/1000000</f>
        <v>38385</v>
      </c>
      <c r="K5">
        <f>Analysis!AV62/1000000</f>
        <v>40537</v>
      </c>
      <c r="L5">
        <f>Analysis!AW62/1000000</f>
        <v>45990</v>
      </c>
      <c r="M5">
        <f>Analysis!AX62/1000000</f>
        <v>52108</v>
      </c>
      <c r="N5">
        <f>Analysis!AY62/1000000</f>
        <v>51691</v>
      </c>
      <c r="O5">
        <f>Analysis!AZ62/1000000</f>
        <v>54450</v>
      </c>
      <c r="P5">
        <f>Analysis!BA62/1000000</f>
        <v>63701</v>
      </c>
      <c r="Q5">
        <f>Analysis!BB62/1000000</f>
        <v>67779</v>
      </c>
      <c r="R5">
        <f>Analysis!BC62/1000000</f>
        <v>58857</v>
      </c>
      <c r="S5">
        <f>Analysis!BD62/1000000</f>
        <v>56139</v>
      </c>
      <c r="T5">
        <f>Analysis!BE62/1000000</f>
        <v>65959</v>
      </c>
      <c r="U5">
        <f>Analysis!BF62/1000000</f>
        <v>63530</v>
      </c>
      <c r="X5">
        <f t="shared" si="0"/>
        <v>16</v>
      </c>
      <c r="Y5" s="10">
        <f t="shared" si="1"/>
        <v>45388.5</v>
      </c>
      <c r="Z5" s="10">
        <f t="shared" ref="Z5:Z68" si="2">MEDIAN(D5:S5)</f>
        <v>43263.5</v>
      </c>
      <c r="AA5" t="e">
        <f t="shared" ref="AA5:AA68" si="3">MODE(D5:S5)</f>
        <v>#N/A</v>
      </c>
    </row>
    <row r="6" spans="1:27" x14ac:dyDescent="0.25">
      <c r="A6" t="s">
        <v>72</v>
      </c>
      <c r="B6" t="s">
        <v>241</v>
      </c>
      <c r="C6" t="str">
        <f>VLOOKUP(B6,'Metadata - Countries'!$B$1:$C$248,2,FALSE)</f>
        <v>Europe &amp; Central Asia</v>
      </c>
      <c r="D6">
        <f>Analysis!AO59/1000000</f>
        <v>27369</v>
      </c>
      <c r="E6">
        <f>Analysis!AP59/1000000</f>
        <v>29751</v>
      </c>
      <c r="F6">
        <f>Analysis!AQ59/1000000</f>
        <v>28649</v>
      </c>
      <c r="G6">
        <f>Analysis!AR59/1000000</f>
        <v>31592</v>
      </c>
      <c r="H6">
        <f>Analysis!AS59/1000000</f>
        <v>33784</v>
      </c>
      <c r="I6">
        <f>Analysis!AT59/1000000</f>
        <v>32656</v>
      </c>
      <c r="J6">
        <f>Analysis!AU59/1000000</f>
        <v>33829</v>
      </c>
      <c r="K6">
        <f>Analysis!AV59/1000000</f>
        <v>35468</v>
      </c>
      <c r="L6">
        <f>Analysis!AW59/1000000</f>
        <v>43863</v>
      </c>
      <c r="M6">
        <f>Analysis!AX59/1000000</f>
        <v>49996</v>
      </c>
      <c r="N6">
        <f>Analysis!AY59/1000000</f>
        <v>53066</v>
      </c>
      <c r="O6">
        <f>Analysis!AZ59/1000000</f>
        <v>57543</v>
      </c>
      <c r="P6">
        <f>Analysis!BA59/1000000</f>
        <v>65020</v>
      </c>
      <c r="Q6">
        <f>Analysis!BB59/1000000</f>
        <v>70434</v>
      </c>
      <c r="R6">
        <f>Analysis!BC59/1000000</f>
        <v>59743</v>
      </c>
      <c r="S6">
        <f>Analysis!BD59/1000000</f>
        <v>59042</v>
      </c>
      <c r="T6">
        <f>Analysis!BE59/1000000</f>
        <v>67698</v>
      </c>
      <c r="U6">
        <f>Analysis!BF59/1000000</f>
        <v>63198</v>
      </c>
      <c r="X6">
        <f t="shared" si="0"/>
        <v>16</v>
      </c>
      <c r="Y6" s="10">
        <f t="shared" si="1"/>
        <v>44487.8125</v>
      </c>
      <c r="Z6" s="10">
        <f t="shared" si="2"/>
        <v>39665.5</v>
      </c>
      <c r="AA6" t="e">
        <f t="shared" si="3"/>
        <v>#N/A</v>
      </c>
    </row>
    <row r="7" spans="1:27" x14ac:dyDescent="0.25">
      <c r="A7" t="s">
        <v>159</v>
      </c>
      <c r="B7" t="s">
        <v>547</v>
      </c>
      <c r="C7" t="str">
        <f>VLOOKUP(B7,'Metadata - Countries'!$B$1:$C$248,2,FALSE)</f>
        <v>Europe &amp; Central Asia</v>
      </c>
      <c r="D7">
        <f>Analysis!AO69/1000000</f>
        <v>30426</v>
      </c>
      <c r="E7">
        <f>Analysis!AP69/1000000</f>
        <v>31886</v>
      </c>
      <c r="F7">
        <f>Analysis!AQ69/1000000</f>
        <v>31416</v>
      </c>
      <c r="G7">
        <f>Analysis!AR69/1000000</f>
        <v>31335</v>
      </c>
      <c r="H7">
        <f>Analysis!AS69/1000000</f>
        <v>29571</v>
      </c>
      <c r="I7">
        <f>Analysis!AT69/1000000</f>
        <v>28706</v>
      </c>
      <c r="J7">
        <f>Analysis!AU69/1000000</f>
        <v>26916</v>
      </c>
      <c r="K7">
        <f>Analysis!AV69/1000000</f>
        <v>28192</v>
      </c>
      <c r="L7">
        <f>Analysis!AW69/1000000</f>
        <v>32591</v>
      </c>
      <c r="M7">
        <f>Analysis!AX69/1000000</f>
        <v>37870</v>
      </c>
      <c r="N7">
        <f>Analysis!AY69/1000000</f>
        <v>38374</v>
      </c>
      <c r="O7">
        <f>Analysis!AZ69/1000000</f>
        <v>41644</v>
      </c>
      <c r="P7">
        <f>Analysis!BA69/1000000</f>
        <v>46144</v>
      </c>
      <c r="Q7">
        <f>Analysis!BB69/1000000</f>
        <v>48757</v>
      </c>
      <c r="R7">
        <f>Analysis!BC69/1000000</f>
        <v>41938</v>
      </c>
      <c r="S7">
        <f>Analysis!BD69/1000000</f>
        <v>40058</v>
      </c>
      <c r="T7">
        <f>Analysis!BE69/1000000</f>
        <v>45368</v>
      </c>
      <c r="U7">
        <f>Analysis!BF69/1000000</f>
        <v>43036</v>
      </c>
      <c r="X7">
        <f t="shared" si="0"/>
        <v>16</v>
      </c>
      <c r="Y7" s="10">
        <f t="shared" si="1"/>
        <v>35364</v>
      </c>
      <c r="Z7" s="10">
        <f t="shared" si="2"/>
        <v>32238.5</v>
      </c>
      <c r="AA7" t="e">
        <f t="shared" si="3"/>
        <v>#N/A</v>
      </c>
    </row>
    <row r="8" spans="1:27" x14ac:dyDescent="0.25">
      <c r="A8" t="s">
        <v>653</v>
      </c>
      <c r="B8" t="s">
        <v>578</v>
      </c>
      <c r="C8" t="str">
        <f>VLOOKUP(B8,'Metadata - Countries'!$B$1:$C$248,2,FALSE)</f>
        <v>Europe &amp; Central Asia</v>
      </c>
      <c r="D8">
        <f>Analysis!AO63/1000000</f>
        <v>27577</v>
      </c>
      <c r="E8">
        <f>Analysis!AP63/1000000</f>
        <v>29181</v>
      </c>
      <c r="F8">
        <f>Analysis!AQ63/1000000</f>
        <v>30483</v>
      </c>
      <c r="G8">
        <f>Analysis!AR63/1000000</f>
        <v>31658</v>
      </c>
      <c r="H8">
        <f>Analysis!AS63/1000000</f>
        <v>30807</v>
      </c>
      <c r="I8">
        <f>Analysis!AT63/1000000</f>
        <v>29978</v>
      </c>
      <c r="J8">
        <f>Analysis!AU63/1000000</f>
        <v>26137</v>
      </c>
      <c r="K8">
        <f>Analysis!AV63/1000000</f>
        <v>27819</v>
      </c>
      <c r="L8">
        <f>Analysis!AW63/1000000</f>
        <v>30736</v>
      </c>
      <c r="M8">
        <f>Analysis!AX63/1000000</f>
        <v>37166</v>
      </c>
      <c r="N8">
        <f>Analysis!AY63/1000000</f>
        <v>39411</v>
      </c>
      <c r="O8">
        <f>Analysis!AZ63/1000000</f>
        <v>43803</v>
      </c>
      <c r="P8">
        <f>Analysis!BA63/1000000</f>
        <v>48193</v>
      </c>
      <c r="Q8">
        <f>Analysis!BB63/1000000</f>
        <v>46285</v>
      </c>
      <c r="R8">
        <f>Analysis!BC63/1000000</f>
        <v>38564</v>
      </c>
      <c r="S8">
        <f>Analysis!BD63/1000000</f>
        <v>40746</v>
      </c>
      <c r="T8">
        <f>Analysis!BE63/1000000</f>
        <v>45940</v>
      </c>
      <c r="U8">
        <f>Analysis!BF63/1000000</f>
        <v>45966</v>
      </c>
      <c r="X8">
        <f t="shared" si="0"/>
        <v>16</v>
      </c>
      <c r="Y8" s="10">
        <f t="shared" si="1"/>
        <v>34909</v>
      </c>
      <c r="Z8" s="10">
        <f t="shared" si="2"/>
        <v>31232.5</v>
      </c>
      <c r="AA8" t="e">
        <f t="shared" si="3"/>
        <v>#N/A</v>
      </c>
    </row>
    <row r="9" spans="1:27" x14ac:dyDescent="0.25">
      <c r="A9" t="s">
        <v>468</v>
      </c>
      <c r="B9" t="s">
        <v>471</v>
      </c>
      <c r="C9" t="str">
        <f>VLOOKUP(B9,'Metadata - Countries'!$B$1:$C$248,2,FALSE)</f>
        <v>Europe &amp; Central Asia</v>
      </c>
      <c r="D9">
        <f>Analysis!AO57/1000000</f>
        <v>24052</v>
      </c>
      <c r="E9">
        <f>Analysis!AP57/1000000</f>
        <v>23982</v>
      </c>
      <c r="F9">
        <f>Analysis!AQ57/1000000</f>
        <v>24501</v>
      </c>
      <c r="G9">
        <f>Analysis!AR57/1000000</f>
        <v>25806</v>
      </c>
      <c r="H9">
        <f>Analysis!AS57/1000000</f>
        <v>25327</v>
      </c>
      <c r="I9">
        <f>Analysis!AT57/1000000</f>
        <v>24943</v>
      </c>
      <c r="J9">
        <f>Analysis!AU57/1000000</f>
        <v>24175</v>
      </c>
      <c r="K9">
        <f>Analysis!AV57/1000000</f>
        <v>26690</v>
      </c>
      <c r="L9">
        <f>Analysis!AW57/1000000</f>
        <v>30104</v>
      </c>
      <c r="M9">
        <f>Analysis!AX57/1000000</f>
        <v>36390</v>
      </c>
      <c r="N9">
        <f>Analysis!AY57/1000000</f>
        <v>40531</v>
      </c>
      <c r="O9">
        <f>Analysis!AZ57/1000000</f>
        <v>45538</v>
      </c>
      <c r="P9">
        <f>Analysis!BA57/1000000</f>
        <v>49332</v>
      </c>
      <c r="Q9">
        <f>Analysis!BB57/1000000</f>
        <v>53398</v>
      </c>
      <c r="R9">
        <f>Analysis!BC57/1000000</f>
        <v>47466</v>
      </c>
      <c r="S9">
        <f>Analysis!BD57/1000000</f>
        <v>49108</v>
      </c>
      <c r="T9">
        <f>Analysis!BE57/1000000</f>
        <v>53399</v>
      </c>
      <c r="U9">
        <f>Analysis!BF57/1000000</f>
        <v>51581</v>
      </c>
      <c r="X9">
        <f t="shared" si="0"/>
        <v>16</v>
      </c>
      <c r="Y9" s="10">
        <f t="shared" si="1"/>
        <v>34458.9375</v>
      </c>
      <c r="Z9" s="10">
        <f t="shared" si="2"/>
        <v>28397</v>
      </c>
      <c r="AA9" t="e">
        <f t="shared" si="3"/>
        <v>#N/A</v>
      </c>
    </row>
    <row r="10" spans="1:27" x14ac:dyDescent="0.25">
      <c r="A10" t="s">
        <v>487</v>
      </c>
      <c r="B10" t="s">
        <v>177</v>
      </c>
      <c r="C10" t="str">
        <f>VLOOKUP(B10,'Metadata - Countries'!$B$1:$C$248,2,FALSE)</f>
        <v>East Asia &amp; Pacific</v>
      </c>
      <c r="D10">
        <f>Analysis!AO29/1000000</f>
        <v>8730</v>
      </c>
      <c r="E10">
        <f>Analysis!AP29/1000000</f>
        <v>10200</v>
      </c>
      <c r="F10">
        <f>Analysis!AQ29/1000000</f>
        <v>12626</v>
      </c>
      <c r="G10">
        <f>Analysis!AR29/1000000</f>
        <v>13229</v>
      </c>
      <c r="H10">
        <f>Analysis!AS29/1000000</f>
        <v>15006</v>
      </c>
      <c r="I10">
        <f>Analysis!AT29/1000000</f>
        <v>17318</v>
      </c>
      <c r="J10">
        <f>Analysis!AU29/1000000</f>
        <v>19006</v>
      </c>
      <c r="K10">
        <f>Analysis!AV29/1000000</f>
        <v>21742</v>
      </c>
      <c r="L10">
        <f>Analysis!AW29/1000000</f>
        <v>18707</v>
      </c>
      <c r="M10">
        <f>Analysis!AX29/1000000</f>
        <v>27755</v>
      </c>
      <c r="N10">
        <f>Analysis!AY29/1000000</f>
        <v>31842</v>
      </c>
      <c r="O10">
        <f>Analysis!AZ29/1000000</f>
        <v>37132</v>
      </c>
      <c r="P10">
        <f>Analysis!BA29/1000000</f>
        <v>41126</v>
      </c>
      <c r="Q10">
        <f>Analysis!BB29/1000000</f>
        <v>44130</v>
      </c>
      <c r="R10">
        <f>Analysis!BC29/1000000</f>
        <v>42632</v>
      </c>
      <c r="S10">
        <f>Analysis!BD29/1000000</f>
        <v>50154</v>
      </c>
      <c r="T10">
        <f>Analysis!BE29/1000000</f>
        <v>53313</v>
      </c>
      <c r="U10">
        <f>Analysis!BF29/1000000</f>
        <v>54937</v>
      </c>
      <c r="X10">
        <f t="shared" si="0"/>
        <v>16</v>
      </c>
      <c r="Y10" s="10">
        <f t="shared" si="1"/>
        <v>25708.4375</v>
      </c>
      <c r="Z10" s="10">
        <f t="shared" si="2"/>
        <v>20374</v>
      </c>
      <c r="AA10" t="e">
        <f t="shared" si="3"/>
        <v>#N/A</v>
      </c>
    </row>
    <row r="11" spans="1:27" x14ac:dyDescent="0.25">
      <c r="A11" t="s">
        <v>422</v>
      </c>
      <c r="B11" t="s">
        <v>290</v>
      </c>
      <c r="C11" t="str">
        <f>VLOOKUP(B11,'Metadata - Countries'!$B$1:$C$248,2,FALSE)</f>
        <v>East Asia &amp; Pacific</v>
      </c>
      <c r="D11">
        <f>Analysis!AO28/1000000</f>
        <v>11915</v>
      </c>
      <c r="E11">
        <f>Analysis!AP28/1000000</f>
        <v>13779</v>
      </c>
      <c r="F11">
        <f>Analysis!AQ28/1000000</f>
        <v>13698</v>
      </c>
      <c r="G11">
        <f>Analysis!AR28/1000000</f>
        <v>11664</v>
      </c>
      <c r="H11">
        <f>Analysis!AS28/1000000</f>
        <v>12866</v>
      </c>
      <c r="I11">
        <f>Analysis!AT28/1000000</f>
        <v>13016</v>
      </c>
      <c r="J11">
        <f>Analysis!AU28/1000000</f>
        <v>12804</v>
      </c>
      <c r="K11">
        <f>Analysis!AV28/1000000</f>
        <v>13624</v>
      </c>
      <c r="L11">
        <f>Analysis!AW28/1000000</f>
        <v>16647</v>
      </c>
      <c r="M11">
        <f>Analysis!AX28/1000000</f>
        <v>20453</v>
      </c>
      <c r="N11">
        <f>Analysis!AY28/1000000</f>
        <v>19820</v>
      </c>
      <c r="O11">
        <f>Analysis!AZ28/1000000</f>
        <v>20726</v>
      </c>
      <c r="P11">
        <f>Analysis!BA28/1000000</f>
        <v>25624</v>
      </c>
      <c r="Q11">
        <f>Analysis!BB28/1000000</f>
        <v>28306</v>
      </c>
      <c r="R11">
        <f>Analysis!BC28/1000000</f>
        <v>28022</v>
      </c>
      <c r="S11">
        <f>Analysis!BD28/1000000</f>
        <v>32336</v>
      </c>
      <c r="T11">
        <f>Analysis!BE28/1000000</f>
        <v>34207</v>
      </c>
      <c r="U11">
        <f>Analysis!BF28/1000000</f>
        <v>34130</v>
      </c>
      <c r="X11">
        <f t="shared" si="0"/>
        <v>16</v>
      </c>
      <c r="Y11" s="10">
        <f t="shared" si="1"/>
        <v>18456.25</v>
      </c>
      <c r="Z11" s="10">
        <f t="shared" si="2"/>
        <v>15213</v>
      </c>
      <c r="AA11" t="e">
        <f t="shared" si="3"/>
        <v>#N/A</v>
      </c>
    </row>
    <row r="12" spans="1:27" x14ac:dyDescent="0.25">
      <c r="A12" t="s">
        <v>53</v>
      </c>
      <c r="B12" t="s">
        <v>344</v>
      </c>
      <c r="C12" t="str">
        <f>VLOOKUP(B12,'Metadata - Countries'!$B$1:$C$248,2,FALSE)</f>
        <v>Europe &amp; Central Asia</v>
      </c>
      <c r="D12">
        <f>Analysis!AO49/1000000</f>
        <v>14529</v>
      </c>
      <c r="E12">
        <f>Analysis!AP49/1000000</f>
        <v>13980</v>
      </c>
      <c r="F12">
        <f>Analysis!AQ49/1000000</f>
        <v>12275</v>
      </c>
      <c r="G12">
        <f>Analysis!AR49/1000000</f>
        <v>12694</v>
      </c>
      <c r="H12">
        <f>Analysis!AS49/1000000</f>
        <v>12358</v>
      </c>
      <c r="I12">
        <f>Analysis!AT49/1000000</f>
        <v>11382</v>
      </c>
      <c r="J12">
        <f>Analysis!AU49/1000000</f>
        <v>11511</v>
      </c>
      <c r="K12">
        <f>Analysis!AV49/1000000</f>
        <v>12334</v>
      </c>
      <c r="L12">
        <f>Analysis!AW49/1000000</f>
        <v>15128</v>
      </c>
      <c r="M12">
        <f>Analysis!AX49/1000000</f>
        <v>17251</v>
      </c>
      <c r="N12">
        <f>Analysis!AY49/1000000</f>
        <v>18471</v>
      </c>
      <c r="O12">
        <f>Analysis!AZ49/1000000</f>
        <v>18886</v>
      </c>
      <c r="P12">
        <f>Analysis!BA49/1000000</f>
        <v>21088</v>
      </c>
      <c r="Q12">
        <f>Analysis!BB49/1000000</f>
        <v>24346</v>
      </c>
      <c r="R12">
        <f>Analysis!BC49/1000000</f>
        <v>21220</v>
      </c>
      <c r="S12">
        <f>Analysis!BD49/1000000</f>
        <v>20980</v>
      </c>
      <c r="T12">
        <f>Analysis!BE49/1000000</f>
        <v>22453</v>
      </c>
      <c r="U12">
        <f>Analysis!BF49/1000000</f>
        <v>21446</v>
      </c>
      <c r="X12">
        <f t="shared" si="0"/>
        <v>16</v>
      </c>
      <c r="Y12" s="10">
        <f t="shared" si="1"/>
        <v>16152.0625</v>
      </c>
      <c r="Z12" s="10">
        <f t="shared" si="2"/>
        <v>14828.5</v>
      </c>
      <c r="AA12" t="e">
        <f t="shared" si="3"/>
        <v>#N/A</v>
      </c>
    </row>
    <row r="13" spans="1:27" x14ac:dyDescent="0.25">
      <c r="A13" t="s">
        <v>12</v>
      </c>
      <c r="B13" t="s">
        <v>496</v>
      </c>
      <c r="C13" t="str">
        <f>VLOOKUP(B13,'Metadata - Countries'!$B$1:$C$248,2,FALSE)</f>
        <v>Europe &amp; Central Asia</v>
      </c>
      <c r="D13">
        <f>Analysis!AO77/1000000</f>
        <v>10611</v>
      </c>
      <c r="E13">
        <f>Analysis!AP77/1000000</f>
        <v>11497</v>
      </c>
      <c r="F13">
        <f>Analysis!AQ77/1000000</f>
        <v>11750</v>
      </c>
      <c r="G13">
        <f>Analysis!AR77/1000000</f>
        <v>11923</v>
      </c>
      <c r="H13">
        <f>Analysis!AS77/1000000</f>
        <v>12452</v>
      </c>
      <c r="I13">
        <f>Analysis!AT77/1000000</f>
        <v>11285</v>
      </c>
      <c r="J13">
        <f>Analysis!AU77/1000000</f>
        <v>11147</v>
      </c>
      <c r="K13">
        <f>Analysis!AV77/1000000</f>
        <v>11745</v>
      </c>
      <c r="L13">
        <f>Analysis!AW77/1000000</f>
        <v>14603</v>
      </c>
      <c r="M13">
        <f>Analysis!AX77/1000000</f>
        <v>16495</v>
      </c>
      <c r="N13">
        <f>Analysis!AY77/1000000</f>
        <v>16528</v>
      </c>
      <c r="O13">
        <f>Analysis!AZ77/1000000</f>
        <v>17529</v>
      </c>
      <c r="P13">
        <f>Analysis!BA77/1000000</f>
        <v>19922</v>
      </c>
      <c r="Q13">
        <f>Analysis!BB77/1000000</f>
        <v>20523</v>
      </c>
      <c r="R13">
        <f>Analysis!BC77/1000000</f>
        <v>17868</v>
      </c>
      <c r="S13">
        <f>Analysis!BD77/1000000</f>
        <v>18690</v>
      </c>
      <c r="T13">
        <f>Analysis!BE77/1000000</f>
        <v>20970</v>
      </c>
      <c r="U13">
        <f>Analysis!BF77/1000000</f>
        <v>20527</v>
      </c>
      <c r="X13">
        <f t="shared" si="0"/>
        <v>16</v>
      </c>
      <c r="Y13" s="10">
        <f t="shared" si="1"/>
        <v>14660.5</v>
      </c>
      <c r="Z13" s="10">
        <f t="shared" si="2"/>
        <v>13527.5</v>
      </c>
      <c r="AA13" t="e">
        <f t="shared" si="3"/>
        <v>#N/A</v>
      </c>
    </row>
    <row r="14" spans="1:27" x14ac:dyDescent="0.25">
      <c r="A14" t="s">
        <v>354</v>
      </c>
      <c r="B14" t="s">
        <v>415</v>
      </c>
      <c r="C14" t="str">
        <f>VLOOKUP(B14,'Metadata - Countries'!$B$1:$C$248,2,FALSE)</f>
        <v>Europe &amp; Central Asia</v>
      </c>
      <c r="D14">
        <f>Analysis!AO86/1000000</f>
        <v>4957</v>
      </c>
      <c r="E14">
        <f>Analysis!AP86/1000000</f>
        <v>5650</v>
      </c>
      <c r="F14">
        <f>Analysis!AQ86/1000000</f>
        <v>7002</v>
      </c>
      <c r="G14">
        <f>Analysis!AR86/1000000</f>
        <v>7177</v>
      </c>
      <c r="H14">
        <f>Analysis!AS86/1000000</f>
        <v>5203</v>
      </c>
      <c r="I14">
        <f>Analysis!AT86/1000000</f>
        <v>7636</v>
      </c>
      <c r="J14">
        <f>Analysis!AU86/1000000</f>
        <v>10067</v>
      </c>
      <c r="K14">
        <f>Analysis!AV86/1000000</f>
        <v>11901</v>
      </c>
      <c r="L14">
        <f>Analysis!AW86/1000000</f>
        <v>13203</v>
      </c>
      <c r="M14">
        <f>Analysis!AX86/1000000</f>
        <v>15888</v>
      </c>
      <c r="N14">
        <f>Analysis!AY86/1000000</f>
        <v>20760</v>
      </c>
      <c r="O14">
        <f>Analysis!AZ86/1000000</f>
        <v>19137</v>
      </c>
      <c r="P14">
        <f>Analysis!BA86/1000000</f>
        <v>21662</v>
      </c>
      <c r="Q14">
        <f>Analysis!BB86/1000000</f>
        <v>26446</v>
      </c>
      <c r="R14">
        <f>Analysis!BC86/1000000</f>
        <v>26331</v>
      </c>
      <c r="S14">
        <f>Analysis!BD86/1000000</f>
        <v>26318</v>
      </c>
      <c r="T14">
        <f>Analysis!BE86/1000000</f>
        <v>30093</v>
      </c>
      <c r="U14">
        <f>Analysis!BF86/1000000</f>
        <v>32249</v>
      </c>
      <c r="X14">
        <f t="shared" si="0"/>
        <v>16</v>
      </c>
      <c r="Y14" s="10">
        <f t="shared" si="1"/>
        <v>14333.625</v>
      </c>
      <c r="Z14" s="10">
        <f t="shared" si="2"/>
        <v>12552</v>
      </c>
      <c r="AA14" t="e">
        <f t="shared" si="3"/>
        <v>#N/A</v>
      </c>
    </row>
    <row r="15" spans="1:27" x14ac:dyDescent="0.25">
      <c r="A15" t="s">
        <v>192</v>
      </c>
      <c r="B15" t="s">
        <v>546</v>
      </c>
      <c r="C15" t="str">
        <f>VLOOKUP(B15,'Metadata - Countries'!$B$1:$C$248,2,FALSE)</f>
        <v>North America</v>
      </c>
      <c r="D15">
        <f>Analysis!AO135/1000000</f>
        <v>9176</v>
      </c>
      <c r="E15">
        <f>Analysis!AP135/1000000</f>
        <v>10073</v>
      </c>
      <c r="F15">
        <f>Analysis!AQ135/1000000</f>
        <v>10390</v>
      </c>
      <c r="G15">
        <f>Analysis!AR135/1000000</f>
        <v>11049</v>
      </c>
      <c r="H15">
        <f>Analysis!AS135/1000000</f>
        <v>12024</v>
      </c>
      <c r="I15">
        <f>Analysis!AT135/1000000</f>
        <v>13035</v>
      </c>
      <c r="J15">
        <f>Analysis!AU135/1000000</f>
        <v>12680</v>
      </c>
      <c r="K15">
        <f>Analysis!AV135/1000000</f>
        <v>12744</v>
      </c>
      <c r="L15">
        <f>Analysis!AW135/1000000</f>
        <v>12236</v>
      </c>
      <c r="M15">
        <f>Analysis!AX135/1000000</f>
        <v>15135</v>
      </c>
      <c r="N15">
        <f>Analysis!AY135/1000000</f>
        <v>15887</v>
      </c>
      <c r="O15">
        <f>Analysis!AZ135/1000000</f>
        <v>16837</v>
      </c>
      <c r="P15">
        <f>Analysis!BA135/1000000</f>
        <v>17961</v>
      </c>
      <c r="Q15">
        <f>Analysis!BB135/1000000</f>
        <v>18191</v>
      </c>
      <c r="R15">
        <f>Analysis!BC135/1000000</f>
        <v>15568</v>
      </c>
      <c r="S15">
        <f>Analysis!BD135/1000000</f>
        <v>18438</v>
      </c>
      <c r="T15">
        <f>Analysis!BE135/1000000</f>
        <v>19989</v>
      </c>
      <c r="U15">
        <f>Analysis!BF135/1000000</f>
        <v>20696</v>
      </c>
      <c r="X15">
        <f t="shared" si="0"/>
        <v>16</v>
      </c>
      <c r="Y15" s="10">
        <f t="shared" si="1"/>
        <v>13839</v>
      </c>
      <c r="Z15" s="10">
        <f t="shared" si="2"/>
        <v>12889.5</v>
      </c>
      <c r="AA15" t="e">
        <f t="shared" si="3"/>
        <v>#N/A</v>
      </c>
    </row>
    <row r="16" spans="1:27" x14ac:dyDescent="0.25">
      <c r="A16" t="s">
        <v>539</v>
      </c>
      <c r="B16" t="s">
        <v>433</v>
      </c>
      <c r="C16" t="str">
        <f>VLOOKUP(B16,'Metadata - Countries'!$B$1:$C$248,2,FALSE)</f>
        <v>East Asia &amp; Pacific</v>
      </c>
      <c r="D16">
        <f>Analysis!AO44/1000000</f>
        <v>9257</v>
      </c>
      <c r="E16">
        <f>Analysis!AP44/1000000</f>
        <v>10367</v>
      </c>
      <c r="F16">
        <f>Analysis!AQ44/1000000</f>
        <v>9052</v>
      </c>
      <c r="G16">
        <f>Analysis!AR44/1000000</f>
        <v>7954</v>
      </c>
      <c r="H16">
        <f>Analysis!AS44/1000000</f>
        <v>9416</v>
      </c>
      <c r="I16">
        <f>Analysis!AT44/1000000</f>
        <v>9935</v>
      </c>
      <c r="J16">
        <f>Analysis!AU44/1000000</f>
        <v>9378</v>
      </c>
      <c r="K16">
        <f>Analysis!AV44/1000000</f>
        <v>10388</v>
      </c>
      <c r="L16">
        <f>Analysis!AW44/1000000</f>
        <v>10456</v>
      </c>
      <c r="M16">
        <f>Analysis!AX44/1000000</f>
        <v>13054</v>
      </c>
      <c r="N16">
        <f>Analysis!AY44/1000000</f>
        <v>12102</v>
      </c>
      <c r="O16">
        <f>Analysis!AZ44/1000000</f>
        <v>16614</v>
      </c>
      <c r="P16">
        <f>Analysis!BA44/1000000</f>
        <v>20623</v>
      </c>
      <c r="Q16">
        <f>Analysis!BB44/1000000</f>
        <v>22497</v>
      </c>
      <c r="R16">
        <f>Analysis!BC44/1000000</f>
        <v>19814</v>
      </c>
      <c r="S16">
        <f>Analysis!BD44/1000000</f>
        <v>23809</v>
      </c>
      <c r="T16">
        <f>Analysis!BE44/1000000</f>
        <v>30926</v>
      </c>
      <c r="U16">
        <f>Analysis!BF44/1000000</f>
        <v>37740</v>
      </c>
      <c r="X16">
        <f t="shared" si="0"/>
        <v>16</v>
      </c>
      <c r="Y16" s="10">
        <f t="shared" si="1"/>
        <v>13419.75</v>
      </c>
      <c r="Z16" s="10">
        <f t="shared" si="2"/>
        <v>10422</v>
      </c>
      <c r="AA16" t="e">
        <f t="shared" si="3"/>
        <v>#N/A</v>
      </c>
    </row>
    <row r="17" spans="1:27" x14ac:dyDescent="0.25">
      <c r="A17" t="s">
        <v>257</v>
      </c>
      <c r="B17" t="s">
        <v>327</v>
      </c>
      <c r="C17" t="str">
        <f>VLOOKUP(B17,'Metadata - Countries'!$B$1:$C$248,2,FALSE)</f>
        <v>East Asia &amp; Pacific</v>
      </c>
      <c r="D17">
        <f>Analysis!AO31/1000000</f>
        <v>9604</v>
      </c>
      <c r="E17">
        <f>Analysis!AP31/1000000</f>
        <v>11994</v>
      </c>
      <c r="F17">
        <f>Analysis!AQ31/1000000</f>
        <v>9979</v>
      </c>
      <c r="G17">
        <f>Analysis!AR31/1000000</f>
        <v>7337</v>
      </c>
      <c r="H17">
        <f>Analysis!AS31/1000000</f>
        <v>7343</v>
      </c>
      <c r="I17">
        <f>Analysis!AT31/1000000</f>
        <v>8198</v>
      </c>
      <c r="J17">
        <f>Analysis!AU31/1000000</f>
        <v>7923</v>
      </c>
      <c r="K17">
        <f>Analysis!AV31/1000000</f>
        <v>9849</v>
      </c>
      <c r="L17">
        <f>Analysis!AW31/1000000</f>
        <v>9004</v>
      </c>
      <c r="M17">
        <f>Analysis!AX31/1000000</f>
        <v>11874</v>
      </c>
      <c r="N17">
        <f>Analysis!AY31/1000000</f>
        <v>13588</v>
      </c>
      <c r="O17">
        <f>Analysis!AZ31/1000000</f>
        <v>15541</v>
      </c>
      <c r="P17">
        <f>Analysis!BA31/1000000</f>
        <v>18237</v>
      </c>
      <c r="Q17">
        <f>Analysis!BB31/1000000</f>
        <v>20236</v>
      </c>
      <c r="R17">
        <f>Analysis!BC31/1000000</f>
        <v>20291</v>
      </c>
      <c r="S17">
        <f>Analysis!BD31/1000000</f>
        <v>27208</v>
      </c>
      <c r="T17">
        <f>Analysis!BE31/1000000</f>
        <v>33169</v>
      </c>
      <c r="U17">
        <f>Analysis!BF31/1000000</f>
        <v>38021</v>
      </c>
      <c r="X17">
        <f t="shared" si="0"/>
        <v>16</v>
      </c>
      <c r="Y17" s="10">
        <f t="shared" si="1"/>
        <v>13012.875</v>
      </c>
      <c r="Z17" s="10">
        <f t="shared" si="2"/>
        <v>10926.5</v>
      </c>
      <c r="AA17" t="e">
        <f t="shared" si="3"/>
        <v>#N/A</v>
      </c>
    </row>
    <row r="18" spans="1:27" x14ac:dyDescent="0.25">
      <c r="A18" t="s">
        <v>178</v>
      </c>
      <c r="B18" t="s">
        <v>636</v>
      </c>
      <c r="C18" t="str">
        <f>VLOOKUP(B18,'Metadata - Countries'!$B$1:$C$248,2,FALSE)</f>
        <v>Europe &amp; Central Asia</v>
      </c>
      <c r="D18">
        <f>Analysis!AO54/1000000</f>
        <v>11354</v>
      </c>
      <c r="E18">
        <f>Analysis!AP54/1000000</f>
        <v>10779</v>
      </c>
      <c r="F18">
        <f>Analysis!AQ54/1000000</f>
        <v>10036</v>
      </c>
      <c r="G18">
        <f>Analysis!AR54/1000000</f>
        <v>10188</v>
      </c>
      <c r="H18">
        <f>Analysis!AS54/1000000</f>
        <v>9135</v>
      </c>
      <c r="I18">
        <f>Analysis!AT54/1000000</f>
        <v>8988</v>
      </c>
      <c r="J18">
        <f>Analysis!AU54/1000000</f>
        <v>9290</v>
      </c>
      <c r="K18">
        <f>Analysis!AV54/1000000</f>
        <v>9117</v>
      </c>
      <c r="L18">
        <f>Analysis!AW54/1000000</f>
        <v>10493</v>
      </c>
      <c r="M18">
        <f>Analysis!AX54/1000000</f>
        <v>11404</v>
      </c>
      <c r="N18">
        <f>Analysis!AY54/1000000</f>
        <v>11937</v>
      </c>
      <c r="O18">
        <f>Analysis!AZ54/1000000</f>
        <v>12852</v>
      </c>
      <c r="P18">
        <f>Analysis!BA54/1000000</f>
        <v>14721</v>
      </c>
      <c r="Q18">
        <f>Analysis!BB54/1000000</f>
        <v>17570</v>
      </c>
      <c r="R18">
        <f>Analysis!BC54/1000000</f>
        <v>16665</v>
      </c>
      <c r="S18">
        <f>Analysis!BD54/1000000</f>
        <v>17614</v>
      </c>
      <c r="T18">
        <f>Analysis!BE54/1000000</f>
        <v>20640</v>
      </c>
      <c r="U18">
        <f>Analysis!BF54/1000000</f>
        <v>19439</v>
      </c>
      <c r="X18">
        <f t="shared" si="0"/>
        <v>16</v>
      </c>
      <c r="Y18" s="10">
        <f t="shared" si="1"/>
        <v>12008.9375</v>
      </c>
      <c r="Z18" s="10">
        <f t="shared" si="2"/>
        <v>11066.5</v>
      </c>
      <c r="AA18" t="e">
        <f t="shared" si="3"/>
        <v>#N/A</v>
      </c>
    </row>
    <row r="19" spans="1:27" x14ac:dyDescent="0.25">
      <c r="A19" t="s">
        <v>226</v>
      </c>
      <c r="B19" t="s">
        <v>291</v>
      </c>
      <c r="C19" t="str">
        <f>VLOOKUP(B19,'Metadata - Countries'!$B$1:$C$248,2,FALSE)</f>
        <v>Latin America &amp; Caribbean</v>
      </c>
      <c r="D19">
        <f>Analysis!AO110/1000000</f>
        <v>6847</v>
      </c>
      <c r="E19">
        <f>Analysis!AP110/1000000</f>
        <v>7531</v>
      </c>
      <c r="F19">
        <f>Analysis!AQ110/1000000</f>
        <v>8184</v>
      </c>
      <c r="G19">
        <f>Analysis!AR110/1000000</f>
        <v>8307</v>
      </c>
      <c r="H19">
        <f>Analysis!AS110/1000000</f>
        <v>8135</v>
      </c>
      <c r="I19">
        <f>Analysis!AT110/1000000</f>
        <v>9133</v>
      </c>
      <c r="J19">
        <f>Analysis!AU110/1000000</f>
        <v>9190</v>
      </c>
      <c r="K19">
        <f>Analysis!AV110/1000000</f>
        <v>9547</v>
      </c>
      <c r="L19">
        <f>Analysis!AW110/1000000</f>
        <v>10058</v>
      </c>
      <c r="M19">
        <f>Analysis!AX110/1000000</f>
        <v>11610</v>
      </c>
      <c r="N19">
        <f>Analysis!AY110/1000000</f>
        <v>12801</v>
      </c>
      <c r="O19">
        <f>Analysis!AZ110/1000000</f>
        <v>13329</v>
      </c>
      <c r="P19">
        <f>Analysis!BA110/1000000</f>
        <v>14055</v>
      </c>
      <c r="Q19">
        <f>Analysis!BB110/1000000</f>
        <v>14726</v>
      </c>
      <c r="R19">
        <f>Analysis!BC110/1000000</f>
        <v>12542</v>
      </c>
      <c r="S19">
        <f>Analysis!BD110/1000000</f>
        <v>12628</v>
      </c>
      <c r="T19">
        <f>Analysis!BE110/1000000</f>
        <v>12458</v>
      </c>
      <c r="U19">
        <f>Analysis!BF110/1000000</f>
        <v>13320</v>
      </c>
      <c r="X19">
        <f t="shared" si="0"/>
        <v>16</v>
      </c>
      <c r="Y19" s="10">
        <f t="shared" si="1"/>
        <v>10538.9375</v>
      </c>
      <c r="Z19" s="10">
        <f t="shared" si="2"/>
        <v>9802.5</v>
      </c>
      <c r="AA19" t="e">
        <f t="shared" si="3"/>
        <v>#N/A</v>
      </c>
    </row>
    <row r="20" spans="1:27" x14ac:dyDescent="0.25">
      <c r="A20" t="s">
        <v>674</v>
      </c>
      <c r="B20" t="s">
        <v>524</v>
      </c>
      <c r="C20" t="str">
        <f>VLOOKUP(B20,'Metadata - Countries'!$B$1:$C$248,2,FALSE)</f>
        <v>Europe &amp; Central Asia</v>
      </c>
      <c r="D20">
        <f>Analysis!AO64/1000000</f>
        <v>4182</v>
      </c>
      <c r="E20">
        <f>Analysis!AP64/1000000</f>
        <v>3759</v>
      </c>
      <c r="F20">
        <f>Analysis!AQ64/1000000</f>
        <v>3794</v>
      </c>
      <c r="G20">
        <f>Analysis!AR64/1000000</f>
        <v>6188</v>
      </c>
      <c r="H20">
        <f>Analysis!AS64/1000000</f>
        <v>8839</v>
      </c>
      <c r="I20">
        <f>Analysis!AT64/1000000</f>
        <v>9262</v>
      </c>
      <c r="J20">
        <f>Analysis!AU64/1000000</f>
        <v>9216</v>
      </c>
      <c r="K20">
        <f>Analysis!AV64/1000000</f>
        <v>10005</v>
      </c>
      <c r="L20">
        <f>Analysis!AW64/1000000</f>
        <v>10842</v>
      </c>
      <c r="M20">
        <f>Analysis!AX64/1000000</f>
        <v>12809</v>
      </c>
      <c r="N20">
        <f>Analysis!AY64/1000000</f>
        <v>13453</v>
      </c>
      <c r="O20">
        <f>Analysis!AZ64/1000000</f>
        <v>14495</v>
      </c>
      <c r="P20">
        <f>Analysis!BA64/1000000</f>
        <v>15687</v>
      </c>
      <c r="Q20">
        <f>Analysis!BB64/1000000</f>
        <v>17586</v>
      </c>
      <c r="R20">
        <f>Analysis!BC64/1000000</f>
        <v>14796</v>
      </c>
      <c r="S20">
        <f>Analysis!BD64/1000000</f>
        <v>12579</v>
      </c>
      <c r="T20">
        <f>Analysis!BE64/1000000</f>
        <v>14984</v>
      </c>
      <c r="U20">
        <f>Analysis!BF64/1000000</f>
        <v>13313</v>
      </c>
      <c r="X20">
        <f t="shared" si="0"/>
        <v>16</v>
      </c>
      <c r="Y20" s="10">
        <f t="shared" si="1"/>
        <v>10468.25</v>
      </c>
      <c r="Z20" s="10">
        <f t="shared" si="2"/>
        <v>10423.5</v>
      </c>
      <c r="AA20" t="e">
        <f t="shared" si="3"/>
        <v>#N/A</v>
      </c>
    </row>
    <row r="21" spans="1:27" x14ac:dyDescent="0.25">
      <c r="A21" t="s">
        <v>434</v>
      </c>
      <c r="B21" t="s">
        <v>579</v>
      </c>
      <c r="C21" t="str">
        <f>VLOOKUP(B21,'Metadata - Countries'!$B$1:$C$248,2,FALSE)</f>
        <v>East Asia &amp; Pacific</v>
      </c>
      <c r="D21">
        <f>Analysis!AO39/1000000</f>
        <v>5044</v>
      </c>
      <c r="E21">
        <f>Analysis!AP39/1000000</f>
        <v>5732</v>
      </c>
      <c r="F21">
        <f>Analysis!AQ39/1000000</f>
        <v>4925</v>
      </c>
      <c r="G21">
        <f>Analysis!AR39/1000000</f>
        <v>3237</v>
      </c>
      <c r="H21">
        <f>Analysis!AS39/1000000</f>
        <v>4403</v>
      </c>
      <c r="I21">
        <f>Analysis!AT39/1000000</f>
        <v>5873</v>
      </c>
      <c r="J21">
        <f>Analysis!AU39/1000000</f>
        <v>7627</v>
      </c>
      <c r="K21">
        <f>Analysis!AV39/1000000</f>
        <v>8084</v>
      </c>
      <c r="L21">
        <f>Analysis!AW39/1000000</f>
        <v>6799</v>
      </c>
      <c r="M21">
        <f>Analysis!AX39/1000000</f>
        <v>9183</v>
      </c>
      <c r="N21">
        <f>Analysis!AY39/1000000</f>
        <v>10389</v>
      </c>
      <c r="O21">
        <f>Analysis!AZ39/1000000</f>
        <v>12280</v>
      </c>
      <c r="P21">
        <f>Analysis!BA39/1000000</f>
        <v>17948</v>
      </c>
      <c r="Q21">
        <f>Analysis!BB39/1000000</f>
        <v>18553</v>
      </c>
      <c r="R21">
        <f>Analysis!BC39/1000000</f>
        <v>17231</v>
      </c>
      <c r="S21">
        <f>Analysis!BD39/1000000</f>
        <v>18152</v>
      </c>
      <c r="T21">
        <f>Analysis!BE39/1000000</f>
        <v>19649</v>
      </c>
      <c r="U21">
        <f>Analysis!BF39/1000000</f>
        <v>20251</v>
      </c>
      <c r="X21">
        <f t="shared" si="0"/>
        <v>16</v>
      </c>
      <c r="Y21" s="10">
        <f t="shared" si="1"/>
        <v>9716.25</v>
      </c>
      <c r="Z21" s="10">
        <f t="shared" si="2"/>
        <v>7855.5</v>
      </c>
      <c r="AA21" t="e">
        <f t="shared" si="3"/>
        <v>#N/A</v>
      </c>
    </row>
    <row r="22" spans="1:27" x14ac:dyDescent="0.25">
      <c r="A22" t="s">
        <v>711</v>
      </c>
      <c r="B22" t="s">
        <v>548</v>
      </c>
      <c r="C22" t="str">
        <f>VLOOKUP(B22,'Metadata - Countries'!$B$1:$C$248,2,FALSE)</f>
        <v>East Asia &amp; Pacific</v>
      </c>
      <c r="D22">
        <f>Analysis!AO33/1000000</f>
        <v>4894</v>
      </c>
      <c r="E22">
        <f>Analysis!AP33/1000000</f>
        <v>5775</v>
      </c>
      <c r="F22">
        <f>Analysis!AQ33/1000000</f>
        <v>6175</v>
      </c>
      <c r="G22">
        <f>Analysis!AR33/1000000</f>
        <v>5664</v>
      </c>
      <c r="H22">
        <f>Analysis!AS33/1000000</f>
        <v>5715</v>
      </c>
      <c r="I22">
        <f>Analysis!AT33/1000000</f>
        <v>5970</v>
      </c>
      <c r="J22">
        <f>Analysis!AU33/1000000</f>
        <v>5750</v>
      </c>
      <c r="K22">
        <f>Analysis!AV33/1000000</f>
        <v>6069</v>
      </c>
      <c r="L22">
        <f>Analysis!AW33/1000000</f>
        <v>11475</v>
      </c>
      <c r="M22">
        <f>Analysis!AX33/1000000</f>
        <v>14343</v>
      </c>
      <c r="N22">
        <f>Analysis!AY33/1000000</f>
        <v>15555</v>
      </c>
      <c r="O22">
        <f>Analysis!AZ33/1000000</f>
        <v>11490</v>
      </c>
      <c r="P22">
        <f>Analysis!BA33/1000000</f>
        <v>12422</v>
      </c>
      <c r="Q22">
        <f>Analysis!BB33/1000000</f>
        <v>13781</v>
      </c>
      <c r="R22">
        <f>Analysis!BC33/1000000</f>
        <v>12537</v>
      </c>
      <c r="S22">
        <f>Analysis!BD33/1000000</f>
        <v>15356</v>
      </c>
      <c r="T22">
        <f>Analysis!BE33/1000000</f>
        <v>12534</v>
      </c>
      <c r="U22">
        <f>Analysis!BF33/1000000</f>
        <v>16197</v>
      </c>
      <c r="X22">
        <f t="shared" si="0"/>
        <v>16</v>
      </c>
      <c r="Y22" s="10">
        <f t="shared" si="1"/>
        <v>9560.6875</v>
      </c>
      <c r="Z22" s="10">
        <f t="shared" si="2"/>
        <v>8825</v>
      </c>
      <c r="AA22" t="e">
        <f t="shared" si="3"/>
        <v>#N/A</v>
      </c>
    </row>
    <row r="23" spans="1:27" x14ac:dyDescent="0.25">
      <c r="A23" t="s">
        <v>186</v>
      </c>
      <c r="B23" t="s">
        <v>651</v>
      </c>
      <c r="C23" t="str">
        <f>VLOOKUP(B23,'Metadata - Countries'!$B$1:$C$248,2,FALSE)</f>
        <v>East Asia &amp; Pacific</v>
      </c>
      <c r="D23">
        <f>Analysis!AO35/1000000</f>
        <v>6670</v>
      </c>
      <c r="E23">
        <f>Analysis!AP35/1000000</f>
        <v>6350</v>
      </c>
      <c r="F23">
        <f>Analysis!AQ35/1000000</f>
        <v>6317</v>
      </c>
      <c r="G23">
        <f>Analysis!AR35/1000000</f>
        <v>8263</v>
      </c>
      <c r="H23">
        <f>Analysis!AS35/1000000</f>
        <v>8337</v>
      </c>
      <c r="I23">
        <f>Analysis!AT35/1000000</f>
        <v>8527</v>
      </c>
      <c r="J23">
        <f>Analysis!AU35/1000000</f>
        <v>7919</v>
      </c>
      <c r="K23">
        <f>Analysis!AV35/1000000</f>
        <v>7621</v>
      </c>
      <c r="L23">
        <f>Analysis!AW35/1000000</f>
        <v>7005</v>
      </c>
      <c r="M23">
        <f>Analysis!AX35/1000000</f>
        <v>8226</v>
      </c>
      <c r="N23">
        <f>Analysis!AY35/1000000</f>
        <v>8290</v>
      </c>
      <c r="O23">
        <f>Analysis!AZ35/1000000</f>
        <v>8508</v>
      </c>
      <c r="P23">
        <f>Analysis!BA35/1000000</f>
        <v>9288</v>
      </c>
      <c r="Q23">
        <f>Analysis!BB35/1000000</f>
        <v>13479</v>
      </c>
      <c r="R23">
        <f>Analysis!BC35/1000000</f>
        <v>13304</v>
      </c>
      <c r="S23">
        <f>Analysis!BD35/1000000</f>
        <v>14398</v>
      </c>
      <c r="T23">
        <f>Analysis!BE35/1000000</f>
        <v>17467</v>
      </c>
      <c r="U23">
        <f>Analysis!BF35/1000000</f>
        <v>19653</v>
      </c>
      <c r="X23">
        <f t="shared" si="0"/>
        <v>16</v>
      </c>
      <c r="Y23" s="10">
        <f t="shared" si="1"/>
        <v>8906.375</v>
      </c>
      <c r="Z23" s="10">
        <f t="shared" si="2"/>
        <v>8276.5</v>
      </c>
      <c r="AA23" t="e">
        <f t="shared" si="3"/>
        <v>#N/A</v>
      </c>
    </row>
    <row r="24" spans="1:27" x14ac:dyDescent="0.25">
      <c r="A24" t="s">
        <v>631</v>
      </c>
      <c r="B24" t="s">
        <v>41</v>
      </c>
      <c r="C24" t="str">
        <f>VLOOKUP(B24,'Metadata - Countries'!$B$1:$C$248,2,FALSE)</f>
        <v>Europe &amp; Central Asia</v>
      </c>
      <c r="D24">
        <f>Analysis!AO51/1000000</f>
        <v>4548</v>
      </c>
      <c r="E24">
        <f>Analysis!AP51/1000000</f>
        <v>4844</v>
      </c>
      <c r="F24">
        <f>Analysis!AQ51/1000000</f>
        <v>4529</v>
      </c>
      <c r="G24">
        <f>Analysis!AR51/1000000</f>
        <v>4623</v>
      </c>
      <c r="H24">
        <f>Analysis!AS51/1000000</f>
        <v>6472</v>
      </c>
      <c r="I24">
        <f>Analysis!AT51/1000000</f>
        <v>6592</v>
      </c>
      <c r="J24">
        <f>Analysis!AU51/1000000</f>
        <v>8304</v>
      </c>
      <c r="K24">
        <f>Analysis!AV51/1000000</f>
        <v>7598</v>
      </c>
      <c r="L24">
        <f>Analysis!AW51/1000000</f>
        <v>8848</v>
      </c>
      <c r="M24">
        <f>Analysis!AX51/1000000</f>
        <v>10089</v>
      </c>
      <c r="N24">
        <f>Analysis!AY51/1000000</f>
        <v>10881</v>
      </c>
      <c r="O24">
        <f>Analysis!AZ51/1000000</f>
        <v>11625</v>
      </c>
      <c r="P24">
        <f>Analysis!BA51/1000000</f>
        <v>12371</v>
      </c>
      <c r="Q24">
        <f>Analysis!BB51/1000000</f>
        <v>13106</v>
      </c>
      <c r="R24">
        <f>Analysis!BC51/1000000</f>
        <v>11500</v>
      </c>
      <c r="S24">
        <f>Analysis!BD51/1000000</f>
        <v>11624</v>
      </c>
      <c r="T24">
        <f>Analysis!BE51/1000000</f>
        <v>13008</v>
      </c>
      <c r="U24">
        <f>Analysis!BF51/1000000</f>
        <v>12659</v>
      </c>
      <c r="X24">
        <f t="shared" si="0"/>
        <v>16</v>
      </c>
      <c r="Y24" s="10">
        <f t="shared" si="1"/>
        <v>8597.125</v>
      </c>
      <c r="Z24" s="10">
        <f t="shared" si="2"/>
        <v>8576</v>
      </c>
      <c r="AA24" t="e">
        <f t="shared" si="3"/>
        <v>#N/A</v>
      </c>
    </row>
    <row r="25" spans="1:27" x14ac:dyDescent="0.25">
      <c r="A25" t="s">
        <v>417</v>
      </c>
      <c r="B25" t="s">
        <v>179</v>
      </c>
      <c r="C25" t="str">
        <f>VLOOKUP(B25,'Metadata - Countries'!$B$1:$C$248,2,FALSE)</f>
        <v>Europe &amp; Central Asia</v>
      </c>
      <c r="D25">
        <f>Analysis!AO80/1000000</f>
        <v>5646</v>
      </c>
      <c r="E25">
        <f>Analysis!AP80/1000000</f>
        <v>5572</v>
      </c>
      <c r="F25">
        <f>Analysis!AQ80/1000000</f>
        <v>5415</v>
      </c>
      <c r="G25">
        <f>Analysis!AR80/1000000</f>
        <v>6390</v>
      </c>
      <c r="H25">
        <f>Analysis!AS80/1000000</f>
        <v>6046</v>
      </c>
      <c r="I25">
        <f>Analysis!AT80/1000000</f>
        <v>6027</v>
      </c>
      <c r="J25">
        <f>Analysis!AU80/1000000</f>
        <v>6236</v>
      </c>
      <c r="K25">
        <f>Analysis!AV80/1000000</f>
        <v>6595</v>
      </c>
      <c r="L25">
        <f>Analysis!AW80/1000000</f>
        <v>7634</v>
      </c>
      <c r="M25">
        <f>Analysis!AX80/1000000</f>
        <v>8858</v>
      </c>
      <c r="N25">
        <f>Analysis!AY80/1000000</f>
        <v>9008</v>
      </c>
      <c r="O25">
        <f>Analysis!AZ80/1000000</f>
        <v>10438</v>
      </c>
      <c r="P25">
        <f>Analysis!BA80/1000000</f>
        <v>12917</v>
      </c>
      <c r="Q25">
        <f>Analysis!BB80/1000000</f>
        <v>14047</v>
      </c>
      <c r="R25">
        <f>Analysis!BC80/1000000</f>
        <v>12315</v>
      </c>
      <c r="S25">
        <f>Analysis!BD80/1000000</f>
        <v>12969</v>
      </c>
      <c r="T25">
        <f>Analysis!BE80/1000000</f>
        <v>14882</v>
      </c>
      <c r="U25">
        <f>Analysis!BF80/1000000</f>
        <v>14559</v>
      </c>
      <c r="X25">
        <f t="shared" si="0"/>
        <v>16</v>
      </c>
      <c r="Y25" s="10">
        <f t="shared" si="1"/>
        <v>8507.0625</v>
      </c>
      <c r="Z25" s="10">
        <f t="shared" si="2"/>
        <v>7114.5</v>
      </c>
      <c r="AA25" t="e">
        <f t="shared" si="3"/>
        <v>#N/A</v>
      </c>
    </row>
    <row r="26" spans="1:27" x14ac:dyDescent="0.25">
      <c r="A26" t="s">
        <v>564</v>
      </c>
      <c r="B26" t="s">
        <v>286</v>
      </c>
      <c r="C26" t="str">
        <f>VLOOKUP(B26,'Metadata - Countries'!$B$1:$C$248,2,FALSE)</f>
        <v>East Asia &amp; Pacific</v>
      </c>
      <c r="D26">
        <f>Analysis!AO37/1000000</f>
        <v>3233</v>
      </c>
      <c r="E26">
        <f>Analysis!AP37/1000000</f>
        <v>3085</v>
      </c>
      <c r="F26">
        <f>Analysis!AQ37/1000000</f>
        <v>2876</v>
      </c>
      <c r="G26">
        <f>Analysis!AR37/1000000</f>
        <v>2648</v>
      </c>
      <c r="H26">
        <f>Analysis!AS37/1000000</f>
        <v>2598</v>
      </c>
      <c r="I26">
        <f>Analysis!AT37/1000000</f>
        <v>3205</v>
      </c>
      <c r="J26">
        <f>Analysis!AU37/1000000</f>
        <v>3745</v>
      </c>
      <c r="K26">
        <f>Analysis!AV37/1000000</f>
        <v>4428</v>
      </c>
      <c r="L26">
        <f>Analysis!AW37/1000000</f>
        <v>5225</v>
      </c>
      <c r="M26">
        <f>Analysis!AX37/1000000</f>
        <v>7431</v>
      </c>
      <c r="N26">
        <f>Analysis!AY37/1000000</f>
        <v>8190</v>
      </c>
      <c r="O26">
        <f>Analysis!AZ37/1000000</f>
        <v>10055</v>
      </c>
      <c r="P26">
        <f>Analysis!BA37/1000000</f>
        <v>13733</v>
      </c>
      <c r="Q26">
        <f>Analysis!BB37/1000000</f>
        <v>17297</v>
      </c>
      <c r="R26">
        <f>Analysis!BC37/1000000</f>
        <v>18445</v>
      </c>
      <c r="S26">
        <f>Analysis!BD37/1000000</f>
        <v>28214</v>
      </c>
      <c r="T26">
        <f>Analysis!BE37/1000000</f>
        <v>38976</v>
      </c>
      <c r="U26">
        <f>Analysis!BF37/1000000</f>
        <v>44455</v>
      </c>
      <c r="X26">
        <f t="shared" si="0"/>
        <v>16</v>
      </c>
      <c r="Y26" s="10">
        <f t="shared" si="1"/>
        <v>8400.5</v>
      </c>
      <c r="Z26" s="10">
        <f t="shared" si="2"/>
        <v>4826.5</v>
      </c>
      <c r="AA26" t="e">
        <f t="shared" si="3"/>
        <v>#N/A</v>
      </c>
    </row>
    <row r="27" spans="1:27" x14ac:dyDescent="0.25">
      <c r="A27" t="s">
        <v>2</v>
      </c>
      <c r="B27" t="s">
        <v>337</v>
      </c>
      <c r="C27" t="str">
        <f>VLOOKUP(B27,'Metadata - Countries'!$B$1:$C$248,2,FALSE)</f>
        <v>Europe &amp; Central Asia</v>
      </c>
      <c r="D27">
        <f>Analysis!AO82/1000000</f>
        <v>4312</v>
      </c>
      <c r="E27">
        <f>Analysis!AP82/1000000</f>
        <v>7102</v>
      </c>
      <c r="F27">
        <f>Analysis!AQ82/1000000</f>
        <v>7164</v>
      </c>
      <c r="G27">
        <f>Analysis!AR82/1000000</f>
        <v>6508</v>
      </c>
      <c r="H27">
        <f>Analysis!AS82/1000000</f>
        <v>3723</v>
      </c>
      <c r="I27">
        <f>Analysis!AT82/1000000</f>
        <v>3429</v>
      </c>
      <c r="J27">
        <f>Analysis!AU82/1000000</f>
        <v>4726</v>
      </c>
      <c r="K27">
        <f>Analysis!AV82/1000000</f>
        <v>5278</v>
      </c>
      <c r="L27">
        <f>Analysis!AW82/1000000</f>
        <v>5879</v>
      </c>
      <c r="M27">
        <f>Analysis!AX82/1000000</f>
        <v>7262</v>
      </c>
      <c r="N27">
        <f>Analysis!AY82/1000000</f>
        <v>7806</v>
      </c>
      <c r="O27">
        <f>Analysis!AZ82/1000000</f>
        <v>9720</v>
      </c>
      <c r="P27">
        <f>Analysis!BA82/1000000</f>
        <v>12427</v>
      </c>
      <c r="Q27">
        <f>Analysis!BB82/1000000</f>
        <v>15821</v>
      </c>
      <c r="R27">
        <f>Analysis!BC82/1000000</f>
        <v>12369</v>
      </c>
      <c r="S27">
        <f>Analysis!BD82/1000000</f>
        <v>13239</v>
      </c>
      <c r="T27">
        <f>Analysis!BE82/1000000</f>
        <v>16961</v>
      </c>
      <c r="U27">
        <f>Analysis!BF82/1000000</f>
        <v>17876</v>
      </c>
      <c r="X27">
        <f t="shared" si="0"/>
        <v>16</v>
      </c>
      <c r="Y27" s="10">
        <f t="shared" si="1"/>
        <v>7922.8125</v>
      </c>
      <c r="Z27" s="10">
        <f t="shared" si="2"/>
        <v>7133</v>
      </c>
      <c r="AA27" t="e">
        <f t="shared" si="3"/>
        <v>#N/A</v>
      </c>
    </row>
    <row r="28" spans="1:27" x14ac:dyDescent="0.25">
      <c r="A28" t="s">
        <v>66</v>
      </c>
      <c r="B28" t="s">
        <v>35</v>
      </c>
      <c r="C28" t="str">
        <f>VLOOKUP(B28,'Metadata - Countries'!$B$1:$C$248,2,FALSE)</f>
        <v>Europe &amp; Central Asia</v>
      </c>
      <c r="D28">
        <f>Analysis!AO79/1000000</f>
        <v>6927</v>
      </c>
      <c r="E28">
        <f>Analysis!AP79/1000000</f>
        <v>8764</v>
      </c>
      <c r="F28">
        <f>Analysis!AQ79/1000000</f>
        <v>9053</v>
      </c>
      <c r="G28">
        <f>Analysis!AR79/1000000</f>
        <v>8321</v>
      </c>
      <c r="H28">
        <f>Analysis!AS79/1000000</f>
        <v>6498</v>
      </c>
      <c r="I28">
        <f>Analysis!AT79/1000000</f>
        <v>6128</v>
      </c>
      <c r="J28">
        <f>Analysis!AU79/1000000</f>
        <v>5121</v>
      </c>
      <c r="K28">
        <f>Analysis!AV79/1000000</f>
        <v>4971</v>
      </c>
      <c r="L28">
        <f>Analysis!AW79/1000000</f>
        <v>4733</v>
      </c>
      <c r="M28">
        <f>Analysis!AX79/1000000</f>
        <v>6499</v>
      </c>
      <c r="N28">
        <f>Analysis!AY79/1000000</f>
        <v>7128</v>
      </c>
      <c r="O28">
        <f>Analysis!AZ79/1000000</f>
        <v>8122</v>
      </c>
      <c r="P28">
        <f>Analysis!BA79/1000000</f>
        <v>11686</v>
      </c>
      <c r="Q28">
        <f>Analysis!BB79/1000000</f>
        <v>12837</v>
      </c>
      <c r="R28">
        <f>Analysis!BC79/1000000</f>
        <v>9843</v>
      </c>
      <c r="S28">
        <f>Analysis!BD79/1000000</f>
        <v>9986</v>
      </c>
      <c r="T28">
        <f>Analysis!BE79/1000000</f>
        <v>11598</v>
      </c>
      <c r="U28">
        <f>Analysis!BF79/1000000</f>
        <v>11835</v>
      </c>
      <c r="X28">
        <f t="shared" si="0"/>
        <v>16</v>
      </c>
      <c r="Y28" s="10">
        <f t="shared" si="1"/>
        <v>7913.5625</v>
      </c>
      <c r="Z28" s="10">
        <f t="shared" si="2"/>
        <v>7625</v>
      </c>
      <c r="AA28" t="e">
        <f t="shared" si="3"/>
        <v>#N/A</v>
      </c>
    </row>
    <row r="29" spans="1:27" x14ac:dyDescent="0.25">
      <c r="A29" t="s">
        <v>64</v>
      </c>
      <c r="B29" t="s">
        <v>271</v>
      </c>
      <c r="C29" t="str">
        <f>VLOOKUP(B29,'Metadata - Countries'!$B$1:$C$248,2,FALSE)</f>
        <v>Europe &amp; Central Asia</v>
      </c>
      <c r="D29">
        <f>Analysis!AO85/1000000</f>
        <v>4390</v>
      </c>
      <c r="E29">
        <f>Analysis!AP85/1000000</f>
        <v>4534</v>
      </c>
      <c r="F29">
        <f>Analysis!AQ85/1000000</f>
        <v>4025</v>
      </c>
      <c r="G29">
        <f>Analysis!AR85/1000000</f>
        <v>4997</v>
      </c>
      <c r="H29">
        <f>Analysis!AS85/1000000</f>
        <v>4943</v>
      </c>
      <c r="I29">
        <f>Analysis!AT85/1000000</f>
        <v>4825</v>
      </c>
      <c r="J29">
        <f>Analysis!AU85/1000000</f>
        <v>5200</v>
      </c>
      <c r="K29">
        <f>Analysis!AV85/1000000</f>
        <v>5671</v>
      </c>
      <c r="L29">
        <f>Analysis!AW85/1000000</f>
        <v>6548</v>
      </c>
      <c r="M29">
        <f>Analysis!AX85/1000000</f>
        <v>7686</v>
      </c>
      <c r="N29">
        <f>Analysis!AY85/1000000</f>
        <v>7739</v>
      </c>
      <c r="O29">
        <f>Analysis!AZ85/1000000</f>
        <v>10016</v>
      </c>
      <c r="P29">
        <f>Analysis!BA85/1000000</f>
        <v>12259</v>
      </c>
      <c r="Q29">
        <f>Analysis!BB85/1000000</f>
        <v>12060</v>
      </c>
      <c r="R29">
        <f>Analysis!BC85/1000000</f>
        <v>10100</v>
      </c>
      <c r="S29">
        <f>Analysis!BD85/1000000</f>
        <v>10991</v>
      </c>
      <c r="T29">
        <f>Analysis!BE85/1000000</f>
        <v>12777</v>
      </c>
      <c r="U29">
        <f>Analysis!BF85/1000000</f>
        <v>12415</v>
      </c>
      <c r="X29">
        <f t="shared" si="0"/>
        <v>16</v>
      </c>
      <c r="Y29" s="10">
        <f t="shared" si="1"/>
        <v>7249</v>
      </c>
      <c r="Z29" s="10">
        <f t="shared" si="2"/>
        <v>6109.5</v>
      </c>
      <c r="AA29" t="e">
        <f t="shared" si="3"/>
        <v>#N/A</v>
      </c>
    </row>
    <row r="30" spans="1:27" x14ac:dyDescent="0.25">
      <c r="A30" t="s">
        <v>488</v>
      </c>
      <c r="B30" t="s">
        <v>74</v>
      </c>
      <c r="C30" t="str">
        <f>VLOOKUP(B30,'Metadata - Countries'!$B$1:$C$248,2,FALSE)</f>
        <v>East Asia &amp; Pacific</v>
      </c>
      <c r="D30">
        <f>Analysis!AO42/1000000</f>
        <v>7611</v>
      </c>
      <c r="E30">
        <f>Analysis!AP42/1000000</f>
        <v>7402</v>
      </c>
      <c r="F30">
        <f>Analysis!AQ42/1000000</f>
        <v>6326</v>
      </c>
      <c r="G30">
        <f>Analysis!AR42/1000000</f>
        <v>4603</v>
      </c>
      <c r="H30">
        <f>Analysis!AS42/1000000</f>
        <v>5089</v>
      </c>
      <c r="I30">
        <f>Analysis!AT42/1000000</f>
        <v>5142</v>
      </c>
      <c r="J30">
        <f>Analysis!AU42/1000000</f>
        <v>4641</v>
      </c>
      <c r="K30">
        <f>Analysis!AV42/1000000</f>
        <v>4458</v>
      </c>
      <c r="L30">
        <f>Analysis!AW42/1000000</f>
        <v>3842</v>
      </c>
      <c r="M30">
        <f>Analysis!AX42/1000000</f>
        <v>5327</v>
      </c>
      <c r="N30">
        <f>Analysis!AY42/1000000</f>
        <v>6209</v>
      </c>
      <c r="O30">
        <f>Analysis!AZ42/1000000</f>
        <v>7536</v>
      </c>
      <c r="P30">
        <f>Analysis!BA42/1000000</f>
        <v>9066</v>
      </c>
      <c r="Q30">
        <f>Analysis!BB42/1000000</f>
        <v>10714</v>
      </c>
      <c r="R30">
        <f>Analysis!BC42/1000000</f>
        <v>9403</v>
      </c>
      <c r="S30">
        <f>Analysis!BD42/1000000</f>
        <v>14178</v>
      </c>
      <c r="T30">
        <f>Analysis!BE42/1000000</f>
        <v>18082</v>
      </c>
      <c r="U30">
        <f>Analysis!BF42/1000000</f>
        <v>19261</v>
      </c>
      <c r="X30">
        <f t="shared" si="0"/>
        <v>16</v>
      </c>
      <c r="Y30" s="10">
        <f t="shared" si="1"/>
        <v>6971.6875</v>
      </c>
      <c r="Z30" s="10">
        <f t="shared" si="2"/>
        <v>6267.5</v>
      </c>
      <c r="AA30" t="e">
        <f t="shared" si="3"/>
        <v>#N/A</v>
      </c>
    </row>
    <row r="31" spans="1:27" x14ac:dyDescent="0.25">
      <c r="A31" t="s">
        <v>249</v>
      </c>
      <c r="B31" t="s">
        <v>656</v>
      </c>
      <c r="C31" t="str">
        <f>VLOOKUP(B31,'Metadata - Countries'!$B$1:$C$248,2,FALSE)</f>
        <v>Middle East &amp; North Africa</v>
      </c>
      <c r="D31">
        <f>Analysis!AO125/1000000</f>
        <v>2954</v>
      </c>
      <c r="E31">
        <f>Analysis!AP125/1000000</f>
        <v>3583</v>
      </c>
      <c r="F31">
        <f>Analysis!AQ125/1000000</f>
        <v>4046</v>
      </c>
      <c r="G31">
        <f>Analysis!AR125/1000000</f>
        <v>2942</v>
      </c>
      <c r="H31">
        <f>Analysis!AS125/1000000</f>
        <v>4361</v>
      </c>
      <c r="I31">
        <f>Analysis!AT125/1000000</f>
        <v>4657</v>
      </c>
      <c r="J31">
        <f>Analysis!AU125/1000000</f>
        <v>4119</v>
      </c>
      <c r="K31">
        <f>Analysis!AV125/1000000</f>
        <v>4133</v>
      </c>
      <c r="L31">
        <f>Analysis!AW125/1000000</f>
        <v>4704</v>
      </c>
      <c r="M31">
        <f>Analysis!AX125/1000000</f>
        <v>6328</v>
      </c>
      <c r="N31">
        <f>Analysis!AY125/1000000</f>
        <v>7206</v>
      </c>
      <c r="O31">
        <f>Analysis!AZ125/1000000</f>
        <v>8133</v>
      </c>
      <c r="P31">
        <f>Analysis!BA125/1000000</f>
        <v>10327</v>
      </c>
      <c r="Q31">
        <f>Analysis!BB125/1000000</f>
        <v>12104</v>
      </c>
      <c r="R31">
        <f>Analysis!BC125/1000000</f>
        <v>11757</v>
      </c>
      <c r="S31">
        <f>Analysis!BD125/1000000</f>
        <v>13633</v>
      </c>
      <c r="T31">
        <f>Analysis!BE125/1000000</f>
        <v>9333</v>
      </c>
      <c r="U31">
        <f>Analysis!BF125/1000000</f>
        <v>10823</v>
      </c>
      <c r="X31">
        <f t="shared" si="0"/>
        <v>16</v>
      </c>
      <c r="Y31" s="10">
        <f t="shared" si="1"/>
        <v>6561.6875</v>
      </c>
      <c r="Z31" s="10">
        <f t="shared" si="2"/>
        <v>4680.5</v>
      </c>
      <c r="AA31" t="e">
        <f t="shared" si="3"/>
        <v>#N/A</v>
      </c>
    </row>
    <row r="32" spans="1:27" x14ac:dyDescent="0.25">
      <c r="A32" t="s">
        <v>196</v>
      </c>
      <c r="B32" t="s">
        <v>586</v>
      </c>
      <c r="C32" t="str">
        <f>VLOOKUP(B32,'Metadata - Countries'!$B$1:$C$248,2,FALSE)</f>
        <v>South Asia</v>
      </c>
      <c r="D32">
        <f>Analysis!AO139/1000000</f>
        <v>2582</v>
      </c>
      <c r="E32">
        <f>Analysis!AP139/1000000</f>
        <v>2831</v>
      </c>
      <c r="F32">
        <f>Analysis!AQ139/1000000</f>
        <v>2890</v>
      </c>
      <c r="G32">
        <f>Analysis!AR139/1000000</f>
        <v>2949</v>
      </c>
      <c r="H32">
        <f>Analysis!AS139/1000000</f>
        <v>3010</v>
      </c>
      <c r="I32">
        <f>Analysis!AT139/1000000</f>
        <v>3598</v>
      </c>
      <c r="J32">
        <f>Analysis!AU139/1000000</f>
        <v>3342</v>
      </c>
      <c r="K32">
        <f>Analysis!AV139/1000000</f>
        <v>3300</v>
      </c>
      <c r="L32">
        <f>Analysis!AW139/1000000</f>
        <v>4560</v>
      </c>
      <c r="M32">
        <f>Analysis!AX139/1000000</f>
        <v>6307</v>
      </c>
      <c r="N32">
        <f>Analysis!AY139/1000000</f>
        <v>7659</v>
      </c>
      <c r="O32">
        <f>Analysis!AZ139/1000000</f>
        <v>8915</v>
      </c>
      <c r="P32">
        <f>Analysis!BA139/1000000</f>
        <v>11234</v>
      </c>
      <c r="Q32">
        <f>Analysis!BB139/1000000</f>
        <v>12462</v>
      </c>
      <c r="R32">
        <f>Analysis!BC139/1000000</f>
        <v>11136</v>
      </c>
      <c r="S32">
        <f>Analysis!BD139/1000000</f>
        <v>14490</v>
      </c>
      <c r="T32">
        <f>Analysis!BE139/1000000</f>
        <v>17708</v>
      </c>
      <c r="U32">
        <f>Analysis!BF139/1000000</f>
        <v>18340</v>
      </c>
      <c r="X32">
        <f t="shared" si="0"/>
        <v>16</v>
      </c>
      <c r="Y32" s="10">
        <f t="shared" si="1"/>
        <v>6329.0625</v>
      </c>
      <c r="Z32" s="10">
        <f t="shared" si="2"/>
        <v>4079</v>
      </c>
      <c r="AA32" t="e">
        <f t="shared" si="3"/>
        <v>#N/A</v>
      </c>
    </row>
    <row r="33" spans="1:27" x14ac:dyDescent="0.25">
      <c r="A33" t="s">
        <v>475</v>
      </c>
      <c r="B33" t="s">
        <v>378</v>
      </c>
      <c r="C33" t="str">
        <f>VLOOKUP(B33,'Metadata - Countries'!$B$1:$C$248,2,FALSE)</f>
        <v>Sub-Saharan Africa</v>
      </c>
      <c r="D33">
        <f>Analysis!AO163/1000000</f>
        <v>2654</v>
      </c>
      <c r="E33">
        <f>Analysis!AP163/1000000</f>
        <v>3137</v>
      </c>
      <c r="F33">
        <f>Analysis!AQ163/1000000</f>
        <v>3422</v>
      </c>
      <c r="G33">
        <f>Analysis!AR163/1000000</f>
        <v>3419</v>
      </c>
      <c r="H33">
        <f>Analysis!AS163/1000000</f>
        <v>3407</v>
      </c>
      <c r="I33">
        <f>Analysis!AT163/1000000</f>
        <v>3338</v>
      </c>
      <c r="J33">
        <f>Analysis!AU163/1000000</f>
        <v>3256</v>
      </c>
      <c r="K33">
        <f>Analysis!AV163/1000000</f>
        <v>3695</v>
      </c>
      <c r="L33">
        <f>Analysis!AW163/1000000</f>
        <v>6674</v>
      </c>
      <c r="M33">
        <f>Analysis!AX163/1000000</f>
        <v>7571</v>
      </c>
      <c r="N33">
        <f>Analysis!AY163/1000000</f>
        <v>8629</v>
      </c>
      <c r="O33">
        <f>Analysis!AZ163/1000000</f>
        <v>9211</v>
      </c>
      <c r="P33">
        <f>Analysis!BA163/1000000</f>
        <v>10226</v>
      </c>
      <c r="Q33">
        <f>Analysis!BB163/1000000</f>
        <v>9178</v>
      </c>
      <c r="R33">
        <f>Analysis!BC163/1000000</f>
        <v>8684</v>
      </c>
      <c r="S33">
        <f>Analysis!BD163/1000000</f>
        <v>10308</v>
      </c>
      <c r="T33">
        <f>Analysis!BE163/1000000</f>
        <v>10707</v>
      </c>
      <c r="U33">
        <f>Analysis!BF163/1000000</f>
        <v>11201</v>
      </c>
      <c r="X33">
        <f t="shared" si="0"/>
        <v>16</v>
      </c>
      <c r="Y33" s="10">
        <f t="shared" si="1"/>
        <v>6050.5625</v>
      </c>
      <c r="Z33" s="10">
        <f t="shared" si="2"/>
        <v>5184.5</v>
      </c>
      <c r="AA33" t="e">
        <f t="shared" si="3"/>
        <v>#N/A</v>
      </c>
    </row>
    <row r="34" spans="1:27" x14ac:dyDescent="0.25">
      <c r="A34" t="s">
        <v>453</v>
      </c>
      <c r="B34" t="s">
        <v>461</v>
      </c>
      <c r="C34" t="str">
        <f>VLOOKUP(B34,'Metadata - Countries'!$B$1:$C$248,2,FALSE)</f>
        <v>East Asia &amp; Pacific</v>
      </c>
      <c r="D34">
        <f>Analysis!AO32/1000000</f>
        <v>5229</v>
      </c>
      <c r="E34">
        <f>Analysis!AP32/1000000</f>
        <v>6184</v>
      </c>
      <c r="F34">
        <f>Analysis!AQ32/1000000</f>
        <v>6648</v>
      </c>
      <c r="G34">
        <f>Analysis!AR32/1000000</f>
        <v>4255</v>
      </c>
      <c r="H34">
        <f>Analysis!AS32/1000000</f>
        <v>4352</v>
      </c>
      <c r="I34">
        <f>Analysis!AT32/1000000</f>
        <v>4975</v>
      </c>
      <c r="J34">
        <f>Analysis!AU32/1000000</f>
        <v>5277</v>
      </c>
      <c r="K34">
        <f>Analysis!AV32/1000000</f>
        <v>5797</v>
      </c>
      <c r="L34">
        <f>Analysis!AW32/1000000</f>
        <v>4461</v>
      </c>
      <c r="M34">
        <f>Analysis!AX32/1000000</f>
        <v>5226</v>
      </c>
      <c r="N34">
        <f>Analysis!AY32/1000000</f>
        <v>5094</v>
      </c>
      <c r="O34">
        <f>Analysis!AZ32/1000000</f>
        <v>4890</v>
      </c>
      <c r="P34">
        <f>Analysis!BA32/1000000</f>
        <v>5831</v>
      </c>
      <c r="Q34">
        <f>Analysis!BB32/1000000</f>
        <v>8150</v>
      </c>
      <c r="R34">
        <f>Analysis!BC32/1000000</f>
        <v>6053</v>
      </c>
      <c r="S34">
        <f>Analysis!BD32/1000000</f>
        <v>7618</v>
      </c>
      <c r="T34">
        <f>Analysis!BE32/1000000</f>
        <v>9038</v>
      </c>
      <c r="U34">
        <f>Analysis!BF32/1000000</f>
        <v>9463</v>
      </c>
      <c r="X34">
        <f t="shared" si="0"/>
        <v>16</v>
      </c>
      <c r="Y34" s="10">
        <f t="shared" si="1"/>
        <v>5627.5</v>
      </c>
      <c r="Z34" s="10">
        <f t="shared" si="2"/>
        <v>5253</v>
      </c>
      <c r="AA34" t="e">
        <f t="shared" si="3"/>
        <v>#N/A</v>
      </c>
    </row>
    <row r="35" spans="1:27" x14ac:dyDescent="0.25">
      <c r="A35" t="s">
        <v>500</v>
      </c>
      <c r="B35" t="s">
        <v>616</v>
      </c>
      <c r="C35" t="str">
        <f>VLOOKUP(B35,'Metadata - Countries'!$B$1:$C$248,2,FALSE)</f>
        <v>Europe &amp; Central Asia</v>
      </c>
      <c r="D35">
        <f>Analysis!AO65/1000000</f>
        <v>1349</v>
      </c>
      <c r="E35">
        <f>Analysis!AP65/1000000</f>
        <v>2014</v>
      </c>
      <c r="F35">
        <f>Analysis!AQ65/1000000</f>
        <v>2523</v>
      </c>
      <c r="G35">
        <f>Analysis!AR65/1000000</f>
        <v>2733</v>
      </c>
      <c r="H35">
        <f>Analysis!AS65/1000000</f>
        <v>2595</v>
      </c>
      <c r="I35">
        <f>Analysis!AT65/1000000</f>
        <v>2871</v>
      </c>
      <c r="J35">
        <f>Analysis!AU65/1000000</f>
        <v>3463</v>
      </c>
      <c r="K35">
        <f>Analysis!AV65/1000000</f>
        <v>3952</v>
      </c>
      <c r="L35">
        <f>Analysis!AW65/1000000</f>
        <v>6513</v>
      </c>
      <c r="M35">
        <f>Analysis!AX65/1000000</f>
        <v>6945</v>
      </c>
      <c r="N35">
        <f>Analysis!AY65/1000000</f>
        <v>7625</v>
      </c>
      <c r="O35">
        <f>Analysis!AZ65/1000000</f>
        <v>8296</v>
      </c>
      <c r="P35">
        <f>Analysis!BA65/1000000</f>
        <v>9601</v>
      </c>
      <c r="Q35">
        <f>Analysis!BB65/1000000</f>
        <v>11681</v>
      </c>
      <c r="R35">
        <f>Analysis!BC65/1000000</f>
        <v>9308</v>
      </c>
      <c r="S35">
        <f>Analysis!BD65/1000000</f>
        <v>8255</v>
      </c>
      <c r="T35">
        <f>Analysis!BE65/1000000</f>
        <v>9638</v>
      </c>
      <c r="U35">
        <f>Analysis!BF65/1000000</f>
        <v>8865</v>
      </c>
      <c r="X35">
        <f t="shared" si="0"/>
        <v>16</v>
      </c>
      <c r="Y35" s="10">
        <f t="shared" si="1"/>
        <v>5607.75</v>
      </c>
      <c r="Z35" s="10">
        <f t="shared" si="2"/>
        <v>5232.5</v>
      </c>
      <c r="AA35" t="e">
        <f t="shared" si="3"/>
        <v>#N/A</v>
      </c>
    </row>
    <row r="36" spans="1:27" x14ac:dyDescent="0.25">
      <c r="A36" t="s">
        <v>94</v>
      </c>
      <c r="B36" t="s">
        <v>49</v>
      </c>
      <c r="C36" t="str">
        <f>VLOOKUP(B36,'Metadata - Countries'!$B$1:$C$248,2,FALSE)</f>
        <v>Europe &amp; Central Asia</v>
      </c>
      <c r="D36">
        <f>Analysis!AO67/1000000</f>
        <v>2698</v>
      </c>
      <c r="E36">
        <f>Analysis!AP67/1000000</f>
        <v>3022</v>
      </c>
      <c r="F36">
        <f>Analysis!AQ67/1000000</f>
        <v>3181</v>
      </c>
      <c r="G36">
        <f>Analysis!AR67/1000000</f>
        <v>3297</v>
      </c>
      <c r="H36">
        <f>Analysis!AS67/1000000</f>
        <v>3403</v>
      </c>
      <c r="I36">
        <f>Analysis!AT67/1000000</f>
        <v>3517</v>
      </c>
      <c r="J36">
        <f>Analysis!AU67/1000000</f>
        <v>3789</v>
      </c>
      <c r="K36">
        <f>Analysis!AV67/1000000</f>
        <v>4228</v>
      </c>
      <c r="L36">
        <f>Analysis!AW67/1000000</f>
        <v>5206</v>
      </c>
      <c r="M36">
        <f>Analysis!AX67/1000000</f>
        <v>6075</v>
      </c>
      <c r="N36">
        <f>Analysis!AY67/1000000</f>
        <v>6780</v>
      </c>
      <c r="O36">
        <f>Analysis!AZ67/1000000</f>
        <v>7664</v>
      </c>
      <c r="P36">
        <f>Analysis!BA67/1000000</f>
        <v>9263</v>
      </c>
      <c r="Q36">
        <f>Analysis!BB67/1000000</f>
        <v>9967</v>
      </c>
      <c r="R36">
        <f>Analysis!BC67/1000000</f>
        <v>8458</v>
      </c>
      <c r="S36">
        <f>Analysis!BD67/1000000</f>
        <v>8187</v>
      </c>
      <c r="T36">
        <f>Analysis!BE67/1000000</f>
        <v>9526</v>
      </c>
      <c r="U36">
        <f>Analysis!BF67/1000000</f>
        <v>9064</v>
      </c>
      <c r="X36">
        <f t="shared" ref="X36:X67" si="4">COUNT(D36:S36)</f>
        <v>16</v>
      </c>
      <c r="Y36" s="10">
        <f t="shared" ref="Y36:Y67" si="5">AVERAGE(D36:S36)</f>
        <v>5545.9375</v>
      </c>
      <c r="Z36" s="10">
        <f t="shared" si="2"/>
        <v>4717</v>
      </c>
      <c r="AA36" t="e">
        <f t="shared" si="3"/>
        <v>#N/A</v>
      </c>
    </row>
    <row r="37" spans="1:27" x14ac:dyDescent="0.25">
      <c r="A37" t="s">
        <v>166</v>
      </c>
      <c r="B37" t="s">
        <v>652</v>
      </c>
      <c r="C37" t="str">
        <f>VLOOKUP(B37,'Metadata - Countries'!$B$1:$C$248,2,FALSE)</f>
        <v>Europe &amp; Central Asia</v>
      </c>
      <c r="D37">
        <f>Analysis!AO56/1000000</f>
        <v>2880</v>
      </c>
      <c r="E37">
        <f>Analysis!AP56/1000000</f>
        <v>4079</v>
      </c>
      <c r="F37">
        <f>Analysis!AQ56/1000000</f>
        <v>3620</v>
      </c>
      <c r="G37">
        <f>Analysis!AR56/1000000</f>
        <v>3894</v>
      </c>
      <c r="H37">
        <f>Analysis!AS56/1000000</f>
        <v>3153</v>
      </c>
      <c r="I37">
        <f>Analysis!AT56/1000000</f>
        <v>2973</v>
      </c>
      <c r="J37">
        <f>Analysis!AU56/1000000</f>
        <v>3104</v>
      </c>
      <c r="K37">
        <f>Analysis!AV56/1000000</f>
        <v>3376</v>
      </c>
      <c r="L37">
        <f>Analysis!AW56/1000000</f>
        <v>4069</v>
      </c>
      <c r="M37">
        <f>Analysis!AX56/1000000</f>
        <v>4931</v>
      </c>
      <c r="N37">
        <f>Analysis!AY56/1000000</f>
        <v>5772</v>
      </c>
      <c r="O37">
        <f>Analysis!AZ56/1000000</f>
        <v>6702</v>
      </c>
      <c r="P37">
        <f>Analysis!BA56/1000000</f>
        <v>7775</v>
      </c>
      <c r="Q37">
        <f>Analysis!BB56/1000000</f>
        <v>8871</v>
      </c>
      <c r="R37">
        <f>Analysis!BC56/1000000</f>
        <v>7936</v>
      </c>
      <c r="S37">
        <f>Analysis!BD56/1000000</f>
        <v>8017</v>
      </c>
      <c r="T37">
        <f>Analysis!BE56/1000000</f>
        <v>8503</v>
      </c>
      <c r="U37">
        <f>Analysis!BF56/1000000</f>
        <v>7758</v>
      </c>
      <c r="X37">
        <f t="shared" si="4"/>
        <v>16</v>
      </c>
      <c r="Y37" s="10">
        <f t="shared" si="5"/>
        <v>5072</v>
      </c>
      <c r="Z37" s="10">
        <f t="shared" si="2"/>
        <v>4074</v>
      </c>
      <c r="AA37" t="e">
        <f t="shared" si="3"/>
        <v>#N/A</v>
      </c>
    </row>
    <row r="38" spans="1:27" x14ac:dyDescent="0.25">
      <c r="A38" t="s">
        <v>295</v>
      </c>
      <c r="B38" t="s">
        <v>511</v>
      </c>
      <c r="C38" t="str">
        <f>VLOOKUP(B38,'Metadata - Countries'!$B$1:$C$248,2,FALSE)</f>
        <v>Europe &amp; Central Asia</v>
      </c>
      <c r="D38">
        <f>Analysis!AO58/1000000</f>
        <v>3691</v>
      </c>
      <c r="E38">
        <f>Analysis!AP58/1000000</f>
        <v>3420</v>
      </c>
      <c r="F38">
        <f>Analysis!AQ58/1000000</f>
        <v>3156</v>
      </c>
      <c r="G38">
        <f>Analysis!AR58/1000000</f>
        <v>3236</v>
      </c>
      <c r="H38">
        <f>Analysis!AS58/1000000</f>
        <v>3698</v>
      </c>
      <c r="I38">
        <f>Analysis!AT58/1000000</f>
        <v>3671</v>
      </c>
      <c r="J38">
        <f>Analysis!AU58/1000000</f>
        <v>4003</v>
      </c>
      <c r="K38">
        <f>Analysis!AV58/1000000</f>
        <v>4791</v>
      </c>
      <c r="L38">
        <f>Analysis!AW58/1000000</f>
        <v>5271</v>
      </c>
      <c r="M38">
        <f>Analysis!AX58/1000000</f>
        <v>5652</v>
      </c>
      <c r="N38">
        <f>Analysis!AY58/1000000</f>
        <v>5293</v>
      </c>
      <c r="O38">
        <f>Analysis!AZ58/1000000</f>
        <v>5562</v>
      </c>
      <c r="P38">
        <f>Analysis!BA58/1000000</f>
        <v>5978</v>
      </c>
      <c r="Q38">
        <f>Analysis!BB58/1000000</f>
        <v>6281</v>
      </c>
      <c r="R38">
        <f>Analysis!BC58/1000000</f>
        <v>5617</v>
      </c>
      <c r="S38">
        <f>Analysis!BD58/1000000</f>
        <v>5704</v>
      </c>
      <c r="T38">
        <f>Analysis!BE58/1000000</f>
        <v>6366</v>
      </c>
      <c r="U38">
        <f>Analysis!BF58/1000000</f>
        <v>6135</v>
      </c>
      <c r="X38">
        <f t="shared" si="4"/>
        <v>16</v>
      </c>
      <c r="Y38" s="10">
        <f t="shared" si="5"/>
        <v>4689</v>
      </c>
      <c r="Z38" s="10">
        <f t="shared" si="2"/>
        <v>5031</v>
      </c>
      <c r="AA38" t="e">
        <f t="shared" si="3"/>
        <v>#N/A</v>
      </c>
    </row>
    <row r="39" spans="1:27" x14ac:dyDescent="0.25">
      <c r="A39" t="s">
        <v>45</v>
      </c>
      <c r="B39" t="s">
        <v>626</v>
      </c>
      <c r="C39" t="str">
        <f>VLOOKUP(B39,'Metadata - Countries'!$B$1:$C$248,2,FALSE)</f>
        <v>Europe &amp; Central Asia</v>
      </c>
      <c r="D39">
        <f>Analysis!AO66/1000000</f>
        <v>2938</v>
      </c>
      <c r="E39">
        <f>Analysis!AP66/1000000</f>
        <v>3589</v>
      </c>
      <c r="F39">
        <f>Analysis!AQ66/1000000</f>
        <v>3824</v>
      </c>
      <c r="G39">
        <f>Analysis!AR66/1000000</f>
        <v>3688</v>
      </c>
      <c r="H39">
        <f>Analysis!AS66/1000000</f>
        <v>3622</v>
      </c>
      <c r="I39">
        <f>Analysis!AT66/1000000</f>
        <v>3809</v>
      </c>
      <c r="J39">
        <f>Analysis!AU66/1000000</f>
        <v>4191</v>
      </c>
      <c r="K39">
        <f>Analysis!AV66/1000000</f>
        <v>3774</v>
      </c>
      <c r="L39">
        <f>Analysis!AW66/1000000</f>
        <v>4119</v>
      </c>
      <c r="M39">
        <f>Analysis!AX66/1000000</f>
        <v>4009</v>
      </c>
      <c r="N39">
        <f>Analysis!AY66/1000000</f>
        <v>4761</v>
      </c>
      <c r="O39">
        <f>Analysis!AZ66/1000000</f>
        <v>4998</v>
      </c>
      <c r="P39">
        <f>Analysis!BA66/1000000</f>
        <v>5628</v>
      </c>
      <c r="Q39">
        <f>Analysis!BB66/1000000</f>
        <v>7113</v>
      </c>
      <c r="R39">
        <f>Analysis!BC66/1000000</f>
        <v>6740</v>
      </c>
      <c r="S39">
        <f>Analysis!BD66/1000000</f>
        <v>6338</v>
      </c>
      <c r="T39">
        <f>Analysis!BE66/1000000</f>
        <v>6929</v>
      </c>
      <c r="U39">
        <f>Analysis!BF66/1000000</f>
        <v>5923</v>
      </c>
      <c r="X39">
        <f t="shared" si="4"/>
        <v>16</v>
      </c>
      <c r="Y39" s="10">
        <f t="shared" si="5"/>
        <v>4571.3125</v>
      </c>
      <c r="Z39" s="10">
        <f t="shared" si="2"/>
        <v>4064</v>
      </c>
      <c r="AA39" t="e">
        <f t="shared" si="3"/>
        <v>#N/A</v>
      </c>
    </row>
    <row r="40" spans="1:27" x14ac:dyDescent="0.25">
      <c r="A40" t="s">
        <v>29</v>
      </c>
      <c r="B40" t="s">
        <v>194</v>
      </c>
      <c r="C40" t="str">
        <f>VLOOKUP(B40,'Metadata - Countries'!$B$1:$C$248,2,FALSE)</f>
        <v>Middle East &amp; North Africa</v>
      </c>
      <c r="D40">
        <f>Analysis!AO130/1000000</f>
        <v>1469</v>
      </c>
      <c r="E40">
        <f>Analysis!AP130/1000000</f>
        <v>1857</v>
      </c>
      <c r="F40">
        <f>Analysis!AQ130/1000000</f>
        <v>1649</v>
      </c>
      <c r="G40">
        <f>Analysis!AR130/1000000</f>
        <v>1934</v>
      </c>
      <c r="H40">
        <f>Analysis!AS130/1000000</f>
        <v>2177</v>
      </c>
      <c r="I40">
        <f>Analysis!AT130/1000000</f>
        <v>2280</v>
      </c>
      <c r="J40">
        <f>Analysis!AU130/1000000</f>
        <v>2966</v>
      </c>
      <c r="K40">
        <f>Analysis!AV130/1000000</f>
        <v>3157</v>
      </c>
      <c r="L40">
        <f>Analysis!AW130/1000000</f>
        <v>3802</v>
      </c>
      <c r="M40">
        <f>Analysis!AX130/1000000</f>
        <v>4540</v>
      </c>
      <c r="N40">
        <f>Analysis!AY130/1000000</f>
        <v>5426</v>
      </c>
      <c r="O40">
        <f>Analysis!AZ130/1000000</f>
        <v>6900</v>
      </c>
      <c r="P40">
        <f>Analysis!BA130/1000000</f>
        <v>8307</v>
      </c>
      <c r="Q40">
        <f>Analysis!BB130/1000000</f>
        <v>8885</v>
      </c>
      <c r="R40">
        <f>Analysis!BC130/1000000</f>
        <v>7980</v>
      </c>
      <c r="S40">
        <f>Analysis!BD130/1000000</f>
        <v>8176</v>
      </c>
      <c r="T40">
        <f>Analysis!BE130/1000000</f>
        <v>9101</v>
      </c>
      <c r="U40">
        <f>Analysis!BF130/1000000</f>
        <v>8491</v>
      </c>
      <c r="X40">
        <f t="shared" si="4"/>
        <v>16</v>
      </c>
      <c r="Y40" s="10">
        <f t="shared" si="5"/>
        <v>4469.0625</v>
      </c>
      <c r="Z40" s="10">
        <f t="shared" si="2"/>
        <v>3479.5</v>
      </c>
      <c r="AA40" t="e">
        <f t="shared" si="3"/>
        <v>#N/A</v>
      </c>
    </row>
    <row r="41" spans="1:27" x14ac:dyDescent="0.25">
      <c r="A41" t="s">
        <v>469</v>
      </c>
      <c r="B41" t="s">
        <v>655</v>
      </c>
      <c r="C41" t="str">
        <f>VLOOKUP(B41,'Metadata - Countries'!$B$1:$C$248,2,FALSE)</f>
        <v>Middle East &amp; North Africa</v>
      </c>
      <c r="D41">
        <f>Analysis!AO126/1000000</f>
        <v>3491</v>
      </c>
      <c r="E41">
        <f>Analysis!AP126/1000000</f>
        <v>3506</v>
      </c>
      <c r="F41">
        <f>Analysis!AQ126/1000000</f>
        <v>3740</v>
      </c>
      <c r="G41">
        <f>Analysis!AR126/1000000</f>
        <v>3598</v>
      </c>
      <c r="H41">
        <f>Analysis!AS126/1000000</f>
        <v>4800</v>
      </c>
      <c r="I41">
        <f>Analysis!AT126/1000000</f>
        <v>4611</v>
      </c>
      <c r="J41">
        <f>Analysis!AU126/1000000</f>
        <v>2854</v>
      </c>
      <c r="K41">
        <f>Analysis!AV126/1000000</f>
        <v>2426</v>
      </c>
      <c r="L41">
        <f>Analysis!AW126/1000000</f>
        <v>2473</v>
      </c>
      <c r="M41">
        <f>Analysis!AX126/1000000</f>
        <v>2908</v>
      </c>
      <c r="N41">
        <f>Analysis!AY126/1000000</f>
        <v>3427</v>
      </c>
      <c r="O41">
        <f>Analysis!AZ126/1000000</f>
        <v>3802</v>
      </c>
      <c r="P41">
        <f>Analysis!BA126/1000000</f>
        <v>4405</v>
      </c>
      <c r="Q41">
        <f>Analysis!BB126/1000000</f>
        <v>5509</v>
      </c>
      <c r="R41">
        <f>Analysis!BC126/1000000</f>
        <v>5067</v>
      </c>
      <c r="S41">
        <f>Analysis!BD126/1000000</f>
        <v>5824</v>
      </c>
      <c r="T41">
        <f>Analysis!BE126/1000000</f>
        <v>6029</v>
      </c>
      <c r="U41">
        <f>Analysis!BF126/1000000</f>
        <v>6225</v>
      </c>
      <c r="X41">
        <f t="shared" si="4"/>
        <v>16</v>
      </c>
      <c r="Y41" s="10">
        <f t="shared" si="5"/>
        <v>3902.5625</v>
      </c>
      <c r="Z41" s="10">
        <f t="shared" si="2"/>
        <v>3669</v>
      </c>
      <c r="AA41" t="e">
        <f t="shared" si="3"/>
        <v>#N/A</v>
      </c>
    </row>
    <row r="42" spans="1:27" x14ac:dyDescent="0.25">
      <c r="A42" t="s">
        <v>428</v>
      </c>
      <c r="B42" t="s">
        <v>250</v>
      </c>
      <c r="C42" t="str">
        <f>VLOOKUP(B42,'Metadata - Countries'!$B$1:$C$248,2,FALSE)</f>
        <v>Middle East &amp; North Africa</v>
      </c>
      <c r="D42">
        <f>Analysis!AO129/1000000</f>
        <v>710</v>
      </c>
      <c r="E42">
        <f>Analysis!AP129/1000000</f>
        <v>715</v>
      </c>
      <c r="F42">
        <f>Analysis!AQ129/1000000</f>
        <v>1000</v>
      </c>
      <c r="G42">
        <f>Analysis!AR129/1000000</f>
        <v>1221</v>
      </c>
      <c r="H42">
        <f>Analysis!AS129/1000000</f>
        <v>673</v>
      </c>
      <c r="I42">
        <f>Analysis!AT129/1000000</f>
        <v>742</v>
      </c>
      <c r="J42">
        <f>Analysis!AU129/1000000</f>
        <v>837</v>
      </c>
      <c r="K42">
        <f>Analysis!AV129/1000000</f>
        <v>4284</v>
      </c>
      <c r="L42">
        <f>Analysis!AW129/1000000</f>
        <v>6782</v>
      </c>
      <c r="M42">
        <f>Analysis!AX129/1000000</f>
        <v>5931</v>
      </c>
      <c r="N42">
        <f>Analysis!AY129/1000000</f>
        <v>5969</v>
      </c>
      <c r="O42">
        <f>Analysis!AZ129/1000000</f>
        <v>5457</v>
      </c>
      <c r="P42">
        <f>Analysis!BA129/1000000</f>
        <v>5796</v>
      </c>
      <c r="Q42">
        <f>Analysis!BB129/1000000</f>
        <v>6317</v>
      </c>
      <c r="R42">
        <f>Analysis!BC129/1000000</f>
        <v>7157</v>
      </c>
      <c r="S42">
        <f>Analysis!BD129/1000000</f>
        <v>8026</v>
      </c>
      <c r="T42">
        <f>Analysis!BE129/1000000</f>
        <v>6797</v>
      </c>
      <c r="U42">
        <f>Analysis!BF129/1000000</f>
        <v>6298</v>
      </c>
      <c r="X42">
        <f t="shared" si="4"/>
        <v>16</v>
      </c>
      <c r="Y42" s="10">
        <f t="shared" si="5"/>
        <v>3851.0625</v>
      </c>
      <c r="Z42" s="10">
        <f t="shared" si="2"/>
        <v>4870.5</v>
      </c>
      <c r="AA42" t="e">
        <f t="shared" si="3"/>
        <v>#N/A</v>
      </c>
    </row>
    <row r="43" spans="1:27" x14ac:dyDescent="0.25">
      <c r="A43" t="s">
        <v>544</v>
      </c>
      <c r="B43" t="s">
        <v>274</v>
      </c>
      <c r="C43" t="str">
        <f>VLOOKUP(B43,'Metadata - Countries'!$B$1:$C$248,2,FALSE)</f>
        <v>East Asia &amp; Pacific</v>
      </c>
      <c r="D43">
        <f>Analysis!AO40/1000000</f>
        <v>2318</v>
      </c>
      <c r="E43">
        <f>Analysis!AP40/1000000</f>
        <v>2553</v>
      </c>
      <c r="F43">
        <f>Analysis!AQ40/1000000</f>
        <v>2211</v>
      </c>
      <c r="G43">
        <f>Analysis!AR40/1000000</f>
        <v>1857</v>
      </c>
      <c r="H43">
        <f>Analysis!AS40/1000000</f>
        <v>2234</v>
      </c>
      <c r="I43">
        <f>Analysis!AT40/1000000</f>
        <v>2272</v>
      </c>
      <c r="J43">
        <f>Analysis!AU40/1000000</f>
        <v>2340</v>
      </c>
      <c r="K43">
        <f>Analysis!AV40/1000000</f>
        <v>3159</v>
      </c>
      <c r="L43">
        <f>Analysis!AW40/1000000</f>
        <v>4232</v>
      </c>
      <c r="M43">
        <f>Analysis!AX40/1000000</f>
        <v>5098</v>
      </c>
      <c r="N43">
        <f>Analysis!AY40/1000000</f>
        <v>5211</v>
      </c>
      <c r="O43">
        <f>Analysis!AZ40/1000000</f>
        <v>4792</v>
      </c>
      <c r="P43">
        <f>Analysis!BA40/1000000</f>
        <v>5413</v>
      </c>
      <c r="Q43">
        <f>Analysis!BB40/1000000</f>
        <v>5152</v>
      </c>
      <c r="R43">
        <f>Analysis!BC40/1000000</f>
        <v>4591</v>
      </c>
      <c r="S43">
        <f>Analysis!BD40/1000000</f>
        <v>4904</v>
      </c>
      <c r="T43">
        <f>Analysis!BE40/1000000</f>
        <v>5546</v>
      </c>
      <c r="U43">
        <f>Analysis!BF40/1000000</f>
        <v>5467</v>
      </c>
      <c r="X43">
        <f t="shared" si="4"/>
        <v>16</v>
      </c>
      <c r="Y43" s="10">
        <f t="shared" si="5"/>
        <v>3646.0625</v>
      </c>
      <c r="Z43" s="10">
        <f t="shared" si="2"/>
        <v>3695.5</v>
      </c>
      <c r="AA43" t="e">
        <f t="shared" si="3"/>
        <v>#N/A</v>
      </c>
    </row>
    <row r="44" spans="1:27" x14ac:dyDescent="0.25">
      <c r="A44" t="s">
        <v>662</v>
      </c>
      <c r="B44" t="s">
        <v>587</v>
      </c>
      <c r="C44" t="str">
        <f>VLOOKUP(B44,'Metadata - Countries'!$B$1:$C$248,2,FALSE)</f>
        <v>Europe &amp; Central Asia</v>
      </c>
      <c r="D44">
        <f>Analysis!AO78/1000000</f>
        <v>2730</v>
      </c>
      <c r="E44">
        <f>Analysis!AP78/1000000</f>
        <v>2770</v>
      </c>
      <c r="F44">
        <f>Analysis!AQ78/1000000</f>
        <v>2570</v>
      </c>
      <c r="G44">
        <f>Analysis!AR78/1000000</f>
        <v>2545</v>
      </c>
      <c r="H44">
        <f>Analysis!AS78/1000000</f>
        <v>2751</v>
      </c>
      <c r="I44">
        <f>Analysis!AT78/1000000</f>
        <v>2521</v>
      </c>
      <c r="J44">
        <f>Analysis!AU78/1000000</f>
        <v>2380</v>
      </c>
      <c r="K44">
        <f>Analysis!AV78/1000000</f>
        <v>2581</v>
      </c>
      <c r="L44">
        <f>Analysis!AW78/1000000</f>
        <v>2989</v>
      </c>
      <c r="M44">
        <f>Analysis!AX78/1000000</f>
        <v>3531</v>
      </c>
      <c r="N44">
        <f>Analysis!AY78/1000000</f>
        <v>4243</v>
      </c>
      <c r="O44">
        <f>Analysis!AZ78/1000000</f>
        <v>4289</v>
      </c>
      <c r="P44">
        <f>Analysis!BA78/1000000</f>
        <v>5322</v>
      </c>
      <c r="Q44">
        <f>Analysis!BB78/1000000</f>
        <v>5702</v>
      </c>
      <c r="R44">
        <f>Analysis!BC78/1000000</f>
        <v>4949</v>
      </c>
      <c r="S44">
        <f>Analysis!BD78/1000000</f>
        <v>5299</v>
      </c>
      <c r="T44">
        <f>Analysis!BE78/1000000</f>
        <v>6301</v>
      </c>
      <c r="U44">
        <f>Analysis!BF78/1000000</f>
        <v>5353</v>
      </c>
      <c r="X44">
        <f t="shared" si="4"/>
        <v>16</v>
      </c>
      <c r="Y44" s="10">
        <f t="shared" si="5"/>
        <v>3573.25</v>
      </c>
      <c r="Z44" s="10">
        <f t="shared" si="2"/>
        <v>2879.5</v>
      </c>
      <c r="AA44" t="e">
        <f t="shared" si="3"/>
        <v>#N/A</v>
      </c>
    </row>
    <row r="45" spans="1:27" x14ac:dyDescent="0.25">
      <c r="A45" t="s">
        <v>301</v>
      </c>
      <c r="B45" t="s">
        <v>482</v>
      </c>
      <c r="C45" t="str">
        <f>VLOOKUP(B45,'Metadata - Countries'!$B$1:$C$248,2,FALSE)</f>
        <v>Latin America &amp; Caribbean</v>
      </c>
      <c r="D45">
        <f>Analysis!AO89/1000000</f>
        <v>2550</v>
      </c>
      <c r="E45">
        <f>Analysis!AP89/1000000</f>
        <v>2975</v>
      </c>
      <c r="F45">
        <f>Analysis!AQ89/1000000</f>
        <v>3153</v>
      </c>
      <c r="G45">
        <f>Analysis!AR89/1000000</f>
        <v>3353</v>
      </c>
      <c r="H45">
        <f>Analysis!AS89/1000000</f>
        <v>3175</v>
      </c>
      <c r="I45">
        <f>Analysis!AT89/1000000</f>
        <v>3195</v>
      </c>
      <c r="J45">
        <f>Analysis!AU89/1000000</f>
        <v>2756</v>
      </c>
      <c r="K45">
        <f>Analysis!AV89/1000000</f>
        <v>1716</v>
      </c>
      <c r="L45">
        <f>Analysis!AW89/1000000</f>
        <v>2306</v>
      </c>
      <c r="M45">
        <f>Analysis!AX89/1000000</f>
        <v>2660</v>
      </c>
      <c r="N45">
        <f>Analysis!AY89/1000000</f>
        <v>3209</v>
      </c>
      <c r="O45">
        <f>Analysis!AZ89/1000000</f>
        <v>3899</v>
      </c>
      <c r="P45">
        <f>Analysis!BA89/1000000</f>
        <v>4984</v>
      </c>
      <c r="Q45">
        <f>Analysis!BB89/1000000</f>
        <v>5295</v>
      </c>
      <c r="R45">
        <f>Analysis!BC89/1000000</f>
        <v>4476</v>
      </c>
      <c r="S45">
        <f>Analysis!BD89/1000000</f>
        <v>5629</v>
      </c>
      <c r="T45">
        <f>Analysis!BE89/1000000</f>
        <v>6060</v>
      </c>
      <c r="U45">
        <f>Analysis!BF89/1000000</f>
        <v>5655</v>
      </c>
      <c r="X45">
        <f t="shared" si="4"/>
        <v>16</v>
      </c>
      <c r="Y45" s="10">
        <f t="shared" si="5"/>
        <v>3458.1875</v>
      </c>
      <c r="Z45" s="10">
        <f t="shared" si="2"/>
        <v>3185</v>
      </c>
      <c r="AA45" t="e">
        <f t="shared" si="3"/>
        <v>#N/A</v>
      </c>
    </row>
    <row r="46" spans="1:27" x14ac:dyDescent="0.25">
      <c r="A46" t="s">
        <v>584</v>
      </c>
      <c r="B46" t="s">
        <v>326</v>
      </c>
      <c r="C46" t="str">
        <f>VLOOKUP(B46,'Metadata - Countries'!$B$1:$C$248,2,FALSE)</f>
        <v>Latin America &amp; Caribbean</v>
      </c>
      <c r="D46">
        <f>Analysis!AO93/1000000</f>
        <v>1085</v>
      </c>
      <c r="E46">
        <f>Analysis!AP93/1000000</f>
        <v>744</v>
      </c>
      <c r="F46">
        <f>Analysis!AQ93/1000000</f>
        <v>1025</v>
      </c>
      <c r="G46">
        <f>Analysis!AR93/1000000</f>
        <v>1398</v>
      </c>
      <c r="H46">
        <f>Analysis!AS93/1000000</f>
        <v>1718</v>
      </c>
      <c r="I46">
        <f>Analysis!AT93/1000000</f>
        <v>1969</v>
      </c>
      <c r="J46">
        <f>Analysis!AU93/1000000</f>
        <v>1844</v>
      </c>
      <c r="K46">
        <f>Analysis!AV93/1000000</f>
        <v>2142</v>
      </c>
      <c r="L46">
        <f>Analysis!AW93/1000000</f>
        <v>2673</v>
      </c>
      <c r="M46">
        <f>Analysis!AX93/1000000</f>
        <v>3389</v>
      </c>
      <c r="N46">
        <f>Analysis!AY93/1000000</f>
        <v>4168</v>
      </c>
      <c r="O46">
        <f>Analysis!AZ93/1000000</f>
        <v>4577</v>
      </c>
      <c r="P46">
        <f>Analysis!BA93/1000000</f>
        <v>5284</v>
      </c>
      <c r="Q46">
        <f>Analysis!BB93/1000000</f>
        <v>6109</v>
      </c>
      <c r="R46">
        <f>Analysis!BC93/1000000</f>
        <v>5635</v>
      </c>
      <c r="S46">
        <f>Analysis!BD93/1000000</f>
        <v>6180</v>
      </c>
      <c r="T46">
        <f>Analysis!BE93/1000000</f>
        <v>6830</v>
      </c>
      <c r="U46">
        <f>Analysis!BF93/1000000</f>
        <v>6890</v>
      </c>
      <c r="X46">
        <f t="shared" si="4"/>
        <v>16</v>
      </c>
      <c r="Y46" s="10">
        <f t="shared" si="5"/>
        <v>3121.25</v>
      </c>
      <c r="Z46" s="10">
        <f t="shared" si="2"/>
        <v>2407.5</v>
      </c>
      <c r="AA46" t="e">
        <f t="shared" si="3"/>
        <v>#N/A</v>
      </c>
    </row>
    <row r="47" spans="1:27" x14ac:dyDescent="0.25">
      <c r="A47" t="s">
        <v>404</v>
      </c>
      <c r="B47" t="s">
        <v>694</v>
      </c>
      <c r="C47" t="str">
        <f>VLOOKUP(B47,'Metadata - Countries'!$B$1:$C$248,2,FALSE)</f>
        <v>Latin America &amp; Caribbean</v>
      </c>
      <c r="D47">
        <f>Analysis!AO100/1000000</f>
        <v>1571</v>
      </c>
      <c r="E47">
        <f>Analysis!AP100/1000000</f>
        <v>1781</v>
      </c>
      <c r="F47">
        <f>Analysis!AQ100/1000000</f>
        <v>2099</v>
      </c>
      <c r="G47">
        <f>Analysis!AR100/1000000</f>
        <v>2153</v>
      </c>
      <c r="H47">
        <f>Analysis!AS100/1000000</f>
        <v>2483</v>
      </c>
      <c r="I47">
        <f>Analysis!AT100/1000000</f>
        <v>2860</v>
      </c>
      <c r="J47">
        <f>Analysis!AU100/1000000</f>
        <v>2798</v>
      </c>
      <c r="K47">
        <f>Analysis!AV100/1000000</f>
        <v>2730</v>
      </c>
      <c r="L47">
        <f>Analysis!AW100/1000000</f>
        <v>3128</v>
      </c>
      <c r="M47">
        <f>Analysis!AX100/1000000</f>
        <v>3152</v>
      </c>
      <c r="N47">
        <f>Analysis!AY100/1000000</f>
        <v>3518</v>
      </c>
      <c r="O47">
        <f>Analysis!AZ100/1000000</f>
        <v>3917</v>
      </c>
      <c r="P47">
        <f>Analysis!BA100/1000000</f>
        <v>4064</v>
      </c>
      <c r="Q47">
        <f>Analysis!BB100/1000000</f>
        <v>4166</v>
      </c>
      <c r="R47">
        <f>Analysis!BC100/1000000</f>
        <v>4049</v>
      </c>
      <c r="S47">
        <f>Analysis!BD100/1000000</f>
        <v>4209</v>
      </c>
      <c r="T47">
        <f>Analysis!BE100/1000000</f>
        <v>4436</v>
      </c>
      <c r="U47">
        <f>Analysis!BF100/1000000</f>
        <v>4736</v>
      </c>
      <c r="X47">
        <f t="shared" si="4"/>
        <v>16</v>
      </c>
      <c r="Y47" s="10">
        <f t="shared" si="5"/>
        <v>3042.375</v>
      </c>
      <c r="Z47" s="10">
        <f t="shared" si="2"/>
        <v>2994</v>
      </c>
      <c r="AA47" t="e">
        <f t="shared" si="3"/>
        <v>#N/A</v>
      </c>
    </row>
    <row r="48" spans="1:27" x14ac:dyDescent="0.25">
      <c r="A48" t="s">
        <v>46</v>
      </c>
      <c r="B48" t="s">
        <v>22</v>
      </c>
      <c r="C48" t="str">
        <f>VLOOKUP(B48,'Metadata - Countries'!$B$1:$C$248,2,FALSE)</f>
        <v>Europe &amp; Central Asia</v>
      </c>
      <c r="D48">
        <f>Analysis!AO61/1000000</f>
        <v>2383</v>
      </c>
      <c r="E48">
        <f>Analysis!AP61/1000000</f>
        <v>2408</v>
      </c>
      <c r="F48">
        <f>Analysis!AQ61/1000000</f>
        <v>2358</v>
      </c>
      <c r="G48">
        <f>Analysis!AR61/1000000</f>
        <v>2371</v>
      </c>
      <c r="H48">
        <f>Analysis!AS61/1000000</f>
        <v>2236</v>
      </c>
      <c r="I48">
        <f>Analysis!AT61/1000000</f>
        <v>2035</v>
      </c>
      <c r="J48">
        <f>Analysis!AU61/1000000</f>
        <v>2065</v>
      </c>
      <c r="K48">
        <f>Analysis!AV61/1000000</f>
        <v>2235</v>
      </c>
      <c r="L48">
        <f>Analysis!AW61/1000000</f>
        <v>2676</v>
      </c>
      <c r="M48">
        <f>Analysis!AX61/1000000</f>
        <v>2975</v>
      </c>
      <c r="N48">
        <f>Analysis!AY61/1000000</f>
        <v>3069</v>
      </c>
      <c r="O48">
        <f>Analysis!AZ61/1000000</f>
        <v>3515</v>
      </c>
      <c r="P48">
        <f>Analysis!BA61/1000000</f>
        <v>4287</v>
      </c>
      <c r="Q48">
        <f>Analysis!BB61/1000000</f>
        <v>4873</v>
      </c>
      <c r="R48">
        <f>Analysis!BC61/1000000</f>
        <v>4104</v>
      </c>
      <c r="S48">
        <f>Analysis!BD61/1000000</f>
        <v>4510</v>
      </c>
      <c r="T48">
        <f>Analysis!BE61/1000000</f>
        <v>5591</v>
      </c>
      <c r="U48">
        <f>Analysis!BF61/1000000</f>
        <v>5415</v>
      </c>
      <c r="X48">
        <f t="shared" si="4"/>
        <v>16</v>
      </c>
      <c r="Y48" s="10">
        <f t="shared" si="5"/>
        <v>3006.25</v>
      </c>
      <c r="Z48" s="10">
        <f t="shared" si="2"/>
        <v>2542</v>
      </c>
      <c r="AA48" t="e">
        <f t="shared" si="3"/>
        <v>#N/A</v>
      </c>
    </row>
    <row r="49" spans="1:27" x14ac:dyDescent="0.25">
      <c r="A49" t="s">
        <v>39</v>
      </c>
      <c r="B49" t="s">
        <v>202</v>
      </c>
      <c r="C49" t="str">
        <f>VLOOKUP(B49,'Metadata - Countries'!$B$1:$C$248,2,FALSE)</f>
        <v>Middle East &amp; North Africa</v>
      </c>
      <c r="D49">
        <f>Analysis!AO7/1000000</f>
        <v>632</v>
      </c>
      <c r="E49">
        <f>Analysis!AP7/1000000</f>
        <v>743</v>
      </c>
      <c r="F49">
        <f>Analysis!AQ7/1000000</f>
        <v>814</v>
      </c>
      <c r="G49">
        <f>Analysis!AR7/1000000</f>
        <v>859</v>
      </c>
      <c r="H49">
        <f>Analysis!AS7/1000000</f>
        <v>893</v>
      </c>
      <c r="I49">
        <f>Analysis!AT7/1000000</f>
        <v>1063</v>
      </c>
      <c r="J49">
        <f>Analysis!AU7/1000000</f>
        <v>1200</v>
      </c>
      <c r="K49">
        <f>Analysis!AV7/1000000</f>
        <v>1332</v>
      </c>
      <c r="L49">
        <f>Analysis!AW7/1000000</f>
        <v>1438</v>
      </c>
      <c r="M49">
        <f>Analysis!AX7/1000000</f>
        <v>1593</v>
      </c>
      <c r="N49">
        <f>Analysis!AY7/1000000</f>
        <v>3218</v>
      </c>
      <c r="O49">
        <f>Analysis!AZ7/1000000</f>
        <v>4972</v>
      </c>
      <c r="P49">
        <f>Analysis!BA7/1000000</f>
        <v>6072</v>
      </c>
      <c r="Q49">
        <f>Analysis!BB7/1000000</f>
        <v>7162</v>
      </c>
      <c r="R49">
        <f>Analysis!BC7/1000000</f>
        <v>7352</v>
      </c>
      <c r="S49">
        <f>Analysis!BD7/1000000</f>
        <v>8577</v>
      </c>
      <c r="T49">
        <f>Analysis!BE7/1000000</f>
        <v>0</v>
      </c>
      <c r="U49">
        <f>Analysis!BF7/1000000</f>
        <v>0</v>
      </c>
      <c r="X49">
        <f t="shared" si="4"/>
        <v>16</v>
      </c>
      <c r="Y49" s="10">
        <f t="shared" si="5"/>
        <v>2995</v>
      </c>
      <c r="Z49" s="10">
        <f t="shared" si="2"/>
        <v>1385</v>
      </c>
      <c r="AA49" t="e">
        <f t="shared" si="3"/>
        <v>#N/A</v>
      </c>
    </row>
    <row r="50" spans="1:27" x14ac:dyDescent="0.25">
      <c r="A50" t="s">
        <v>280</v>
      </c>
      <c r="B50" t="s">
        <v>525</v>
      </c>
      <c r="C50" t="str">
        <f>VLOOKUP(B50,'Metadata - Countries'!$B$1:$C$248,2,FALSE)</f>
        <v>Europe &amp; Central Asia</v>
      </c>
      <c r="D50">
        <f>Analysis!AO73/1000000</f>
        <v>1695</v>
      </c>
      <c r="E50">
        <f>Analysis!AP73/1000000</f>
        <v>1640</v>
      </c>
      <c r="F50">
        <f>Analysis!AQ73/1000000</f>
        <v>1639</v>
      </c>
      <c r="G50">
        <f>Analysis!AR73/1000000</f>
        <v>1634</v>
      </c>
      <c r="H50">
        <f>Analysis!AS73/1000000</f>
        <v>1697</v>
      </c>
      <c r="I50">
        <f>Analysis!AT73/1000000</f>
        <v>1686</v>
      </c>
      <c r="J50">
        <f>Analysis!AU73/1000000</f>
        <v>1780</v>
      </c>
      <c r="K50">
        <f>Analysis!AV73/1000000</f>
        <v>2547</v>
      </c>
      <c r="L50">
        <f>Analysis!AW73/1000000</f>
        <v>3149</v>
      </c>
      <c r="M50">
        <f>Analysis!AX73/1000000</f>
        <v>3880</v>
      </c>
      <c r="N50">
        <f>Analysis!AY73/1000000</f>
        <v>3612</v>
      </c>
      <c r="O50">
        <f>Analysis!AZ73/1000000</f>
        <v>3636</v>
      </c>
      <c r="P50">
        <f>Analysis!BA73/1000000</f>
        <v>4032</v>
      </c>
      <c r="Q50">
        <f>Analysis!BB73/1000000</f>
        <v>4486</v>
      </c>
      <c r="R50">
        <f>Analysis!BC73/1000000</f>
        <v>4148</v>
      </c>
      <c r="S50">
        <f>Analysis!BD73/1000000</f>
        <v>4115</v>
      </c>
      <c r="T50">
        <f>Analysis!BE73/1000000</f>
        <v>4825</v>
      </c>
      <c r="U50">
        <f>Analysis!BF73/1000000</f>
        <v>4613</v>
      </c>
      <c r="X50">
        <f t="shared" si="4"/>
        <v>16</v>
      </c>
      <c r="Y50" s="10">
        <f t="shared" si="5"/>
        <v>2836</v>
      </c>
      <c r="Z50" s="10">
        <f t="shared" si="2"/>
        <v>2848</v>
      </c>
      <c r="AA50" t="e">
        <f t="shared" si="3"/>
        <v>#N/A</v>
      </c>
    </row>
    <row r="51" spans="1:27" x14ac:dyDescent="0.25">
      <c r="A51" t="s">
        <v>542</v>
      </c>
      <c r="B51" t="s">
        <v>668</v>
      </c>
      <c r="C51" t="str">
        <f>VLOOKUP(B51,'Metadata - Countries'!$B$1:$C$248,2,FALSE)</f>
        <v>Latin America &amp; Caribbean</v>
      </c>
      <c r="D51">
        <f>Analysis!AO114/1000000</f>
        <v>1828</v>
      </c>
      <c r="E51">
        <f>Analysis!AP114/1000000</f>
        <v>1898</v>
      </c>
      <c r="F51">
        <f>Analysis!AQ114/1000000</f>
        <v>2046</v>
      </c>
      <c r="G51">
        <f>Analysis!AR114/1000000</f>
        <v>2233</v>
      </c>
      <c r="H51">
        <f>Analysis!AS114/1000000</f>
        <v>2139</v>
      </c>
      <c r="I51">
        <f>Analysis!AT114/1000000</f>
        <v>2388</v>
      </c>
      <c r="J51">
        <f>Analysis!AU114/1000000</f>
        <v>2728</v>
      </c>
      <c r="K51">
        <f>Analysis!AV114/1000000</f>
        <v>2486</v>
      </c>
      <c r="L51">
        <f>Analysis!AW114/1000000</f>
        <v>2677</v>
      </c>
      <c r="M51">
        <f>Analysis!AX114/1000000</f>
        <v>3024</v>
      </c>
      <c r="N51">
        <f>Analysis!AY114/1000000</f>
        <v>3239</v>
      </c>
      <c r="O51">
        <f>Analysis!AZ114/1000000</f>
        <v>3369</v>
      </c>
      <c r="P51">
        <f>Analysis!BA114/1000000</f>
        <v>3414</v>
      </c>
      <c r="Q51">
        <f>Analysis!BB114/1000000</f>
        <v>3535</v>
      </c>
      <c r="R51">
        <f>Analysis!BC114/1000000</f>
        <v>3176</v>
      </c>
      <c r="S51">
        <f>Analysis!BD114/1000000</f>
        <v>3211</v>
      </c>
      <c r="T51">
        <f>Analysis!BE114/1000000</f>
        <v>3143</v>
      </c>
      <c r="U51">
        <f>Analysis!BF114/1000000</f>
        <v>3193</v>
      </c>
      <c r="X51">
        <f t="shared" si="4"/>
        <v>16</v>
      </c>
      <c r="Y51" s="10">
        <f t="shared" si="5"/>
        <v>2711.9375</v>
      </c>
      <c r="Z51" s="10">
        <f t="shared" si="2"/>
        <v>2702.5</v>
      </c>
      <c r="AA51" t="e">
        <f t="shared" si="3"/>
        <v>#N/A</v>
      </c>
    </row>
    <row r="52" spans="1:27" x14ac:dyDescent="0.25">
      <c r="A52" t="s">
        <v>266</v>
      </c>
      <c r="B52" t="s">
        <v>567</v>
      </c>
      <c r="C52" t="str">
        <f>VLOOKUP(B52,'Metadata - Countries'!$B$1:$C$248,2,FALSE)</f>
        <v>East Asia &amp; Pacific</v>
      </c>
      <c r="D52">
        <f>Analysis!AO41/1000000</f>
        <v>1141</v>
      </c>
      <c r="E52">
        <f>Analysis!AP41/1000000</f>
        <v>1551</v>
      </c>
      <c r="F52">
        <f>Analysis!AQ41/1000000</f>
        <v>2347</v>
      </c>
      <c r="G52">
        <f>Analysis!AR41/1000000</f>
        <v>1431</v>
      </c>
      <c r="H52">
        <f>Analysis!AS41/1000000</f>
        <v>2652</v>
      </c>
      <c r="I52">
        <f>Analysis!AT41/1000000</f>
        <v>2334</v>
      </c>
      <c r="J52">
        <f>Analysis!AU41/1000000</f>
        <v>2011</v>
      </c>
      <c r="K52">
        <f>Analysis!AV41/1000000</f>
        <v>2018</v>
      </c>
      <c r="L52">
        <f>Analysis!AW41/1000000</f>
        <v>1821</v>
      </c>
      <c r="M52">
        <f>Analysis!AX41/1000000</f>
        <v>2390</v>
      </c>
      <c r="N52">
        <f>Analysis!AY41/1000000</f>
        <v>2755</v>
      </c>
      <c r="O52">
        <f>Analysis!AZ41/1000000</f>
        <v>4019</v>
      </c>
      <c r="P52">
        <f>Analysis!BA41/1000000</f>
        <v>5520</v>
      </c>
      <c r="Q52">
        <f>Analysis!BB41/1000000</f>
        <v>3024</v>
      </c>
      <c r="R52">
        <f>Analysis!BC41/1000000</f>
        <v>2853</v>
      </c>
      <c r="S52">
        <f>Analysis!BD41/1000000</f>
        <v>3228</v>
      </c>
      <c r="T52">
        <f>Analysis!BE41/1000000</f>
        <v>4026</v>
      </c>
      <c r="U52">
        <f>Analysis!BF41/1000000</f>
        <v>4900</v>
      </c>
      <c r="X52">
        <f t="shared" si="4"/>
        <v>16</v>
      </c>
      <c r="Y52" s="10">
        <f t="shared" si="5"/>
        <v>2568.4375</v>
      </c>
      <c r="Z52" s="10">
        <f t="shared" si="2"/>
        <v>2368.5</v>
      </c>
      <c r="AA52" t="e">
        <f t="shared" si="3"/>
        <v>#N/A</v>
      </c>
    </row>
    <row r="53" spans="1:27" x14ac:dyDescent="0.25">
      <c r="A53" t="s">
        <v>199</v>
      </c>
      <c r="B53" t="s">
        <v>17</v>
      </c>
      <c r="C53" t="str">
        <f>VLOOKUP(B53,'Metadata - Countries'!$B$1:$C$248,2,FALSE)</f>
        <v>Middle East &amp; North Africa</v>
      </c>
      <c r="D53">
        <f>Analysis!AO132/1000000</f>
        <v>1838</v>
      </c>
      <c r="E53">
        <f>Analysis!AP132/1000000</f>
        <v>1895</v>
      </c>
      <c r="F53">
        <f>Analysis!AQ132/1000000</f>
        <v>1858</v>
      </c>
      <c r="G53">
        <f>Analysis!AR132/1000000</f>
        <v>1980</v>
      </c>
      <c r="H53">
        <f>Analysis!AS132/1000000</f>
        <v>2118</v>
      </c>
      <c r="I53">
        <f>Analysis!AT132/1000000</f>
        <v>1977</v>
      </c>
      <c r="J53">
        <f>Analysis!AU132/1000000</f>
        <v>2061</v>
      </c>
      <c r="K53">
        <f>Analysis!AV132/1000000</f>
        <v>1831</v>
      </c>
      <c r="L53">
        <f>Analysis!AW132/1000000</f>
        <v>1935</v>
      </c>
      <c r="M53">
        <f>Analysis!AX132/1000000</f>
        <v>2432</v>
      </c>
      <c r="N53">
        <f>Analysis!AY132/1000000</f>
        <v>2800</v>
      </c>
      <c r="O53">
        <f>Analysis!AZ132/1000000</f>
        <v>2999</v>
      </c>
      <c r="P53">
        <f>Analysis!BA132/1000000</f>
        <v>3373</v>
      </c>
      <c r="Q53">
        <f>Analysis!BB132/1000000</f>
        <v>3909</v>
      </c>
      <c r="R53">
        <f>Analysis!BC132/1000000</f>
        <v>3526</v>
      </c>
      <c r="S53">
        <f>Analysis!BD132/1000000</f>
        <v>3477</v>
      </c>
      <c r="T53">
        <f>Analysis!BE132/1000000</f>
        <v>2529</v>
      </c>
      <c r="U53">
        <f>Analysis!BF132/1000000</f>
        <v>2931</v>
      </c>
      <c r="X53">
        <f t="shared" si="4"/>
        <v>16</v>
      </c>
      <c r="Y53" s="10">
        <f t="shared" si="5"/>
        <v>2500.5625</v>
      </c>
      <c r="Z53" s="10">
        <f t="shared" si="2"/>
        <v>2089.5</v>
      </c>
      <c r="AA53" t="e">
        <f t="shared" si="3"/>
        <v>#N/A</v>
      </c>
    </row>
    <row r="54" spans="1:27" x14ac:dyDescent="0.25">
      <c r="A54" t="s">
        <v>430</v>
      </c>
      <c r="B54" t="s">
        <v>244</v>
      </c>
      <c r="C54" t="str">
        <f>VLOOKUP(B54,'Metadata - Countries'!$B$1:$C$248,2,FALSE)</f>
        <v>Europe &amp; Central Asia</v>
      </c>
      <c r="D54">
        <f>Analysis!AO55/1000000</f>
        <v>2018</v>
      </c>
      <c r="E54">
        <f>Analysis!AP55/1000000</f>
        <v>1905</v>
      </c>
      <c r="F54">
        <f>Analysis!AQ55/1000000</f>
        <v>1850</v>
      </c>
      <c r="G54">
        <f>Analysis!AR55/1000000</f>
        <v>1918</v>
      </c>
      <c r="H54">
        <f>Analysis!AS55/1000000</f>
        <v>2115</v>
      </c>
      <c r="I54">
        <f>Analysis!AT55/1000000</f>
        <v>2137</v>
      </c>
      <c r="J54">
        <f>Analysis!AU55/1000000</f>
        <v>2203</v>
      </c>
      <c r="K54">
        <f>Analysis!AV55/1000000</f>
        <v>2178</v>
      </c>
      <c r="L54">
        <f>Analysis!AW55/1000000</f>
        <v>2325</v>
      </c>
      <c r="M54">
        <f>Analysis!AX55/1000000</f>
        <v>2552</v>
      </c>
      <c r="N54">
        <f>Analysis!AY55/1000000</f>
        <v>2644</v>
      </c>
      <c r="O54">
        <f>Analysis!AZ55/1000000</f>
        <v>2691</v>
      </c>
      <c r="P54">
        <f>Analysis!BA55/1000000</f>
        <v>3108</v>
      </c>
      <c r="Q54">
        <f>Analysis!BB55/1000000</f>
        <v>3231</v>
      </c>
      <c r="R54">
        <f>Analysis!BC55/1000000</f>
        <v>2474</v>
      </c>
      <c r="S54">
        <f>Analysis!BD55/1000000</f>
        <v>2371</v>
      </c>
      <c r="T54">
        <f>Analysis!BE55/1000000</f>
        <v>2751</v>
      </c>
      <c r="U54">
        <f>Analysis!BF55/1000000</f>
        <v>2709</v>
      </c>
      <c r="X54">
        <f t="shared" si="4"/>
        <v>16</v>
      </c>
      <c r="Y54" s="10">
        <f t="shared" si="5"/>
        <v>2357.5</v>
      </c>
      <c r="Z54" s="10">
        <f t="shared" si="2"/>
        <v>2264</v>
      </c>
      <c r="AA54" t="e">
        <f t="shared" si="3"/>
        <v>#N/A</v>
      </c>
    </row>
    <row r="55" spans="1:27" x14ac:dyDescent="0.25">
      <c r="A55" t="s">
        <v>424</v>
      </c>
      <c r="B55" t="s">
        <v>491</v>
      </c>
      <c r="C55" t="str">
        <f>VLOOKUP(B55,'Metadata - Countries'!$B$1:$C$248,2,FALSE)</f>
        <v>Europe &amp; Central Asia</v>
      </c>
      <c r="D55">
        <f>Analysis!AO87/1000000</f>
        <v>191</v>
      </c>
      <c r="E55">
        <f>Analysis!AP87/1000000</f>
        <v>448</v>
      </c>
      <c r="F55">
        <f>Analysis!AQ87/1000000</f>
        <v>477</v>
      </c>
      <c r="G55">
        <f>Analysis!AR87/1000000</f>
        <v>539</v>
      </c>
      <c r="H55">
        <f>Analysis!AS87/1000000</f>
        <v>503</v>
      </c>
      <c r="I55">
        <f>Analysis!AT87/1000000</f>
        <v>563</v>
      </c>
      <c r="J55">
        <f>Analysis!AU87/1000000</f>
        <v>759</v>
      </c>
      <c r="K55">
        <f>Analysis!AV87/1000000</f>
        <v>1001</v>
      </c>
      <c r="L55">
        <f>Analysis!AW87/1000000</f>
        <v>1204</v>
      </c>
      <c r="M55">
        <f>Analysis!AX87/1000000</f>
        <v>2931</v>
      </c>
      <c r="N55">
        <f>Analysis!AY87/1000000</f>
        <v>3542</v>
      </c>
      <c r="O55">
        <f>Analysis!AZ87/1000000</f>
        <v>4018</v>
      </c>
      <c r="P55">
        <f>Analysis!BA87/1000000</f>
        <v>5320</v>
      </c>
      <c r="Q55">
        <f>Analysis!BB87/1000000</f>
        <v>6722</v>
      </c>
      <c r="R55">
        <f>Analysis!BC87/1000000</f>
        <v>4349</v>
      </c>
      <c r="S55">
        <f>Analysis!BD87/1000000</f>
        <v>4696</v>
      </c>
      <c r="T55">
        <f>Analysis!BE87/1000000</f>
        <v>5406</v>
      </c>
      <c r="U55">
        <f>Analysis!BF87/1000000</f>
        <v>5988</v>
      </c>
      <c r="X55">
        <f t="shared" si="4"/>
        <v>16</v>
      </c>
      <c r="Y55" s="10">
        <f t="shared" si="5"/>
        <v>2328.9375</v>
      </c>
      <c r="Z55" s="10">
        <f t="shared" si="2"/>
        <v>1102.5</v>
      </c>
      <c r="AA55" t="e">
        <f t="shared" si="3"/>
        <v>#N/A</v>
      </c>
    </row>
    <row r="56" spans="1:27" x14ac:dyDescent="0.25">
      <c r="A56" t="s">
        <v>598</v>
      </c>
      <c r="B56" t="s">
        <v>139</v>
      </c>
      <c r="C56" t="str">
        <f>VLOOKUP(B56,'Metadata - Countries'!$B$1:$C$248,2,FALSE)</f>
        <v>Europe &amp; Central Asia</v>
      </c>
      <c r="D56">
        <f>Analysis!AO52/1000000</f>
        <v>662</v>
      </c>
      <c r="E56">
        <f>Analysis!AP52/1000000</f>
        <v>541</v>
      </c>
      <c r="F56">
        <f>Analysis!AQ52/1000000</f>
        <v>517</v>
      </c>
      <c r="G56">
        <f>Analysis!AR52/1000000</f>
        <v>1150</v>
      </c>
      <c r="H56">
        <f>Analysis!AS52/1000000</f>
        <v>1184</v>
      </c>
      <c r="I56">
        <f>Analysis!AT52/1000000</f>
        <v>1364</v>
      </c>
      <c r="J56">
        <f>Analysis!AU52/1000000</f>
        <v>1262</v>
      </c>
      <c r="K56">
        <f>Analysis!AV52/1000000</f>
        <v>1392</v>
      </c>
      <c r="L56">
        <f>Analysis!AW52/1000000</f>
        <v>2051</v>
      </c>
      <c r="M56">
        <f>Analysis!AX52/1000000</f>
        <v>2796</v>
      </c>
      <c r="N56">
        <f>Analysis!AY52/1000000</f>
        <v>3063</v>
      </c>
      <c r="O56">
        <f>Analysis!AZ52/1000000</f>
        <v>3317</v>
      </c>
      <c r="P56">
        <f>Analysis!BA52/1000000</f>
        <v>4181</v>
      </c>
      <c r="Q56">
        <f>Analysis!BB52/1000000</f>
        <v>4852</v>
      </c>
      <c r="R56">
        <f>Analysis!BC52/1000000</f>
        <v>4273</v>
      </c>
      <c r="S56">
        <f>Analysis!BD52/1000000</f>
        <v>4035</v>
      </c>
      <c r="T56">
        <f>Analysis!BE52/1000000</f>
        <v>4554</v>
      </c>
      <c r="U56">
        <f>Analysis!BF52/1000000</f>
        <v>4202</v>
      </c>
      <c r="X56">
        <f t="shared" si="4"/>
        <v>16</v>
      </c>
      <c r="Y56" s="10">
        <f t="shared" si="5"/>
        <v>2290</v>
      </c>
      <c r="Z56" s="10">
        <f t="shared" si="2"/>
        <v>1721.5</v>
      </c>
      <c r="AA56" t="e">
        <f t="shared" si="3"/>
        <v>#N/A</v>
      </c>
    </row>
    <row r="57" spans="1:27" x14ac:dyDescent="0.25">
      <c r="A57" t="s">
        <v>164</v>
      </c>
      <c r="B57" t="s">
        <v>205</v>
      </c>
      <c r="C57" t="str">
        <f>VLOOKUP(B57,'Metadata - Countries'!$B$1:$C$248,2,FALSE)</f>
        <v>Middle East &amp; North Africa</v>
      </c>
      <c r="D57">
        <f>Analysis!AO9/1000000</f>
        <v>1258</v>
      </c>
      <c r="E57">
        <f>Analysis!AP9/1000000</f>
        <v>1165</v>
      </c>
      <c r="F57">
        <f>Analysis!AQ9/1000000</f>
        <v>1013</v>
      </c>
      <c r="G57">
        <f>Analysis!AR9/1000000</f>
        <v>1017</v>
      </c>
      <c r="H57">
        <f>Analysis!AS9/1000000</f>
        <v>1031</v>
      </c>
      <c r="I57">
        <f>Analysis!AT9/1000000</f>
        <v>1082</v>
      </c>
      <c r="J57">
        <f>Analysis!AU9/1000000</f>
        <v>1150</v>
      </c>
      <c r="K57">
        <f>Analysis!AV9/1000000</f>
        <v>970</v>
      </c>
      <c r="L57">
        <f>Analysis!AW9/1000000</f>
        <v>877</v>
      </c>
      <c r="M57">
        <f>Analysis!AX9/1000000</f>
        <v>1883</v>
      </c>
      <c r="N57">
        <f>Analysis!AY9/1000000</f>
        <v>2035</v>
      </c>
      <c r="O57">
        <f>Analysis!AZ9/1000000</f>
        <v>2113</v>
      </c>
      <c r="P57">
        <f>Analysis!BA9/1000000</f>
        <v>2972</v>
      </c>
      <c r="Q57">
        <f>Analysis!BB9/1000000</f>
        <v>3176</v>
      </c>
      <c r="R57">
        <f>Analysis!BC9/1000000</f>
        <v>3781</v>
      </c>
      <c r="S57">
        <f>Analysis!BD9/1000000</f>
        <v>6308</v>
      </c>
      <c r="T57">
        <f>Analysis!BE9/1000000</f>
        <v>0</v>
      </c>
      <c r="U57">
        <f>Analysis!BF9/1000000</f>
        <v>0</v>
      </c>
      <c r="X57">
        <f t="shared" si="4"/>
        <v>16</v>
      </c>
      <c r="Y57" s="10">
        <f t="shared" si="5"/>
        <v>1989.4375</v>
      </c>
      <c r="Z57" s="10">
        <f t="shared" si="2"/>
        <v>1211.5</v>
      </c>
      <c r="AA57" t="e">
        <f t="shared" si="3"/>
        <v>#N/A</v>
      </c>
    </row>
    <row r="58" spans="1:27" x14ac:dyDescent="0.25">
      <c r="A58" t="s">
        <v>89</v>
      </c>
      <c r="B58" t="s">
        <v>242</v>
      </c>
      <c r="C58" t="str">
        <f>VLOOKUP(B58,'Metadata - Countries'!$B$1:$C$248,2,FALSE)</f>
        <v>Latin America &amp; Caribbean</v>
      </c>
      <c r="D58">
        <f>Analysis!AO97/1000000</f>
        <v>1100</v>
      </c>
      <c r="E58">
        <f>Analysis!AP97/1000000</f>
        <v>1333</v>
      </c>
      <c r="F58">
        <f>Analysis!AQ97/1000000</f>
        <v>1515</v>
      </c>
      <c r="G58">
        <f>Analysis!AR97/1000000</f>
        <v>1759</v>
      </c>
      <c r="H58">
        <f>Analysis!AS97/1000000</f>
        <v>1901</v>
      </c>
      <c r="I58">
        <f>Analysis!AT97/1000000</f>
        <v>1948</v>
      </c>
      <c r="J58">
        <f>Analysis!AU97/1000000</f>
        <v>1840</v>
      </c>
      <c r="K58">
        <f>Analysis!AV97/1000000</f>
        <v>1769</v>
      </c>
      <c r="L58">
        <f>Analysis!AW97/1000000</f>
        <v>1999</v>
      </c>
      <c r="M58">
        <f>Analysis!AX97/1000000</f>
        <v>2114</v>
      </c>
      <c r="N58">
        <f>Analysis!AY97/1000000</f>
        <v>2591</v>
      </c>
      <c r="O58">
        <f>Analysis!AZ97/1000000</f>
        <v>2414</v>
      </c>
      <c r="P58">
        <f>Analysis!BA97/1000000</f>
        <v>2415</v>
      </c>
      <c r="Q58">
        <f>Analysis!BB97/1000000</f>
        <v>2347</v>
      </c>
      <c r="R58">
        <f>Analysis!BC97/1000000</f>
        <v>2082</v>
      </c>
      <c r="S58">
        <f>Analysis!BD97/1000000</f>
        <v>2218</v>
      </c>
      <c r="T58">
        <f>Analysis!BE97/1000000</f>
        <v>2503</v>
      </c>
      <c r="U58">
        <f>Analysis!BF97/1000000</f>
        <v>2614</v>
      </c>
      <c r="X58">
        <f t="shared" si="4"/>
        <v>16</v>
      </c>
      <c r="Y58" s="10">
        <f t="shared" si="5"/>
        <v>1959.0625</v>
      </c>
      <c r="Z58" s="10">
        <f t="shared" si="2"/>
        <v>1973.5</v>
      </c>
      <c r="AA58" t="e">
        <f t="shared" si="3"/>
        <v>#N/A</v>
      </c>
    </row>
    <row r="59" spans="1:27" x14ac:dyDescent="0.25">
      <c r="A59" t="s">
        <v>560</v>
      </c>
      <c r="B59" t="s">
        <v>292</v>
      </c>
      <c r="C59" t="str">
        <f>VLOOKUP(B59,'Metadata - Countries'!$B$1:$C$248,2,FALSE)</f>
        <v>Middle East &amp; North Africa</v>
      </c>
      <c r="D59">
        <f>Analysis!AO127/1000000</f>
        <v>973</v>
      </c>
      <c r="E59">
        <f>Analysis!AP127/1000000</f>
        <v>1026</v>
      </c>
      <c r="F59">
        <f>Analysis!AQ127/1000000</f>
        <v>1063</v>
      </c>
      <c r="G59">
        <f>Analysis!AR127/1000000</f>
        <v>1083</v>
      </c>
      <c r="H59">
        <f>Analysis!AS127/1000000</f>
        <v>1016</v>
      </c>
      <c r="I59">
        <f>Analysis!AT127/1000000</f>
        <v>935</v>
      </c>
      <c r="J59">
        <f>Analysis!AU127/1000000</f>
        <v>884</v>
      </c>
      <c r="K59">
        <f>Analysis!AV127/1000000</f>
        <v>1254</v>
      </c>
      <c r="L59">
        <f>Analysis!AW127/1000000</f>
        <v>1266</v>
      </c>
      <c r="M59">
        <f>Analysis!AX127/1000000</f>
        <v>1621</v>
      </c>
      <c r="N59">
        <f>Analysis!AY127/1000000</f>
        <v>1759</v>
      </c>
      <c r="O59">
        <f>Analysis!AZ127/1000000</f>
        <v>2426</v>
      </c>
      <c r="P59">
        <f>Analysis!BA127/1000000</f>
        <v>2754</v>
      </c>
      <c r="Q59">
        <f>Analysis!BB127/1000000</f>
        <v>3539</v>
      </c>
      <c r="R59">
        <f>Analysis!BC127/1000000</f>
        <v>3472</v>
      </c>
      <c r="S59">
        <f>Analysis!BD127/1000000</f>
        <v>4390</v>
      </c>
      <c r="T59">
        <f>Analysis!BE127/1000000</f>
        <v>3860</v>
      </c>
      <c r="U59">
        <f>Analysis!BF127/1000000</f>
        <v>4485</v>
      </c>
      <c r="X59">
        <f t="shared" si="4"/>
        <v>16</v>
      </c>
      <c r="Y59" s="10">
        <f t="shared" si="5"/>
        <v>1841.3125</v>
      </c>
      <c r="Z59" s="10">
        <f t="shared" si="2"/>
        <v>1260</v>
      </c>
      <c r="AA59" t="e">
        <f t="shared" si="3"/>
        <v>#N/A</v>
      </c>
    </row>
    <row r="60" spans="1:27" x14ac:dyDescent="0.25">
      <c r="A60" t="s">
        <v>154</v>
      </c>
      <c r="B60" t="s">
        <v>281</v>
      </c>
      <c r="C60" t="str">
        <f>VLOOKUP(B60,'Metadata - Countries'!$B$1:$C$248,2,FALSE)</f>
        <v>Latin America &amp; Caribbean</v>
      </c>
      <c r="D60">
        <f>Analysis!AO90/1000000</f>
        <v>1356</v>
      </c>
      <c r="E60">
        <f>Analysis!AP90/1000000</f>
        <v>1409</v>
      </c>
      <c r="F60">
        <f>Analysis!AQ90/1000000</f>
        <v>1427</v>
      </c>
      <c r="G60">
        <f>Analysis!AR90/1000000</f>
        <v>1365</v>
      </c>
      <c r="H60">
        <f>Analysis!AS90/1000000</f>
        <v>1598</v>
      </c>
      <c r="I60">
        <f>Analysis!AT90/1000000</f>
        <v>1753</v>
      </c>
      <c r="J60">
        <f>Analysis!AU90/1000000</f>
        <v>1665</v>
      </c>
      <c r="K60">
        <f>Analysis!AV90/1000000</f>
        <v>1773</v>
      </c>
      <c r="L60">
        <f>Analysis!AW90/1000000</f>
        <v>1770</v>
      </c>
      <c r="M60">
        <f>Analysis!AX90/1000000</f>
        <v>1897</v>
      </c>
      <c r="N60">
        <f>Analysis!AY90/1000000</f>
        <v>2081</v>
      </c>
      <c r="O60">
        <f>Analysis!AZ90/1000000</f>
        <v>2066</v>
      </c>
      <c r="P60">
        <f>Analysis!BA90/1000000</f>
        <v>2198</v>
      </c>
      <c r="Q60">
        <f>Analysis!BB90/1000000</f>
        <v>2155</v>
      </c>
      <c r="R60">
        <f>Analysis!BC90/1000000</f>
        <v>2025</v>
      </c>
      <c r="S60">
        <f>Analysis!BD90/1000000</f>
        <v>2159</v>
      </c>
      <c r="T60">
        <f>Analysis!BE90/1000000</f>
        <v>2223</v>
      </c>
      <c r="U60">
        <f>Analysis!BF90/1000000</f>
        <v>2415</v>
      </c>
      <c r="X60">
        <f t="shared" si="4"/>
        <v>16</v>
      </c>
      <c r="Y60" s="10">
        <f t="shared" si="5"/>
        <v>1793.5625</v>
      </c>
      <c r="Z60" s="10">
        <f t="shared" si="2"/>
        <v>1771.5</v>
      </c>
      <c r="AA60" t="e">
        <f t="shared" si="3"/>
        <v>#N/A</v>
      </c>
    </row>
    <row r="61" spans="1:27" x14ac:dyDescent="0.25">
      <c r="A61" t="s">
        <v>361</v>
      </c>
      <c r="B61" t="s">
        <v>319</v>
      </c>
      <c r="C61" t="str">
        <f>VLOOKUP(B61,'Metadata - Countries'!$B$1:$C$248,2,FALSE)</f>
        <v>Europe &amp; Central Asia</v>
      </c>
      <c r="D61">
        <f>Analysis!AO84/1000000</f>
        <v>1128</v>
      </c>
      <c r="E61">
        <f>Analysis!AP84/1000000</f>
        <v>1280</v>
      </c>
      <c r="F61">
        <f>Analysis!AQ84/1000000</f>
        <v>1225</v>
      </c>
      <c r="G61">
        <f>Analysis!AR84/1000000</f>
        <v>1135</v>
      </c>
      <c r="H61">
        <f>Analysis!AS84/1000000</f>
        <v>1011</v>
      </c>
      <c r="I61">
        <f>Analysis!AT84/1000000</f>
        <v>1016</v>
      </c>
      <c r="J61">
        <f>Analysis!AU84/1000000</f>
        <v>1059</v>
      </c>
      <c r="K61">
        <f>Analysis!AV84/1000000</f>
        <v>1152</v>
      </c>
      <c r="L61">
        <f>Analysis!AW84/1000000</f>
        <v>1427</v>
      </c>
      <c r="M61">
        <f>Analysis!AX84/1000000</f>
        <v>1725</v>
      </c>
      <c r="N61">
        <f>Analysis!AY84/1000000</f>
        <v>1894</v>
      </c>
      <c r="O61">
        <f>Analysis!AZ84/1000000</f>
        <v>2074</v>
      </c>
      <c r="P61">
        <f>Analysis!BA84/1000000</f>
        <v>2465</v>
      </c>
      <c r="Q61">
        <f>Analysis!BB84/1000000</f>
        <v>2954</v>
      </c>
      <c r="R61">
        <f>Analysis!BC84/1000000</f>
        <v>2735</v>
      </c>
      <c r="S61">
        <f>Analysis!BD84/1000000</f>
        <v>2721</v>
      </c>
      <c r="T61">
        <f>Analysis!BE84/1000000</f>
        <v>2953</v>
      </c>
      <c r="U61">
        <f>Analysis!BF84/1000000</f>
        <v>2841</v>
      </c>
      <c r="X61">
        <f t="shared" si="4"/>
        <v>16</v>
      </c>
      <c r="Y61" s="10">
        <f t="shared" si="5"/>
        <v>1687.5625</v>
      </c>
      <c r="Z61" s="10">
        <f t="shared" si="2"/>
        <v>1353.5</v>
      </c>
      <c r="AA61" t="e">
        <f t="shared" si="3"/>
        <v>#N/A</v>
      </c>
    </row>
    <row r="62" spans="1:27" x14ac:dyDescent="0.25">
      <c r="A62" t="s">
        <v>115</v>
      </c>
      <c r="B62" t="s">
        <v>684</v>
      </c>
      <c r="C62" t="str">
        <f>VLOOKUP(B62,'Metadata - Countries'!$B$1:$C$248,2,FALSE)</f>
        <v>Latin America &amp; Caribbean</v>
      </c>
      <c r="D62">
        <f>Analysis!AO107/1000000</f>
        <v>1199</v>
      </c>
      <c r="E62">
        <f>Analysis!AP107/1000000</f>
        <v>1218</v>
      </c>
      <c r="F62">
        <f>Analysis!AQ107/1000000</f>
        <v>1290</v>
      </c>
      <c r="G62">
        <f>Analysis!AR107/1000000</f>
        <v>1380</v>
      </c>
      <c r="H62">
        <f>Analysis!AS107/1000000</f>
        <v>1486</v>
      </c>
      <c r="I62">
        <f>Analysis!AT107/1000000</f>
        <v>1577</v>
      </c>
      <c r="J62">
        <f>Analysis!AU107/1000000</f>
        <v>1494</v>
      </c>
      <c r="K62">
        <f>Analysis!AV107/1000000</f>
        <v>1482</v>
      </c>
      <c r="L62">
        <f>Analysis!AW107/1000000</f>
        <v>1621</v>
      </c>
      <c r="M62">
        <f>Analysis!AX107/1000000</f>
        <v>1733</v>
      </c>
      <c r="N62">
        <f>Analysis!AY107/1000000</f>
        <v>1783</v>
      </c>
      <c r="O62">
        <f>Analysis!AZ107/1000000</f>
        <v>2094</v>
      </c>
      <c r="P62">
        <f>Analysis!BA107/1000000</f>
        <v>2142</v>
      </c>
      <c r="Q62">
        <f>Analysis!BB107/1000000</f>
        <v>2222</v>
      </c>
      <c r="R62">
        <f>Analysis!BC107/1000000</f>
        <v>2070</v>
      </c>
      <c r="S62">
        <f>Analysis!BD107/1000000</f>
        <v>2095</v>
      </c>
      <c r="T62">
        <f>Analysis!BE107/1000000</f>
        <v>2055</v>
      </c>
      <c r="U62">
        <f>Analysis!BF107/1000000</f>
        <v>2070</v>
      </c>
      <c r="X62">
        <f t="shared" si="4"/>
        <v>16</v>
      </c>
      <c r="Y62" s="10">
        <f t="shared" si="5"/>
        <v>1680.375</v>
      </c>
      <c r="Z62" s="10">
        <f t="shared" si="2"/>
        <v>1599</v>
      </c>
      <c r="AA62" t="e">
        <f t="shared" si="3"/>
        <v>#N/A</v>
      </c>
    </row>
    <row r="63" spans="1:27" x14ac:dyDescent="0.25">
      <c r="A63" t="s">
        <v>541</v>
      </c>
      <c r="B63" t="s">
        <v>284</v>
      </c>
      <c r="C63" t="str">
        <f>VLOOKUP(B63,'Metadata - Countries'!$B$1:$C$248,2,FALSE)</f>
        <v>Latin America &amp; Caribbean</v>
      </c>
      <c r="D63">
        <f>Analysis!AO95/1000000</f>
        <v>887</v>
      </c>
      <c r="E63">
        <f>Analysis!AP95/1000000</f>
        <v>1362</v>
      </c>
      <c r="F63">
        <f>Analysis!AQ95/1000000</f>
        <v>1315</v>
      </c>
      <c r="G63">
        <f>Analysis!AR95/1000000</f>
        <v>1216</v>
      </c>
      <c r="H63">
        <f>Analysis!AS95/1000000</f>
        <v>1231</v>
      </c>
      <c r="I63">
        <f>Analysis!AT95/1000000</f>
        <v>1313</v>
      </c>
      <c r="J63">
        <f>Analysis!AU95/1000000</f>
        <v>1483</v>
      </c>
      <c r="K63">
        <f>Analysis!AV95/1000000</f>
        <v>1237</v>
      </c>
      <c r="L63">
        <f>Analysis!AW95/1000000</f>
        <v>1191</v>
      </c>
      <c r="M63">
        <f>Analysis!AX95/1000000</f>
        <v>1369</v>
      </c>
      <c r="N63">
        <f>Analysis!AY95/1000000</f>
        <v>1574</v>
      </c>
      <c r="O63">
        <f>Analysis!AZ95/1000000</f>
        <v>2009</v>
      </c>
      <c r="P63">
        <f>Analysis!BA95/1000000</f>
        <v>2262</v>
      </c>
      <c r="Q63">
        <f>Analysis!BB95/1000000</f>
        <v>2438</v>
      </c>
      <c r="R63">
        <f>Analysis!BC95/1000000</f>
        <v>2609</v>
      </c>
      <c r="S63">
        <f>Analysis!BD95/1000000</f>
        <v>2727</v>
      </c>
      <c r="T63">
        <f>Analysis!BE95/1000000</f>
        <v>2992</v>
      </c>
      <c r="U63">
        <f>Analysis!BF95/1000000</f>
        <v>3257</v>
      </c>
      <c r="X63">
        <f t="shared" si="4"/>
        <v>16</v>
      </c>
      <c r="Y63" s="10">
        <f t="shared" si="5"/>
        <v>1638.9375</v>
      </c>
      <c r="Z63" s="10">
        <f t="shared" si="2"/>
        <v>1365.5</v>
      </c>
      <c r="AA63" t="e">
        <f t="shared" si="3"/>
        <v>#N/A</v>
      </c>
    </row>
    <row r="64" spans="1:27" x14ac:dyDescent="0.25">
      <c r="A64" t="s">
        <v>152</v>
      </c>
      <c r="B64" t="s">
        <v>642</v>
      </c>
      <c r="C64" t="str">
        <f>VLOOKUP(B64,'Metadata - Countries'!$B$1:$C$248,2,FALSE)</f>
        <v>Latin America &amp; Caribbean</v>
      </c>
      <c r="D64">
        <f>Analysis!AO94/1000000</f>
        <v>1186</v>
      </c>
      <c r="E64">
        <f>Analysis!AP94/1000000</f>
        <v>1209</v>
      </c>
      <c r="F64">
        <f>Analysis!AQ94/1000000</f>
        <v>1401</v>
      </c>
      <c r="G64">
        <f>Analysis!AR94/1000000</f>
        <v>1431</v>
      </c>
      <c r="H64">
        <f>Analysis!AS94/1000000</f>
        <v>1243</v>
      </c>
      <c r="I64">
        <f>Analysis!AT94/1000000</f>
        <v>1179</v>
      </c>
      <c r="J64">
        <f>Analysis!AU94/1000000</f>
        <v>1184</v>
      </c>
      <c r="K64">
        <f>Analysis!AV94/1000000</f>
        <v>1221</v>
      </c>
      <c r="L64">
        <f>Analysis!AW94/1000000</f>
        <v>1309</v>
      </c>
      <c r="M64">
        <f>Analysis!AX94/1000000</f>
        <v>1571</v>
      </c>
      <c r="N64">
        <f>Analysis!AY94/1000000</f>
        <v>1682</v>
      </c>
      <c r="O64">
        <f>Analysis!AZ94/1000000</f>
        <v>1891</v>
      </c>
      <c r="P64">
        <f>Analysis!BA94/1000000</f>
        <v>2226</v>
      </c>
      <c r="Q64">
        <f>Analysis!BB94/1000000</f>
        <v>2537</v>
      </c>
      <c r="R64">
        <f>Analysis!BC94/1000000</f>
        <v>2350</v>
      </c>
      <c r="S64">
        <f>Analysis!BD94/1000000</f>
        <v>2422</v>
      </c>
      <c r="T64">
        <f>Analysis!BE94/1000000</f>
        <v>2751</v>
      </c>
      <c r="U64">
        <f>Analysis!BF94/1000000</f>
        <v>3180</v>
      </c>
      <c r="X64">
        <f t="shared" si="4"/>
        <v>16</v>
      </c>
      <c r="Y64" s="10">
        <f t="shared" si="5"/>
        <v>1627.625</v>
      </c>
      <c r="Z64" s="10">
        <f t="shared" si="2"/>
        <v>1416</v>
      </c>
      <c r="AA64" t="e">
        <f t="shared" si="3"/>
        <v>#N/A</v>
      </c>
    </row>
    <row r="65" spans="1:27" x14ac:dyDescent="0.25">
      <c r="A65" t="s">
        <v>330</v>
      </c>
      <c r="B65" t="s">
        <v>10</v>
      </c>
      <c r="C65" t="str">
        <f>VLOOKUP(B65,'Metadata - Countries'!$B$1:$C$248,2,FALSE)</f>
        <v>Latin America &amp; Caribbean</v>
      </c>
      <c r="D65">
        <f>Analysis!AO96/1000000</f>
        <v>763</v>
      </c>
      <c r="E65">
        <f>Analysis!AP96/1000000</f>
        <v>797</v>
      </c>
      <c r="F65">
        <f>Analysis!AQ96/1000000</f>
        <v>860</v>
      </c>
      <c r="G65">
        <f>Analysis!AR96/1000000</f>
        <v>1038</v>
      </c>
      <c r="H65">
        <f>Analysis!AS96/1000000</f>
        <v>1256</v>
      </c>
      <c r="I65">
        <f>Analysis!AT96/1000000</f>
        <v>1477</v>
      </c>
      <c r="J65">
        <f>Analysis!AU96/1000000</f>
        <v>1339</v>
      </c>
      <c r="K65">
        <f>Analysis!AV96/1000000</f>
        <v>1292</v>
      </c>
      <c r="L65">
        <f>Analysis!AW96/1000000</f>
        <v>1424</v>
      </c>
      <c r="M65">
        <f>Analysis!AX96/1000000</f>
        <v>1586</v>
      </c>
      <c r="N65">
        <f>Analysis!AY96/1000000</f>
        <v>1810</v>
      </c>
      <c r="O65">
        <f>Analysis!AZ96/1000000</f>
        <v>1865</v>
      </c>
      <c r="P65">
        <f>Analysis!BA96/1000000</f>
        <v>2221</v>
      </c>
      <c r="Q65">
        <f>Analysis!BB96/1000000</f>
        <v>2533</v>
      </c>
      <c r="R65">
        <f>Analysis!BC96/1000000</f>
        <v>2001</v>
      </c>
      <c r="S65">
        <f>Analysis!BD96/1000000</f>
        <v>2179</v>
      </c>
      <c r="T65">
        <f>Analysis!BE96/1000000</f>
        <v>2375</v>
      </c>
      <c r="U65">
        <f>Analysis!BF96/1000000</f>
        <v>2544</v>
      </c>
      <c r="X65">
        <f t="shared" si="4"/>
        <v>16</v>
      </c>
      <c r="Y65" s="10">
        <f t="shared" si="5"/>
        <v>1527.5625</v>
      </c>
      <c r="Z65" s="10">
        <f t="shared" si="2"/>
        <v>1450.5</v>
      </c>
      <c r="AA65" t="e">
        <f t="shared" si="3"/>
        <v>#N/A</v>
      </c>
    </row>
    <row r="66" spans="1:27" x14ac:dyDescent="0.25">
      <c r="A66" t="s">
        <v>477</v>
      </c>
      <c r="B66" t="s">
        <v>275</v>
      </c>
      <c r="C66" t="str">
        <f>VLOOKUP(B66,'Metadata - Countries'!$B$1:$C$248,2,FALSE)</f>
        <v>Latin America &amp; Caribbean</v>
      </c>
      <c r="D66">
        <f>Analysis!AO113/1000000</f>
        <v>521</v>
      </c>
      <c r="E66">
        <f>Analysis!AP113/1000000</f>
        <v>773</v>
      </c>
      <c r="F66">
        <f>Analysis!AQ113/1000000</f>
        <v>911</v>
      </c>
      <c r="G66">
        <f>Analysis!AR113/1000000</f>
        <v>947</v>
      </c>
      <c r="H66">
        <f>Analysis!AS113/1000000</f>
        <v>911</v>
      </c>
      <c r="I66">
        <f>Analysis!AT113/1000000</f>
        <v>861</v>
      </c>
      <c r="J66">
        <f>Analysis!AU113/1000000</f>
        <v>763</v>
      </c>
      <c r="K66">
        <f>Analysis!AV113/1000000</f>
        <v>836</v>
      </c>
      <c r="L66">
        <f>Analysis!AW113/1000000</f>
        <v>1023</v>
      </c>
      <c r="M66">
        <f>Analysis!AX113/1000000</f>
        <v>1232</v>
      </c>
      <c r="N66">
        <f>Analysis!AY113/1000000</f>
        <v>1438</v>
      </c>
      <c r="O66">
        <f>Analysis!AZ113/1000000</f>
        <v>1775</v>
      </c>
      <c r="P66">
        <f>Analysis!BA113/1000000</f>
        <v>2007</v>
      </c>
      <c r="Q66">
        <f>Analysis!BB113/1000000</f>
        <v>2396</v>
      </c>
      <c r="R66">
        <f>Analysis!BC113/1000000</f>
        <v>2440</v>
      </c>
      <c r="S66">
        <f>Analysis!BD113/1000000</f>
        <v>2475</v>
      </c>
      <c r="T66">
        <f>Analysis!BE113/1000000</f>
        <v>2912</v>
      </c>
      <c r="U66">
        <f>Analysis!BF113/1000000</f>
        <v>3288</v>
      </c>
      <c r="X66">
        <f t="shared" si="4"/>
        <v>16</v>
      </c>
      <c r="Y66" s="10">
        <f t="shared" si="5"/>
        <v>1331.8125</v>
      </c>
      <c r="Z66" s="10">
        <f t="shared" si="2"/>
        <v>985</v>
      </c>
      <c r="AA66">
        <f t="shared" si="3"/>
        <v>911</v>
      </c>
    </row>
    <row r="67" spans="1:27" x14ac:dyDescent="0.25">
      <c r="A67" t="s">
        <v>353</v>
      </c>
      <c r="B67" t="s">
        <v>62</v>
      </c>
      <c r="C67" t="str">
        <f>VLOOKUP(B67,'Metadata - Countries'!$B$1:$C$248,2,FALSE)</f>
        <v>Middle East &amp; North Africa</v>
      </c>
      <c r="D67">
        <f>Analysis!AO122/1000000</f>
        <v>593</v>
      </c>
      <c r="E67">
        <f>Analysis!AP122/1000000</f>
        <v>589</v>
      </c>
      <c r="F67">
        <f>Analysis!AQ122/1000000</f>
        <v>578</v>
      </c>
      <c r="G67">
        <f>Analysis!AR122/1000000</f>
        <v>625</v>
      </c>
      <c r="H67">
        <f>Analysis!AS122/1000000</f>
        <v>785</v>
      </c>
      <c r="I67">
        <f>Analysis!AT122/1000000</f>
        <v>854</v>
      </c>
      <c r="J67">
        <f>Analysis!AU122/1000000</f>
        <v>886</v>
      </c>
      <c r="K67">
        <f>Analysis!AV122/1000000</f>
        <v>985</v>
      </c>
      <c r="L67">
        <f>Analysis!AW122/1000000</f>
        <v>1206</v>
      </c>
      <c r="M67">
        <f>Analysis!AX122/1000000</f>
        <v>1504</v>
      </c>
      <c r="N67">
        <f>Analysis!AY122/1000000</f>
        <v>1603</v>
      </c>
      <c r="O67">
        <f>Analysis!AZ122/1000000</f>
        <v>1786</v>
      </c>
      <c r="P67">
        <f>Analysis!BA122/1000000</f>
        <v>1854</v>
      </c>
      <c r="Q67">
        <f>Analysis!BB122/1000000</f>
        <v>1927</v>
      </c>
      <c r="R67">
        <f>Analysis!BC122/1000000</f>
        <v>1873</v>
      </c>
      <c r="S67">
        <f>Analysis!BD122/1000000</f>
        <v>2163</v>
      </c>
      <c r="T67">
        <f>Analysis!BE122/1000000</f>
        <v>1766</v>
      </c>
      <c r="U67">
        <f>Analysis!BF122/1000000</f>
        <v>1742</v>
      </c>
      <c r="X67">
        <f t="shared" si="4"/>
        <v>16</v>
      </c>
      <c r="Y67" s="10">
        <f t="shared" si="5"/>
        <v>1238.1875</v>
      </c>
      <c r="Z67" s="10">
        <f t="shared" si="2"/>
        <v>1095.5</v>
      </c>
      <c r="AA67" t="e">
        <f t="shared" si="3"/>
        <v>#N/A</v>
      </c>
    </row>
    <row r="68" spans="1:27" x14ac:dyDescent="0.25">
      <c r="A68" t="s">
        <v>366</v>
      </c>
      <c r="B68" t="s">
        <v>137</v>
      </c>
      <c r="C68" t="str">
        <f>VLOOKUP(B68,'Metadata - Countries'!$B$1:$C$248,2,FALSE)</f>
        <v>Europe &amp; Central Asia</v>
      </c>
      <c r="D68">
        <f>Analysis!AO83/1000000</f>
        <v>630</v>
      </c>
      <c r="E68">
        <f>Analysis!AP83/1000000</f>
        <v>681</v>
      </c>
      <c r="F68">
        <f>Analysis!AQ83/1000000</f>
        <v>555</v>
      </c>
      <c r="G68">
        <f>Analysis!AR83/1000000</f>
        <v>493</v>
      </c>
      <c r="H68">
        <f>Analysis!AS83/1000000</f>
        <v>465</v>
      </c>
      <c r="I68">
        <f>Analysis!AT83/1000000</f>
        <v>441</v>
      </c>
      <c r="J68">
        <f>Analysis!AU83/1000000</f>
        <v>649</v>
      </c>
      <c r="K68">
        <f>Analysis!AV83/1000000</f>
        <v>742</v>
      </c>
      <c r="L68">
        <f>Analysis!AW83/1000000</f>
        <v>876</v>
      </c>
      <c r="M68">
        <f>Analysis!AX83/1000000</f>
        <v>931</v>
      </c>
      <c r="N68">
        <f>Analysis!AY83/1000000</f>
        <v>1282</v>
      </c>
      <c r="O68">
        <f>Analysis!AZ83/1000000</f>
        <v>1655</v>
      </c>
      <c r="P68">
        <f>Analysis!BA83/1000000</f>
        <v>2352</v>
      </c>
      <c r="Q68">
        <f>Analysis!BB83/1000000</f>
        <v>3004</v>
      </c>
      <c r="R68">
        <f>Analysis!BC83/1000000</f>
        <v>2539</v>
      </c>
      <c r="S68">
        <f>Analysis!BD83/1000000</f>
        <v>2335</v>
      </c>
      <c r="T68">
        <f>Analysis!BE83/1000000</f>
        <v>2514</v>
      </c>
      <c r="U68">
        <f>Analysis!BF83/1000000</f>
        <v>2365</v>
      </c>
      <c r="X68">
        <f t="shared" ref="X68:X99" si="6">COUNT(D68:S68)</f>
        <v>16</v>
      </c>
      <c r="Y68" s="10">
        <f t="shared" ref="Y68:Y99" si="7">AVERAGE(D68:S68)</f>
        <v>1226.875</v>
      </c>
      <c r="Z68" s="10">
        <f t="shared" si="2"/>
        <v>809</v>
      </c>
      <c r="AA68" t="e">
        <f t="shared" si="3"/>
        <v>#N/A</v>
      </c>
    </row>
    <row r="69" spans="1:27" x14ac:dyDescent="0.25">
      <c r="A69" t="s">
        <v>401</v>
      </c>
      <c r="B69" t="s">
        <v>169</v>
      </c>
      <c r="C69" t="str">
        <f>VLOOKUP(B69,'Metadata - Countries'!$B$1:$C$248,2,FALSE)</f>
        <v>Middle East &amp; North Africa</v>
      </c>
      <c r="D69">
        <f>Analysis!AO22/1000000</f>
        <v>205</v>
      </c>
      <c r="E69">
        <f>Analysis!AP22/1000000</f>
        <v>142</v>
      </c>
      <c r="F69">
        <f>Analysis!AQ22/1000000</f>
        <v>190</v>
      </c>
      <c r="G69">
        <f>Analysis!AR22/1000000</f>
        <v>656</v>
      </c>
      <c r="H69">
        <f>Analysis!AS22/1000000</f>
        <v>559</v>
      </c>
      <c r="I69">
        <f>Analysis!AT22/1000000</f>
        <v>677</v>
      </c>
      <c r="J69">
        <f>Analysis!AU22/1000000</f>
        <v>1122</v>
      </c>
      <c r="K69">
        <f>Analysis!AV22/1000000</f>
        <v>1607</v>
      </c>
      <c r="L69">
        <f>Analysis!AW22/1000000</f>
        <v>1266</v>
      </c>
      <c r="M69">
        <f>Analysis!AX22/1000000</f>
        <v>1305</v>
      </c>
      <c r="N69">
        <f>Analysis!AY22/1000000</f>
        <v>1025</v>
      </c>
      <c r="O69">
        <f>Analysis!AZ22/1000000</f>
        <v>1464</v>
      </c>
      <c r="P69">
        <f>Analysis!BA22/1000000</f>
        <v>1950</v>
      </c>
      <c r="Q69">
        <f>Analysis!BB22/1000000</f>
        <v>1978</v>
      </c>
      <c r="R69">
        <f>Analysis!BC22/1000000</f>
        <v>2259</v>
      </c>
      <c r="S69">
        <f>Analysis!BD22/1000000</f>
        <v>2631</v>
      </c>
      <c r="T69">
        <f>Analysis!BE22/1000000</f>
        <v>2574</v>
      </c>
      <c r="U69">
        <f>Analysis!BF22/1000000</f>
        <v>0</v>
      </c>
      <c r="X69">
        <f t="shared" si="6"/>
        <v>16</v>
      </c>
      <c r="Y69" s="10">
        <f t="shared" si="7"/>
        <v>1189.75</v>
      </c>
      <c r="Z69" s="10">
        <f t="shared" ref="Z69:Z132" si="8">MEDIAN(D69:S69)</f>
        <v>1194</v>
      </c>
      <c r="AA69" t="e">
        <f t="shared" ref="AA69:AA132" si="9">MODE(D69:S69)</f>
        <v>#N/A</v>
      </c>
    </row>
    <row r="70" spans="1:27" x14ac:dyDescent="0.25">
      <c r="A70" t="s">
        <v>420</v>
      </c>
      <c r="B70" t="s">
        <v>126</v>
      </c>
      <c r="C70" t="str">
        <f>VLOOKUP(B70,'Metadata - Countries'!$B$1:$C$248,2,FALSE)</f>
        <v>Latin America &amp; Caribbean</v>
      </c>
      <c r="D70">
        <f>Analysis!AO6/1000000</f>
        <v>822</v>
      </c>
      <c r="E70">
        <f>Analysis!AP6/1000000</f>
        <v>781</v>
      </c>
      <c r="F70">
        <f>Analysis!AQ6/1000000</f>
        <v>894</v>
      </c>
      <c r="G70">
        <f>Analysis!AR6/1000000</f>
        <v>941</v>
      </c>
      <c r="H70">
        <f>Analysis!AS6/1000000</f>
        <v>955</v>
      </c>
      <c r="I70">
        <f>Analysis!AT6/1000000</f>
        <v>1206</v>
      </c>
      <c r="J70">
        <f>Analysis!AU6/1000000</f>
        <v>1234</v>
      </c>
      <c r="K70">
        <f>Analysis!AV6/1000000</f>
        <v>1195</v>
      </c>
      <c r="L70">
        <f>Analysis!AW6/1000000</f>
        <v>1257</v>
      </c>
      <c r="M70">
        <f>Analysis!AX6/1000000</f>
        <v>1356</v>
      </c>
      <c r="N70">
        <f>Analysis!AY6/1000000</f>
        <v>1432</v>
      </c>
      <c r="O70">
        <f>Analysis!AZ6/1000000</f>
        <v>1467</v>
      </c>
      <c r="P70">
        <f>Analysis!BA6/1000000</f>
        <v>1512</v>
      </c>
      <c r="Q70">
        <f>Analysis!BB6/1000000</f>
        <v>1157</v>
      </c>
      <c r="R70">
        <f>Analysis!BC6/1000000</f>
        <v>1021</v>
      </c>
      <c r="S70">
        <f>Analysis!BD6/1000000</f>
        <v>1013</v>
      </c>
      <c r="T70">
        <f>Analysis!BE6/1000000</f>
        <v>0</v>
      </c>
      <c r="U70">
        <f>Analysis!BF6/1000000</f>
        <v>0</v>
      </c>
      <c r="X70">
        <f t="shared" si="6"/>
        <v>16</v>
      </c>
      <c r="Y70" s="10">
        <f t="shared" si="7"/>
        <v>1140.1875</v>
      </c>
      <c r="Z70" s="10">
        <f t="shared" si="8"/>
        <v>1176</v>
      </c>
      <c r="AA70" t="e">
        <f t="shared" si="9"/>
        <v>#N/A</v>
      </c>
    </row>
    <row r="71" spans="1:27" x14ac:dyDescent="0.25">
      <c r="A71" t="s">
        <v>521</v>
      </c>
      <c r="B71" t="s">
        <v>446</v>
      </c>
      <c r="C71" t="str">
        <f>VLOOKUP(B71,'Metadata - Countries'!$B$1:$C$248,2,FALSE)</f>
        <v>Latin America &amp; Caribbean</v>
      </c>
      <c r="D71">
        <f>Analysis!AO112/1000000</f>
        <v>372</v>
      </c>
      <c r="E71">
        <f>Analysis!AP112/1000000</f>
        <v>432</v>
      </c>
      <c r="F71">
        <f>Analysis!AQ112/1000000</f>
        <v>471</v>
      </c>
      <c r="G71">
        <f>Analysis!AR112/1000000</f>
        <v>492</v>
      </c>
      <c r="H71">
        <f>Analysis!AS112/1000000</f>
        <v>506</v>
      </c>
      <c r="I71">
        <f>Analysis!AT112/1000000</f>
        <v>628</v>
      </c>
      <c r="J71">
        <f>Analysis!AU112/1000000</f>
        <v>665</v>
      </c>
      <c r="K71">
        <f>Analysis!AV112/1000000</f>
        <v>710</v>
      </c>
      <c r="L71">
        <f>Analysis!AW112/1000000</f>
        <v>804</v>
      </c>
      <c r="M71">
        <f>Analysis!AX112/1000000</f>
        <v>903</v>
      </c>
      <c r="N71">
        <f>Analysis!AY112/1000000</f>
        <v>1108</v>
      </c>
      <c r="O71">
        <f>Analysis!AZ112/1000000</f>
        <v>1425</v>
      </c>
      <c r="P71">
        <f>Analysis!BA112/1000000</f>
        <v>1806</v>
      </c>
      <c r="Q71">
        <f>Analysis!BB112/1000000</f>
        <v>2208</v>
      </c>
      <c r="R71">
        <f>Analysis!BC112/1000000</f>
        <v>2280</v>
      </c>
      <c r="S71">
        <f>Analysis!BD112/1000000</f>
        <v>2552</v>
      </c>
      <c r="T71">
        <f>Analysis!BE112/1000000</f>
        <v>2925</v>
      </c>
      <c r="U71">
        <f>Analysis!BF112/1000000</f>
        <v>3784</v>
      </c>
      <c r="X71">
        <f t="shared" si="6"/>
        <v>16</v>
      </c>
      <c r="Y71" s="10">
        <f t="shared" si="7"/>
        <v>1085.125</v>
      </c>
      <c r="Z71" s="10">
        <f t="shared" si="8"/>
        <v>757</v>
      </c>
      <c r="AA71" t="e">
        <f t="shared" si="9"/>
        <v>#N/A</v>
      </c>
    </row>
    <row r="72" spans="1:27" x14ac:dyDescent="0.25">
      <c r="A72" t="s">
        <v>44</v>
      </c>
      <c r="B72" t="s">
        <v>412</v>
      </c>
      <c r="C72" t="str">
        <f>VLOOKUP(B72,'Metadata - Countries'!$B$1:$C$248,2,FALSE)</f>
        <v>Sub-Saharan Africa</v>
      </c>
      <c r="D72">
        <f>Analysis!AO154/1000000</f>
        <v>616</v>
      </c>
      <c r="E72">
        <f>Analysis!AP154/1000000</f>
        <v>705</v>
      </c>
      <c r="F72">
        <f>Analysis!AQ154/1000000</f>
        <v>666</v>
      </c>
      <c r="G72">
        <f>Analysis!AR154/1000000</f>
        <v>672</v>
      </c>
      <c r="H72">
        <f>Analysis!AS154/1000000</f>
        <v>718</v>
      </c>
      <c r="I72">
        <f>Analysis!AT154/1000000</f>
        <v>732</v>
      </c>
      <c r="J72">
        <f>Analysis!AU154/1000000</f>
        <v>820</v>
      </c>
      <c r="K72">
        <f>Analysis!AV154/1000000</f>
        <v>829</v>
      </c>
      <c r="L72">
        <f>Analysis!AW154/1000000</f>
        <v>960</v>
      </c>
      <c r="M72">
        <f>Analysis!AX154/1000000</f>
        <v>1156</v>
      </c>
      <c r="N72">
        <f>Analysis!AY154/1000000</f>
        <v>1189</v>
      </c>
      <c r="O72">
        <f>Analysis!AZ154/1000000</f>
        <v>1302</v>
      </c>
      <c r="P72">
        <f>Analysis!BA154/1000000</f>
        <v>1663</v>
      </c>
      <c r="Q72">
        <f>Analysis!BB154/1000000</f>
        <v>1823</v>
      </c>
      <c r="R72">
        <f>Analysis!BC154/1000000</f>
        <v>1390</v>
      </c>
      <c r="S72">
        <f>Analysis!BD154/1000000</f>
        <v>1585</v>
      </c>
      <c r="T72">
        <f>Analysis!BE154/1000000</f>
        <v>1808</v>
      </c>
      <c r="U72">
        <f>Analysis!BF154/1000000</f>
        <v>1778</v>
      </c>
      <c r="X72">
        <f t="shared" si="6"/>
        <v>16</v>
      </c>
      <c r="Y72" s="10">
        <f t="shared" si="7"/>
        <v>1051.625</v>
      </c>
      <c r="Z72" s="10">
        <f t="shared" si="8"/>
        <v>894.5</v>
      </c>
      <c r="AA72" t="e">
        <f t="shared" si="9"/>
        <v>#N/A</v>
      </c>
    </row>
    <row r="73" spans="1:27" x14ac:dyDescent="0.25">
      <c r="A73" t="s">
        <v>536</v>
      </c>
      <c r="B73" t="s">
        <v>317</v>
      </c>
      <c r="C73" t="str">
        <f>VLOOKUP(B73,'Metadata - Countries'!$B$1:$C$248,2,FALSE)</f>
        <v>Europe &amp; Central Asia</v>
      </c>
      <c r="D73">
        <f>Analysis!AO81/1000000</f>
        <v>689</v>
      </c>
      <c r="E73">
        <f>Analysis!AP81/1000000</f>
        <v>670</v>
      </c>
      <c r="F73">
        <f>Analysis!AQ81/1000000</f>
        <v>603</v>
      </c>
      <c r="G73">
        <f>Analysis!AR81/1000000</f>
        <v>351</v>
      </c>
      <c r="H73">
        <f>Analysis!AS81/1000000</f>
        <v>306</v>
      </c>
      <c r="I73">
        <f>Analysis!AT81/1000000</f>
        <v>394</v>
      </c>
      <c r="J73">
        <f>Analysis!AU81/1000000</f>
        <v>419</v>
      </c>
      <c r="K73">
        <f>Analysis!AV81/1000000</f>
        <v>400</v>
      </c>
      <c r="L73">
        <f>Analysis!AW81/1000000</f>
        <v>523</v>
      </c>
      <c r="M73">
        <f>Analysis!AX81/1000000</f>
        <v>607</v>
      </c>
      <c r="N73">
        <f>Analysis!AY81/1000000</f>
        <v>1325</v>
      </c>
      <c r="O73">
        <f>Analysis!AZ81/1000000</f>
        <v>1676</v>
      </c>
      <c r="P73">
        <f>Analysis!BA81/1000000</f>
        <v>2073</v>
      </c>
      <c r="Q73">
        <f>Analysis!BB81/1000000</f>
        <v>2625</v>
      </c>
      <c r="R73">
        <f>Analysis!BC81/1000000</f>
        <v>1687</v>
      </c>
      <c r="S73">
        <f>Analysis!BD81/1000000</f>
        <v>1631</v>
      </c>
      <c r="T73">
        <f>Analysis!BE81/1000000</f>
        <v>2018</v>
      </c>
      <c r="U73">
        <f>Analysis!BF81/1000000</f>
        <v>1919</v>
      </c>
      <c r="X73">
        <f t="shared" si="6"/>
        <v>16</v>
      </c>
      <c r="Y73" s="10">
        <f t="shared" si="7"/>
        <v>998.6875</v>
      </c>
      <c r="Z73" s="10">
        <f t="shared" si="8"/>
        <v>638.5</v>
      </c>
      <c r="AA73" t="e">
        <f t="shared" si="9"/>
        <v>#N/A</v>
      </c>
    </row>
    <row r="74" spans="1:27" x14ac:dyDescent="0.25">
      <c r="A74" t="s">
        <v>715</v>
      </c>
      <c r="B74" t="s">
        <v>679</v>
      </c>
      <c r="C74" t="str">
        <f>VLOOKUP(B74,'Metadata - Countries'!$B$1:$C$248,2,FALSE)</f>
        <v>Sub-Saharan Africa</v>
      </c>
      <c r="D74">
        <f>Analysis!AO152/1000000</f>
        <v>785</v>
      </c>
      <c r="E74">
        <f>Analysis!AP152/1000000</f>
        <v>823</v>
      </c>
      <c r="F74">
        <f>Analysis!AQ152/1000000</f>
        <v>1077</v>
      </c>
      <c r="G74">
        <f>Analysis!AR152/1000000</f>
        <v>1213</v>
      </c>
      <c r="H74">
        <f>Analysis!AS152/1000000</f>
        <v>1211</v>
      </c>
      <c r="I74">
        <f>Analysis!AT152/1000000</f>
        <v>500</v>
      </c>
      <c r="J74">
        <f>Analysis!AU152/1000000</f>
        <v>536</v>
      </c>
      <c r="K74">
        <f>Analysis!AV152/1000000</f>
        <v>513</v>
      </c>
      <c r="L74">
        <f>Analysis!AW152/1000000</f>
        <v>619</v>
      </c>
      <c r="M74">
        <f>Analysis!AX152/1000000</f>
        <v>799</v>
      </c>
      <c r="N74">
        <f>Analysis!AY152/1000000</f>
        <v>969</v>
      </c>
      <c r="O74">
        <f>Analysis!AZ152/1000000</f>
        <v>1181</v>
      </c>
      <c r="P74">
        <f>Analysis!BA152/1000000</f>
        <v>1514</v>
      </c>
      <c r="Q74">
        <f>Analysis!BB152/1000000</f>
        <v>1398</v>
      </c>
      <c r="R74">
        <f>Analysis!BC152/1000000</f>
        <v>1124</v>
      </c>
      <c r="S74">
        <f>Analysis!BD152/1000000</f>
        <v>1620</v>
      </c>
      <c r="T74">
        <f>Analysis!BE152/1000000</f>
        <v>1844</v>
      </c>
      <c r="U74">
        <f>Analysis!BF152/1000000</f>
        <v>2004</v>
      </c>
      <c r="X74">
        <f t="shared" si="6"/>
        <v>16</v>
      </c>
      <c r="Y74" s="10">
        <f t="shared" si="7"/>
        <v>992.625</v>
      </c>
      <c r="Z74" s="10">
        <f t="shared" si="8"/>
        <v>1023</v>
      </c>
      <c r="AA74" t="e">
        <f t="shared" si="9"/>
        <v>#N/A</v>
      </c>
    </row>
    <row r="75" spans="1:27" x14ac:dyDescent="0.25">
      <c r="A75" t="s">
        <v>495</v>
      </c>
      <c r="B75" t="s">
        <v>643</v>
      </c>
      <c r="C75" t="str">
        <f>VLOOKUP(B75,'Metadata - Countries'!$B$1:$C$248,2,FALSE)</f>
        <v>Europe &amp; Central Asia</v>
      </c>
      <c r="D75">
        <f>Analysis!AO60/1000000</f>
        <v>452</v>
      </c>
      <c r="E75">
        <f>Analysis!AP60/1000000</f>
        <v>565</v>
      </c>
      <c r="F75">
        <f>Analysis!AQ60/1000000</f>
        <v>597</v>
      </c>
      <c r="G75">
        <f>Analysis!AR60/1000000</f>
        <v>668</v>
      </c>
      <c r="H75">
        <f>Analysis!AS60/1000000</f>
        <v>702</v>
      </c>
      <c r="I75">
        <f>Analysis!AT60/1000000</f>
        <v>657</v>
      </c>
      <c r="J75">
        <f>Analysis!AU60/1000000</f>
        <v>661</v>
      </c>
      <c r="K75">
        <f>Analysis!AV60/1000000</f>
        <v>737</v>
      </c>
      <c r="L75">
        <f>Analysis!AW60/1000000</f>
        <v>883</v>
      </c>
      <c r="M75">
        <f>Analysis!AX60/1000000</f>
        <v>1111</v>
      </c>
      <c r="N75">
        <f>Analysis!AY60/1000000</f>
        <v>1229</v>
      </c>
      <c r="O75">
        <f>Analysis!AZ60/1000000</f>
        <v>1361</v>
      </c>
      <c r="P75">
        <f>Analysis!BA60/1000000</f>
        <v>1416</v>
      </c>
      <c r="Q75">
        <f>Analysis!BB60/1000000</f>
        <v>1643</v>
      </c>
      <c r="R75">
        <f>Analysis!BC60/1000000</f>
        <v>1445</v>
      </c>
      <c r="S75">
        <f>Analysis!BD60/1000000</f>
        <v>1412</v>
      </c>
      <c r="T75">
        <f>Analysis!BE60/1000000</f>
        <v>1683</v>
      </c>
      <c r="U75">
        <f>Analysis!BF60/1000000</f>
        <v>1588</v>
      </c>
      <c r="X75">
        <f t="shared" si="6"/>
        <v>16</v>
      </c>
      <c r="Y75" s="10">
        <f t="shared" si="7"/>
        <v>971.1875</v>
      </c>
      <c r="Z75" s="10">
        <f t="shared" si="8"/>
        <v>810</v>
      </c>
      <c r="AA75" t="e">
        <f t="shared" si="9"/>
        <v>#N/A</v>
      </c>
    </row>
    <row r="76" spans="1:27" x14ac:dyDescent="0.25">
      <c r="A76" t="s">
        <v>509</v>
      </c>
      <c r="B76" t="s">
        <v>11</v>
      </c>
      <c r="C76" t="str">
        <f>VLOOKUP(B76,'Metadata - Countries'!$B$1:$C$248,2,FALSE)</f>
        <v>Latin America &amp; Caribbean</v>
      </c>
      <c r="D76">
        <f>Analysis!AO88/1000000</f>
        <v>554</v>
      </c>
      <c r="E76">
        <f>Analysis!AP88/1000000</f>
        <v>666</v>
      </c>
      <c r="F76">
        <f>Analysis!AQ88/1000000</f>
        <v>726</v>
      </c>
      <c r="G76">
        <f>Analysis!AR88/1000000</f>
        <v>786</v>
      </c>
      <c r="H76">
        <f>Analysis!AS88/1000000</f>
        <v>782</v>
      </c>
      <c r="I76">
        <f>Analysis!AT88/1000000</f>
        <v>850</v>
      </c>
      <c r="J76">
        <f>Analysis!AU88/1000000</f>
        <v>825</v>
      </c>
      <c r="K76">
        <f>Analysis!AV88/1000000</f>
        <v>835</v>
      </c>
      <c r="L76">
        <f>Analysis!AW88/1000000</f>
        <v>858</v>
      </c>
      <c r="M76">
        <f>Analysis!AX88/1000000</f>
        <v>1056</v>
      </c>
      <c r="N76">
        <f>Analysis!AY88/1000000</f>
        <v>1097</v>
      </c>
      <c r="O76">
        <f>Analysis!AZ88/1000000</f>
        <v>1064</v>
      </c>
      <c r="P76">
        <f>Analysis!BA88/1000000</f>
        <v>1213</v>
      </c>
      <c r="Q76">
        <f>Analysis!BB88/1000000</f>
        <v>1353</v>
      </c>
      <c r="R76">
        <f>Analysis!BC88/1000000</f>
        <v>1224</v>
      </c>
      <c r="S76">
        <f>Analysis!BD88/1000000</f>
        <v>1256</v>
      </c>
      <c r="T76">
        <f>Analysis!BE88/1000000</f>
        <v>1360</v>
      </c>
      <c r="U76">
        <f>Analysis!BF88/1000000</f>
        <v>1414</v>
      </c>
      <c r="X76">
        <f t="shared" si="6"/>
        <v>16</v>
      </c>
      <c r="Y76" s="10">
        <f t="shared" si="7"/>
        <v>946.5625</v>
      </c>
      <c r="Z76" s="10">
        <f t="shared" si="8"/>
        <v>854</v>
      </c>
      <c r="AA76" t="e">
        <f t="shared" si="9"/>
        <v>#N/A</v>
      </c>
    </row>
    <row r="77" spans="1:27" x14ac:dyDescent="0.25">
      <c r="A77" t="s">
        <v>388</v>
      </c>
      <c r="B77" t="s">
        <v>105</v>
      </c>
      <c r="C77" t="str">
        <f>VLOOKUP(B77,'Metadata - Countries'!$B$1:$C$248,2,FALSE)</f>
        <v>Middle East &amp; North Africa</v>
      </c>
      <c r="D77">
        <f>Analysis!AO131/1000000</f>
        <v>813</v>
      </c>
      <c r="E77">
        <f>Analysis!AP131/1000000</f>
        <v>780</v>
      </c>
      <c r="F77">
        <f>Analysis!AQ131/1000000</f>
        <v>789</v>
      </c>
      <c r="G77">
        <f>Analysis!AR131/1000000</f>
        <v>818</v>
      </c>
      <c r="H77">
        <f>Analysis!AS131/1000000</f>
        <v>841</v>
      </c>
      <c r="I77">
        <f>Analysis!AT131/1000000</f>
        <v>731</v>
      </c>
      <c r="J77">
        <f>Analysis!AU131/1000000</f>
        <v>704</v>
      </c>
      <c r="K77">
        <f>Analysis!AV131/1000000</f>
        <v>757</v>
      </c>
      <c r="L77">
        <f>Analysis!AW131/1000000</f>
        <v>869</v>
      </c>
      <c r="M77">
        <f>Analysis!AX131/1000000</f>
        <v>949</v>
      </c>
      <c r="N77">
        <f>Analysis!AY131/1000000</f>
        <v>924</v>
      </c>
      <c r="O77">
        <f>Analysis!AZ131/1000000</f>
        <v>966</v>
      </c>
      <c r="P77">
        <f>Analysis!BA131/1000000</f>
        <v>1185</v>
      </c>
      <c r="Q77">
        <f>Analysis!BB131/1000000</f>
        <v>1336</v>
      </c>
      <c r="R77">
        <f>Analysis!BC131/1000000</f>
        <v>1117</v>
      </c>
      <c r="S77">
        <f>Analysis!BD131/1000000</f>
        <v>1238</v>
      </c>
      <c r="T77">
        <f>Analysis!BE131/1000000</f>
        <v>1465</v>
      </c>
      <c r="U77">
        <f>Analysis!BF131/1000000</f>
        <v>1451</v>
      </c>
      <c r="X77">
        <f t="shared" si="6"/>
        <v>16</v>
      </c>
      <c r="Y77" s="10">
        <f t="shared" si="7"/>
        <v>926.0625</v>
      </c>
      <c r="Z77" s="10">
        <f t="shared" si="8"/>
        <v>855</v>
      </c>
      <c r="AA77" t="e">
        <f t="shared" si="9"/>
        <v>#N/A</v>
      </c>
    </row>
    <row r="78" spans="1:27" x14ac:dyDescent="0.25">
      <c r="A78" t="s">
        <v>545</v>
      </c>
      <c r="B78" t="s">
        <v>376</v>
      </c>
      <c r="C78" t="str">
        <f>VLOOKUP(B78,'Metadata - Countries'!$B$1:$C$248,2,FALSE)</f>
        <v>Latin America &amp; Caribbean</v>
      </c>
      <c r="D78">
        <f>Analysis!AO5/1000000</f>
        <v>630</v>
      </c>
      <c r="E78">
        <f>Analysis!AP5/1000000</f>
        <v>667</v>
      </c>
      <c r="F78">
        <f>Analysis!AQ5/1000000</f>
        <v>672</v>
      </c>
      <c r="G78">
        <f>Analysis!AR5/1000000</f>
        <v>721</v>
      </c>
      <c r="H78">
        <f>Analysis!AS5/1000000</f>
        <v>697</v>
      </c>
      <c r="I78">
        <f>Analysis!AT5/1000000</f>
        <v>733</v>
      </c>
      <c r="J78">
        <f>Analysis!AU5/1000000</f>
        <v>706</v>
      </c>
      <c r="K78">
        <f>Analysis!AV5/1000000</f>
        <v>666</v>
      </c>
      <c r="L78">
        <f>Analysis!AW5/1000000</f>
        <v>767</v>
      </c>
      <c r="M78">
        <f>Analysis!AX5/1000000</f>
        <v>784</v>
      </c>
      <c r="N78">
        <f>Analysis!AY5/1000000</f>
        <v>1081</v>
      </c>
      <c r="O78">
        <f>Analysis!AZ5/1000000</f>
        <v>1235</v>
      </c>
      <c r="P78">
        <f>Analysis!BA5/1000000</f>
        <v>1224</v>
      </c>
      <c r="Q78">
        <f>Analysis!BB5/1000000</f>
        <v>1244</v>
      </c>
      <c r="R78">
        <f>Analysis!BC5/1000000</f>
        <v>1122</v>
      </c>
      <c r="S78">
        <f>Analysis!BD5/1000000</f>
        <v>1074</v>
      </c>
      <c r="T78">
        <f>Analysis!BE5/1000000</f>
        <v>0</v>
      </c>
      <c r="U78">
        <f>Analysis!BF5/1000000</f>
        <v>0</v>
      </c>
      <c r="X78">
        <f t="shared" si="6"/>
        <v>16</v>
      </c>
      <c r="Y78" s="10">
        <f t="shared" si="7"/>
        <v>876.4375</v>
      </c>
      <c r="Z78" s="10">
        <f t="shared" si="8"/>
        <v>750</v>
      </c>
      <c r="AA78" t="e">
        <f t="shared" si="9"/>
        <v>#N/A</v>
      </c>
    </row>
    <row r="79" spans="1:27" x14ac:dyDescent="0.25">
      <c r="A79" t="s">
        <v>512</v>
      </c>
      <c r="B79" t="s">
        <v>707</v>
      </c>
      <c r="C79" t="str">
        <f>VLOOKUP(B79,'Metadata - Countries'!$B$1:$C$248,2,FALSE)</f>
        <v>Latin America &amp; Caribbean</v>
      </c>
      <c r="D79">
        <f>Analysis!AO119/1000000</f>
        <v>725</v>
      </c>
      <c r="E79">
        <f>Analysis!AP119/1000000</f>
        <v>890</v>
      </c>
      <c r="F79">
        <f>Analysis!AQ119/1000000</f>
        <v>862</v>
      </c>
      <c r="G79">
        <f>Analysis!AR119/1000000</f>
        <v>695</v>
      </c>
      <c r="H79">
        <f>Analysis!AS119/1000000</f>
        <v>653</v>
      </c>
      <c r="I79">
        <f>Analysis!AT119/1000000</f>
        <v>827</v>
      </c>
      <c r="J79">
        <f>Analysis!AU119/1000000</f>
        <v>700</v>
      </c>
      <c r="K79">
        <f>Analysis!AV119/1000000</f>
        <v>409</v>
      </c>
      <c r="L79">
        <f>Analysis!AW119/1000000</f>
        <v>419</v>
      </c>
      <c r="M79">
        <f>Analysis!AX119/1000000</f>
        <v>591</v>
      </c>
      <c r="N79">
        <f>Analysis!AY119/1000000</f>
        <v>699</v>
      </c>
      <c r="O79">
        <f>Analysis!AZ119/1000000</f>
        <v>711</v>
      </c>
      <c r="P79">
        <f>Analysis!BA119/1000000</f>
        <v>928</v>
      </c>
      <c r="Q79">
        <f>Analysis!BB119/1000000</f>
        <v>1195</v>
      </c>
      <c r="R79">
        <f>Analysis!BC119/1000000</f>
        <v>1460</v>
      </c>
      <c r="S79">
        <f>Analysis!BD119/1000000</f>
        <v>1669</v>
      </c>
      <c r="T79">
        <f>Analysis!BE119/1000000</f>
        <v>2401</v>
      </c>
      <c r="U79">
        <f>Analysis!BF119/1000000</f>
        <v>2222</v>
      </c>
      <c r="X79">
        <f t="shared" si="6"/>
        <v>16</v>
      </c>
      <c r="Y79" s="10">
        <f t="shared" si="7"/>
        <v>839.5625</v>
      </c>
      <c r="Z79" s="10">
        <f t="shared" si="8"/>
        <v>718</v>
      </c>
      <c r="AA79" t="e">
        <f t="shared" si="9"/>
        <v>#N/A</v>
      </c>
    </row>
    <row r="80" spans="1:27" x14ac:dyDescent="0.25">
      <c r="A80" t="s">
        <v>195</v>
      </c>
      <c r="B80" t="s">
        <v>442</v>
      </c>
      <c r="C80" t="str">
        <f>VLOOKUP(B80,'Metadata - Countries'!$B$1:$C$248,2,FALSE)</f>
        <v>Europe &amp; Central Asia</v>
      </c>
      <c r="D80">
        <f>Analysis!AO47/1000000</f>
        <v>70</v>
      </c>
      <c r="E80">
        <f>Analysis!AP47/1000000</f>
        <v>94</v>
      </c>
      <c r="F80">
        <f>Analysis!AQ47/1000000</f>
        <v>34</v>
      </c>
      <c r="G80">
        <f>Analysis!AR47/1000000</f>
        <v>60</v>
      </c>
      <c r="H80">
        <f>Analysis!AS47/1000000</f>
        <v>218</v>
      </c>
      <c r="I80">
        <f>Analysis!AT47/1000000</f>
        <v>398</v>
      </c>
      <c r="J80">
        <f>Analysis!AU47/1000000</f>
        <v>451</v>
      </c>
      <c r="K80">
        <f>Analysis!AV47/1000000</f>
        <v>492</v>
      </c>
      <c r="L80">
        <f>Analysis!AW47/1000000</f>
        <v>537</v>
      </c>
      <c r="M80">
        <f>Analysis!AX47/1000000</f>
        <v>756</v>
      </c>
      <c r="N80">
        <f>Analysis!AY47/1000000</f>
        <v>880</v>
      </c>
      <c r="O80">
        <f>Analysis!AZ47/1000000</f>
        <v>1057</v>
      </c>
      <c r="P80">
        <f>Analysis!BA47/1000000</f>
        <v>1479</v>
      </c>
      <c r="Q80">
        <f>Analysis!BB47/1000000</f>
        <v>1848</v>
      </c>
      <c r="R80">
        <f>Analysis!BC47/1000000</f>
        <v>2014</v>
      </c>
      <c r="S80">
        <f>Analysis!BD47/1000000</f>
        <v>1780</v>
      </c>
      <c r="T80">
        <f>Analysis!BE47/1000000</f>
        <v>1833</v>
      </c>
      <c r="U80">
        <f>Analysis!BF47/1000000</f>
        <v>1623</v>
      </c>
      <c r="X80">
        <f t="shared" si="6"/>
        <v>16</v>
      </c>
      <c r="Y80" s="10">
        <f t="shared" si="7"/>
        <v>760.5</v>
      </c>
      <c r="Z80" s="10">
        <f t="shared" si="8"/>
        <v>514.5</v>
      </c>
      <c r="AA80" t="e">
        <f t="shared" si="9"/>
        <v>#N/A</v>
      </c>
    </row>
    <row r="81" spans="1:27" x14ac:dyDescent="0.25">
      <c r="A81" t="s">
        <v>71</v>
      </c>
      <c r="B81" t="s">
        <v>311</v>
      </c>
      <c r="C81" t="str">
        <f>VLOOKUP(B81,'Metadata - Countries'!$B$1:$C$248,2,FALSE)</f>
        <v>Latin America &amp; Caribbean</v>
      </c>
      <c r="D81">
        <f>Analysis!AO121/1000000</f>
        <v>995</v>
      </c>
      <c r="E81">
        <f>Analysis!AP121/1000000</f>
        <v>1026</v>
      </c>
      <c r="F81">
        <f>Analysis!AQ121/1000000</f>
        <v>623</v>
      </c>
      <c r="G81">
        <f>Analysis!AR121/1000000</f>
        <v>769</v>
      </c>
      <c r="H81">
        <f>Analysis!AS121/1000000</f>
        <v>643</v>
      </c>
      <c r="I81">
        <f>Analysis!AT121/1000000</f>
        <v>469</v>
      </c>
      <c r="J81">
        <f>Analysis!AU121/1000000</f>
        <v>677</v>
      </c>
      <c r="K81">
        <f>Analysis!AV121/1000000</f>
        <v>484</v>
      </c>
      <c r="L81">
        <f>Analysis!AW121/1000000</f>
        <v>378</v>
      </c>
      <c r="M81">
        <f>Analysis!AX121/1000000</f>
        <v>554</v>
      </c>
      <c r="N81">
        <f>Analysis!AY121/1000000</f>
        <v>722</v>
      </c>
      <c r="O81">
        <f>Analysis!AZ121/1000000</f>
        <v>843</v>
      </c>
      <c r="P81">
        <f>Analysis!BA121/1000000</f>
        <v>972</v>
      </c>
      <c r="Q81">
        <f>Analysis!BB121/1000000</f>
        <v>1097</v>
      </c>
      <c r="R81">
        <f>Analysis!BC121/1000000</f>
        <v>1055</v>
      </c>
      <c r="S81">
        <f>Analysis!BD121/1000000</f>
        <v>794</v>
      </c>
      <c r="T81">
        <f>Analysis!BE121/1000000</f>
        <v>805</v>
      </c>
      <c r="U81">
        <f>Analysis!BF121/1000000</f>
        <v>904</v>
      </c>
      <c r="X81">
        <f t="shared" si="6"/>
        <v>16</v>
      </c>
      <c r="Y81" s="10">
        <f t="shared" si="7"/>
        <v>756.3125</v>
      </c>
      <c r="Z81" s="10">
        <f t="shared" si="8"/>
        <v>745.5</v>
      </c>
      <c r="AA81" t="e">
        <f t="shared" si="9"/>
        <v>#N/A</v>
      </c>
    </row>
    <row r="82" spans="1:27" x14ac:dyDescent="0.25">
      <c r="A82" t="s">
        <v>552</v>
      </c>
      <c r="B82" t="s">
        <v>448</v>
      </c>
      <c r="C82" t="str">
        <f>VLOOKUP(B82,'Metadata - Countries'!$B$1:$C$248,2,FALSE)</f>
        <v>Sub-Saharan Africa</v>
      </c>
      <c r="D82">
        <f>Analysis!AO161/1000000</f>
        <v>502</v>
      </c>
      <c r="E82">
        <f>Analysis!AP161/1000000</f>
        <v>473</v>
      </c>
      <c r="F82">
        <f>Analysis!AQ161/1000000</f>
        <v>343</v>
      </c>
      <c r="G82">
        <f>Analysis!AR161/1000000</f>
        <v>404</v>
      </c>
      <c r="H82">
        <f>Analysis!AS161/1000000</f>
        <v>467</v>
      </c>
      <c r="I82">
        <f>Analysis!AT161/1000000</f>
        <v>381</v>
      </c>
      <c r="J82">
        <f>Analysis!AU161/1000000</f>
        <v>626</v>
      </c>
      <c r="K82">
        <f>Analysis!AV161/1000000</f>
        <v>639</v>
      </c>
      <c r="L82">
        <f>Analysis!AW161/1000000</f>
        <v>654</v>
      </c>
      <c r="M82">
        <f>Analysis!AX161/1000000</f>
        <v>762</v>
      </c>
      <c r="N82">
        <f>Analysis!AY161/1000000</f>
        <v>835</v>
      </c>
      <c r="O82">
        <f>Analysis!AZ161/1000000</f>
        <v>986</v>
      </c>
      <c r="P82">
        <f>Analysis!BA161/1000000</f>
        <v>1215</v>
      </c>
      <c r="Q82">
        <f>Analysis!BB161/1000000</f>
        <v>1293</v>
      </c>
      <c r="R82">
        <f>Analysis!BC161/1000000</f>
        <v>1192</v>
      </c>
      <c r="S82">
        <f>Analysis!BD161/1000000</f>
        <v>1279</v>
      </c>
      <c r="T82">
        <f>Analysis!BE161/1000000</f>
        <v>1383</v>
      </c>
      <c r="U82">
        <f>Analysis!BF161/1000000</f>
        <v>1605</v>
      </c>
      <c r="X82">
        <f t="shared" si="6"/>
        <v>16</v>
      </c>
      <c r="Y82" s="10">
        <f t="shared" si="7"/>
        <v>753.1875</v>
      </c>
      <c r="Z82" s="10">
        <f t="shared" si="8"/>
        <v>646.5</v>
      </c>
      <c r="AA82" t="e">
        <f t="shared" si="9"/>
        <v>#N/A</v>
      </c>
    </row>
    <row r="83" spans="1:27" x14ac:dyDescent="0.25">
      <c r="A83" t="s">
        <v>212</v>
      </c>
      <c r="B83" t="s">
        <v>87</v>
      </c>
      <c r="C83" t="str">
        <f>VLOOKUP(B83,'Metadata - Countries'!$B$1:$C$248,2,FALSE)</f>
        <v>South Asia</v>
      </c>
      <c r="D83">
        <f>Analysis!AO141/1000000</f>
        <v>211</v>
      </c>
      <c r="E83">
        <f>Analysis!AP141/1000000</f>
        <v>266</v>
      </c>
      <c r="F83">
        <f>Analysis!AQ141/1000000</f>
        <v>286</v>
      </c>
      <c r="G83">
        <f>Analysis!AR141/1000000</f>
        <v>303</v>
      </c>
      <c r="H83">
        <f>Analysis!AS141/1000000</f>
        <v>314</v>
      </c>
      <c r="I83">
        <f>Analysis!AT141/1000000</f>
        <v>321</v>
      </c>
      <c r="J83">
        <f>Analysis!AU141/1000000</f>
        <v>327</v>
      </c>
      <c r="K83">
        <f>Analysis!AV141/1000000</f>
        <v>337</v>
      </c>
      <c r="L83">
        <f>Analysis!AW141/1000000</f>
        <v>402</v>
      </c>
      <c r="M83">
        <f>Analysis!AX141/1000000</f>
        <v>471</v>
      </c>
      <c r="N83">
        <f>Analysis!AY141/1000000</f>
        <v>826</v>
      </c>
      <c r="O83">
        <f>Analysis!AZ141/1000000</f>
        <v>1235</v>
      </c>
      <c r="P83">
        <f>Analysis!BA141/1000000</f>
        <v>1515</v>
      </c>
      <c r="Q83">
        <f>Analysis!BB141/1000000</f>
        <v>1559</v>
      </c>
      <c r="R83">
        <f>Analysis!BC141/1000000</f>
        <v>1473</v>
      </c>
      <c r="S83">
        <f>Analysis!BD141/1000000</f>
        <v>1713</v>
      </c>
      <c r="T83">
        <f>Analysis!BE141/1000000</f>
        <v>1868</v>
      </c>
      <c r="U83">
        <f>Analysis!BF141/1000000</f>
        <v>1873</v>
      </c>
      <c r="X83">
        <f t="shared" si="6"/>
        <v>16</v>
      </c>
      <c r="Y83" s="10">
        <f t="shared" si="7"/>
        <v>722.4375</v>
      </c>
      <c r="Z83" s="10">
        <f t="shared" si="8"/>
        <v>369.5</v>
      </c>
      <c r="AA83" t="e">
        <f t="shared" si="9"/>
        <v>#N/A</v>
      </c>
    </row>
    <row r="84" spans="1:27" x14ac:dyDescent="0.25">
      <c r="A84" s="11" t="s">
        <v>407</v>
      </c>
      <c r="B84" t="s">
        <v>100</v>
      </c>
      <c r="C84" t="str">
        <f>VLOOKUP(B84,'Metadata - Countries'!$B$1:$C$248,2,FALSE)</f>
        <v>Europe &amp; Central Asia</v>
      </c>
      <c r="D84">
        <f>Analysis!AO72/1000000</f>
        <v>102</v>
      </c>
      <c r="E84">
        <f>Analysis!AP72/1000000</f>
        <v>345</v>
      </c>
      <c r="F84">
        <f>Analysis!AQ72/1000000</f>
        <v>399</v>
      </c>
      <c r="G84">
        <f>Analysis!AR72/1000000</f>
        <v>504</v>
      </c>
      <c r="H84">
        <f>Analysis!AS72/1000000</f>
        <v>591</v>
      </c>
      <c r="I84">
        <f>Analysis!AT72/1000000</f>
        <v>430</v>
      </c>
      <c r="J84">
        <f>Analysis!AU72/1000000</f>
        <v>425</v>
      </c>
      <c r="K84">
        <f>Analysis!AV72/1000000</f>
        <v>556</v>
      </c>
      <c r="L84">
        <f>Analysis!AW72/1000000</f>
        <v>700</v>
      </c>
      <c r="M84">
        <f>Analysis!AX72/1000000</f>
        <v>834</v>
      </c>
      <c r="N84">
        <f>Analysis!AY72/1000000</f>
        <v>975</v>
      </c>
      <c r="O84">
        <f>Analysis!AZ72/1000000</f>
        <v>1077</v>
      </c>
      <c r="P84">
        <f>Analysis!BA72/1000000</f>
        <v>1192</v>
      </c>
      <c r="Q84">
        <f>Analysis!BB72/1000000</f>
        <v>1316</v>
      </c>
      <c r="R84">
        <f>Analysis!BC72/1000000</f>
        <v>1063</v>
      </c>
      <c r="S84">
        <f>Analysis!BD72/1000000</f>
        <v>1034</v>
      </c>
      <c r="T84">
        <f>Analysis!BE72/1000000</f>
        <v>1417</v>
      </c>
      <c r="U84">
        <f>Analysis!BF72/1000000</f>
        <v>1430</v>
      </c>
      <c r="X84">
        <f t="shared" si="6"/>
        <v>16</v>
      </c>
      <c r="Y84" s="10">
        <f t="shared" si="7"/>
        <v>721.4375</v>
      </c>
      <c r="Z84" s="10">
        <f t="shared" si="8"/>
        <v>645.5</v>
      </c>
      <c r="AA84" t="e">
        <f t="shared" si="9"/>
        <v>#N/A</v>
      </c>
    </row>
    <row r="85" spans="1:27" x14ac:dyDescent="0.25">
      <c r="A85" t="s">
        <v>718</v>
      </c>
      <c r="B85" t="s">
        <v>123</v>
      </c>
      <c r="C85" t="str">
        <f>VLOOKUP(B85,'Metadata - Countries'!$B$1:$C$248,2,FALSE)</f>
        <v>South Asia</v>
      </c>
      <c r="D85">
        <f>Analysis!AO143/1000000</f>
        <v>582</v>
      </c>
      <c r="E85">
        <f>Analysis!AP143/1000000</f>
        <v>590</v>
      </c>
      <c r="F85">
        <f>Analysis!AQ143/1000000</f>
        <v>618</v>
      </c>
      <c r="G85">
        <f>Analysis!AR143/1000000</f>
        <v>556</v>
      </c>
      <c r="H85">
        <f>Analysis!AS143/1000000</f>
        <v>492</v>
      </c>
      <c r="I85">
        <f>Analysis!AT143/1000000</f>
        <v>551</v>
      </c>
      <c r="J85">
        <f>Analysis!AU143/1000000</f>
        <v>533</v>
      </c>
      <c r="K85">
        <f>Analysis!AV143/1000000</f>
        <v>562</v>
      </c>
      <c r="L85">
        <f>Analysis!AW143/1000000</f>
        <v>620</v>
      </c>
      <c r="M85">
        <f>Analysis!AX143/1000000</f>
        <v>765</v>
      </c>
      <c r="N85">
        <f>Analysis!AY143/1000000</f>
        <v>828</v>
      </c>
      <c r="O85">
        <f>Analysis!AZ143/1000000</f>
        <v>919</v>
      </c>
      <c r="P85">
        <f>Analysis!BA143/1000000</f>
        <v>912</v>
      </c>
      <c r="Q85">
        <f>Analysis!BB143/1000000</f>
        <v>986</v>
      </c>
      <c r="R85">
        <f>Analysis!BC143/1000000</f>
        <v>950</v>
      </c>
      <c r="S85">
        <f>Analysis!BD143/1000000</f>
        <v>998</v>
      </c>
      <c r="T85">
        <f>Analysis!BE143/1000000</f>
        <v>1123</v>
      </c>
      <c r="U85">
        <f>Analysis!BF143/1000000</f>
        <v>1014</v>
      </c>
      <c r="X85">
        <f t="shared" si="6"/>
        <v>16</v>
      </c>
      <c r="Y85" s="10">
        <f t="shared" si="7"/>
        <v>716.375</v>
      </c>
      <c r="Z85" s="10">
        <f t="shared" si="8"/>
        <v>619</v>
      </c>
      <c r="AA85" t="e">
        <f t="shared" si="9"/>
        <v>#N/A</v>
      </c>
    </row>
    <row r="86" spans="1:27" x14ac:dyDescent="0.25">
      <c r="A86" t="s">
        <v>75</v>
      </c>
      <c r="B86" t="s">
        <v>272</v>
      </c>
      <c r="C86" t="str">
        <f>VLOOKUP(B86,'Metadata - Countries'!$B$1:$C$248,2,FALSE)</f>
        <v>Europe &amp; Central Asia</v>
      </c>
      <c r="D86">
        <f>Analysis!AO70/1000000</f>
        <v>155</v>
      </c>
      <c r="E86">
        <f>Analysis!AP70/1000000</f>
        <v>258</v>
      </c>
      <c r="F86">
        <f>Analysis!AQ70/1000000</f>
        <v>350</v>
      </c>
      <c r="G86">
        <f>Analysis!AR70/1000000</f>
        <v>454</v>
      </c>
      <c r="H86">
        <f>Analysis!AS70/1000000</f>
        <v>394</v>
      </c>
      <c r="I86">
        <f>Analysis!AT70/1000000</f>
        <v>403</v>
      </c>
      <c r="J86">
        <f>Analysis!AU70/1000000</f>
        <v>502</v>
      </c>
      <c r="K86">
        <f>Analysis!AV70/1000000</f>
        <v>680</v>
      </c>
      <c r="L86">
        <f>Analysis!AW70/1000000</f>
        <v>638</v>
      </c>
      <c r="M86">
        <f>Analysis!AX70/1000000</f>
        <v>803</v>
      </c>
      <c r="N86">
        <f>Analysis!AY70/1000000</f>
        <v>801</v>
      </c>
      <c r="O86">
        <f>Analysis!AZ70/1000000</f>
        <v>973</v>
      </c>
      <c r="P86">
        <f>Analysis!BA70/1000000</f>
        <v>1213</v>
      </c>
      <c r="Q86">
        <f>Analysis!BB70/1000000</f>
        <v>1255</v>
      </c>
      <c r="R86">
        <f>Analysis!BC70/1000000</f>
        <v>1185</v>
      </c>
      <c r="S86">
        <f>Analysis!BD70/1000000</f>
        <v>1236</v>
      </c>
      <c r="T86">
        <f>Analysis!BE70/1000000</f>
        <v>1524</v>
      </c>
      <c r="U86">
        <f>Analysis!BF70/1000000</f>
        <v>1572</v>
      </c>
      <c r="X86">
        <f t="shared" si="6"/>
        <v>16</v>
      </c>
      <c r="Y86" s="10">
        <f t="shared" si="7"/>
        <v>706.25</v>
      </c>
      <c r="Z86" s="10">
        <f t="shared" si="8"/>
        <v>659</v>
      </c>
      <c r="AA86" t="e">
        <f t="shared" si="9"/>
        <v>#N/A</v>
      </c>
    </row>
    <row r="87" spans="1:27" x14ac:dyDescent="0.25">
      <c r="A87" t="s">
        <v>254</v>
      </c>
      <c r="B87" t="s">
        <v>128</v>
      </c>
      <c r="C87" t="str">
        <f>VLOOKUP(B87,'Metadata - Countries'!$B$1:$C$248,2,FALSE)</f>
        <v>Latin America &amp; Caribbean</v>
      </c>
      <c r="D87">
        <f>Analysis!AO103/1000000</f>
        <v>216</v>
      </c>
      <c r="E87">
        <f>Analysis!AP103/1000000</f>
        <v>221</v>
      </c>
      <c r="F87">
        <f>Analysis!AQ103/1000000</f>
        <v>270</v>
      </c>
      <c r="G87">
        <f>Analysis!AR103/1000000</f>
        <v>329</v>
      </c>
      <c r="H87">
        <f>Analysis!AS103/1000000</f>
        <v>374</v>
      </c>
      <c r="I87">
        <f>Analysis!AT103/1000000</f>
        <v>498</v>
      </c>
      <c r="J87">
        <f>Analysis!AU103/1000000</f>
        <v>588</v>
      </c>
      <c r="K87">
        <f>Analysis!AV103/1000000</f>
        <v>647</v>
      </c>
      <c r="L87">
        <f>Analysis!AW103/1000000</f>
        <v>646</v>
      </c>
      <c r="M87">
        <f>Analysis!AX103/1000000</f>
        <v>630</v>
      </c>
      <c r="N87">
        <f>Analysis!AY103/1000000</f>
        <v>791</v>
      </c>
      <c r="O87">
        <f>Analysis!AZ103/1000000</f>
        <v>919</v>
      </c>
      <c r="P87">
        <f>Analysis!BA103/1000000</f>
        <v>1055</v>
      </c>
      <c r="Q87">
        <f>Analysis!BB103/1000000</f>
        <v>1068</v>
      </c>
      <c r="R87">
        <f>Analysis!BC103/1000000</f>
        <v>1179</v>
      </c>
      <c r="S87">
        <f>Analysis!BD103/1000000</f>
        <v>1379</v>
      </c>
      <c r="T87">
        <f>Analysis!BE103/1000000</f>
        <v>1350</v>
      </c>
      <c r="U87">
        <f>Analysis!BF103/1000000</f>
        <v>1419</v>
      </c>
      <c r="X87">
        <f t="shared" si="6"/>
        <v>16</v>
      </c>
      <c r="Y87" s="10">
        <f t="shared" si="7"/>
        <v>675.625</v>
      </c>
      <c r="Z87" s="10">
        <f t="shared" si="8"/>
        <v>638</v>
      </c>
      <c r="AA87" t="e">
        <f t="shared" si="9"/>
        <v>#N/A</v>
      </c>
    </row>
    <row r="88" spans="1:27" x14ac:dyDescent="0.25">
      <c r="A88" t="s">
        <v>658</v>
      </c>
      <c r="B88" t="s">
        <v>690</v>
      </c>
      <c r="C88" t="str">
        <f>VLOOKUP(B88,'Metadata - Countries'!$B$1:$C$248,2,FALSE)</f>
        <v>East Asia &amp; Pacific</v>
      </c>
      <c r="D88">
        <f>Analysis!AO34/1000000</f>
        <v>71</v>
      </c>
      <c r="E88">
        <f>Analysis!AP34/1000000</f>
        <v>117</v>
      </c>
      <c r="F88">
        <f>Analysis!AQ34/1000000</f>
        <v>99</v>
      </c>
      <c r="G88">
        <f>Analysis!AR34/1000000</f>
        <v>129</v>
      </c>
      <c r="H88">
        <f>Analysis!AS34/1000000</f>
        <v>240</v>
      </c>
      <c r="I88">
        <f>Analysis!AT34/1000000</f>
        <v>345</v>
      </c>
      <c r="J88">
        <f>Analysis!AU34/1000000</f>
        <v>429</v>
      </c>
      <c r="K88">
        <f>Analysis!AV34/1000000</f>
        <v>509</v>
      </c>
      <c r="L88">
        <f>Analysis!AW34/1000000</f>
        <v>441</v>
      </c>
      <c r="M88">
        <f>Analysis!AX34/1000000</f>
        <v>673</v>
      </c>
      <c r="N88">
        <f>Analysis!AY34/1000000</f>
        <v>929</v>
      </c>
      <c r="O88">
        <f>Analysis!AZ34/1000000</f>
        <v>1109</v>
      </c>
      <c r="P88">
        <f>Analysis!BA34/1000000</f>
        <v>1169</v>
      </c>
      <c r="Q88">
        <f>Analysis!BB34/1000000</f>
        <v>1280</v>
      </c>
      <c r="R88">
        <f>Analysis!BC34/1000000</f>
        <v>1208</v>
      </c>
      <c r="S88">
        <f>Analysis!BD34/1000000</f>
        <v>1332</v>
      </c>
      <c r="T88">
        <f>Analysis!BE34/1000000</f>
        <v>1790</v>
      </c>
      <c r="U88">
        <f>Analysis!BF34/1000000</f>
        <v>2000</v>
      </c>
      <c r="X88">
        <f t="shared" si="6"/>
        <v>16</v>
      </c>
      <c r="Y88" s="10">
        <f t="shared" si="7"/>
        <v>630</v>
      </c>
      <c r="Z88" s="10">
        <f t="shared" si="8"/>
        <v>475</v>
      </c>
      <c r="AA88" t="e">
        <f t="shared" si="9"/>
        <v>#N/A</v>
      </c>
    </row>
    <row r="89" spans="1:27" x14ac:dyDescent="0.25">
      <c r="A89" t="s">
        <v>5</v>
      </c>
      <c r="B89" t="s">
        <v>670</v>
      </c>
      <c r="C89" t="str">
        <f>VLOOKUP(B89,'Metadata - Countries'!$B$1:$C$248,2,FALSE)</f>
        <v>South Asia</v>
      </c>
      <c r="D89">
        <f>Analysis!AO140/1000000</f>
        <v>367</v>
      </c>
      <c r="E89">
        <f>Analysis!AP140/1000000</f>
        <v>282</v>
      </c>
      <c r="F89">
        <f>Analysis!AQ140/1000000</f>
        <v>351</v>
      </c>
      <c r="G89">
        <f>Analysis!AR140/1000000</f>
        <v>369</v>
      </c>
      <c r="H89">
        <f>Analysis!AS140/1000000</f>
        <v>414</v>
      </c>
      <c r="I89">
        <f>Analysis!AT140/1000000</f>
        <v>388</v>
      </c>
      <c r="J89">
        <f>Analysis!AU140/1000000</f>
        <v>347</v>
      </c>
      <c r="K89">
        <f>Analysis!AV140/1000000</f>
        <v>594</v>
      </c>
      <c r="L89">
        <f>Analysis!AW140/1000000</f>
        <v>709</v>
      </c>
      <c r="M89">
        <f>Analysis!AX140/1000000</f>
        <v>808</v>
      </c>
      <c r="N89">
        <f>Analysis!AY140/1000000</f>
        <v>729</v>
      </c>
      <c r="O89">
        <f>Analysis!AZ140/1000000</f>
        <v>733</v>
      </c>
      <c r="P89">
        <f>Analysis!BA140/1000000</f>
        <v>750</v>
      </c>
      <c r="Q89">
        <f>Analysis!BB140/1000000</f>
        <v>803</v>
      </c>
      <c r="R89">
        <f>Analysis!BC140/1000000</f>
        <v>754</v>
      </c>
      <c r="S89">
        <f>Analysis!BD140/1000000</f>
        <v>1044</v>
      </c>
      <c r="T89">
        <f>Analysis!BE140/1000000</f>
        <v>1421</v>
      </c>
      <c r="U89">
        <f>Analysis!BF140/1000000</f>
        <v>1756</v>
      </c>
      <c r="X89">
        <f t="shared" si="6"/>
        <v>16</v>
      </c>
      <c r="Y89" s="10">
        <f t="shared" si="7"/>
        <v>590.125</v>
      </c>
      <c r="Z89" s="10">
        <f t="shared" si="8"/>
        <v>651.5</v>
      </c>
      <c r="AA89" t="e">
        <f t="shared" si="9"/>
        <v>#N/A</v>
      </c>
    </row>
    <row r="90" spans="1:27" x14ac:dyDescent="0.25">
      <c r="A90" t="s">
        <v>351</v>
      </c>
      <c r="B90" t="s">
        <v>398</v>
      </c>
      <c r="C90" t="str">
        <f>VLOOKUP(B90,'Metadata - Countries'!$B$1:$C$248,2,FALSE)</f>
        <v>Latin America &amp; Caribbean</v>
      </c>
      <c r="D90">
        <f>Analysis!AO118/1000000</f>
        <v>349</v>
      </c>
      <c r="E90">
        <f>Analysis!AP118/1000000</f>
        <v>322</v>
      </c>
      <c r="F90">
        <f>Analysis!AQ118/1000000</f>
        <v>379</v>
      </c>
      <c r="G90">
        <f>Analysis!AR118/1000000</f>
        <v>430</v>
      </c>
      <c r="H90">
        <f>Analysis!AS118/1000000</f>
        <v>443</v>
      </c>
      <c r="I90">
        <f>Analysis!AT118/1000000</f>
        <v>511</v>
      </c>
      <c r="J90">
        <f>Analysis!AU118/1000000</f>
        <v>484</v>
      </c>
      <c r="K90">
        <f>Analysis!AV118/1000000</f>
        <v>489</v>
      </c>
      <c r="L90">
        <f>Analysis!AW118/1000000</f>
        <v>538</v>
      </c>
      <c r="M90">
        <f>Analysis!AX118/1000000</f>
        <v>626</v>
      </c>
      <c r="N90">
        <f>Analysis!AY118/1000000</f>
        <v>659</v>
      </c>
      <c r="O90">
        <f>Analysis!AZ118/1000000</f>
        <v>651</v>
      </c>
      <c r="P90">
        <f>Analysis!BA118/1000000</f>
        <v>665</v>
      </c>
      <c r="Q90">
        <f>Analysis!BB118/1000000</f>
        <v>667</v>
      </c>
      <c r="R90">
        <f>Analysis!BC118/1000000</f>
        <v>619</v>
      </c>
      <c r="S90">
        <f>Analysis!BD118/1000000</f>
        <v>681</v>
      </c>
      <c r="T90">
        <f>Analysis!BE118/1000000</f>
        <v>729</v>
      </c>
      <c r="U90">
        <f>Analysis!BF118/1000000</f>
        <v>854</v>
      </c>
      <c r="X90">
        <f t="shared" si="6"/>
        <v>16</v>
      </c>
      <c r="Y90" s="10">
        <f t="shared" si="7"/>
        <v>532.0625</v>
      </c>
      <c r="Z90" s="10">
        <f t="shared" si="8"/>
        <v>524.5</v>
      </c>
      <c r="AA90" t="e">
        <f t="shared" si="9"/>
        <v>#N/A</v>
      </c>
    </row>
    <row r="91" spans="1:27" x14ac:dyDescent="0.25">
      <c r="A91" t="s">
        <v>136</v>
      </c>
      <c r="B91" t="s">
        <v>372</v>
      </c>
      <c r="C91" t="str">
        <f>VLOOKUP(B91,'Metadata - Countries'!$B$1:$C$248,2,FALSE)</f>
        <v>East Asia &amp; Pacific</v>
      </c>
      <c r="D91">
        <f>Analysis!AO30/1000000</f>
        <v>369</v>
      </c>
      <c r="E91">
        <f>Analysis!AP30/1000000</f>
        <v>374</v>
      </c>
      <c r="F91">
        <f>Analysis!AQ30/1000000</f>
        <v>386</v>
      </c>
      <c r="G91">
        <f>Analysis!AR30/1000000</f>
        <v>309</v>
      </c>
      <c r="H91">
        <f>Analysis!AS30/1000000</f>
        <v>365</v>
      </c>
      <c r="I91">
        <f>Analysis!AT30/1000000</f>
        <v>291</v>
      </c>
      <c r="J91">
        <f>Analysis!AU30/1000000</f>
        <v>316</v>
      </c>
      <c r="K91">
        <f>Analysis!AV30/1000000</f>
        <v>384</v>
      </c>
      <c r="L91">
        <f>Analysis!AW30/1000000</f>
        <v>496</v>
      </c>
      <c r="M91">
        <f>Analysis!AX30/1000000</f>
        <v>588</v>
      </c>
      <c r="N91">
        <f>Analysis!AY30/1000000</f>
        <v>722</v>
      </c>
      <c r="O91">
        <f>Analysis!AZ30/1000000</f>
        <v>684</v>
      </c>
      <c r="P91">
        <f>Analysis!BA30/1000000</f>
        <v>725</v>
      </c>
      <c r="Q91">
        <f>Analysis!BB30/1000000</f>
        <v>938</v>
      </c>
      <c r="R91">
        <f>Analysis!BC30/1000000</f>
        <v>724</v>
      </c>
      <c r="S91">
        <f>Analysis!BD30/1000000</f>
        <v>809</v>
      </c>
      <c r="T91">
        <f>Analysis!BE30/1000000</f>
        <v>933</v>
      </c>
      <c r="U91">
        <f>Analysis!BF30/1000000</f>
        <v>987</v>
      </c>
      <c r="X91">
        <f t="shared" si="6"/>
        <v>16</v>
      </c>
      <c r="Y91" s="10">
        <f t="shared" si="7"/>
        <v>530</v>
      </c>
      <c r="Z91" s="10">
        <f t="shared" si="8"/>
        <v>441</v>
      </c>
      <c r="AA91" t="e">
        <f t="shared" si="9"/>
        <v>#N/A</v>
      </c>
    </row>
    <row r="92" spans="1:27" x14ac:dyDescent="0.25">
      <c r="A92" t="s">
        <v>23</v>
      </c>
      <c r="B92" t="s">
        <v>134</v>
      </c>
      <c r="C92" t="str">
        <f>VLOOKUP(B92,'Metadata - Countries'!$B$1:$C$248,2,FALSE)</f>
        <v>Europe &amp; Central Asia</v>
      </c>
      <c r="D92">
        <f>Analysis!AO68/1000000</f>
        <v>309</v>
      </c>
      <c r="E92">
        <f>Analysis!AP68/1000000</f>
        <v>312</v>
      </c>
      <c r="F92">
        <f>Analysis!AQ68/1000000</f>
        <v>314</v>
      </c>
      <c r="G92">
        <f>Analysis!AR68/1000000</f>
        <v>372</v>
      </c>
      <c r="H92">
        <f>Analysis!AS68/1000000</f>
        <v>380</v>
      </c>
      <c r="I92">
        <f>Analysis!AT68/1000000</f>
        <v>386</v>
      </c>
      <c r="J92">
        <f>Analysis!AU68/1000000</f>
        <v>383</v>
      </c>
      <c r="K92">
        <f>Analysis!AV68/1000000</f>
        <v>415</v>
      </c>
      <c r="L92">
        <f>Analysis!AW68/1000000</f>
        <v>486</v>
      </c>
      <c r="M92">
        <f>Analysis!AX68/1000000</f>
        <v>558</v>
      </c>
      <c r="N92">
        <f>Analysis!AY68/1000000</f>
        <v>635</v>
      </c>
      <c r="O92">
        <f>Analysis!AZ68/1000000</f>
        <v>702</v>
      </c>
      <c r="P92">
        <f>Analysis!BA68/1000000</f>
        <v>848</v>
      </c>
      <c r="Q92">
        <f>Analysis!BB68/1000000</f>
        <v>881</v>
      </c>
      <c r="R92">
        <f>Analysis!BC68/1000000</f>
        <v>550</v>
      </c>
      <c r="S92">
        <f>Analysis!BD68/1000000</f>
        <v>562</v>
      </c>
      <c r="T92">
        <f>Analysis!BE68/1000000</f>
        <v>751</v>
      </c>
      <c r="U92">
        <f>Analysis!BF68/1000000</f>
        <v>865</v>
      </c>
      <c r="X92">
        <f t="shared" si="6"/>
        <v>16</v>
      </c>
      <c r="Y92" s="10">
        <f t="shared" si="7"/>
        <v>505.8125</v>
      </c>
      <c r="Z92" s="10">
        <f t="shared" si="8"/>
        <v>450.5</v>
      </c>
      <c r="AA92" t="e">
        <f t="shared" si="9"/>
        <v>#N/A</v>
      </c>
    </row>
    <row r="93" spans="1:27" x14ac:dyDescent="0.25">
      <c r="A93" t="s">
        <v>155</v>
      </c>
      <c r="B93" t="s">
        <v>532</v>
      </c>
      <c r="C93" t="str">
        <f>VLOOKUP(B93,'Metadata - Countries'!$B$1:$C$248,2,FALSE)</f>
        <v>Sub-Saharan Africa</v>
      </c>
      <c r="D93">
        <f>Analysis!AO151/1000000</f>
        <v>30</v>
      </c>
      <c r="E93">
        <f>Analysis!AP151/1000000</f>
        <v>32</v>
      </c>
      <c r="F93">
        <f>Analysis!AQ151/1000000</f>
        <v>35</v>
      </c>
      <c r="G93">
        <f>Analysis!AR151/1000000</f>
        <v>304</v>
      </c>
      <c r="H93">
        <f>Analysis!AS151/1000000</f>
        <v>325</v>
      </c>
      <c r="I93">
        <f>Analysis!AT151/1000000</f>
        <v>357</v>
      </c>
      <c r="J93">
        <f>Analysis!AU151/1000000</f>
        <v>374</v>
      </c>
      <c r="K93">
        <f>Analysis!AV151/1000000</f>
        <v>383</v>
      </c>
      <c r="L93">
        <f>Analysis!AW151/1000000</f>
        <v>441</v>
      </c>
      <c r="M93">
        <f>Analysis!AX151/1000000</f>
        <v>495</v>
      </c>
      <c r="N93">
        <f>Analysis!AY151/1000000</f>
        <v>867</v>
      </c>
      <c r="O93">
        <f>Analysis!AZ151/1000000</f>
        <v>910</v>
      </c>
      <c r="P93">
        <f>Analysis!BA151/1000000</f>
        <v>990</v>
      </c>
      <c r="Q93">
        <f>Analysis!BB151/1000000</f>
        <v>970</v>
      </c>
      <c r="R93">
        <f>Analysis!BC151/1000000</f>
        <v>849</v>
      </c>
      <c r="S93">
        <f>Analysis!BD151/1000000</f>
        <v>706</v>
      </c>
      <c r="T93">
        <f>Analysis!BE151/1000000</f>
        <v>797</v>
      </c>
      <c r="U93">
        <f>Analysis!BF151/1000000</f>
        <v>1154</v>
      </c>
      <c r="X93">
        <f t="shared" si="6"/>
        <v>16</v>
      </c>
      <c r="Y93" s="10">
        <f t="shared" si="7"/>
        <v>504.25</v>
      </c>
      <c r="Z93" s="10">
        <f t="shared" si="8"/>
        <v>412</v>
      </c>
      <c r="AA93" t="e">
        <f t="shared" si="9"/>
        <v>#N/A</v>
      </c>
    </row>
    <row r="94" spans="1:27" x14ac:dyDescent="0.25">
      <c r="A94" t="s">
        <v>143</v>
      </c>
      <c r="B94" t="s">
        <v>92</v>
      </c>
      <c r="C94" t="str">
        <f>VLOOKUP(B94,'Metadata - Countries'!$B$1:$C$248,2,FALSE)</f>
        <v>Sub-Saharan Africa</v>
      </c>
      <c r="D94">
        <f>Analysis!AO150/1000000</f>
        <v>177</v>
      </c>
      <c r="E94">
        <f>Analysis!AP150/1000000</f>
        <v>170</v>
      </c>
      <c r="F94">
        <f>Analysis!AQ150/1000000</f>
        <v>157</v>
      </c>
      <c r="G94">
        <f>Analysis!AR150/1000000</f>
        <v>152</v>
      </c>
      <c r="H94">
        <f>Analysis!AS150/1000000</f>
        <v>176</v>
      </c>
      <c r="I94">
        <f>Analysis!AT150/1000000</f>
        <v>205</v>
      </c>
      <c r="J94">
        <f>Analysis!AU150/1000000</f>
        <v>218</v>
      </c>
      <c r="K94">
        <f>Analysis!AV150/1000000</f>
        <v>261</v>
      </c>
      <c r="L94">
        <f>Analysis!AW150/1000000</f>
        <v>336</v>
      </c>
      <c r="M94">
        <f>Analysis!AX150/1000000</f>
        <v>458</v>
      </c>
      <c r="N94">
        <f>Analysis!AY150/1000000</f>
        <v>533</v>
      </c>
      <c r="O94">
        <f>Analysis!AZ150/1000000</f>
        <v>639</v>
      </c>
      <c r="P94">
        <f>Analysis!BA150/1000000</f>
        <v>790</v>
      </c>
      <c r="Q94">
        <f>Analysis!BB150/1000000</f>
        <v>1184</v>
      </c>
      <c r="R94">
        <f>Analysis!BC150/1000000</f>
        <v>1119</v>
      </c>
      <c r="S94">
        <f>Analysis!BD150/1000000</f>
        <v>1434</v>
      </c>
      <c r="T94">
        <f>Analysis!BE150/1000000</f>
        <v>1998</v>
      </c>
      <c r="U94">
        <f>Analysis!BF150/1000000</f>
        <v>1980</v>
      </c>
      <c r="X94">
        <f t="shared" si="6"/>
        <v>16</v>
      </c>
      <c r="Y94" s="10">
        <f t="shared" si="7"/>
        <v>500.5625</v>
      </c>
      <c r="Z94" s="10">
        <f t="shared" si="8"/>
        <v>298.5</v>
      </c>
      <c r="AA94" t="e">
        <f t="shared" si="9"/>
        <v>#N/A</v>
      </c>
    </row>
    <row r="95" spans="1:27" x14ac:dyDescent="0.25">
      <c r="A95" t="s">
        <v>558</v>
      </c>
      <c r="B95" t="s">
        <v>86</v>
      </c>
      <c r="C95" t="str">
        <f>VLOOKUP(B95,'Metadata - Countries'!$B$1:$C$248,2,FALSE)</f>
        <v>Latin America &amp; Caribbean</v>
      </c>
      <c r="D95">
        <f>Analysis!AO116/1000000</f>
        <v>152</v>
      </c>
      <c r="E95">
        <f>Analysis!AP116/1000000</f>
        <v>155</v>
      </c>
      <c r="F95">
        <f>Analysis!AQ116/1000000</f>
        <v>149</v>
      </c>
      <c r="G95">
        <f>Analysis!AR116/1000000</f>
        <v>206</v>
      </c>
      <c r="H95">
        <f>Analysis!AS116/1000000</f>
        <v>408</v>
      </c>
      <c r="I95">
        <f>Analysis!AT116/1000000</f>
        <v>437</v>
      </c>
      <c r="J95">
        <f>Analysis!AU116/1000000</f>
        <v>452</v>
      </c>
      <c r="K95">
        <f>Analysis!AV116/1000000</f>
        <v>521</v>
      </c>
      <c r="L95">
        <f>Analysis!AW116/1000000</f>
        <v>664</v>
      </c>
      <c r="M95">
        <f>Analysis!AX116/1000000</f>
        <v>748</v>
      </c>
      <c r="N95">
        <f>Analysis!AY116/1000000</f>
        <v>656</v>
      </c>
      <c r="O95">
        <f>Analysis!AZ116/1000000</f>
        <v>686</v>
      </c>
      <c r="P95">
        <f>Analysis!BA116/1000000</f>
        <v>793</v>
      </c>
      <c r="Q95">
        <f>Analysis!BB116/1000000</f>
        <v>711</v>
      </c>
      <c r="R95">
        <f>Analysis!BC116/1000000</f>
        <v>549</v>
      </c>
      <c r="S95">
        <f>Analysis!BD116/1000000</f>
        <v>646</v>
      </c>
      <c r="T95">
        <f>Analysis!BE116/1000000</f>
        <v>729</v>
      </c>
      <c r="U95">
        <f>Analysis!BF116/1000000</f>
        <v>894</v>
      </c>
      <c r="X95">
        <f t="shared" si="6"/>
        <v>16</v>
      </c>
      <c r="Y95" s="10">
        <f t="shared" si="7"/>
        <v>495.8125</v>
      </c>
      <c r="Z95" s="10">
        <f t="shared" si="8"/>
        <v>535</v>
      </c>
      <c r="AA95" t="e">
        <f t="shared" si="9"/>
        <v>#N/A</v>
      </c>
    </row>
    <row r="96" spans="1:27" x14ac:dyDescent="0.25">
      <c r="A96" t="s">
        <v>465</v>
      </c>
      <c r="B96" t="s">
        <v>639</v>
      </c>
      <c r="C96" t="str">
        <f>VLOOKUP(B96,'Metadata - Countries'!$B$1:$C$248,2,FALSE)</f>
        <v>Latin America &amp; Caribbean</v>
      </c>
      <c r="D96">
        <f>Analysis!AO20/1000000</f>
        <v>394</v>
      </c>
      <c r="E96">
        <f>Analysis!AP20/1000000</f>
        <v>368</v>
      </c>
      <c r="F96">
        <f>Analysis!AQ20/1000000</f>
        <v>501</v>
      </c>
      <c r="G96">
        <f>Analysis!AR20/1000000</f>
        <v>534</v>
      </c>
      <c r="H96">
        <f>Analysis!AS20/1000000</f>
        <v>525</v>
      </c>
      <c r="I96">
        <f>Analysis!AT20/1000000</f>
        <v>559</v>
      </c>
      <c r="J96">
        <f>Analysis!AU20/1000000</f>
        <v>585</v>
      </c>
      <c r="K96">
        <f>Analysis!AV20/1000000</f>
        <v>607</v>
      </c>
      <c r="L96">
        <f>Analysis!AW20/1000000</f>
        <v>518</v>
      </c>
      <c r="M96">
        <f>Analysis!AX20/1000000</f>
        <v>523</v>
      </c>
      <c r="N96">
        <f>Analysis!AY20/1000000</f>
        <v>356</v>
      </c>
      <c r="O96">
        <f>Analysis!AZ20/1000000</f>
        <v>509</v>
      </c>
      <c r="P96">
        <f>Analysis!BA20/1000000</f>
        <v>481</v>
      </c>
      <c r="Q96">
        <f>Analysis!BB20/1000000</f>
        <v>518</v>
      </c>
      <c r="R96">
        <f>Analysis!BC20/1000000</f>
        <v>458</v>
      </c>
      <c r="S96">
        <f>Analysis!BD20/1000000</f>
        <v>465</v>
      </c>
      <c r="T96">
        <f>Analysis!BE20/1000000</f>
        <v>472</v>
      </c>
      <c r="U96">
        <f>Analysis!BF20/1000000</f>
        <v>0</v>
      </c>
      <c r="X96">
        <f t="shared" si="6"/>
        <v>16</v>
      </c>
      <c r="Y96" s="10">
        <f t="shared" si="7"/>
        <v>493.8125</v>
      </c>
      <c r="Z96" s="10">
        <f t="shared" si="8"/>
        <v>513.5</v>
      </c>
      <c r="AA96">
        <f t="shared" si="9"/>
        <v>518</v>
      </c>
    </row>
    <row r="97" spans="1:27" x14ac:dyDescent="0.25">
      <c r="A97" t="s">
        <v>233</v>
      </c>
      <c r="B97" t="s">
        <v>98</v>
      </c>
      <c r="C97" t="str">
        <f>VLOOKUP(B97,'Metadata - Countries'!$B$1:$C$248,2,FALSE)</f>
        <v>Latin America &amp; Caribbean</v>
      </c>
      <c r="D97">
        <f>Analysis!AO101/1000000</f>
        <v>315</v>
      </c>
      <c r="E97">
        <f>Analysis!AP101/1000000</f>
        <v>330</v>
      </c>
      <c r="F97">
        <f>Analysis!AQ101/1000000</f>
        <v>335</v>
      </c>
      <c r="G97">
        <f>Analysis!AR101/1000000</f>
        <v>330</v>
      </c>
      <c r="H97">
        <f>Analysis!AS101/1000000</f>
        <v>377</v>
      </c>
      <c r="I97">
        <f>Analysis!AT101/1000000</f>
        <v>451</v>
      </c>
      <c r="J97">
        <f>Analysis!AU101/1000000</f>
        <v>438</v>
      </c>
      <c r="K97">
        <f>Analysis!AV101/1000000</f>
        <v>449</v>
      </c>
      <c r="L97">
        <f>Analysis!AW101/1000000</f>
        <v>408</v>
      </c>
      <c r="M97">
        <f>Analysis!AX101/1000000</f>
        <v>464</v>
      </c>
      <c r="N97">
        <f>Analysis!AY101/1000000</f>
        <v>488</v>
      </c>
      <c r="O97">
        <f>Analysis!AZ101/1000000</f>
        <v>492</v>
      </c>
      <c r="P97">
        <f>Analysis!BA101/1000000</f>
        <v>626</v>
      </c>
      <c r="Q97">
        <f>Analysis!BB101/1000000</f>
        <v>745</v>
      </c>
      <c r="R97">
        <f>Analysis!BC101/1000000</f>
        <v>674</v>
      </c>
      <c r="S97">
        <f>Analysis!BD101/1000000</f>
        <v>786</v>
      </c>
      <c r="T97">
        <f>Analysis!BE101/1000000</f>
        <v>849</v>
      </c>
      <c r="U97">
        <f>Analysis!BF101/1000000</f>
        <v>1039</v>
      </c>
      <c r="X97">
        <f t="shared" si="6"/>
        <v>16</v>
      </c>
      <c r="Y97" s="10">
        <f t="shared" si="7"/>
        <v>481.75</v>
      </c>
      <c r="Z97" s="10">
        <f t="shared" si="8"/>
        <v>450</v>
      </c>
      <c r="AA97">
        <f t="shared" si="9"/>
        <v>330</v>
      </c>
    </row>
    <row r="98" spans="1:27" x14ac:dyDescent="0.25">
      <c r="A98" t="s">
        <v>649</v>
      </c>
      <c r="B98" t="s">
        <v>160</v>
      </c>
      <c r="C98" t="str">
        <f>VLOOKUP(B98,'Metadata - Countries'!$B$1:$C$248,2,FALSE)</f>
        <v>Latin America &amp; Caribbean</v>
      </c>
      <c r="D98">
        <f>Analysis!AO21/1000000</f>
        <v>232</v>
      </c>
      <c r="E98">
        <f>Analysis!AP21/1000000</f>
        <v>262</v>
      </c>
      <c r="F98">
        <f>Analysis!AQ21/1000000</f>
        <v>344</v>
      </c>
      <c r="G98">
        <f>Analysis!AR21/1000000</f>
        <v>356</v>
      </c>
      <c r="H98">
        <f>Analysis!AS21/1000000</f>
        <v>365</v>
      </c>
      <c r="I98">
        <f>Analysis!AT21/1000000</f>
        <v>371</v>
      </c>
      <c r="J98">
        <f>Analysis!AU21/1000000</f>
        <v>361</v>
      </c>
      <c r="K98">
        <f>Analysis!AV21/1000000</f>
        <v>402</v>
      </c>
      <c r="L98">
        <f>Analysis!AW21/1000000</f>
        <v>437</v>
      </c>
      <c r="M98">
        <f>Analysis!AX21/1000000</f>
        <v>568</v>
      </c>
      <c r="N98">
        <f>Analysis!AY21/1000000</f>
        <v>593</v>
      </c>
      <c r="O98">
        <f>Analysis!AZ21/1000000</f>
        <v>517</v>
      </c>
      <c r="P98">
        <f>Analysis!BA21/1000000</f>
        <v>621</v>
      </c>
      <c r="Q98">
        <f>Analysis!BB21/1000000</f>
        <v>557</v>
      </c>
      <c r="R98">
        <f>Analysis!BC21/1000000</f>
        <v>548</v>
      </c>
      <c r="S98">
        <f>Analysis!BD21/1000000</f>
        <v>630</v>
      </c>
      <c r="T98">
        <f>Analysis!BE21/1000000</f>
        <v>650</v>
      </c>
      <c r="U98">
        <f>Analysis!BF21/1000000</f>
        <v>0</v>
      </c>
      <c r="X98">
        <f t="shared" si="6"/>
        <v>16</v>
      </c>
      <c r="Y98" s="10">
        <f t="shared" si="7"/>
        <v>447.75</v>
      </c>
      <c r="Z98" s="10">
        <f t="shared" si="8"/>
        <v>419.5</v>
      </c>
      <c r="AA98" t="e">
        <f t="shared" si="9"/>
        <v>#N/A</v>
      </c>
    </row>
    <row r="99" spans="1:27" x14ac:dyDescent="0.25">
      <c r="A99" t="s">
        <v>259</v>
      </c>
      <c r="B99" t="s">
        <v>452</v>
      </c>
      <c r="C99" t="str">
        <f>VLOOKUP(B99,'Metadata - Countries'!$B$1:$C$248,2,FALSE)</f>
        <v>Europe &amp; Central Asia</v>
      </c>
      <c r="D99">
        <f>Analysis!AO74/1000000</f>
        <v>37</v>
      </c>
      <c r="E99">
        <f>Analysis!AP74/1000000</f>
        <v>231</v>
      </c>
      <c r="F99">
        <f>Analysis!AQ74/1000000</f>
        <v>235</v>
      </c>
      <c r="G99">
        <f>Analysis!AR74/1000000</f>
        <v>222</v>
      </c>
      <c r="H99">
        <f>Analysis!AS74/1000000</f>
        <v>153</v>
      </c>
      <c r="I99">
        <f>Analysis!AT74/1000000</f>
        <v>172</v>
      </c>
      <c r="J99">
        <f>Analysis!AU74/1000000</f>
        <v>153</v>
      </c>
      <c r="K99">
        <f>Analysis!AV74/1000000</f>
        <v>201</v>
      </c>
      <c r="L99">
        <f>Analysis!AW74/1000000</f>
        <v>271</v>
      </c>
      <c r="M99">
        <f>Analysis!AX74/1000000</f>
        <v>343</v>
      </c>
      <c r="N99">
        <f>Analysis!AY74/1000000</f>
        <v>446</v>
      </c>
      <c r="O99">
        <f>Analysis!AZ74/1000000</f>
        <v>622</v>
      </c>
      <c r="P99">
        <f>Analysis!BA74/1000000</f>
        <v>881</v>
      </c>
      <c r="Q99">
        <f>Analysis!BB74/1000000</f>
        <v>1134</v>
      </c>
      <c r="R99">
        <f>Analysis!BC74/1000000</f>
        <v>1013</v>
      </c>
      <c r="S99">
        <f>Analysis!BD74/1000000</f>
        <v>963</v>
      </c>
      <c r="T99">
        <f>Analysis!BE74/1000000</f>
        <v>1102</v>
      </c>
      <c r="U99">
        <f>Analysis!BF74/1000000</f>
        <v>1068</v>
      </c>
      <c r="X99">
        <f t="shared" si="6"/>
        <v>16</v>
      </c>
      <c r="Y99" s="10">
        <f t="shared" si="7"/>
        <v>442.3125</v>
      </c>
      <c r="Z99" s="10">
        <f t="shared" si="8"/>
        <v>253</v>
      </c>
      <c r="AA99">
        <f t="shared" si="9"/>
        <v>153</v>
      </c>
    </row>
    <row r="100" spans="1:27" x14ac:dyDescent="0.25">
      <c r="A100" t="s">
        <v>362</v>
      </c>
      <c r="B100" t="s">
        <v>628</v>
      </c>
      <c r="C100" t="str">
        <f>VLOOKUP(B100,'Metadata - Countries'!$B$1:$C$248,2,FALSE)</f>
        <v>North America</v>
      </c>
      <c r="D100">
        <f>Analysis!AO134/1000000</f>
        <v>488</v>
      </c>
      <c r="E100">
        <f>Analysis!AP134/1000000</f>
        <v>472</v>
      </c>
      <c r="F100">
        <f>Analysis!AQ134/1000000</f>
        <v>478</v>
      </c>
      <c r="G100">
        <f>Analysis!AR134/1000000</f>
        <v>487</v>
      </c>
      <c r="H100">
        <f>Analysis!AS134/1000000</f>
        <v>479</v>
      </c>
      <c r="I100">
        <f>Analysis!AT134/1000000</f>
        <v>431</v>
      </c>
      <c r="J100">
        <f>Analysis!AU134/1000000</f>
        <v>351</v>
      </c>
      <c r="K100">
        <f>Analysis!AV134/1000000</f>
        <v>378</v>
      </c>
      <c r="L100">
        <f>Analysis!AW134/1000000</f>
        <v>348</v>
      </c>
      <c r="M100">
        <f>Analysis!AX134/1000000</f>
        <v>426</v>
      </c>
      <c r="N100">
        <f>Analysis!AY134/1000000</f>
        <v>429</v>
      </c>
      <c r="O100">
        <f>Analysis!AZ134/1000000</f>
        <v>495</v>
      </c>
      <c r="P100">
        <f>Analysis!BA134/1000000</f>
        <v>569</v>
      </c>
      <c r="Q100">
        <f>Analysis!BB134/1000000</f>
        <v>431</v>
      </c>
      <c r="R100">
        <f>Analysis!BC134/1000000</f>
        <v>366</v>
      </c>
      <c r="S100">
        <f>Analysis!BD134/1000000</f>
        <v>442</v>
      </c>
      <c r="T100">
        <f>Analysis!BE134/1000000</f>
        <v>472</v>
      </c>
      <c r="U100">
        <f>Analysis!BF134/1000000</f>
        <v>461</v>
      </c>
      <c r="X100">
        <f t="shared" ref="X100:X131" si="10">COUNT(D100:S100)</f>
        <v>16</v>
      </c>
      <c r="Y100" s="10">
        <f t="shared" ref="Y100:Y131" si="11">AVERAGE(D100:S100)</f>
        <v>441.875</v>
      </c>
      <c r="Z100" s="10">
        <f t="shared" si="8"/>
        <v>436.5</v>
      </c>
      <c r="AA100">
        <f t="shared" si="9"/>
        <v>431</v>
      </c>
    </row>
    <row r="101" spans="1:27" x14ac:dyDescent="0.25">
      <c r="A101" t="s">
        <v>702</v>
      </c>
      <c r="B101" t="s">
        <v>490</v>
      </c>
      <c r="C101" t="str">
        <f>VLOOKUP(B101,'Metadata - Countries'!$B$1:$C$248,2,FALSE)</f>
        <v>Middle East &amp; North Africa</v>
      </c>
      <c r="D101">
        <f>Analysis!AO128/1000000</f>
        <v>307</v>
      </c>
      <c r="E101">
        <f>Analysis!AP128/1000000</f>
        <v>389</v>
      </c>
      <c r="F101">
        <f>Analysis!AQ128/1000000</f>
        <v>396</v>
      </c>
      <c r="G101">
        <f>Analysis!AR128/1000000</f>
        <v>456</v>
      </c>
      <c r="H101">
        <f>Analysis!AS128/1000000</f>
        <v>342</v>
      </c>
      <c r="I101">
        <f>Analysis!AT128/1000000</f>
        <v>394</v>
      </c>
      <c r="J101">
        <f>Analysis!AU128/1000000</f>
        <v>286</v>
      </c>
      <c r="K101">
        <f>Analysis!AV128/1000000</f>
        <v>320</v>
      </c>
      <c r="L101">
        <f>Analysis!AW128/1000000</f>
        <v>328</v>
      </c>
      <c r="M101">
        <f>Analysis!AX128/1000000</f>
        <v>398</v>
      </c>
      <c r="N101">
        <f>Analysis!AY128/1000000</f>
        <v>413</v>
      </c>
      <c r="O101">
        <f>Analysis!AZ128/1000000</f>
        <v>508</v>
      </c>
      <c r="P101">
        <f>Analysis!BA128/1000000</f>
        <v>530</v>
      </c>
      <c r="Q101">
        <f>Analysis!BB128/1000000</f>
        <v>610</v>
      </c>
      <c r="R101">
        <f>Analysis!BC128/1000000</f>
        <v>660</v>
      </c>
      <c r="S101">
        <f>Analysis!BD128/1000000</f>
        <v>574</v>
      </c>
      <c r="T101">
        <f>Analysis!BE128/1000000</f>
        <v>644</v>
      </c>
      <c r="U101">
        <f>Analysis!BF128/1000000</f>
        <v>780</v>
      </c>
      <c r="X101">
        <f t="shared" si="10"/>
        <v>16</v>
      </c>
      <c r="Y101" s="10">
        <f t="shared" si="11"/>
        <v>431.9375</v>
      </c>
      <c r="Z101" s="10">
        <f t="shared" si="8"/>
        <v>397</v>
      </c>
      <c r="AA101" t="e">
        <f t="shared" si="9"/>
        <v>#N/A</v>
      </c>
    </row>
    <row r="102" spans="1:27" x14ac:dyDescent="0.25">
      <c r="A102" t="s">
        <v>141</v>
      </c>
      <c r="B102" t="s">
        <v>255</v>
      </c>
      <c r="C102" t="str">
        <f>VLOOKUP(B102,'Metadata - Countries'!$B$1:$C$248,2,FALSE)</f>
        <v>Sub-Saharan Africa</v>
      </c>
      <c r="D102">
        <f>Analysis!AO26/1000000</f>
        <v>278</v>
      </c>
      <c r="E102">
        <f>Analysis!AP26/1000000</f>
        <v>293</v>
      </c>
      <c r="F102">
        <f>Analysis!AQ26/1000000</f>
        <v>333</v>
      </c>
      <c r="G102">
        <f>Analysis!AR26/1000000</f>
        <v>288</v>
      </c>
      <c r="H102">
        <f>Analysis!AS26/1000000</f>
        <v>287</v>
      </c>
      <c r="I102">
        <f>Analysis!AT26/1000000</f>
        <v>193</v>
      </c>
      <c r="J102">
        <f>Analysis!AU26/1000000</f>
        <v>264</v>
      </c>
      <c r="K102">
        <f>Analysis!AV26/1000000</f>
        <v>251</v>
      </c>
      <c r="L102">
        <f>Analysis!AW26/1000000</f>
        <v>383</v>
      </c>
      <c r="M102">
        <f>Analysis!AX26/1000000</f>
        <v>426</v>
      </c>
      <c r="N102">
        <f>Analysis!AY26/1000000</f>
        <v>363</v>
      </c>
      <c r="O102">
        <f>Analysis!AZ26/1000000</f>
        <v>473</v>
      </c>
      <c r="P102">
        <f>Analysis!BA26/1000000</f>
        <v>542</v>
      </c>
      <c r="Q102">
        <f>Analysis!BB26/1000000</f>
        <v>484</v>
      </c>
      <c r="R102">
        <f>Analysis!BC26/1000000</f>
        <v>511</v>
      </c>
      <c r="S102">
        <f>Analysis!BD26/1000000</f>
        <v>560</v>
      </c>
      <c r="T102">
        <f>Analysis!BE26/1000000</f>
        <v>645</v>
      </c>
      <c r="U102">
        <f>Analysis!BF26/1000000</f>
        <v>0</v>
      </c>
      <c r="X102">
        <f t="shared" si="10"/>
        <v>16</v>
      </c>
      <c r="Y102" s="10">
        <f t="shared" si="11"/>
        <v>370.5625</v>
      </c>
      <c r="Z102" s="10">
        <f t="shared" si="8"/>
        <v>348</v>
      </c>
      <c r="AA102" t="e">
        <f t="shared" si="9"/>
        <v>#N/A</v>
      </c>
    </row>
    <row r="103" spans="1:27" x14ac:dyDescent="0.25">
      <c r="A103" t="s">
        <v>533</v>
      </c>
      <c r="B103" t="s">
        <v>55</v>
      </c>
      <c r="C103" t="str">
        <f>VLOOKUP(B103,'Metadata - Countries'!$B$1:$C$248,2,FALSE)</f>
        <v>Latin America &amp; Caribbean</v>
      </c>
      <c r="D103">
        <f>Analysis!AO105/1000000</f>
        <v>85</v>
      </c>
      <c r="E103">
        <f>Analysis!AP105/1000000</f>
        <v>119</v>
      </c>
      <c r="F103">
        <f>Analysis!AQ105/1000000</f>
        <v>152</v>
      </c>
      <c r="G103">
        <f>Analysis!AR105/1000000</f>
        <v>175</v>
      </c>
      <c r="H103">
        <f>Analysis!AS105/1000000</f>
        <v>214</v>
      </c>
      <c r="I103">
        <f>Analysis!AT105/1000000</f>
        <v>263</v>
      </c>
      <c r="J103">
        <f>Analysis!AU105/1000000</f>
        <v>260</v>
      </c>
      <c r="K103">
        <f>Analysis!AV105/1000000</f>
        <v>305</v>
      </c>
      <c r="L103">
        <f>Analysis!AW105/1000000</f>
        <v>372</v>
      </c>
      <c r="M103">
        <f>Analysis!AX105/1000000</f>
        <v>420</v>
      </c>
      <c r="N103">
        <f>Analysis!AY105/1000000</f>
        <v>465</v>
      </c>
      <c r="O103">
        <f>Analysis!AZ105/1000000</f>
        <v>516</v>
      </c>
      <c r="P103">
        <f>Analysis!BA105/1000000</f>
        <v>547</v>
      </c>
      <c r="Q103">
        <f>Analysis!BB105/1000000</f>
        <v>620</v>
      </c>
      <c r="R103">
        <f>Analysis!BC105/1000000</f>
        <v>616</v>
      </c>
      <c r="S103">
        <f>Analysis!BD105/1000000</f>
        <v>627</v>
      </c>
      <c r="T103">
        <f>Analysis!BE105/1000000</f>
        <v>642</v>
      </c>
      <c r="U103">
        <f>Analysis!BF105/1000000</f>
        <v>666</v>
      </c>
      <c r="X103">
        <f t="shared" si="10"/>
        <v>16</v>
      </c>
      <c r="Y103" s="10">
        <f t="shared" si="11"/>
        <v>359.75</v>
      </c>
      <c r="Z103" s="10">
        <f t="shared" si="8"/>
        <v>338.5</v>
      </c>
      <c r="AA103" t="e">
        <f t="shared" si="9"/>
        <v>#N/A</v>
      </c>
    </row>
    <row r="104" spans="1:27" x14ac:dyDescent="0.25">
      <c r="A104" t="s">
        <v>28</v>
      </c>
      <c r="B104" t="s">
        <v>543</v>
      </c>
      <c r="C104" t="str">
        <f>VLOOKUP(B104,'Metadata - Countries'!$B$1:$C$248,2,FALSE)</f>
        <v>Sub-Saharan Africa</v>
      </c>
      <c r="D104">
        <f>Analysis!AO13/1000000</f>
        <v>168</v>
      </c>
      <c r="E104">
        <f>Analysis!AP13/1000000</f>
        <v>164</v>
      </c>
      <c r="F104">
        <f>Analysis!AQ13/1000000</f>
        <v>171</v>
      </c>
      <c r="G104">
        <f>Analysis!AR13/1000000</f>
        <v>181</v>
      </c>
      <c r="H104">
        <f>Analysis!AS13/1000000</f>
        <v>183</v>
      </c>
      <c r="I104">
        <f>Analysis!AT13/1000000</f>
        <v>152</v>
      </c>
      <c r="J104">
        <f>Analysis!AU13/1000000</f>
        <v>175</v>
      </c>
      <c r="K104">
        <f>Analysis!AV13/1000000</f>
        <v>210</v>
      </c>
      <c r="L104">
        <f>Analysis!AW13/1000000</f>
        <v>269</v>
      </c>
      <c r="M104">
        <f>Analysis!AX13/1000000</f>
        <v>286</v>
      </c>
      <c r="N104">
        <f>Analysis!AY13/1000000</f>
        <v>334</v>
      </c>
      <c r="O104">
        <f>Analysis!AZ13/1000000</f>
        <v>329</v>
      </c>
      <c r="P104">
        <f>Analysis!BA13/1000000</f>
        <v>622</v>
      </c>
      <c r="Q104">
        <f>Analysis!BB13/1000000</f>
        <v>637</v>
      </c>
      <c r="R104">
        <f>Analysis!BC13/1000000</f>
        <v>474</v>
      </c>
      <c r="S104">
        <f>Analysis!BD13/1000000</f>
        <v>464</v>
      </c>
      <c r="T104">
        <f>Analysis!BE13/1000000</f>
        <v>0</v>
      </c>
      <c r="U104">
        <f>Analysis!BF13/1000000</f>
        <v>0</v>
      </c>
      <c r="X104">
        <f t="shared" si="10"/>
        <v>16</v>
      </c>
      <c r="Y104" s="10">
        <f t="shared" si="11"/>
        <v>301.1875</v>
      </c>
      <c r="Z104" s="10">
        <f t="shared" si="8"/>
        <v>239.5</v>
      </c>
      <c r="AA104" t="e">
        <f t="shared" si="9"/>
        <v>#N/A</v>
      </c>
    </row>
    <row r="105" spans="1:27" x14ac:dyDescent="0.25">
      <c r="A105" t="s">
        <v>676</v>
      </c>
      <c r="B105" t="s">
        <v>146</v>
      </c>
      <c r="C105" t="str">
        <f>VLOOKUP(B105,'Metadata - Countries'!$B$1:$C$248,2,FALSE)</f>
        <v>Sub-Saharan Africa</v>
      </c>
      <c r="D105">
        <f>Analysis!AO162/1000000</f>
        <v>78</v>
      </c>
      <c r="E105">
        <f>Analysis!AP162/1000000</f>
        <v>117</v>
      </c>
      <c r="F105">
        <f>Analysis!AQ162/1000000</f>
        <v>135</v>
      </c>
      <c r="G105">
        <f>Analysis!AR162/1000000</f>
        <v>144</v>
      </c>
      <c r="H105">
        <f>Analysis!AS162/1000000</f>
        <v>151</v>
      </c>
      <c r="I105">
        <f>Analysis!AT162/1000000</f>
        <v>165</v>
      </c>
      <c r="J105">
        <f>Analysis!AU162/1000000</f>
        <v>187</v>
      </c>
      <c r="K105">
        <f>Analysis!AV162/1000000</f>
        <v>194</v>
      </c>
      <c r="L105">
        <f>Analysis!AW162/1000000</f>
        <v>185</v>
      </c>
      <c r="M105">
        <f>Analysis!AX162/1000000</f>
        <v>268</v>
      </c>
      <c r="N105">
        <f>Analysis!AY162/1000000</f>
        <v>382</v>
      </c>
      <c r="O105">
        <f>Analysis!AZ162/1000000</f>
        <v>347</v>
      </c>
      <c r="P105">
        <f>Analysis!BA162/1000000</f>
        <v>402</v>
      </c>
      <c r="Q105">
        <f>Analysis!BB162/1000000</f>
        <v>536</v>
      </c>
      <c r="R105">
        <f>Analysis!BC162/1000000</f>
        <v>683</v>
      </c>
      <c r="S105">
        <f>Analysis!BD162/1000000</f>
        <v>802</v>
      </c>
      <c r="T105">
        <f>Analysis!BE162/1000000</f>
        <v>967</v>
      </c>
      <c r="U105">
        <f>Analysis!BF162/1000000</f>
        <v>1105</v>
      </c>
      <c r="X105">
        <f t="shared" si="10"/>
        <v>16</v>
      </c>
      <c r="Y105" s="10">
        <f t="shared" si="11"/>
        <v>298.5</v>
      </c>
      <c r="Z105" s="10">
        <f t="shared" si="8"/>
        <v>190.5</v>
      </c>
      <c r="AA105" t="e">
        <f t="shared" si="9"/>
        <v>#N/A</v>
      </c>
    </row>
    <row r="106" spans="1:27" x14ac:dyDescent="0.25">
      <c r="A106" t="s">
        <v>583</v>
      </c>
      <c r="B106" t="s">
        <v>209</v>
      </c>
      <c r="C106" t="str">
        <f>VLOOKUP(B106,'Metadata - Countries'!$B$1:$C$248,2,FALSE)</f>
        <v>Europe &amp; Central Asia</v>
      </c>
      <c r="D106">
        <f>Analysis!AO53/1000000</f>
        <v>28</v>
      </c>
      <c r="E106">
        <f>Analysis!AP53/1000000</f>
        <v>61</v>
      </c>
      <c r="F106">
        <f>Analysis!AQ53/1000000</f>
        <v>40</v>
      </c>
      <c r="G106">
        <f>Analysis!AR53/1000000</f>
        <v>54</v>
      </c>
      <c r="H106">
        <f>Analysis!AS53/1000000</f>
        <v>92</v>
      </c>
      <c r="I106">
        <f>Analysis!AT53/1000000</f>
        <v>188</v>
      </c>
      <c r="J106">
        <f>Analysis!AU53/1000000</f>
        <v>272</v>
      </c>
      <c r="K106">
        <f>Analysis!AV53/1000000</f>
        <v>295</v>
      </c>
      <c r="L106">
        <f>Analysis!AW53/1000000</f>
        <v>339</v>
      </c>
      <c r="M106">
        <f>Analysis!AX53/1000000</f>
        <v>362</v>
      </c>
      <c r="N106">
        <f>Analysis!AY53/1000000</f>
        <v>346</v>
      </c>
      <c r="O106">
        <f>Analysis!AZ53/1000000</f>
        <v>401</v>
      </c>
      <c r="P106">
        <f>Analysis!BA53/1000000</f>
        <v>479</v>
      </c>
      <c r="Q106">
        <f>Analysis!BB53/1000000</f>
        <v>585</v>
      </c>
      <c r="R106">
        <f>Analysis!BC53/1000000</f>
        <v>563</v>
      </c>
      <c r="S106">
        <f>Analysis!BD53/1000000</f>
        <v>665</v>
      </c>
      <c r="T106">
        <f>Analysis!BE53/1000000</f>
        <v>747</v>
      </c>
      <c r="U106">
        <f>Analysis!BF53/1000000</f>
        <v>986</v>
      </c>
      <c r="X106">
        <f t="shared" si="10"/>
        <v>16</v>
      </c>
      <c r="Y106" s="10">
        <f t="shared" si="11"/>
        <v>298.125</v>
      </c>
      <c r="Z106" s="10">
        <f t="shared" si="8"/>
        <v>317</v>
      </c>
      <c r="AA106" t="e">
        <f t="shared" si="9"/>
        <v>#N/A</v>
      </c>
    </row>
    <row r="107" spans="1:27" x14ac:dyDescent="0.25">
      <c r="A107" t="s">
        <v>397</v>
      </c>
      <c r="B107" t="s">
        <v>481</v>
      </c>
      <c r="C107" t="str">
        <f>VLOOKUP(B107,'Metadata - Countries'!$B$1:$C$248,2,FALSE)</f>
        <v>Latin America &amp; Caribbean</v>
      </c>
      <c r="D107">
        <f>Analysis!AO19/1000000</f>
        <v>247</v>
      </c>
      <c r="E107">
        <f>Analysis!AP19/1000000</f>
        <v>258</v>
      </c>
      <c r="F107">
        <f>Analysis!AQ19/1000000</f>
        <v>278</v>
      </c>
      <c r="G107">
        <f>Analysis!AR19/1000000</f>
        <v>282</v>
      </c>
      <c r="H107">
        <f>Analysis!AS19/1000000</f>
        <v>290</v>
      </c>
      <c r="I107">
        <f>Analysis!AT19/1000000</f>
        <v>291</v>
      </c>
      <c r="J107">
        <f>Analysis!AU19/1000000</f>
        <v>272</v>
      </c>
      <c r="K107">
        <f>Analysis!AV19/1000000</f>
        <v>274</v>
      </c>
      <c r="L107">
        <f>Analysis!AW19/1000000</f>
        <v>300</v>
      </c>
      <c r="M107">
        <f>Analysis!AX19/1000000</f>
        <v>337</v>
      </c>
      <c r="N107">
        <f>Analysis!AY19/1000000</f>
        <v>309</v>
      </c>
      <c r="O107">
        <f>Analysis!AZ19/1000000</f>
        <v>327</v>
      </c>
      <c r="P107">
        <f>Analysis!BA19/1000000</f>
        <v>338</v>
      </c>
      <c r="Q107">
        <f>Analysis!BB19/1000000</f>
        <v>334</v>
      </c>
      <c r="R107">
        <f>Analysis!BC19/1000000</f>
        <v>305</v>
      </c>
      <c r="S107">
        <f>Analysis!BD19/1000000</f>
        <v>298</v>
      </c>
      <c r="T107">
        <f>Analysis!BE19/1000000</f>
        <v>312</v>
      </c>
      <c r="U107">
        <f>Analysis!BF19/1000000</f>
        <v>0</v>
      </c>
      <c r="X107">
        <f t="shared" si="10"/>
        <v>16</v>
      </c>
      <c r="Y107" s="10">
        <f t="shared" si="11"/>
        <v>296.25</v>
      </c>
      <c r="Z107" s="10">
        <f t="shared" si="8"/>
        <v>294.5</v>
      </c>
      <c r="AA107" t="e">
        <f t="shared" si="9"/>
        <v>#N/A</v>
      </c>
    </row>
    <row r="108" spans="1:27" x14ac:dyDescent="0.25">
      <c r="A108" t="s">
        <v>43</v>
      </c>
      <c r="B108" t="s">
        <v>383</v>
      </c>
      <c r="C108" t="str">
        <f>VLOOKUP(B108,'Metadata - Countries'!$B$1:$C$248,2,FALSE)</f>
        <v>Sub-Saharan Africa</v>
      </c>
      <c r="D108">
        <f>Analysis!AO147/1000000</f>
        <v>176</v>
      </c>
      <c r="E108">
        <f>Analysis!AP147/1000000</f>
        <v>105</v>
      </c>
      <c r="F108">
        <f>Analysis!AQ147/1000000</f>
        <v>141</v>
      </c>
      <c r="G108">
        <f>Analysis!AR147/1000000</f>
        <v>179</v>
      </c>
      <c r="H108">
        <f>Analysis!AS147/1000000</f>
        <v>239</v>
      </c>
      <c r="I108">
        <f>Analysis!AT147/1000000</f>
        <v>227</v>
      </c>
      <c r="J108">
        <f>Analysis!AU147/1000000</f>
        <v>235</v>
      </c>
      <c r="K108">
        <f>Analysis!AV147/1000000</f>
        <v>324</v>
      </c>
      <c r="L108">
        <f>Analysis!AW147/1000000</f>
        <v>459</v>
      </c>
      <c r="M108">
        <f>Analysis!AX147/1000000</f>
        <v>582</v>
      </c>
      <c r="N108">
        <f>Analysis!AY147/1000000</f>
        <v>563</v>
      </c>
      <c r="O108">
        <f>Analysis!AZ147/1000000</f>
        <v>539</v>
      </c>
      <c r="P108">
        <f>Analysis!BA147/1000000</f>
        <v>548</v>
      </c>
      <c r="Q108">
        <f>Analysis!BB147/1000000</f>
        <v>59</v>
      </c>
      <c r="R108">
        <f>Analysis!BC147/1000000</f>
        <v>53</v>
      </c>
      <c r="S108">
        <f>Analysis!BD147/1000000</f>
        <v>80</v>
      </c>
      <c r="T108">
        <f>Analysis!BE147/1000000</f>
        <v>36</v>
      </c>
      <c r="U108">
        <f>Analysis!BF147/1000000</f>
        <v>30</v>
      </c>
      <c r="X108">
        <f t="shared" si="10"/>
        <v>16</v>
      </c>
      <c r="Y108" s="10">
        <f t="shared" si="11"/>
        <v>281.8125</v>
      </c>
      <c r="Z108" s="10">
        <f t="shared" si="8"/>
        <v>231</v>
      </c>
      <c r="AA108" t="e">
        <f t="shared" si="9"/>
        <v>#N/A</v>
      </c>
    </row>
    <row r="109" spans="1:27" x14ac:dyDescent="0.25">
      <c r="A109" t="s">
        <v>494</v>
      </c>
      <c r="B109" t="s">
        <v>364</v>
      </c>
      <c r="C109" t="str">
        <f>VLOOKUP(B109,'Metadata - Countries'!$B$1:$C$248,2,FALSE)</f>
        <v>Latin America &amp; Caribbean</v>
      </c>
      <c r="D109">
        <f>Analysis!AO109/1000000</f>
        <v>230</v>
      </c>
      <c r="E109">
        <f>Analysis!AP109/1000000</f>
        <v>237</v>
      </c>
      <c r="F109">
        <f>Analysis!AQ109/1000000</f>
        <v>253</v>
      </c>
      <c r="G109">
        <f>Analysis!AR109/1000000</f>
        <v>283</v>
      </c>
      <c r="H109">
        <f>Analysis!AS109/1000000</f>
        <v>263</v>
      </c>
      <c r="I109">
        <f>Analysis!AT109/1000000</f>
        <v>281</v>
      </c>
      <c r="J109">
        <f>Analysis!AU109/1000000</f>
        <v>233</v>
      </c>
      <c r="K109">
        <f>Analysis!AV109/1000000</f>
        <v>210</v>
      </c>
      <c r="L109">
        <f>Analysis!AW109/1000000</f>
        <v>282</v>
      </c>
      <c r="M109">
        <f>Analysis!AX109/1000000</f>
        <v>326</v>
      </c>
      <c r="N109">
        <f>Analysis!AY109/1000000</f>
        <v>382</v>
      </c>
      <c r="O109">
        <f>Analysis!AZ109/1000000</f>
        <v>294</v>
      </c>
      <c r="P109">
        <f>Analysis!BA109/1000000</f>
        <v>302</v>
      </c>
      <c r="Q109">
        <f>Analysis!BB109/1000000</f>
        <v>311</v>
      </c>
      <c r="R109">
        <f>Analysis!BC109/1000000</f>
        <v>296</v>
      </c>
      <c r="S109">
        <f>Analysis!BD109/1000000</f>
        <v>309</v>
      </c>
      <c r="T109">
        <f>Analysis!BE109/1000000</f>
        <v>321</v>
      </c>
      <c r="U109">
        <f>Analysis!BF109/1000000</f>
        <v>335</v>
      </c>
      <c r="X109">
        <f t="shared" si="10"/>
        <v>16</v>
      </c>
      <c r="Y109" s="10">
        <f t="shared" si="11"/>
        <v>280.75</v>
      </c>
      <c r="Z109" s="10">
        <f t="shared" si="8"/>
        <v>282.5</v>
      </c>
      <c r="AA109" t="e">
        <f t="shared" si="9"/>
        <v>#N/A</v>
      </c>
    </row>
    <row r="110" spans="1:27" x14ac:dyDescent="0.25">
      <c r="A110" t="s">
        <v>682</v>
      </c>
      <c r="B110" t="s">
        <v>13</v>
      </c>
      <c r="C110" t="str">
        <f>VLOOKUP(B110,'Metadata - Countries'!$B$1:$C$248,2,FALSE)</f>
        <v>Middle East &amp; North Africa</v>
      </c>
      <c r="D110">
        <f>Analysis!AO133/1000000</f>
        <v>50</v>
      </c>
      <c r="E110">
        <f>Analysis!AP133/1000000</f>
        <v>55</v>
      </c>
      <c r="F110">
        <f>Analysis!AQ133/1000000</f>
        <v>70</v>
      </c>
      <c r="G110">
        <f>Analysis!AR133/1000000</f>
        <v>84</v>
      </c>
      <c r="H110">
        <f>Analysis!AS133/1000000</f>
        <v>61</v>
      </c>
      <c r="I110">
        <f>Analysis!AT133/1000000</f>
        <v>73</v>
      </c>
      <c r="J110">
        <f>Analysis!AU133/1000000</f>
        <v>38</v>
      </c>
      <c r="K110">
        <f>Analysis!AV133/1000000</f>
        <v>38</v>
      </c>
      <c r="L110">
        <f>Analysis!AW133/1000000</f>
        <v>139</v>
      </c>
      <c r="M110">
        <f>Analysis!AX133/1000000</f>
        <v>139</v>
      </c>
      <c r="N110">
        <f>Analysis!AY133/1000000</f>
        <v>181</v>
      </c>
      <c r="O110">
        <f>Analysis!AZ133/1000000</f>
        <v>181</v>
      </c>
      <c r="P110">
        <f>Analysis!BA133/1000000</f>
        <v>425</v>
      </c>
      <c r="Q110">
        <f>Analysis!BB133/1000000</f>
        <v>886</v>
      </c>
      <c r="R110">
        <f>Analysis!BC133/1000000</f>
        <v>899</v>
      </c>
      <c r="S110">
        <f>Analysis!BD133/1000000</f>
        <v>1161</v>
      </c>
      <c r="T110">
        <f>Analysis!BE133/1000000</f>
        <v>780</v>
      </c>
      <c r="U110">
        <f>Analysis!BF133/1000000</f>
        <v>1057</v>
      </c>
      <c r="X110">
        <f t="shared" si="10"/>
        <v>16</v>
      </c>
      <c r="Y110" s="10">
        <f t="shared" si="11"/>
        <v>280</v>
      </c>
      <c r="Z110" s="10">
        <f t="shared" si="8"/>
        <v>111.5</v>
      </c>
      <c r="AA110">
        <f t="shared" si="9"/>
        <v>38</v>
      </c>
    </row>
    <row r="111" spans="1:27" x14ac:dyDescent="0.25">
      <c r="A111" t="s">
        <v>411</v>
      </c>
      <c r="B111" t="s">
        <v>14</v>
      </c>
      <c r="C111" t="str">
        <f>VLOOKUP(B111,'Metadata - Countries'!$B$1:$C$248,2,FALSE)</f>
        <v>Sub-Saharan Africa</v>
      </c>
      <c r="D111">
        <f>Analysis!AO12/1000000</f>
        <v>106</v>
      </c>
      <c r="E111">
        <f>Analysis!AP12/1000000</f>
        <v>102</v>
      </c>
      <c r="F111">
        <f>Analysis!AQ12/1000000</f>
        <v>110</v>
      </c>
      <c r="G111">
        <f>Analysis!AR12/1000000</f>
        <v>136</v>
      </c>
      <c r="H111">
        <f>Analysis!AS12/1000000</f>
        <v>137</v>
      </c>
      <c r="I111">
        <f>Analysis!AT12/1000000</f>
        <v>152</v>
      </c>
      <c r="J111">
        <f>Analysis!AU12/1000000</f>
        <v>149</v>
      </c>
      <c r="K111">
        <f>Analysis!AV12/1000000</f>
        <v>109</v>
      </c>
      <c r="L111">
        <f>Analysis!AW12/1000000</f>
        <v>119</v>
      </c>
      <c r="M111">
        <f>Analysis!AX12/1000000</f>
        <v>239</v>
      </c>
      <c r="N111">
        <f>Analysis!AY12/1000000</f>
        <v>290</v>
      </c>
      <c r="O111">
        <f>Analysis!AZ12/1000000</f>
        <v>386</v>
      </c>
      <c r="P111">
        <f>Analysis!BA12/1000000</f>
        <v>506</v>
      </c>
      <c r="Q111">
        <f>Analysis!BB12/1000000</f>
        <v>620</v>
      </c>
      <c r="R111">
        <f>Analysis!BC12/1000000</f>
        <v>518</v>
      </c>
      <c r="S111">
        <f>Analysis!BD12/1000000</f>
        <v>633</v>
      </c>
      <c r="T111">
        <f>Analysis!BE12/1000000</f>
        <v>0</v>
      </c>
      <c r="U111">
        <f>Analysis!BF12/1000000</f>
        <v>0</v>
      </c>
      <c r="X111">
        <f t="shared" si="10"/>
        <v>16</v>
      </c>
      <c r="Y111" s="10">
        <f t="shared" si="11"/>
        <v>269.5</v>
      </c>
      <c r="Z111" s="10">
        <f t="shared" si="8"/>
        <v>150.5</v>
      </c>
      <c r="AA111" t="e">
        <f t="shared" si="9"/>
        <v>#N/A</v>
      </c>
    </row>
    <row r="112" spans="1:27" x14ac:dyDescent="0.25">
      <c r="A112" t="s">
        <v>358</v>
      </c>
      <c r="B112" t="s">
        <v>90</v>
      </c>
      <c r="C112" t="str">
        <f>VLOOKUP(B112,'Metadata - Countries'!$B$1:$C$248,2,FALSE)</f>
        <v>Latin America &amp; Caribbean</v>
      </c>
      <c r="D112">
        <f>Analysis!AO98/1000000</f>
        <v>175</v>
      </c>
      <c r="E112">
        <f>Analysis!AP98/1000000</f>
        <v>186</v>
      </c>
      <c r="F112">
        <f>Analysis!AQ98/1000000</f>
        <v>201</v>
      </c>
      <c r="G112">
        <f>Analysis!AR98/1000000</f>
        <v>261</v>
      </c>
      <c r="H112">
        <f>Analysis!AS98/1000000</f>
        <v>260</v>
      </c>
      <c r="I112">
        <f>Analysis!AT98/1000000</f>
        <v>227</v>
      </c>
      <c r="J112">
        <f>Analysis!AU98/1000000</f>
        <v>271</v>
      </c>
      <c r="K112">
        <f>Analysis!AV98/1000000</f>
        <v>217</v>
      </c>
      <c r="L112">
        <f>Analysis!AW98/1000000</f>
        <v>223</v>
      </c>
      <c r="M112">
        <f>Analysis!AX98/1000000</f>
        <v>224</v>
      </c>
      <c r="N112">
        <f>Analysis!AY98/1000000</f>
        <v>244</v>
      </c>
      <c r="O112">
        <f>Analysis!AZ98/1000000</f>
        <v>277</v>
      </c>
      <c r="P112">
        <f>Analysis!BA98/1000000</f>
        <v>329</v>
      </c>
      <c r="Q112">
        <f>Analysis!BB98/1000000</f>
        <v>383</v>
      </c>
      <c r="R112">
        <f>Analysis!BC98/1000000</f>
        <v>378</v>
      </c>
      <c r="S112">
        <f>Analysis!BD98/1000000</f>
        <v>438</v>
      </c>
      <c r="T112">
        <f>Analysis!BE98/1000000</f>
        <v>540</v>
      </c>
      <c r="U112">
        <f>Analysis!BF98/1000000</f>
        <v>676</v>
      </c>
      <c r="X112">
        <f t="shared" si="10"/>
        <v>16</v>
      </c>
      <c r="Y112" s="10">
        <f t="shared" si="11"/>
        <v>268.375</v>
      </c>
      <c r="Z112" s="10">
        <f t="shared" si="8"/>
        <v>252</v>
      </c>
      <c r="AA112" t="e">
        <f t="shared" si="9"/>
        <v>#N/A</v>
      </c>
    </row>
    <row r="113" spans="1:27" x14ac:dyDescent="0.25">
      <c r="A113" t="s">
        <v>283</v>
      </c>
      <c r="B113" t="s">
        <v>667</v>
      </c>
      <c r="C113" t="str">
        <f>VLOOKUP(B113,'Metadata - Countries'!$B$1:$C$248,2,FALSE)</f>
        <v>Sub-Saharan Africa</v>
      </c>
      <c r="D113">
        <f>Analysis!AO156/1000000</f>
        <v>47</v>
      </c>
      <c r="E113">
        <f>Analysis!AP156/1000000</f>
        <v>58</v>
      </c>
      <c r="F113">
        <f>Analysis!AQ156/1000000</f>
        <v>83</v>
      </c>
      <c r="G113">
        <f>Analysis!AR156/1000000</f>
        <v>81</v>
      </c>
      <c r="H113">
        <f>Analysis!AS156/1000000</f>
        <v>99</v>
      </c>
      <c r="I113">
        <f>Analysis!AT156/1000000</f>
        <v>186</v>
      </c>
      <c r="J113">
        <f>Analysis!AU156/1000000</f>
        <v>168</v>
      </c>
      <c r="K113">
        <f>Analysis!AV156/1000000</f>
        <v>256</v>
      </c>
      <c r="L113">
        <f>Analysis!AW156/1000000</f>
        <v>58</v>
      </c>
      <c r="M113">
        <f>Analysis!AX156/1000000</f>
        <v>49</v>
      </c>
      <c r="N113">
        <f>Analysis!AY156/1000000</f>
        <v>139</v>
      </c>
      <c r="O113">
        <f>Analysis!AZ156/1000000</f>
        <v>209</v>
      </c>
      <c r="P113">
        <f>Analysis!BA156/1000000</f>
        <v>337</v>
      </c>
      <c r="Q113">
        <f>Analysis!BB156/1000000</f>
        <v>959</v>
      </c>
      <c r="R113">
        <f>Analysis!BC156/1000000</f>
        <v>791</v>
      </c>
      <c r="S113">
        <f>Analysis!BD156/1000000</f>
        <v>738</v>
      </c>
      <c r="T113">
        <f>Analysis!BE156/1000000</f>
        <v>688</v>
      </c>
      <c r="U113">
        <f>Analysis!BF156/1000000</f>
        <v>641</v>
      </c>
      <c r="X113">
        <f t="shared" si="10"/>
        <v>16</v>
      </c>
      <c r="Y113" s="10">
        <f t="shared" si="11"/>
        <v>266.125</v>
      </c>
      <c r="Z113" s="10">
        <f t="shared" si="8"/>
        <v>153.5</v>
      </c>
      <c r="AA113">
        <f t="shared" si="9"/>
        <v>58</v>
      </c>
    </row>
    <row r="114" spans="1:27" x14ac:dyDescent="0.25">
      <c r="A114" t="s">
        <v>201</v>
      </c>
      <c r="B114" t="s">
        <v>699</v>
      </c>
      <c r="C114" t="str">
        <f>VLOOKUP(B114,'Metadata - Countries'!$B$1:$C$248,2,FALSE)</f>
        <v>South Asia</v>
      </c>
      <c r="D114">
        <f>Analysis!AO142/1000000</f>
        <v>232</v>
      </c>
      <c r="E114">
        <f>Analysis!AP142/1000000</f>
        <v>237</v>
      </c>
      <c r="F114">
        <f>Analysis!AQ142/1000000</f>
        <v>201</v>
      </c>
      <c r="G114">
        <f>Analysis!AR142/1000000</f>
        <v>248</v>
      </c>
      <c r="H114">
        <f>Analysis!AS142/1000000</f>
        <v>229</v>
      </c>
      <c r="I114">
        <f>Analysis!AT142/1000000</f>
        <v>219</v>
      </c>
      <c r="J114">
        <f>Analysis!AU142/1000000</f>
        <v>191</v>
      </c>
      <c r="K114">
        <f>Analysis!AV142/1000000</f>
        <v>134</v>
      </c>
      <c r="L114">
        <f>Analysis!AW142/1000000</f>
        <v>232</v>
      </c>
      <c r="M114">
        <f>Analysis!AX142/1000000</f>
        <v>260</v>
      </c>
      <c r="N114">
        <f>Analysis!AY142/1000000</f>
        <v>160</v>
      </c>
      <c r="O114">
        <f>Analysis!AZ142/1000000</f>
        <v>157</v>
      </c>
      <c r="P114">
        <f>Analysis!BA142/1000000</f>
        <v>234</v>
      </c>
      <c r="Q114">
        <f>Analysis!BB142/1000000</f>
        <v>353</v>
      </c>
      <c r="R114">
        <f>Analysis!BC142/1000000</f>
        <v>439</v>
      </c>
      <c r="S114">
        <f>Analysis!BD142/1000000</f>
        <v>378</v>
      </c>
      <c r="T114">
        <f>Analysis!BE142/1000000</f>
        <v>415</v>
      </c>
      <c r="U114">
        <f>Analysis!BF142/1000000</f>
        <v>379</v>
      </c>
      <c r="X114">
        <f t="shared" si="10"/>
        <v>16</v>
      </c>
      <c r="Y114" s="10">
        <f t="shared" si="11"/>
        <v>244</v>
      </c>
      <c r="Z114" s="10">
        <f t="shared" si="8"/>
        <v>232</v>
      </c>
      <c r="AA114">
        <f t="shared" si="9"/>
        <v>232</v>
      </c>
    </row>
    <row r="115" spans="1:27" x14ac:dyDescent="0.25">
      <c r="A115" t="s">
        <v>77</v>
      </c>
      <c r="B115" t="s">
        <v>189</v>
      </c>
      <c r="C115" t="str">
        <f>VLOOKUP(B115,'Metadata - Countries'!$B$1:$C$248,2,FALSE)</f>
        <v>Middle East &amp; North Africa</v>
      </c>
      <c r="D115">
        <f>Analysis!AO23/1000000</f>
        <v>255</v>
      </c>
      <c r="E115">
        <f>Analysis!AP23/1000000</f>
        <v>242</v>
      </c>
      <c r="F115">
        <f>Analysis!AQ23/1000000</f>
        <v>239</v>
      </c>
      <c r="G115">
        <f>Analysis!AR23/1000000</f>
        <v>346</v>
      </c>
      <c r="H115">
        <f>Analysis!AS23/1000000</f>
        <v>377</v>
      </c>
      <c r="I115">
        <f>Analysis!AT23/1000000</f>
        <v>283</v>
      </c>
      <c r="J115">
        <f>Analysis!AU23/1000000</f>
        <v>37</v>
      </c>
      <c r="K115">
        <f>Analysis!AV23/1000000</f>
        <v>38</v>
      </c>
      <c r="L115">
        <f>Analysis!AW23/1000000</f>
        <v>152</v>
      </c>
      <c r="M115">
        <f>Analysis!AX23/1000000</f>
        <v>115</v>
      </c>
      <c r="N115">
        <f>Analysis!AY23/1000000</f>
        <v>119</v>
      </c>
      <c r="O115">
        <f>Analysis!AZ23/1000000</f>
        <v>89</v>
      </c>
      <c r="P115">
        <f>Analysis!BA23/1000000</f>
        <v>212</v>
      </c>
      <c r="Q115">
        <f>Analysis!BB23/1000000</f>
        <v>269</v>
      </c>
      <c r="R115">
        <f>Analysis!BC23/1000000</f>
        <v>410</v>
      </c>
      <c r="S115">
        <f>Analysis!BD23/1000000</f>
        <v>667</v>
      </c>
      <c r="T115">
        <f>Analysis!BE23/1000000</f>
        <v>795</v>
      </c>
      <c r="U115">
        <f>Analysis!BF23/1000000</f>
        <v>0</v>
      </c>
      <c r="X115">
        <f t="shared" si="10"/>
        <v>16</v>
      </c>
      <c r="Y115" s="10">
        <f t="shared" si="11"/>
        <v>240.625</v>
      </c>
      <c r="Z115" s="10">
        <f t="shared" si="8"/>
        <v>240.5</v>
      </c>
      <c r="AA115" t="e">
        <f t="shared" si="9"/>
        <v>#N/A</v>
      </c>
    </row>
    <row r="116" spans="1:27" x14ac:dyDescent="0.25">
      <c r="A116" t="s">
        <v>719</v>
      </c>
      <c r="B116" t="s">
        <v>333</v>
      </c>
      <c r="C116" t="str">
        <f>VLOOKUP(B116,'Metadata - Countries'!$B$1:$C$248,2,FALSE)</f>
        <v>Sub-Saharan Africa</v>
      </c>
      <c r="D116">
        <f>Analysis!AO164/1000000</f>
        <v>145</v>
      </c>
      <c r="E116">
        <f>Analysis!AP164/1000000</f>
        <v>232</v>
      </c>
      <c r="F116">
        <f>Analysis!AQ164/1000000</f>
        <v>205</v>
      </c>
      <c r="G116">
        <f>Analysis!AR164/1000000</f>
        <v>158</v>
      </c>
      <c r="H116">
        <f>Analysis!AS164/1000000</f>
        <v>202</v>
      </c>
      <c r="I116">
        <f>Analysis!AT164/1000000</f>
        <v>125</v>
      </c>
      <c r="J116">
        <f>Analysis!AU164/1000000</f>
        <v>81</v>
      </c>
      <c r="K116">
        <f>Analysis!AV164/1000000</f>
        <v>76</v>
      </c>
      <c r="L116">
        <f>Analysis!AW164/1000000</f>
        <v>61</v>
      </c>
      <c r="M116">
        <f>Analysis!AX164/1000000</f>
        <v>194</v>
      </c>
      <c r="N116">
        <f>Analysis!AY164/1000000</f>
        <v>99</v>
      </c>
      <c r="O116">
        <f>Analysis!AZ164/1000000</f>
        <v>338</v>
      </c>
      <c r="P116">
        <f>Analysis!BA164/1000000</f>
        <v>365</v>
      </c>
      <c r="Q116">
        <f>Analysis!BB164/1000000</f>
        <v>294</v>
      </c>
      <c r="R116">
        <f>Analysis!BC164/1000000</f>
        <v>523</v>
      </c>
      <c r="S116">
        <f>Analysis!BD164/1000000</f>
        <v>634</v>
      </c>
      <c r="T116">
        <f>Analysis!BE164/1000000</f>
        <v>664</v>
      </c>
      <c r="U116">
        <f>Analysis!BF164/1000000</f>
        <v>749</v>
      </c>
      <c r="X116">
        <f t="shared" si="10"/>
        <v>16</v>
      </c>
      <c r="Y116" s="10">
        <f t="shared" si="11"/>
        <v>233.25</v>
      </c>
      <c r="Z116" s="10">
        <f t="shared" si="8"/>
        <v>198</v>
      </c>
      <c r="AA116" t="e">
        <f t="shared" si="9"/>
        <v>#N/A</v>
      </c>
    </row>
    <row r="117" spans="1:27" x14ac:dyDescent="0.25">
      <c r="A117" t="s">
        <v>48</v>
      </c>
      <c r="B117" t="s">
        <v>497</v>
      </c>
      <c r="C117" t="str">
        <f>VLOOKUP(B117,'Metadata - Countries'!$B$1:$C$248,2,FALSE)</f>
        <v>Latin America &amp; Caribbean</v>
      </c>
      <c r="D117">
        <f>Analysis!AO92/1000000</f>
        <v>92</v>
      </c>
      <c r="E117">
        <f>Analysis!AP92/1000000</f>
        <v>100</v>
      </c>
      <c r="F117">
        <f>Analysis!AQ92/1000000</f>
        <v>129</v>
      </c>
      <c r="G117">
        <f>Analysis!AR92/1000000</f>
        <v>137</v>
      </c>
      <c r="H117">
        <f>Analysis!AS92/1000000</f>
        <v>124</v>
      </c>
      <c r="I117">
        <f>Analysis!AT92/1000000</f>
        <v>101</v>
      </c>
      <c r="J117">
        <f>Analysis!AU92/1000000</f>
        <v>119</v>
      </c>
      <c r="K117">
        <f>Analysis!AV92/1000000</f>
        <v>143</v>
      </c>
      <c r="L117">
        <f>Analysis!AW92/1000000</f>
        <v>243</v>
      </c>
      <c r="M117">
        <f>Analysis!AX92/1000000</f>
        <v>283</v>
      </c>
      <c r="N117">
        <f>Analysis!AY92/1000000</f>
        <v>345</v>
      </c>
      <c r="O117">
        <f>Analysis!AZ92/1000000</f>
        <v>330</v>
      </c>
      <c r="P117">
        <f>Analysis!BA92/1000000</f>
        <v>326</v>
      </c>
      <c r="Q117">
        <f>Analysis!BB92/1000000</f>
        <v>302</v>
      </c>
      <c r="R117">
        <f>Analysis!BC92/1000000</f>
        <v>306</v>
      </c>
      <c r="S117">
        <f>Analysis!BD92/1000000</f>
        <v>339</v>
      </c>
      <c r="T117">
        <f>Analysis!BE92/1000000</f>
        <v>499</v>
      </c>
      <c r="U117">
        <f>Analysis!BF92/1000000</f>
        <v>581</v>
      </c>
      <c r="X117">
        <f t="shared" si="10"/>
        <v>16</v>
      </c>
      <c r="Y117" s="10">
        <f t="shared" si="11"/>
        <v>213.6875</v>
      </c>
      <c r="Z117" s="10">
        <f t="shared" si="8"/>
        <v>193</v>
      </c>
      <c r="AA117" t="e">
        <f t="shared" si="9"/>
        <v>#N/A</v>
      </c>
    </row>
    <row r="118" spans="1:27" x14ac:dyDescent="0.25">
      <c r="A118" t="s">
        <v>672</v>
      </c>
      <c r="B118" t="s">
        <v>26</v>
      </c>
      <c r="C118" t="str">
        <f>VLOOKUP(B118,'Metadata - Countries'!$B$1:$C$248,2,FALSE)</f>
        <v>Middle East &amp; North Africa</v>
      </c>
      <c r="D118">
        <f>Analysis!AO124/1000000</f>
        <v>32</v>
      </c>
      <c r="E118">
        <f>Analysis!AP124/1000000</f>
        <v>45</v>
      </c>
      <c r="F118">
        <f>Analysis!AQ124/1000000</f>
        <v>28</v>
      </c>
      <c r="G118">
        <f>Analysis!AR124/1000000</f>
        <v>74</v>
      </c>
      <c r="H118">
        <f>Analysis!AS124/1000000</f>
        <v>80</v>
      </c>
      <c r="I118">
        <f>Analysis!AT124/1000000</f>
        <v>102</v>
      </c>
      <c r="J118">
        <f>Analysis!AU124/1000000</f>
        <v>100</v>
      </c>
      <c r="K118">
        <f>Analysis!AV124/1000000</f>
        <v>111</v>
      </c>
      <c r="L118">
        <f>Analysis!AW124/1000000</f>
        <v>112</v>
      </c>
      <c r="M118">
        <f>Analysis!AX124/1000000</f>
        <v>178</v>
      </c>
      <c r="N118">
        <f>Analysis!AY124/1000000</f>
        <v>477</v>
      </c>
      <c r="O118">
        <f>Analysis!AZ124/1000000</f>
        <v>393</v>
      </c>
      <c r="P118">
        <f>Analysis!BA124/1000000</f>
        <v>332</v>
      </c>
      <c r="Q118">
        <f>Analysis!BB124/1000000</f>
        <v>474</v>
      </c>
      <c r="R118">
        <f>Analysis!BC124/1000000</f>
        <v>381</v>
      </c>
      <c r="S118">
        <f>Analysis!BD124/1000000</f>
        <v>323</v>
      </c>
      <c r="T118">
        <f>Analysis!BE124/1000000</f>
        <v>300</v>
      </c>
      <c r="U118">
        <f>Analysis!BF124/1000000</f>
        <v>295</v>
      </c>
      <c r="X118">
        <f t="shared" si="10"/>
        <v>16</v>
      </c>
      <c r="Y118" s="10">
        <f t="shared" si="11"/>
        <v>202.625</v>
      </c>
      <c r="Z118" s="10">
        <f t="shared" si="8"/>
        <v>111.5</v>
      </c>
      <c r="AA118" t="e">
        <f t="shared" si="9"/>
        <v>#N/A</v>
      </c>
    </row>
    <row r="119" spans="1:27" x14ac:dyDescent="0.25">
      <c r="A119" t="s">
        <v>517</v>
      </c>
      <c r="B119" t="s">
        <v>508</v>
      </c>
      <c r="C119" t="str">
        <f>VLOOKUP(B119,'Metadata - Countries'!$B$1:$C$248,2,FALSE)</f>
        <v>Europe &amp; Central Asia</v>
      </c>
      <c r="D119">
        <f>Analysis!AO50/1000000</f>
        <v>87</v>
      </c>
      <c r="E119">
        <f>Analysis!AP50/1000000</f>
        <v>57</v>
      </c>
      <c r="F119">
        <f>Analysis!AQ50/1000000</f>
        <v>176</v>
      </c>
      <c r="G119">
        <f>Analysis!AR50/1000000</f>
        <v>143</v>
      </c>
      <c r="H119">
        <f>Analysis!AS50/1000000</f>
        <v>93</v>
      </c>
      <c r="I119">
        <f>Analysis!AT50/1000000</f>
        <v>68</v>
      </c>
      <c r="J119">
        <f>Analysis!AU50/1000000</f>
        <v>57</v>
      </c>
      <c r="K119">
        <f>Analysis!AV50/1000000</f>
        <v>63</v>
      </c>
      <c r="L119">
        <f>Analysis!AW50/1000000</f>
        <v>70</v>
      </c>
      <c r="M119">
        <f>Analysis!AX50/1000000</f>
        <v>79</v>
      </c>
      <c r="N119">
        <f>Analysis!AY50/1000000</f>
        <v>100</v>
      </c>
      <c r="O119">
        <f>Analysis!AZ50/1000000</f>
        <v>201</v>
      </c>
      <c r="P119">
        <f>Analysis!BA50/1000000</f>
        <v>317</v>
      </c>
      <c r="Q119">
        <f>Analysis!BB50/1000000</f>
        <v>382</v>
      </c>
      <c r="R119">
        <f>Analysis!BC50/1000000</f>
        <v>545</v>
      </c>
      <c r="S119">
        <f>Analysis!BD50/1000000</f>
        <v>792</v>
      </c>
      <c r="T119">
        <f>Analysis!BE50/1000000</f>
        <v>1500</v>
      </c>
      <c r="U119">
        <f>Analysis!BF50/1000000</f>
        <v>2634</v>
      </c>
      <c r="X119">
        <f t="shared" si="10"/>
        <v>16</v>
      </c>
      <c r="Y119" s="10">
        <f t="shared" si="11"/>
        <v>201.875</v>
      </c>
      <c r="Z119" s="10">
        <f t="shared" si="8"/>
        <v>96.5</v>
      </c>
      <c r="AA119">
        <f t="shared" si="9"/>
        <v>57</v>
      </c>
    </row>
    <row r="120" spans="1:27" x14ac:dyDescent="0.25">
      <c r="A120" t="s">
        <v>486</v>
      </c>
      <c r="B120" t="s">
        <v>140</v>
      </c>
      <c r="C120" t="str">
        <f>VLOOKUP(B120,'Metadata - Countries'!$B$1:$C$248,2,FALSE)</f>
        <v>Sub-Saharan Africa</v>
      </c>
      <c r="D120">
        <f>Analysis!AO160/1000000</f>
        <v>224</v>
      </c>
      <c r="E120">
        <f>Analysis!AP160/1000000</f>
        <v>182</v>
      </c>
      <c r="F120">
        <f>Analysis!AQ160/1000000</f>
        <v>195</v>
      </c>
      <c r="G120">
        <f>Analysis!AR160/1000000</f>
        <v>191</v>
      </c>
      <c r="H120">
        <f>Analysis!AS160/1000000</f>
        <v>202</v>
      </c>
      <c r="I120">
        <f>Analysis!AT160/1000000</f>
        <v>225</v>
      </c>
      <c r="J120">
        <f>Analysis!AU160/1000000</f>
        <v>221</v>
      </c>
      <c r="K120">
        <f>Analysis!AV160/1000000</f>
        <v>247</v>
      </c>
      <c r="L120">
        <f>Analysis!AW160/1000000</f>
        <v>258</v>
      </c>
      <c r="M120">
        <f>Analysis!AX160/1000000</f>
        <v>256</v>
      </c>
      <c r="N120">
        <f>Analysis!AY160/1000000</f>
        <v>269</v>
      </c>
      <c r="O120">
        <f>Analysis!AZ160/1000000</f>
        <v>323</v>
      </c>
      <c r="P120">
        <f>Analysis!BA160/1000000</f>
        <v>60</v>
      </c>
      <c r="Q120">
        <f>Analysis!BB160/1000000</f>
        <v>46</v>
      </c>
      <c r="R120">
        <f>Analysis!BC160/1000000</f>
        <v>27</v>
      </c>
      <c r="S120">
        <f>Analysis!BD160/1000000</f>
        <v>29</v>
      </c>
      <c r="T120">
        <f>Analysis!BE160/1000000</f>
        <v>31</v>
      </c>
      <c r="U120">
        <f>Analysis!BF160/1000000</f>
        <v>26</v>
      </c>
      <c r="X120">
        <f t="shared" si="10"/>
        <v>16</v>
      </c>
      <c r="Y120" s="10">
        <f t="shared" si="11"/>
        <v>184.6875</v>
      </c>
      <c r="Z120" s="10">
        <f t="shared" si="8"/>
        <v>211.5</v>
      </c>
      <c r="AA120" t="e">
        <f t="shared" si="9"/>
        <v>#N/A</v>
      </c>
    </row>
    <row r="121" spans="1:27" x14ac:dyDescent="0.25">
      <c r="A121" t="s">
        <v>595</v>
      </c>
      <c r="B121" t="s">
        <v>203</v>
      </c>
      <c r="C121" t="str">
        <f>VLOOKUP(B121,'Metadata - Countries'!$B$1:$C$248,2,FALSE)</f>
        <v>Latin America &amp; Caribbean</v>
      </c>
      <c r="D121">
        <f>Analysis!AO111/1000000</f>
        <v>51</v>
      </c>
      <c r="E121">
        <f>Analysis!AP111/1000000</f>
        <v>55</v>
      </c>
      <c r="F121">
        <f>Analysis!AQ111/1000000</f>
        <v>82</v>
      </c>
      <c r="G121">
        <f>Analysis!AR111/1000000</f>
        <v>103</v>
      </c>
      <c r="H121">
        <f>Analysis!AS111/1000000</f>
        <v>128</v>
      </c>
      <c r="I121">
        <f>Analysis!AT111/1000000</f>
        <v>129</v>
      </c>
      <c r="J121">
        <f>Analysis!AU111/1000000</f>
        <v>135</v>
      </c>
      <c r="K121">
        <f>Analysis!AV111/1000000</f>
        <v>135</v>
      </c>
      <c r="L121">
        <f>Analysis!AW111/1000000</f>
        <v>160</v>
      </c>
      <c r="M121">
        <f>Analysis!AX111/1000000</f>
        <v>192</v>
      </c>
      <c r="N121">
        <f>Analysis!AY111/1000000</f>
        <v>206</v>
      </c>
      <c r="O121">
        <f>Analysis!AZ111/1000000</f>
        <v>231</v>
      </c>
      <c r="P121">
        <f>Analysis!BA111/1000000</f>
        <v>255</v>
      </c>
      <c r="Q121">
        <f>Analysis!BB111/1000000</f>
        <v>301</v>
      </c>
      <c r="R121">
        <f>Analysis!BC111/1000000</f>
        <v>334</v>
      </c>
      <c r="S121">
        <f>Analysis!BD111/1000000</f>
        <v>309</v>
      </c>
      <c r="T121">
        <f>Analysis!BE111/1000000</f>
        <v>378</v>
      </c>
      <c r="U121">
        <f>Analysis!BF111/1000000</f>
        <v>422</v>
      </c>
      <c r="X121">
        <f t="shared" si="10"/>
        <v>16</v>
      </c>
      <c r="Y121" s="10">
        <f t="shared" si="11"/>
        <v>175.375</v>
      </c>
      <c r="Z121" s="10">
        <f t="shared" si="8"/>
        <v>147.5</v>
      </c>
      <c r="AA121">
        <f t="shared" si="9"/>
        <v>135</v>
      </c>
    </row>
    <row r="122" spans="1:27" x14ac:dyDescent="0.25">
      <c r="A122" t="s">
        <v>720</v>
      </c>
      <c r="B122" t="s">
        <v>69</v>
      </c>
      <c r="C122" t="str">
        <f>VLOOKUP(B122,'Metadata - Countries'!$B$1:$C$248,2,FALSE)</f>
        <v>Sub-Saharan Africa</v>
      </c>
      <c r="D122">
        <f>Analysis!AO148/1000000</f>
        <v>75</v>
      </c>
      <c r="E122">
        <f>Analysis!AP148/1000000</f>
        <v>151</v>
      </c>
      <c r="F122">
        <f>Analysis!AQ148/1000000</f>
        <v>119</v>
      </c>
      <c r="G122">
        <f>Analysis!AR148/1000000</f>
        <v>114</v>
      </c>
      <c r="H122">
        <f>Analysis!AS148/1000000</f>
        <v>92</v>
      </c>
      <c r="I122">
        <f>Analysis!AT148/1000000</f>
        <v>132</v>
      </c>
      <c r="J122">
        <f>Analysis!AU148/1000000</f>
        <v>182</v>
      </c>
      <c r="K122">
        <f>Analysis!AV148/1000000</f>
        <v>124</v>
      </c>
      <c r="L122">
        <f>Analysis!AW148/1000000</f>
        <v>266</v>
      </c>
      <c r="M122">
        <f>Analysis!AX148/1000000</f>
        <v>212</v>
      </c>
      <c r="N122">
        <f>Analysis!AY148/1000000</f>
        <v>229</v>
      </c>
      <c r="O122">
        <f>Analysis!AZ148/1000000</f>
        <v>231</v>
      </c>
      <c r="P122">
        <f>Analysis!BA148/1000000</f>
        <v>254</v>
      </c>
      <c r="Q122">
        <f>Analysis!BB148/1000000</f>
        <v>167</v>
      </c>
      <c r="R122">
        <f>Analysis!BC148/1000000</f>
        <v>271</v>
      </c>
      <c r="S122">
        <f>Analysis!BD148/1000000</f>
        <v>171</v>
      </c>
      <c r="T122">
        <f>Analysis!BE148/1000000</f>
        <v>423</v>
      </c>
      <c r="U122">
        <f>Analysis!BF148/1000000</f>
        <v>377</v>
      </c>
      <c r="X122">
        <f t="shared" si="10"/>
        <v>16</v>
      </c>
      <c r="Y122" s="10">
        <f t="shared" si="11"/>
        <v>174.375</v>
      </c>
      <c r="Z122" s="10">
        <f t="shared" si="8"/>
        <v>169</v>
      </c>
      <c r="AA122" t="e">
        <f t="shared" si="9"/>
        <v>#N/A</v>
      </c>
    </row>
    <row r="123" spans="1:27" x14ac:dyDescent="0.25">
      <c r="A123" t="s">
        <v>479</v>
      </c>
      <c r="B123" t="s">
        <v>551</v>
      </c>
      <c r="C123" t="str">
        <f>VLOOKUP(B123,'Metadata - Countries'!$B$1:$C$248,2,FALSE)</f>
        <v>Sub-Saharan Africa</v>
      </c>
      <c r="D123">
        <f>Analysis!AO149/1000000</f>
        <v>29</v>
      </c>
      <c r="E123">
        <f>Analysis!AP149/1000000</f>
        <v>37</v>
      </c>
      <c r="F123">
        <f>Analysis!AQ149/1000000</f>
        <v>50</v>
      </c>
      <c r="G123">
        <f>Analysis!AR149/1000000</f>
        <v>45</v>
      </c>
      <c r="H123">
        <f>Analysis!AS149/1000000</f>
        <v>56</v>
      </c>
      <c r="I123">
        <f>Analysis!AT149/1000000</f>
        <v>64</v>
      </c>
      <c r="J123">
        <f>Analysis!AU149/1000000</f>
        <v>77</v>
      </c>
      <c r="K123">
        <f>Analysis!AV149/1000000</f>
        <v>100</v>
      </c>
      <c r="L123">
        <f>Analysis!AW149/1000000</f>
        <v>135</v>
      </c>
      <c r="M123">
        <f>Analysis!AX149/1000000</f>
        <v>153</v>
      </c>
      <c r="N123">
        <f>Analysis!AY149/1000000</f>
        <v>177</v>
      </c>
      <c r="O123">
        <f>Analysis!AZ149/1000000</f>
        <v>280</v>
      </c>
      <c r="P123">
        <f>Analysis!BA149/1000000</f>
        <v>375</v>
      </c>
      <c r="Q123">
        <f>Analysis!BB149/1000000</f>
        <v>432</v>
      </c>
      <c r="R123">
        <f>Analysis!BC149/1000000</f>
        <v>349</v>
      </c>
      <c r="S123">
        <f>Analysis!BD149/1000000</f>
        <v>387</v>
      </c>
      <c r="T123">
        <f>Analysis!BE149/1000000</f>
        <v>438</v>
      </c>
      <c r="U123">
        <f>Analysis!BF149/1000000</f>
        <v>471</v>
      </c>
      <c r="X123">
        <f t="shared" si="10"/>
        <v>16</v>
      </c>
      <c r="Y123" s="10">
        <f t="shared" si="11"/>
        <v>171.625</v>
      </c>
      <c r="Z123" s="10">
        <f t="shared" si="8"/>
        <v>117.5</v>
      </c>
      <c r="AA123" t="e">
        <f t="shared" si="9"/>
        <v>#N/A</v>
      </c>
    </row>
    <row r="124" spans="1:27" x14ac:dyDescent="0.25">
      <c r="A124" t="s">
        <v>80</v>
      </c>
      <c r="B124" t="s">
        <v>273</v>
      </c>
      <c r="C124" t="str">
        <f>VLOOKUP(B124,'Metadata - Countries'!$B$1:$C$248,2,FALSE)</f>
        <v>Europe &amp; Central Asia</v>
      </c>
      <c r="D124">
        <f>Analysis!AO48/1000000</f>
        <v>14</v>
      </c>
      <c r="E124">
        <f>Analysis!AP48/1000000</f>
        <v>18</v>
      </c>
      <c r="F124">
        <f>Analysis!AQ48/1000000</f>
        <v>33</v>
      </c>
      <c r="G124">
        <f>Analysis!AR48/1000000</f>
        <v>41</v>
      </c>
      <c r="H124">
        <f>Analysis!AS48/1000000</f>
        <v>47</v>
      </c>
      <c r="I124">
        <f>Analysis!AT48/1000000</f>
        <v>52</v>
      </c>
      <c r="J124">
        <f>Analysis!AU48/1000000</f>
        <v>81</v>
      </c>
      <c r="K124">
        <f>Analysis!AV48/1000000</f>
        <v>81</v>
      </c>
      <c r="L124">
        <f>Analysis!AW48/1000000</f>
        <v>90</v>
      </c>
      <c r="M124">
        <f>Analysis!AX48/1000000</f>
        <v>188</v>
      </c>
      <c r="N124">
        <f>Analysis!AY48/1000000</f>
        <v>240</v>
      </c>
      <c r="O124">
        <f>Analysis!AZ48/1000000</f>
        <v>307</v>
      </c>
      <c r="P124">
        <f>Analysis!BA48/1000000</f>
        <v>343</v>
      </c>
      <c r="Q124">
        <f>Analysis!BB48/1000000</f>
        <v>377</v>
      </c>
      <c r="R124">
        <f>Analysis!BC48/1000000</f>
        <v>374</v>
      </c>
      <c r="S124">
        <f>Analysis!BD48/1000000</f>
        <v>456</v>
      </c>
      <c r="T124">
        <f>Analysis!BE48/1000000</f>
        <v>486</v>
      </c>
      <c r="U124">
        <f>Analysis!BF48/1000000</f>
        <v>487</v>
      </c>
      <c r="X124">
        <f t="shared" si="10"/>
        <v>16</v>
      </c>
      <c r="Y124" s="10">
        <f t="shared" si="11"/>
        <v>171.375</v>
      </c>
      <c r="Z124" s="10">
        <f t="shared" si="8"/>
        <v>85.5</v>
      </c>
      <c r="AA124">
        <f t="shared" si="9"/>
        <v>81</v>
      </c>
    </row>
    <row r="125" spans="1:27" x14ac:dyDescent="0.25">
      <c r="A125" t="s">
        <v>309</v>
      </c>
      <c r="B125" t="s">
        <v>278</v>
      </c>
      <c r="C125" t="str">
        <f>VLOOKUP(B125,'Metadata - Countries'!$B$1:$C$248,2,FALSE)</f>
        <v>Latin America &amp; Caribbean</v>
      </c>
      <c r="D125">
        <f>Analysis!AO91/1000000</f>
        <v>78</v>
      </c>
      <c r="E125">
        <f>Analysis!AP91/1000000</f>
        <v>95</v>
      </c>
      <c r="F125">
        <f>Analysis!AQ91/1000000</f>
        <v>97</v>
      </c>
      <c r="G125">
        <f>Analysis!AR91/1000000</f>
        <v>101</v>
      </c>
      <c r="H125">
        <f>Analysis!AS91/1000000</f>
        <v>101</v>
      </c>
      <c r="I125">
        <f>Analysis!AT91/1000000</f>
        <v>111</v>
      </c>
      <c r="J125">
        <f>Analysis!AU91/1000000</f>
        <v>111</v>
      </c>
      <c r="K125">
        <f>Analysis!AV91/1000000</f>
        <v>121</v>
      </c>
      <c r="L125">
        <f>Analysis!AW91/1000000</f>
        <v>150</v>
      </c>
      <c r="M125">
        <f>Analysis!AX91/1000000</f>
        <v>168</v>
      </c>
      <c r="N125">
        <f>Analysis!AY91/1000000</f>
        <v>214</v>
      </c>
      <c r="O125">
        <f>Analysis!AZ91/1000000</f>
        <v>260</v>
      </c>
      <c r="P125">
        <f>Analysis!BA91/1000000</f>
        <v>289</v>
      </c>
      <c r="Q125">
        <f>Analysis!BB91/1000000</f>
        <v>278</v>
      </c>
      <c r="R125">
        <f>Analysis!BC91/1000000</f>
        <v>256</v>
      </c>
      <c r="S125">
        <f>Analysis!BD91/1000000</f>
        <v>264</v>
      </c>
      <c r="T125">
        <f>Analysis!BE91/1000000</f>
        <v>248</v>
      </c>
      <c r="U125">
        <f>Analysis!BF91/1000000</f>
        <v>299</v>
      </c>
      <c r="X125">
        <f t="shared" si="10"/>
        <v>16</v>
      </c>
      <c r="Y125" s="10">
        <f t="shared" si="11"/>
        <v>168.375</v>
      </c>
      <c r="Z125" s="10">
        <f t="shared" si="8"/>
        <v>135.5</v>
      </c>
      <c r="AA125">
        <f t="shared" si="9"/>
        <v>101</v>
      </c>
    </row>
    <row r="126" spans="1:27" x14ac:dyDescent="0.25">
      <c r="A126" t="s">
        <v>312</v>
      </c>
      <c r="B126" t="s">
        <v>15</v>
      </c>
      <c r="C126" t="str">
        <f>VLOOKUP(B126,'Metadata - Countries'!$B$1:$C$248,2,FALSE)</f>
        <v>Sub-Saharan Africa</v>
      </c>
      <c r="D126">
        <f>Analysis!AO144/1000000</f>
        <v>27</v>
      </c>
      <c r="E126">
        <f>Analysis!AP144/1000000</f>
        <v>38</v>
      </c>
      <c r="F126">
        <f>Analysis!AQ144/1000000</f>
        <v>24</v>
      </c>
      <c r="G126">
        <f>Analysis!AR144/1000000</f>
        <v>39</v>
      </c>
      <c r="H126">
        <f>Analysis!AS144/1000000</f>
        <v>31</v>
      </c>
      <c r="I126">
        <f>Analysis!AT144/1000000</f>
        <v>34</v>
      </c>
      <c r="J126">
        <f>Analysis!AU144/1000000</f>
        <v>35</v>
      </c>
      <c r="K126">
        <f>Analysis!AV144/1000000</f>
        <v>51</v>
      </c>
      <c r="L126">
        <f>Analysis!AW144/1000000</f>
        <v>63</v>
      </c>
      <c r="M126">
        <f>Analysis!AX144/1000000</f>
        <v>82</v>
      </c>
      <c r="N126">
        <f>Analysis!AY144/1000000</f>
        <v>103</v>
      </c>
      <c r="O126">
        <f>Analysis!AZ144/1000000</f>
        <v>91</v>
      </c>
      <c r="P126">
        <f>Analysis!BA144/1000000</f>
        <v>236</v>
      </c>
      <c r="Q126">
        <f>Analysis!BB144/1000000</f>
        <v>293</v>
      </c>
      <c r="R126">
        <f>Analysis!BC144/1000000</f>
        <v>554</v>
      </c>
      <c r="S126">
        <f>Analysis!BD144/1000000</f>
        <v>726</v>
      </c>
      <c r="T126">
        <f>Analysis!BE144/1000000</f>
        <v>653</v>
      </c>
      <c r="U126">
        <f>Analysis!BF144/1000000</f>
        <v>711</v>
      </c>
      <c r="X126">
        <f t="shared" si="10"/>
        <v>16</v>
      </c>
      <c r="Y126" s="10">
        <f t="shared" si="11"/>
        <v>151.6875</v>
      </c>
      <c r="Z126" s="10">
        <f t="shared" si="8"/>
        <v>57</v>
      </c>
      <c r="AA126" t="e">
        <f t="shared" si="9"/>
        <v>#N/A</v>
      </c>
    </row>
    <row r="127" spans="1:27" x14ac:dyDescent="0.25">
      <c r="A127" t="s">
        <v>386</v>
      </c>
      <c r="B127" t="s">
        <v>464</v>
      </c>
      <c r="C127" t="str">
        <f>VLOOKUP(B127,'Metadata - Countries'!$B$1:$C$248,2,FALSE)</f>
        <v>East Asia &amp; Pacific</v>
      </c>
      <c r="D127">
        <f>Analysis!AO38/1000000</f>
        <v>33</v>
      </c>
      <c r="E127">
        <f>Analysis!AP38/1000000</f>
        <v>20</v>
      </c>
      <c r="F127">
        <f>Analysis!AQ38/1000000</f>
        <v>25</v>
      </c>
      <c r="G127">
        <f>Analysis!AR38/1000000</f>
        <v>47</v>
      </c>
      <c r="H127">
        <f>Analysis!AS38/1000000</f>
        <v>43</v>
      </c>
      <c r="I127">
        <f>Analysis!AT38/1000000</f>
        <v>43</v>
      </c>
      <c r="J127">
        <f>Analysis!AU38/1000000</f>
        <v>49</v>
      </c>
      <c r="K127">
        <f>Analysis!AV38/1000000</f>
        <v>143</v>
      </c>
      <c r="L127">
        <f>Analysis!AW38/1000000</f>
        <v>154</v>
      </c>
      <c r="M127">
        <f>Analysis!AX38/1000000</f>
        <v>205</v>
      </c>
      <c r="N127">
        <f>Analysis!AY38/1000000</f>
        <v>203</v>
      </c>
      <c r="O127">
        <f>Analysis!AZ38/1000000</f>
        <v>261</v>
      </c>
      <c r="P127">
        <f>Analysis!BA38/1000000</f>
        <v>354</v>
      </c>
      <c r="Q127">
        <f>Analysis!BB38/1000000</f>
        <v>272</v>
      </c>
      <c r="R127">
        <f>Analysis!BC38/1000000</f>
        <v>253</v>
      </c>
      <c r="S127">
        <f>Analysis!BD38/1000000</f>
        <v>288</v>
      </c>
      <c r="T127">
        <f>Analysis!BE38/1000000</f>
        <v>258</v>
      </c>
      <c r="U127">
        <f>Analysis!BF38/1000000</f>
        <v>480</v>
      </c>
      <c r="X127">
        <f t="shared" si="10"/>
        <v>16</v>
      </c>
      <c r="Y127" s="10">
        <f t="shared" si="11"/>
        <v>149.5625</v>
      </c>
      <c r="Z127" s="10">
        <f t="shared" si="8"/>
        <v>148.5</v>
      </c>
      <c r="AA127">
        <f t="shared" si="9"/>
        <v>43</v>
      </c>
    </row>
    <row r="128" spans="1:27" x14ac:dyDescent="0.25">
      <c r="A128" t="s">
        <v>451</v>
      </c>
      <c r="B128" t="s">
        <v>405</v>
      </c>
      <c r="C128" t="str">
        <f>VLOOKUP(B128,'Metadata - Countries'!$B$1:$C$248,2,FALSE)</f>
        <v>Europe &amp; Central Asia</v>
      </c>
      <c r="D128">
        <f>Analysis!AO71/1000000</f>
        <v>5</v>
      </c>
      <c r="E128">
        <f>Analysis!AP71/1000000</f>
        <v>4</v>
      </c>
      <c r="F128">
        <f>Analysis!AQ71/1000000</f>
        <v>7</v>
      </c>
      <c r="G128">
        <f>Analysis!AR71/1000000</f>
        <v>12</v>
      </c>
      <c r="H128">
        <f>Analysis!AS71/1000000</f>
        <v>18</v>
      </c>
      <c r="I128">
        <f>Analysis!AT71/1000000</f>
        <v>20</v>
      </c>
      <c r="J128">
        <f>Analysis!AU71/1000000</f>
        <v>32</v>
      </c>
      <c r="K128">
        <f>Analysis!AV71/1000000</f>
        <v>48</v>
      </c>
      <c r="L128">
        <f>Analysis!AW71/1000000</f>
        <v>62</v>
      </c>
      <c r="M128">
        <f>Analysis!AX71/1000000</f>
        <v>92</v>
      </c>
      <c r="N128">
        <f>Analysis!AY71/1000000</f>
        <v>94</v>
      </c>
      <c r="O128">
        <f>Analysis!AZ71/1000000</f>
        <v>189</v>
      </c>
      <c r="P128">
        <f>Analysis!BA71/1000000</f>
        <v>392</v>
      </c>
      <c r="Q128">
        <f>Analysis!BB71/1000000</f>
        <v>569</v>
      </c>
      <c r="R128">
        <f>Analysis!BC71/1000000</f>
        <v>506</v>
      </c>
      <c r="S128">
        <f>Analysis!BD71/1000000</f>
        <v>336</v>
      </c>
      <c r="T128">
        <f>Analysis!BE71/1000000</f>
        <v>689</v>
      </c>
      <c r="U128">
        <f>Analysis!BF71/1000000</f>
        <v>750</v>
      </c>
      <c r="X128">
        <f t="shared" si="10"/>
        <v>16</v>
      </c>
      <c r="Y128" s="10">
        <f t="shared" si="11"/>
        <v>149.125</v>
      </c>
      <c r="Z128" s="10">
        <f t="shared" si="8"/>
        <v>55</v>
      </c>
      <c r="AA128" t="e">
        <f t="shared" si="9"/>
        <v>#N/A</v>
      </c>
    </row>
    <row r="129" spans="1:27" x14ac:dyDescent="0.25">
      <c r="A129" t="s">
        <v>559</v>
      </c>
      <c r="B129" t="s">
        <v>225</v>
      </c>
      <c r="C129" t="str">
        <f>VLOOKUP(B129,'Metadata - Countries'!$B$1:$C$248,2,FALSE)</f>
        <v>East Asia &amp; Pacific</v>
      </c>
      <c r="D129">
        <f>Analysis!AO36/1000000</f>
        <v>52</v>
      </c>
      <c r="E129">
        <f>Analysis!AP36/1000000</f>
        <v>63</v>
      </c>
      <c r="F129">
        <f>Analysis!AQ36/1000000</f>
        <v>61</v>
      </c>
      <c r="G129">
        <f>Analysis!AR36/1000000</f>
        <v>97</v>
      </c>
      <c r="H129">
        <f>Analysis!AS36/1000000</f>
        <v>86</v>
      </c>
      <c r="I129">
        <f>Analysis!AT36/1000000</f>
        <v>114</v>
      </c>
      <c r="J129">
        <f>Analysis!AU36/1000000</f>
        <v>108</v>
      </c>
      <c r="K129">
        <f>Analysis!AV36/1000000</f>
        <v>110</v>
      </c>
      <c r="L129">
        <f>Analysis!AW36/1000000</f>
        <v>77</v>
      </c>
      <c r="M129">
        <f>Analysis!AX36/1000000</f>
        <v>122</v>
      </c>
      <c r="N129">
        <f>Analysis!AY36/1000000</f>
        <v>143</v>
      </c>
      <c r="O129">
        <f>Analysis!AZ36/1000000</f>
        <v>160</v>
      </c>
      <c r="P129">
        <f>Analysis!BA36/1000000</f>
        <v>190</v>
      </c>
      <c r="Q129">
        <f>Analysis!BB36/1000000</f>
        <v>280</v>
      </c>
      <c r="R129">
        <f>Analysis!BC36/1000000</f>
        <v>271</v>
      </c>
      <c r="S129">
        <f>Analysis!BD36/1000000</f>
        <v>385</v>
      </c>
      <c r="T129">
        <f>Analysis!BE36/1000000</f>
        <v>413</v>
      </c>
      <c r="U129">
        <f>Analysis!BF36/1000000</f>
        <v>461</v>
      </c>
      <c r="X129">
        <f t="shared" si="10"/>
        <v>16</v>
      </c>
      <c r="Y129" s="10">
        <f t="shared" si="11"/>
        <v>144.9375</v>
      </c>
      <c r="Z129" s="10">
        <f t="shared" si="8"/>
        <v>112</v>
      </c>
      <c r="AA129" t="e">
        <f t="shared" si="9"/>
        <v>#N/A</v>
      </c>
    </row>
    <row r="130" spans="1:27" x14ac:dyDescent="0.25">
      <c r="A130" t="s">
        <v>6</v>
      </c>
      <c r="B130" t="s">
        <v>84</v>
      </c>
      <c r="C130" t="str">
        <f>VLOOKUP(B130,'Metadata - Countries'!$B$1:$C$248,2,FALSE)</f>
        <v>Latin America &amp; Caribbean</v>
      </c>
      <c r="D130">
        <f>Analysis!AO106/1000000</f>
        <v>90</v>
      </c>
      <c r="E130">
        <f>Analysis!AP106/1000000</f>
        <v>96</v>
      </c>
      <c r="F130">
        <f>Analysis!AQ106/1000000</f>
        <v>107</v>
      </c>
      <c r="G130">
        <f>Analysis!AR106/1000000</f>
        <v>131</v>
      </c>
      <c r="H130">
        <f>Analysis!AS106/1000000</f>
        <v>135</v>
      </c>
      <c r="I130">
        <f>Analysis!AT106/1000000</f>
        <v>128</v>
      </c>
      <c r="J130">
        <f>Analysis!AU106/1000000</f>
        <v>105</v>
      </c>
      <c r="K130">
        <f>Analysis!AV106/1000000</f>
        <v>108</v>
      </c>
      <c r="L130">
        <f>Analysis!AW106/1000000</f>
        <v>96</v>
      </c>
      <c r="M130">
        <f>Analysis!AX106/1000000</f>
        <v>93</v>
      </c>
      <c r="N130">
        <f>Analysis!AY106/1000000</f>
        <v>80</v>
      </c>
      <c r="O130">
        <f>Analysis!AZ106/1000000</f>
        <v>126</v>
      </c>
      <c r="P130">
        <f>Analysis!BA106/1000000</f>
        <v>190</v>
      </c>
      <c r="Q130">
        <f>Analysis!BB106/1000000</f>
        <v>276</v>
      </c>
      <c r="R130">
        <f>Analysis!BC106/1000000</f>
        <v>312</v>
      </c>
      <c r="S130">
        <f>Analysis!BD106/1000000</f>
        <v>169</v>
      </c>
      <c r="T130">
        <f>Analysis!BE106/1000000</f>
        <v>162</v>
      </c>
      <c r="U130">
        <f>Analysis!BF106/1000000</f>
        <v>170</v>
      </c>
      <c r="X130">
        <f t="shared" si="10"/>
        <v>16</v>
      </c>
      <c r="Y130" s="10">
        <f t="shared" si="11"/>
        <v>140.125</v>
      </c>
      <c r="Z130" s="10">
        <f t="shared" si="8"/>
        <v>117</v>
      </c>
      <c r="AA130">
        <f t="shared" si="9"/>
        <v>96</v>
      </c>
    </row>
    <row r="131" spans="1:27" x14ac:dyDescent="0.25">
      <c r="A131" t="s">
        <v>701</v>
      </c>
      <c r="B131" t="s">
        <v>187</v>
      </c>
      <c r="C131" t="str">
        <f>VLOOKUP(B131,'Metadata - Countries'!$B$1:$C$248,2,FALSE)</f>
        <v>East Asia &amp; Pacific</v>
      </c>
      <c r="D131">
        <f>Analysis!AO17/1000000</f>
        <v>108</v>
      </c>
      <c r="E131">
        <f>Analysis!AP17/1000000</f>
        <v>114</v>
      </c>
      <c r="F131">
        <f>Analysis!AQ17/1000000</f>
        <v>117</v>
      </c>
      <c r="G131">
        <f>Analysis!AR17/1000000</f>
        <v>110</v>
      </c>
      <c r="H131">
        <f>Analysis!AS17/1000000</f>
        <v>112</v>
      </c>
      <c r="I131">
        <f>Analysis!AT17/1000000</f>
        <v>111</v>
      </c>
      <c r="J131">
        <f>Analysis!AU17/1000000</f>
        <v>94</v>
      </c>
      <c r="K131">
        <f>Analysis!AV17/1000000</f>
        <v>156</v>
      </c>
      <c r="L131">
        <f>Analysis!AW17/1000000</f>
        <v>196</v>
      </c>
      <c r="M131">
        <f>Analysis!AX17/1000000</f>
        <v>241</v>
      </c>
      <c r="N131">
        <f>Analysis!AY17/1000000</f>
        <v>149</v>
      </c>
      <c r="O131">
        <f>Analysis!AZ17/1000000</f>
        <v>122</v>
      </c>
      <c r="P131">
        <f>Analysis!BA17/1000000</f>
        <v>142</v>
      </c>
      <c r="Q131">
        <f>Analysis!BB17/1000000</f>
        <v>152</v>
      </c>
      <c r="R131">
        <f>Analysis!BC17/1000000</f>
        <v>141</v>
      </c>
      <c r="S131">
        <f>Analysis!BD17/1000000</f>
        <v>129</v>
      </c>
      <c r="T131">
        <f>Analysis!BE17/1000000</f>
        <v>153</v>
      </c>
      <c r="U131">
        <f>Analysis!BF17/1000000</f>
        <v>0</v>
      </c>
      <c r="X131">
        <f t="shared" si="10"/>
        <v>16</v>
      </c>
      <c r="Y131" s="10">
        <f t="shared" si="11"/>
        <v>137.125</v>
      </c>
      <c r="Z131" s="10">
        <f t="shared" si="8"/>
        <v>125.5</v>
      </c>
      <c r="AA131" t="e">
        <f t="shared" si="9"/>
        <v>#N/A</v>
      </c>
    </row>
    <row r="132" spans="1:27" x14ac:dyDescent="0.25">
      <c r="A132" t="s">
        <v>416</v>
      </c>
      <c r="B132" t="s">
        <v>59</v>
      </c>
      <c r="C132" t="str">
        <f>VLOOKUP(B132,'Metadata - Countries'!$B$1:$C$248,2,FALSE)</f>
        <v>East Asia &amp; Pacific</v>
      </c>
      <c r="D132">
        <f>Analysis!AO16/1000000</f>
        <v>169</v>
      </c>
      <c r="E132">
        <f>Analysis!AP16/1000000</f>
        <v>215</v>
      </c>
      <c r="F132">
        <f>Analysis!AQ16/1000000</f>
        <v>183</v>
      </c>
      <c r="G132">
        <f>Analysis!AR16/1000000</f>
        <v>196</v>
      </c>
      <c r="H132">
        <f>Analysis!AS16/1000000</f>
        <v>222</v>
      </c>
      <c r="I132">
        <f>Analysis!AT16/1000000</f>
        <v>195</v>
      </c>
      <c r="J132">
        <f>Analysis!AU16/1000000</f>
        <v>132</v>
      </c>
      <c r="K132">
        <f>Analysis!AV16/1000000</f>
        <v>136</v>
      </c>
      <c r="L132">
        <f>Analysis!AW16/1000000</f>
        <v>70</v>
      </c>
      <c r="M132">
        <f>Analysis!AX16/1000000</f>
        <v>97</v>
      </c>
      <c r="N132">
        <f>Analysis!AY16/1000000</f>
        <v>83</v>
      </c>
      <c r="O132">
        <f>Analysis!AZ16/1000000</f>
        <v>59</v>
      </c>
      <c r="P132">
        <f>Analysis!BA16/1000000</f>
        <v>97</v>
      </c>
      <c r="Q132">
        <f>Analysis!BB16/1000000</f>
        <v>80</v>
      </c>
      <c r="R132">
        <f>Analysis!BC16/1000000</f>
        <v>75</v>
      </c>
      <c r="S132">
        <f>Analysis!BD16/1000000</f>
        <v>91</v>
      </c>
      <c r="T132">
        <f>Analysis!BE16/1000000</f>
        <v>293</v>
      </c>
      <c r="U132">
        <f>Analysis!BF16/1000000</f>
        <v>0</v>
      </c>
      <c r="X132">
        <f t="shared" ref="X132:X164" si="12">COUNT(D132:S132)</f>
        <v>16</v>
      </c>
      <c r="Y132" s="10">
        <f t="shared" ref="Y132:Y164" si="13">AVERAGE(D132:S132)</f>
        <v>131.25</v>
      </c>
      <c r="Z132" s="10">
        <f t="shared" si="8"/>
        <v>114.5</v>
      </c>
      <c r="AA132">
        <f t="shared" si="9"/>
        <v>97</v>
      </c>
    </row>
    <row r="133" spans="1:27" x14ac:dyDescent="0.25">
      <c r="A133" t="s">
        <v>339</v>
      </c>
      <c r="B133" t="s">
        <v>602</v>
      </c>
      <c r="C133" t="str">
        <f>VLOOKUP(B133,'Metadata - Countries'!$B$1:$C$248,2,FALSE)</f>
        <v>Sub-Saharan Africa</v>
      </c>
      <c r="D133">
        <f>Analysis!AO25/1000000</f>
        <v>26</v>
      </c>
      <c r="E133">
        <f>Analysis!AP25/1000000</f>
        <v>27</v>
      </c>
      <c r="F133">
        <f>Analysis!AQ25/1000000</f>
        <v>25</v>
      </c>
      <c r="G133">
        <f>Analysis!AR25/1000000</f>
        <v>28</v>
      </c>
      <c r="H133">
        <f>Analysis!AS25/1000000</f>
        <v>36</v>
      </c>
      <c r="I133">
        <f>Analysis!AT25/1000000</f>
        <v>47</v>
      </c>
      <c r="J133">
        <f>Analysis!AU25/1000000</f>
        <v>91</v>
      </c>
      <c r="K133">
        <f>Analysis!AV25/1000000</f>
        <v>105</v>
      </c>
      <c r="L133">
        <f>Analysis!AW25/1000000</f>
        <v>136</v>
      </c>
      <c r="M133">
        <f>Analysis!AX25/1000000</f>
        <v>142</v>
      </c>
      <c r="N133">
        <f>Analysis!AY25/1000000</f>
        <v>149</v>
      </c>
      <c r="O133">
        <f>Analysis!AZ25/1000000</f>
        <v>175</v>
      </c>
      <c r="P133">
        <f>Analysis!BA25/1000000</f>
        <v>227</v>
      </c>
      <c r="Q133">
        <f>Analysis!BB25/1000000</f>
        <v>286</v>
      </c>
      <c r="R133">
        <f>Analysis!BC25/1000000</f>
        <v>290</v>
      </c>
      <c r="S133">
        <f>Analysis!BD25/1000000</f>
        <v>296</v>
      </c>
      <c r="T133">
        <f>Analysis!BE25/1000000</f>
        <v>274</v>
      </c>
      <c r="U133">
        <f>Analysis!BF25/1000000</f>
        <v>0</v>
      </c>
      <c r="X133">
        <f t="shared" si="12"/>
        <v>16</v>
      </c>
      <c r="Y133" s="10">
        <f t="shared" si="13"/>
        <v>130.375</v>
      </c>
      <c r="Z133" s="10">
        <f t="shared" ref="Z133:Z164" si="14">MEDIAN(D133:S133)</f>
        <v>120.5</v>
      </c>
      <c r="AA133" t="e">
        <f t="shared" ref="AA133:AA164" si="15">MODE(D133:S133)</f>
        <v>#N/A</v>
      </c>
    </row>
    <row r="134" spans="1:27" x14ac:dyDescent="0.25">
      <c r="A134" t="s">
        <v>476</v>
      </c>
      <c r="B134" t="s">
        <v>63</v>
      </c>
      <c r="C134" t="str">
        <f>VLOOKUP(B134,'Metadata - Countries'!$B$1:$C$248,2,FALSE)</f>
        <v>Latin America &amp; Caribbean</v>
      </c>
      <c r="D134">
        <f>Analysis!AO115/1000000</f>
        <v>162</v>
      </c>
      <c r="E134">
        <f>Analysis!AP115/1000000</f>
        <v>159</v>
      </c>
      <c r="F134">
        <f>Analysis!AQ115/1000000</f>
        <v>145</v>
      </c>
      <c r="G134">
        <f>Analysis!AR115/1000000</f>
        <v>128</v>
      </c>
      <c r="H134">
        <f>Analysis!AS115/1000000</f>
        <v>95</v>
      </c>
      <c r="I134">
        <f>Analysis!AT115/1000000</f>
        <v>88</v>
      </c>
      <c r="J134">
        <f>Analysis!AU115/1000000</f>
        <v>91</v>
      </c>
      <c r="K134">
        <f>Analysis!AV115/1000000</f>
        <v>76</v>
      </c>
      <c r="L134">
        <f>Analysis!AW115/1000000</f>
        <v>81</v>
      </c>
      <c r="M134">
        <f>Analysis!AX115/1000000</f>
        <v>87</v>
      </c>
      <c r="N134">
        <f>Analysis!AY115/1000000</f>
        <v>96</v>
      </c>
      <c r="O134">
        <f>Analysis!AZ115/1000000</f>
        <v>112</v>
      </c>
      <c r="P134">
        <f>Analysis!BA115/1000000</f>
        <v>121</v>
      </c>
      <c r="Q134">
        <f>Analysis!BB115/1000000</f>
        <v>128</v>
      </c>
      <c r="R134">
        <f>Analysis!BC115/1000000</f>
        <v>225</v>
      </c>
      <c r="S134">
        <f>Analysis!BD115/1000000</f>
        <v>243</v>
      </c>
      <c r="T134">
        <f>Analysis!BE115/1000000</f>
        <v>281</v>
      </c>
      <c r="U134">
        <f>Analysis!BF115/1000000</f>
        <v>265</v>
      </c>
      <c r="X134">
        <f t="shared" si="12"/>
        <v>16</v>
      </c>
      <c r="Y134" s="10">
        <f t="shared" si="13"/>
        <v>127.3125</v>
      </c>
      <c r="Z134" s="10">
        <f t="shared" si="14"/>
        <v>116.5</v>
      </c>
      <c r="AA134">
        <f t="shared" si="15"/>
        <v>128</v>
      </c>
    </row>
    <row r="135" spans="1:27" x14ac:dyDescent="0.25">
      <c r="A135" t="s">
        <v>537</v>
      </c>
      <c r="B135" t="s">
        <v>650</v>
      </c>
      <c r="C135" t="str">
        <f>VLOOKUP(B135,'Metadata - Countries'!$B$1:$C$248,2,FALSE)</f>
        <v>Middle East &amp; North Africa</v>
      </c>
      <c r="D135">
        <f>Analysis!AO8/1000000</f>
        <v>4</v>
      </c>
      <c r="E135">
        <f>Analysis!AP8/1000000</f>
        <v>4</v>
      </c>
      <c r="F135">
        <f>Analysis!AQ8/1000000</f>
        <v>3</v>
      </c>
      <c r="G135">
        <f>Analysis!AR8/1000000</f>
        <v>23</v>
      </c>
      <c r="H135">
        <f>Analysis!AS8/1000000</f>
        <v>39</v>
      </c>
      <c r="I135">
        <f>Analysis!AT8/1000000</f>
        <v>84</v>
      </c>
      <c r="J135">
        <f>Analysis!AU8/1000000</f>
        <v>90</v>
      </c>
      <c r="K135">
        <f>Analysis!AV8/1000000</f>
        <v>202</v>
      </c>
      <c r="L135">
        <f>Analysis!AW8/1000000</f>
        <v>243</v>
      </c>
      <c r="M135">
        <f>Analysis!AX8/1000000</f>
        <v>261</v>
      </c>
      <c r="N135">
        <f>Analysis!AY8/1000000</f>
        <v>301</v>
      </c>
      <c r="O135">
        <f>Analysis!AZ8/1000000</f>
        <v>244</v>
      </c>
      <c r="P135">
        <f>Analysis!BA8/1000000</f>
        <v>99</v>
      </c>
      <c r="Q135">
        <f>Analysis!BB8/1000000</f>
        <v>99</v>
      </c>
      <c r="R135">
        <f>Analysis!BC8/1000000</f>
        <v>159</v>
      </c>
      <c r="S135">
        <f>Analysis!BD8/1000000</f>
        <v>170</v>
      </c>
      <c r="T135">
        <f>Analysis!BE8/1000000</f>
        <v>0</v>
      </c>
      <c r="U135">
        <f>Analysis!BF8/1000000</f>
        <v>0</v>
      </c>
      <c r="X135">
        <f t="shared" si="12"/>
        <v>16</v>
      </c>
      <c r="Y135" s="10">
        <f t="shared" si="13"/>
        <v>126.5625</v>
      </c>
      <c r="Z135" s="10">
        <f t="shared" si="14"/>
        <v>99</v>
      </c>
      <c r="AA135">
        <f t="shared" si="15"/>
        <v>4</v>
      </c>
    </row>
    <row r="136" spans="1:27" x14ac:dyDescent="0.25">
      <c r="A136" t="s">
        <v>467</v>
      </c>
      <c r="B136" t="s">
        <v>78</v>
      </c>
      <c r="C136" t="str">
        <f>VLOOKUP(B136,'Metadata - Countries'!$B$1:$C$248,2,FALSE)</f>
        <v>Europe &amp; Central Asia</v>
      </c>
      <c r="D136">
        <f>Analysis!AO75/1000000</f>
        <v>71</v>
      </c>
      <c r="E136">
        <f>Analysis!AP75/1000000</f>
        <v>50</v>
      </c>
      <c r="F136">
        <f>Analysis!AQ75/1000000</f>
        <v>74</v>
      </c>
      <c r="G136">
        <f>Analysis!AR75/1000000</f>
        <v>64</v>
      </c>
      <c r="H136">
        <f>Analysis!AS75/1000000</f>
        <v>49</v>
      </c>
      <c r="I136">
        <f>Analysis!AT75/1000000</f>
        <v>57</v>
      </c>
      <c r="J136">
        <f>Analysis!AU75/1000000</f>
        <v>58</v>
      </c>
      <c r="K136">
        <f>Analysis!AV75/1000000</f>
        <v>72</v>
      </c>
      <c r="L136">
        <f>Analysis!AW75/1000000</f>
        <v>79</v>
      </c>
      <c r="M136">
        <f>Analysis!AX75/1000000</f>
        <v>112</v>
      </c>
      <c r="N136">
        <f>Analysis!AY75/1000000</f>
        <v>138</v>
      </c>
      <c r="O136">
        <f>Analysis!AZ75/1000000</f>
        <v>150</v>
      </c>
      <c r="P136">
        <f>Analysis!BA75/1000000</f>
        <v>229</v>
      </c>
      <c r="Q136">
        <f>Analysis!BB75/1000000</f>
        <v>293</v>
      </c>
      <c r="R136">
        <f>Analysis!BC75/1000000</f>
        <v>240</v>
      </c>
      <c r="S136">
        <f>Analysis!BD75/1000000</f>
        <v>232</v>
      </c>
      <c r="T136">
        <f>Analysis!BE75/1000000</f>
        <v>262</v>
      </c>
      <c r="U136">
        <f>Analysis!BF75/1000000</f>
        <v>294</v>
      </c>
      <c r="X136">
        <f t="shared" si="12"/>
        <v>16</v>
      </c>
      <c r="Y136" s="10">
        <f t="shared" si="13"/>
        <v>123</v>
      </c>
      <c r="Z136" s="10">
        <f t="shared" si="14"/>
        <v>76.5</v>
      </c>
      <c r="AA136" t="e">
        <f t="shared" si="15"/>
        <v>#N/A</v>
      </c>
    </row>
    <row r="137" spans="1:27" x14ac:dyDescent="0.25">
      <c r="A137" t="s">
        <v>620</v>
      </c>
      <c r="B137" t="s">
        <v>328</v>
      </c>
      <c r="C137" t="str">
        <f>VLOOKUP(B137,'Metadata - Countries'!$B$1:$C$248,2,FALSE)</f>
        <v>Sub-Saharan Africa</v>
      </c>
      <c r="D137">
        <f>Analysis!AO146/1000000</f>
        <v>85</v>
      </c>
      <c r="E137">
        <f>Analysis!AP146/1000000</f>
        <v>79</v>
      </c>
      <c r="F137">
        <f>Analysis!AQ146/1000000</f>
        <v>56</v>
      </c>
      <c r="G137">
        <f>Analysis!AR146/1000000</f>
        <v>64</v>
      </c>
      <c r="H137">
        <f>Analysis!AS146/1000000</f>
        <v>94</v>
      </c>
      <c r="I137">
        <f>Analysis!AT146/1000000</f>
        <v>77</v>
      </c>
      <c r="J137">
        <f>Analysis!AU146/1000000</f>
        <v>86</v>
      </c>
      <c r="K137">
        <f>Analysis!AV146/1000000</f>
        <v>95</v>
      </c>
      <c r="L137">
        <f>Analysis!AW146/1000000</f>
        <v>108</v>
      </c>
      <c r="M137">
        <f>Analysis!AX146/1000000</f>
        <v>121</v>
      </c>
      <c r="N137">
        <f>Analysis!AY146/1000000</f>
        <v>108</v>
      </c>
      <c r="O137">
        <f>Analysis!AZ146/1000000</f>
        <v>122</v>
      </c>
      <c r="P137">
        <f>Analysis!BA146/1000000</f>
        <v>206</v>
      </c>
      <c r="Q137">
        <f>Analysis!BB146/1000000</f>
        <v>236</v>
      </c>
      <c r="R137">
        <f>Analysis!BC146/1000000</f>
        <v>131</v>
      </c>
      <c r="S137">
        <f>Analysis!BD146/1000000</f>
        <v>149</v>
      </c>
      <c r="T137">
        <f>Analysis!BE146/1000000</f>
        <v>188</v>
      </c>
      <c r="U137">
        <f>Analysis!BF146/1000000</f>
        <v>192</v>
      </c>
      <c r="X137">
        <f t="shared" si="12"/>
        <v>16</v>
      </c>
      <c r="Y137" s="10">
        <f t="shared" si="13"/>
        <v>113.5625</v>
      </c>
      <c r="Z137" s="10">
        <f t="shared" si="14"/>
        <v>101.5</v>
      </c>
      <c r="AA137">
        <f t="shared" si="15"/>
        <v>108</v>
      </c>
    </row>
    <row r="138" spans="1:27" x14ac:dyDescent="0.25">
      <c r="A138" t="s">
        <v>25</v>
      </c>
      <c r="B138" t="s">
        <v>641</v>
      </c>
      <c r="C138" t="str">
        <f>VLOOKUP(B138,'Metadata - Countries'!$B$1:$C$248,2,FALSE)</f>
        <v>Europe &amp; Central Asia</v>
      </c>
      <c r="D138">
        <f>Analysis!AO76/1000000</f>
        <v>19</v>
      </c>
      <c r="E138">
        <f>Analysis!AP76/1000000</f>
        <v>35</v>
      </c>
      <c r="F138">
        <f>Analysis!AQ76/1000000</f>
        <v>29</v>
      </c>
      <c r="G138">
        <f>Analysis!AR76/1000000</f>
        <v>30</v>
      </c>
      <c r="H138">
        <f>Analysis!AS76/1000000</f>
        <v>80</v>
      </c>
      <c r="I138">
        <f>Analysis!AT76/1000000</f>
        <v>88</v>
      </c>
      <c r="J138">
        <f>Analysis!AU76/1000000</f>
        <v>49</v>
      </c>
      <c r="K138">
        <f>Analysis!AV76/1000000</f>
        <v>55</v>
      </c>
      <c r="L138">
        <f>Analysis!AW76/1000000</f>
        <v>86</v>
      </c>
      <c r="M138">
        <f>Analysis!AX76/1000000</f>
        <v>103</v>
      </c>
      <c r="N138">
        <f>Analysis!AY76/1000000</f>
        <v>116</v>
      </c>
      <c r="O138">
        <f>Analysis!AZ76/1000000</f>
        <v>156</v>
      </c>
      <c r="P138">
        <f>Analysis!BA76/1000000</f>
        <v>219</v>
      </c>
      <c r="Q138">
        <f>Analysis!BB76/1000000</f>
        <v>262</v>
      </c>
      <c r="R138">
        <f>Analysis!BC76/1000000</f>
        <v>232</v>
      </c>
      <c r="S138">
        <f>Analysis!BD76/1000000</f>
        <v>209</v>
      </c>
      <c r="T138">
        <f>Analysis!BE76/1000000</f>
        <v>242</v>
      </c>
      <c r="U138">
        <f>Analysis!BF76/1000000</f>
        <v>237</v>
      </c>
      <c r="X138">
        <f t="shared" si="12"/>
        <v>16</v>
      </c>
      <c r="Y138" s="10">
        <f t="shared" si="13"/>
        <v>110.5</v>
      </c>
      <c r="Z138" s="10">
        <f t="shared" si="14"/>
        <v>87</v>
      </c>
      <c r="AA138" t="e">
        <f t="shared" si="15"/>
        <v>#N/A</v>
      </c>
    </row>
    <row r="139" spans="1:27" x14ac:dyDescent="0.25">
      <c r="A139" t="s">
        <v>671</v>
      </c>
      <c r="B139" t="s">
        <v>324</v>
      </c>
      <c r="C139" t="str">
        <f>VLOOKUP(B139,'Metadata - Countries'!$B$1:$C$248,2,FALSE)</f>
        <v>Sub-Saharan Africa</v>
      </c>
      <c r="D139">
        <f>Analysis!AO11/1000000</f>
        <v>103</v>
      </c>
      <c r="E139">
        <f>Analysis!AP11/1000000</f>
        <v>107</v>
      </c>
      <c r="F139">
        <f>Analysis!AQ11/1000000</f>
        <v>103</v>
      </c>
      <c r="G139">
        <f>Analysis!AR11/1000000</f>
        <v>111</v>
      </c>
      <c r="H139">
        <f>Analysis!AS11/1000000</f>
        <v>107</v>
      </c>
      <c r="I139">
        <f>Analysis!AT11/1000000</f>
        <v>53</v>
      </c>
      <c r="J139">
        <f>Analysis!AU11/1000000</f>
        <v>58</v>
      </c>
      <c r="K139">
        <f>Analysis!AV11/1000000</f>
        <v>56</v>
      </c>
      <c r="L139">
        <f>Analysis!AW11/1000000</f>
        <v>76</v>
      </c>
      <c r="M139">
        <f>Analysis!AX11/1000000</f>
        <v>91</v>
      </c>
      <c r="N139">
        <f>Analysis!AY11/1000000</f>
        <v>93</v>
      </c>
      <c r="O139">
        <f>Analysis!AZ11/1000000</f>
        <v>104</v>
      </c>
      <c r="P139">
        <f>Analysis!BA11/1000000</f>
        <v>115</v>
      </c>
      <c r="Q139">
        <f>Analysis!BB11/1000000</f>
        <v>129</v>
      </c>
      <c r="R139">
        <f>Analysis!BC11/1000000</f>
        <v>164</v>
      </c>
      <c r="S139">
        <f>Analysis!BD11/1000000</f>
        <v>213</v>
      </c>
      <c r="T139">
        <f>Analysis!BE11/1000000</f>
        <v>0</v>
      </c>
      <c r="U139">
        <f>Analysis!BF11/1000000</f>
        <v>0</v>
      </c>
      <c r="X139">
        <f t="shared" si="12"/>
        <v>16</v>
      </c>
      <c r="Y139" s="10">
        <f t="shared" si="13"/>
        <v>105.1875</v>
      </c>
      <c r="Z139" s="10">
        <f t="shared" si="14"/>
        <v>103.5</v>
      </c>
      <c r="AA139">
        <f t="shared" si="15"/>
        <v>103</v>
      </c>
    </row>
    <row r="140" spans="1:27" x14ac:dyDescent="0.25">
      <c r="A140" t="s">
        <v>623</v>
      </c>
      <c r="B140" t="s">
        <v>113</v>
      </c>
      <c r="C140" t="str">
        <f>VLOOKUP(B140,'Metadata - Countries'!$B$1:$C$248,2,FALSE)</f>
        <v>East Asia &amp; Pacific</v>
      </c>
      <c r="D140">
        <f>Analysis!AO45/1000000</f>
        <v>45</v>
      </c>
      <c r="E140">
        <f>Analysis!AP45/1000000</f>
        <v>56</v>
      </c>
      <c r="F140">
        <f>Analysis!AQ45/1000000</f>
        <v>53</v>
      </c>
      <c r="G140">
        <f>Analysis!AR45/1000000</f>
        <v>72</v>
      </c>
      <c r="H140">
        <f>Analysis!AS45/1000000</f>
        <v>59</v>
      </c>
      <c r="I140">
        <f>Analysis!AT45/1000000</f>
        <v>69</v>
      </c>
      <c r="J140">
        <f>Analysis!AU45/1000000</f>
        <v>58</v>
      </c>
      <c r="K140">
        <f>Analysis!AV45/1000000</f>
        <v>72</v>
      </c>
      <c r="L140">
        <f>Analysis!AW45/1000000</f>
        <v>83</v>
      </c>
      <c r="M140">
        <f>Analysis!AX45/1000000</f>
        <v>93</v>
      </c>
      <c r="N140">
        <f>Analysis!AY45/1000000</f>
        <v>104</v>
      </c>
      <c r="O140">
        <f>Analysis!AZ45/1000000</f>
        <v>109</v>
      </c>
      <c r="P140">
        <f>Analysis!BA45/1000000</f>
        <v>142</v>
      </c>
      <c r="Q140">
        <f>Analysis!BB45/1000000</f>
        <v>188</v>
      </c>
      <c r="R140">
        <f>Analysis!BC45/1000000</f>
        <v>214</v>
      </c>
      <c r="S140">
        <f>Analysis!BD45/1000000</f>
        <v>242</v>
      </c>
      <c r="T140">
        <f>Analysis!BE45/1000000</f>
        <v>252</v>
      </c>
      <c r="U140">
        <f>Analysis!BF45/1000000</f>
        <v>288</v>
      </c>
      <c r="X140">
        <f t="shared" si="12"/>
        <v>16</v>
      </c>
      <c r="Y140" s="10">
        <f t="shared" si="13"/>
        <v>103.6875</v>
      </c>
      <c r="Z140" s="10">
        <f t="shared" si="14"/>
        <v>77.5</v>
      </c>
      <c r="AA140">
        <f t="shared" si="15"/>
        <v>72</v>
      </c>
    </row>
    <row r="141" spans="1:27" x14ac:dyDescent="0.25">
      <c r="A141" t="s">
        <v>216</v>
      </c>
      <c r="B141" t="s">
        <v>447</v>
      </c>
      <c r="C141" t="str">
        <f>VLOOKUP(B141,'Metadata - Countries'!$B$1:$C$248,2,FALSE)</f>
        <v>Sub-Saharan Africa</v>
      </c>
      <c r="D141">
        <f>Analysis!AO158/1000000</f>
        <v>8</v>
      </c>
      <c r="E141">
        <f>Analysis!AP158/1000000</f>
        <v>8</v>
      </c>
      <c r="F141">
        <f>Analysis!AQ158/1000000</f>
        <v>4</v>
      </c>
      <c r="G141">
        <f>Analysis!AR158/1000000</f>
        <v>2</v>
      </c>
      <c r="H141">
        <f>Analysis!AS158/1000000</f>
        <v>2</v>
      </c>
      <c r="I141">
        <f>Analysis!AT158/1000000</f>
        <v>5</v>
      </c>
      <c r="J141">
        <f>Analysis!AU158/1000000</f>
        <v>3</v>
      </c>
      <c r="K141">
        <f>Analysis!AV158/1000000</f>
        <v>108</v>
      </c>
      <c r="L141">
        <f>Analysis!AW158/1000000</f>
        <v>17</v>
      </c>
      <c r="M141">
        <f>Analysis!AX158/1000000</f>
        <v>21</v>
      </c>
      <c r="N141">
        <f>Analysis!AY158/1000000</f>
        <v>150</v>
      </c>
      <c r="O141">
        <f>Analysis!AZ158/1000000</f>
        <v>252</v>
      </c>
      <c r="P141">
        <f>Analysis!BA158/1000000</f>
        <v>262</v>
      </c>
      <c r="Q141">
        <f>Analysis!BB158/1000000</f>
        <v>331</v>
      </c>
      <c r="R141">
        <f>Analysis!BC158/1000000</f>
        <v>299</v>
      </c>
      <c r="S141">
        <f>Analysis!BD158/1000000</f>
        <v>94</v>
      </c>
      <c r="T141">
        <f>Analysis!BE158/1000000</f>
        <v>185</v>
      </c>
      <c r="U141">
        <f>Analysis!BF158/1000000</f>
        <v>880</v>
      </c>
      <c r="X141">
        <f t="shared" si="12"/>
        <v>16</v>
      </c>
      <c r="Y141" s="10">
        <f t="shared" si="13"/>
        <v>97.875</v>
      </c>
      <c r="Z141" s="10">
        <f t="shared" si="14"/>
        <v>19</v>
      </c>
      <c r="AA141">
        <f t="shared" si="15"/>
        <v>8</v>
      </c>
    </row>
    <row r="142" spans="1:27" x14ac:dyDescent="0.25">
      <c r="A142" t="s">
        <v>68</v>
      </c>
      <c r="B142" t="s">
        <v>592</v>
      </c>
      <c r="C142" t="str">
        <f>VLOOKUP(B142,'Metadata - Countries'!$B$1:$C$248,2,FALSE)</f>
        <v>Latin America &amp; Caribbean</v>
      </c>
      <c r="D142">
        <f>Analysis!AO102/1000000</f>
        <v>76</v>
      </c>
      <c r="E142">
        <f>Analysis!AP102/1000000</f>
        <v>79</v>
      </c>
      <c r="F142">
        <f>Analysis!AQ102/1000000</f>
        <v>78</v>
      </c>
      <c r="G142">
        <f>Analysis!AR102/1000000</f>
        <v>83</v>
      </c>
      <c r="H142">
        <f>Analysis!AS102/1000000</f>
        <v>88</v>
      </c>
      <c r="I142">
        <f>Analysis!AT102/1000000</f>
        <v>93</v>
      </c>
      <c r="J142">
        <f>Analysis!AU102/1000000</f>
        <v>83</v>
      </c>
      <c r="K142">
        <f>Analysis!AV102/1000000</f>
        <v>91</v>
      </c>
      <c r="L142">
        <f>Analysis!AW102/1000000</f>
        <v>104</v>
      </c>
      <c r="M142">
        <f>Analysis!AX102/1000000</f>
        <v>86</v>
      </c>
      <c r="N142">
        <f>Analysis!AY102/1000000</f>
        <v>71</v>
      </c>
      <c r="O142">
        <f>Analysis!AZ102/1000000</f>
        <v>94</v>
      </c>
      <c r="P142">
        <f>Analysis!BA102/1000000</f>
        <v>129</v>
      </c>
      <c r="Q142">
        <f>Analysis!BB102/1000000</f>
        <v>127</v>
      </c>
      <c r="R142">
        <f>Analysis!BC102/1000000</f>
        <v>112</v>
      </c>
      <c r="S142">
        <f>Analysis!BD102/1000000</f>
        <v>112</v>
      </c>
      <c r="T142">
        <f>Analysis!BE102/1000000</f>
        <v>117</v>
      </c>
      <c r="U142">
        <f>Analysis!BF102/1000000</f>
        <v>110</v>
      </c>
      <c r="X142">
        <f t="shared" si="12"/>
        <v>16</v>
      </c>
      <c r="Y142" s="10">
        <f t="shared" si="13"/>
        <v>94.125</v>
      </c>
      <c r="Z142" s="10">
        <f t="shared" si="14"/>
        <v>89.5</v>
      </c>
      <c r="AA142">
        <f t="shared" si="15"/>
        <v>83</v>
      </c>
    </row>
    <row r="143" spans="1:27" x14ac:dyDescent="0.25">
      <c r="A143" t="s">
        <v>47</v>
      </c>
      <c r="B143" t="s">
        <v>93</v>
      </c>
      <c r="C143" t="str">
        <f>VLOOKUP(B143,'Metadata - Countries'!$B$1:$C$248,2,FALSE)</f>
        <v>Latin America &amp; Caribbean</v>
      </c>
      <c r="D143">
        <f>Analysis!AO120/1000000</f>
        <v>53</v>
      </c>
      <c r="E143">
        <f>Analysis!AP120/1000000</f>
        <v>64</v>
      </c>
      <c r="F143">
        <f>Analysis!AQ120/1000000</f>
        <v>71</v>
      </c>
      <c r="G143">
        <f>Analysis!AR120/1000000</f>
        <v>73</v>
      </c>
      <c r="H143">
        <f>Analysis!AS120/1000000</f>
        <v>85</v>
      </c>
      <c r="I143">
        <f>Analysis!AT120/1000000</f>
        <v>82</v>
      </c>
      <c r="J143">
        <f>Analysis!AU120/1000000</f>
        <v>89</v>
      </c>
      <c r="K143">
        <f>Analysis!AV120/1000000</f>
        <v>91</v>
      </c>
      <c r="L143">
        <f>Analysis!AW120/1000000</f>
        <v>91</v>
      </c>
      <c r="M143">
        <f>Analysis!AX120/1000000</f>
        <v>96</v>
      </c>
      <c r="N143">
        <f>Analysis!AY120/1000000</f>
        <v>104</v>
      </c>
      <c r="O143">
        <f>Analysis!AZ120/1000000</f>
        <v>113</v>
      </c>
      <c r="P143">
        <f>Analysis!BA120/1000000</f>
        <v>110</v>
      </c>
      <c r="Q143">
        <f>Analysis!BB120/1000000</f>
        <v>96</v>
      </c>
      <c r="R143">
        <f>Analysis!BC120/1000000</f>
        <v>88</v>
      </c>
      <c r="S143">
        <f>Analysis!BD120/1000000</f>
        <v>86</v>
      </c>
      <c r="T143">
        <f>Analysis!BE120/1000000</f>
        <v>92</v>
      </c>
      <c r="U143">
        <f>Analysis!BF120/1000000</f>
        <v>93</v>
      </c>
      <c r="X143">
        <f t="shared" si="12"/>
        <v>16</v>
      </c>
      <c r="Y143" s="10">
        <f t="shared" si="13"/>
        <v>87</v>
      </c>
      <c r="Z143" s="10">
        <f t="shared" si="14"/>
        <v>88.5</v>
      </c>
      <c r="AA143">
        <f t="shared" si="15"/>
        <v>91</v>
      </c>
    </row>
    <row r="144" spans="1:27" x14ac:dyDescent="0.25">
      <c r="A144" t="s">
        <v>153</v>
      </c>
      <c r="B144" t="s">
        <v>373</v>
      </c>
      <c r="C144" t="str">
        <f>VLOOKUP(B144,'Metadata - Countries'!$B$1:$C$248,2,FALSE)</f>
        <v>Latin America &amp; Caribbean</v>
      </c>
      <c r="D144">
        <f>Analysis!AO108/1000000</f>
        <v>63</v>
      </c>
      <c r="E144">
        <f>Analysis!AP108/1000000</f>
        <v>68</v>
      </c>
      <c r="F144">
        <f>Analysis!AQ108/1000000</f>
        <v>72</v>
      </c>
      <c r="G144">
        <f>Analysis!AR108/1000000</f>
        <v>71</v>
      </c>
      <c r="H144">
        <f>Analysis!AS108/1000000</f>
        <v>69</v>
      </c>
      <c r="I144">
        <f>Analysis!AT108/1000000</f>
        <v>58</v>
      </c>
      <c r="J144">
        <f>Analysis!AU108/1000000</f>
        <v>62</v>
      </c>
      <c r="K144">
        <f>Analysis!AV108/1000000</f>
        <v>57</v>
      </c>
      <c r="L144">
        <f>Analysis!AW108/1000000</f>
        <v>75</v>
      </c>
      <c r="M144">
        <f>Analysis!AX108/1000000</f>
        <v>103</v>
      </c>
      <c r="N144">
        <f>Analysis!AY108/1000000</f>
        <v>121</v>
      </c>
      <c r="O144">
        <f>Analysis!AZ108/1000000</f>
        <v>132</v>
      </c>
      <c r="P144">
        <f>Analysis!BA108/1000000</f>
        <v>125</v>
      </c>
      <c r="Q144">
        <f>Analysis!BB108/1000000</f>
        <v>110</v>
      </c>
      <c r="R144">
        <f>Analysis!BC108/1000000</f>
        <v>83</v>
      </c>
      <c r="S144">
        <f>Analysis!BD108/1000000</f>
        <v>90</v>
      </c>
      <c r="T144">
        <f>Analysis!BE108/1000000</f>
        <v>94</v>
      </c>
      <c r="U144">
        <f>Analysis!BF108/1000000</f>
        <v>94</v>
      </c>
      <c r="X144">
        <f t="shared" si="12"/>
        <v>16</v>
      </c>
      <c r="Y144" s="10">
        <f t="shared" si="13"/>
        <v>84.9375</v>
      </c>
      <c r="Z144" s="10">
        <f t="shared" si="14"/>
        <v>73.5</v>
      </c>
      <c r="AA144" t="e">
        <f t="shared" si="15"/>
        <v>#N/A</v>
      </c>
    </row>
    <row r="145" spans="1:27" x14ac:dyDescent="0.25">
      <c r="A145" t="s">
        <v>256</v>
      </c>
      <c r="B145" t="s">
        <v>85</v>
      </c>
      <c r="C145" t="str">
        <f>VLOOKUP(B145,'Metadata - Countries'!$B$1:$C$248,2,FALSE)</f>
        <v>Sub-Saharan Africa</v>
      </c>
      <c r="D145">
        <f>Analysis!AO157/1000000</f>
        <v>4</v>
      </c>
      <c r="E145">
        <f>Analysis!AP157/1000000</f>
        <v>6</v>
      </c>
      <c r="F145">
        <f>Analysis!AQ157/1000000</f>
        <v>19</v>
      </c>
      <c r="G145">
        <f>Analysis!AR157/1000000</f>
        <v>20</v>
      </c>
      <c r="H145">
        <f>Analysis!AS157/1000000</f>
        <v>21</v>
      </c>
      <c r="I145">
        <f>Analysis!AT157/1000000</f>
        <v>27</v>
      </c>
      <c r="J145">
        <f>Analysis!AU157/1000000</f>
        <v>29</v>
      </c>
      <c r="K145">
        <f>Analysis!AV157/1000000</f>
        <v>31</v>
      </c>
      <c r="L145">
        <f>Analysis!AW157/1000000</f>
        <v>30</v>
      </c>
      <c r="M145">
        <f>Analysis!AX157/1000000</f>
        <v>44</v>
      </c>
      <c r="N145">
        <f>Analysis!AY157/1000000</f>
        <v>67</v>
      </c>
      <c r="O145">
        <f>Analysis!AZ157/1000000</f>
        <v>148</v>
      </c>
      <c r="P145">
        <f>Analysis!BA157/1000000</f>
        <v>177</v>
      </c>
      <c r="Q145">
        <f>Analysis!BB157/1000000</f>
        <v>224</v>
      </c>
      <c r="R145">
        <f>Analysis!BC157/1000000</f>
        <v>223</v>
      </c>
      <c r="S145">
        <f>Analysis!BD157/1000000</f>
        <v>224</v>
      </c>
      <c r="T145">
        <f>Analysis!BE157/1000000</f>
        <v>298</v>
      </c>
      <c r="U145">
        <f>Analysis!BF157/1000000</f>
        <v>337</v>
      </c>
      <c r="X145">
        <f t="shared" si="12"/>
        <v>16</v>
      </c>
      <c r="Y145" s="10">
        <f t="shared" si="13"/>
        <v>80.875</v>
      </c>
      <c r="Z145" s="10">
        <f t="shared" si="14"/>
        <v>30.5</v>
      </c>
      <c r="AA145">
        <f t="shared" si="15"/>
        <v>224</v>
      </c>
    </row>
    <row r="146" spans="1:27" x14ac:dyDescent="0.25">
      <c r="A146" t="s">
        <v>171</v>
      </c>
      <c r="B146" t="s">
        <v>473</v>
      </c>
      <c r="C146" t="str">
        <f>VLOOKUP(B146,'Metadata - Countries'!$B$1:$C$248,2,FALSE)</f>
        <v>East Asia &amp; Pacific</v>
      </c>
      <c r="D146">
        <f>Analysis!AO46/1000000</f>
        <v>36</v>
      </c>
      <c r="E146">
        <f>Analysis!AP46/1000000</f>
        <v>40</v>
      </c>
      <c r="F146">
        <f>Analysis!AQ46/1000000</f>
        <v>39</v>
      </c>
      <c r="G146">
        <f>Analysis!AR46/1000000</f>
        <v>40</v>
      </c>
      <c r="H146">
        <f>Analysis!AS46/1000000</f>
        <v>43</v>
      </c>
      <c r="I146">
        <f>Analysis!AT46/1000000</f>
        <v>41</v>
      </c>
      <c r="J146">
        <f>Analysis!AU46/1000000</f>
        <v>39</v>
      </c>
      <c r="K146">
        <f>Analysis!AV46/1000000</f>
        <v>45</v>
      </c>
      <c r="L146">
        <f>Analysis!AW46/1000000</f>
        <v>54</v>
      </c>
      <c r="M146">
        <f>Analysis!AX46/1000000</f>
        <v>70</v>
      </c>
      <c r="N146">
        <f>Analysis!AY46/1000000</f>
        <v>74</v>
      </c>
      <c r="O146">
        <f>Analysis!AZ46/1000000</f>
        <v>87</v>
      </c>
      <c r="P146">
        <f>Analysis!BA46/1000000</f>
        <v>102</v>
      </c>
      <c r="Q146">
        <f>Analysis!BB46/1000000</f>
        <v>112</v>
      </c>
      <c r="R146">
        <f>Analysis!BC46/1000000</f>
        <v>115</v>
      </c>
      <c r="S146">
        <f>Analysis!BD46/1000000</f>
        <v>124</v>
      </c>
      <c r="T146">
        <f>Analysis!BE46/1000000</f>
        <v>135</v>
      </c>
      <c r="U146">
        <f>Analysis!BF46/1000000</f>
        <v>148</v>
      </c>
      <c r="X146">
        <f t="shared" si="12"/>
        <v>16</v>
      </c>
      <c r="Y146" s="10">
        <f t="shared" si="13"/>
        <v>66.3125</v>
      </c>
      <c r="Z146" s="10">
        <f t="shared" si="14"/>
        <v>49.5</v>
      </c>
      <c r="AA146">
        <f t="shared" si="15"/>
        <v>40</v>
      </c>
    </row>
    <row r="147" spans="1:27" x14ac:dyDescent="0.25">
      <c r="A147" t="s">
        <v>347</v>
      </c>
      <c r="B147" t="s">
        <v>513</v>
      </c>
      <c r="C147" t="str">
        <f>VLOOKUP(B147,'Metadata - Countries'!$B$1:$C$248,2,FALSE)</f>
        <v>Latin America &amp; Caribbean</v>
      </c>
      <c r="D147">
        <f>Analysis!AO104/1000000</f>
        <v>33</v>
      </c>
      <c r="E147">
        <f>Analysis!AP104/1000000</f>
        <v>112</v>
      </c>
      <c r="F147">
        <f>Analysis!AQ104/1000000</f>
        <v>115</v>
      </c>
      <c r="G147">
        <f>Analysis!AR104/1000000</f>
        <v>111</v>
      </c>
      <c r="H147">
        <f>Analysis!AS104/1000000</f>
        <v>109</v>
      </c>
      <c r="I147">
        <f>Analysis!AT104/1000000</f>
        <v>80</v>
      </c>
      <c r="J147">
        <f>Analysis!AU104/1000000</f>
        <v>65</v>
      </c>
      <c r="K147">
        <f>Analysis!AV104/1000000</f>
        <v>53</v>
      </c>
      <c r="L147">
        <f>Analysis!AW104/1000000</f>
        <v>28</v>
      </c>
      <c r="M147">
        <f>Analysis!AX104/1000000</f>
        <v>27</v>
      </c>
      <c r="N147">
        <f>Analysis!AY104/1000000</f>
        <v>35</v>
      </c>
      <c r="O147">
        <f>Analysis!AZ104/1000000</f>
        <v>37</v>
      </c>
      <c r="P147">
        <f>Analysis!BA104/1000000</f>
        <v>50</v>
      </c>
      <c r="Q147">
        <f>Analysis!BB104/1000000</f>
        <v>59</v>
      </c>
      <c r="R147">
        <f>Analysis!BC104/1000000</f>
        <v>35</v>
      </c>
      <c r="S147">
        <f>Analysis!BD104/1000000</f>
        <v>80</v>
      </c>
      <c r="T147">
        <f>Analysis!BE104/1000000</f>
        <v>95</v>
      </c>
      <c r="U147">
        <f>Analysis!BF104/1000000</f>
        <v>64</v>
      </c>
      <c r="X147">
        <f t="shared" si="12"/>
        <v>16</v>
      </c>
      <c r="Y147" s="10">
        <f t="shared" si="13"/>
        <v>64.3125</v>
      </c>
      <c r="Z147" s="10">
        <f t="shared" si="14"/>
        <v>56</v>
      </c>
      <c r="AA147">
        <f t="shared" si="15"/>
        <v>80</v>
      </c>
    </row>
    <row r="148" spans="1:27" x14ac:dyDescent="0.25">
      <c r="A148" t="s">
        <v>31</v>
      </c>
      <c r="B148" t="s">
        <v>138</v>
      </c>
      <c r="C148" t="str">
        <f>VLOOKUP(B148,'Metadata - Countries'!$B$1:$C$248,2,FALSE)</f>
        <v>South Asia</v>
      </c>
      <c r="D148">
        <f>Analysis!AO137/1000000</f>
        <v>25</v>
      </c>
      <c r="E148">
        <f>Analysis!AP137/1000000</f>
        <v>33</v>
      </c>
      <c r="F148">
        <f>Analysis!AQ137/1000000</f>
        <v>62</v>
      </c>
      <c r="G148">
        <f>Analysis!AR137/1000000</f>
        <v>52</v>
      </c>
      <c r="H148">
        <f>Analysis!AS137/1000000</f>
        <v>50</v>
      </c>
      <c r="I148">
        <f>Analysis!AT137/1000000</f>
        <v>50</v>
      </c>
      <c r="J148">
        <f>Analysis!AU137/1000000</f>
        <v>48</v>
      </c>
      <c r="K148">
        <f>Analysis!AV137/1000000</f>
        <v>59</v>
      </c>
      <c r="L148">
        <f>Analysis!AW137/1000000</f>
        <v>59</v>
      </c>
      <c r="M148">
        <f>Analysis!AX137/1000000</f>
        <v>76</v>
      </c>
      <c r="N148">
        <f>Analysis!AY137/1000000</f>
        <v>79</v>
      </c>
      <c r="O148">
        <f>Analysis!AZ137/1000000</f>
        <v>80</v>
      </c>
      <c r="P148">
        <f>Analysis!BA137/1000000</f>
        <v>76</v>
      </c>
      <c r="Q148">
        <f>Analysis!BB137/1000000</f>
        <v>75</v>
      </c>
      <c r="R148">
        <f>Analysis!BC137/1000000</f>
        <v>77</v>
      </c>
      <c r="S148">
        <f>Analysis!BD137/1000000</f>
        <v>103</v>
      </c>
      <c r="T148">
        <f>Analysis!BE137/1000000</f>
        <v>97</v>
      </c>
      <c r="U148">
        <f>Analysis!BF137/1000000</f>
        <v>110</v>
      </c>
      <c r="X148">
        <f t="shared" si="12"/>
        <v>16</v>
      </c>
      <c r="Y148" s="10">
        <f t="shared" si="13"/>
        <v>62.75</v>
      </c>
      <c r="Z148" s="10">
        <f t="shared" si="14"/>
        <v>60.5</v>
      </c>
      <c r="AA148">
        <f t="shared" si="15"/>
        <v>50</v>
      </c>
    </row>
    <row r="149" spans="1:27" x14ac:dyDescent="0.25">
      <c r="A149" t="s">
        <v>673</v>
      </c>
      <c r="B149" t="s">
        <v>251</v>
      </c>
      <c r="C149" t="str">
        <f>VLOOKUP(B149,'Metadata - Countries'!$B$1:$C$248,2,FALSE)</f>
        <v>Latin America &amp; Caribbean</v>
      </c>
      <c r="D149">
        <f>Analysis!AO99/1000000</f>
        <v>42</v>
      </c>
      <c r="E149">
        <f>Analysis!AP99/1000000</f>
        <v>44</v>
      </c>
      <c r="F149">
        <f>Analysis!AQ99/1000000</f>
        <v>48</v>
      </c>
      <c r="G149">
        <f>Analysis!AR99/1000000</f>
        <v>47</v>
      </c>
      <c r="H149">
        <f>Analysis!AS99/1000000</f>
        <v>51</v>
      </c>
      <c r="I149">
        <f>Analysis!AT99/1000000</f>
        <v>48</v>
      </c>
      <c r="J149">
        <f>Analysis!AU99/1000000</f>
        <v>46</v>
      </c>
      <c r="K149">
        <f>Analysis!AV99/1000000</f>
        <v>46</v>
      </c>
      <c r="L149">
        <f>Analysis!AW99/1000000</f>
        <v>52</v>
      </c>
      <c r="M149">
        <f>Analysis!AX99/1000000</f>
        <v>61</v>
      </c>
      <c r="N149">
        <f>Analysis!AY99/1000000</f>
        <v>57</v>
      </c>
      <c r="O149">
        <f>Analysis!AZ99/1000000</f>
        <v>72</v>
      </c>
      <c r="P149">
        <f>Analysis!BA99/1000000</f>
        <v>74</v>
      </c>
      <c r="Q149">
        <f>Analysis!BB99/1000000</f>
        <v>76</v>
      </c>
      <c r="R149">
        <f>Analysis!BC99/1000000</f>
        <v>79</v>
      </c>
      <c r="S149">
        <f>Analysis!BD99/1000000</f>
        <v>95</v>
      </c>
      <c r="T149">
        <f>Analysis!BE99/1000000</f>
        <v>113</v>
      </c>
      <c r="U149">
        <f>Analysis!BF99/1000000</f>
        <v>110</v>
      </c>
      <c r="X149">
        <f t="shared" si="12"/>
        <v>16</v>
      </c>
      <c r="Y149" s="10">
        <f t="shared" si="13"/>
        <v>58.625</v>
      </c>
      <c r="Z149" s="10">
        <f t="shared" si="14"/>
        <v>51.5</v>
      </c>
      <c r="AA149">
        <f t="shared" si="15"/>
        <v>48</v>
      </c>
    </row>
    <row r="150" spans="1:27" x14ac:dyDescent="0.25">
      <c r="A150" t="s">
        <v>493</v>
      </c>
      <c r="B150" t="s">
        <v>57</v>
      </c>
      <c r="C150" t="str">
        <f>VLOOKUP(B150,'Metadata - Countries'!$B$1:$C$248,2,FALSE)</f>
        <v>Latin America &amp; Caribbean</v>
      </c>
      <c r="D150">
        <f>Analysis!AO117/1000000</f>
        <v>52</v>
      </c>
      <c r="E150">
        <f>Analysis!AP117/1000000</f>
        <v>44</v>
      </c>
      <c r="F150">
        <f>Analysis!AQ117/1000000</f>
        <v>38</v>
      </c>
      <c r="G150">
        <f>Analysis!AR117/1000000</f>
        <v>36</v>
      </c>
      <c r="H150">
        <f>Analysis!AS117/1000000</f>
        <v>45</v>
      </c>
      <c r="I150">
        <f>Analysis!AT117/1000000</f>
        <v>42</v>
      </c>
      <c r="J150">
        <f>Analysis!AU117/1000000</f>
        <v>26</v>
      </c>
      <c r="K150">
        <f>Analysis!AV117/1000000</f>
        <v>17</v>
      </c>
      <c r="L150">
        <f>Analysis!AW117/1000000</f>
        <v>18</v>
      </c>
      <c r="M150">
        <f>Analysis!AX117/1000000</f>
        <v>52</v>
      </c>
      <c r="N150">
        <f>Analysis!AY117/1000000</f>
        <v>96</v>
      </c>
      <c r="O150">
        <f>Analysis!AZ117/1000000</f>
        <v>109</v>
      </c>
      <c r="P150">
        <f>Analysis!BA117/1000000</f>
        <v>73</v>
      </c>
      <c r="Q150">
        <f>Analysis!BB117/1000000</f>
        <v>83</v>
      </c>
      <c r="R150">
        <f>Analysis!BC117/1000000</f>
        <v>70</v>
      </c>
      <c r="S150">
        <f>Analysis!BD117/1000000</f>
        <v>69</v>
      </c>
      <c r="T150">
        <f>Analysis!BE117/1000000</f>
        <v>69</v>
      </c>
      <c r="U150">
        <f>Analysis!BF117/1000000</f>
        <v>79</v>
      </c>
      <c r="X150">
        <f t="shared" si="12"/>
        <v>16</v>
      </c>
      <c r="Y150" s="10">
        <f t="shared" si="13"/>
        <v>54.375</v>
      </c>
      <c r="Z150" s="10">
        <f t="shared" si="14"/>
        <v>48.5</v>
      </c>
      <c r="AA150">
        <f t="shared" si="15"/>
        <v>52</v>
      </c>
    </row>
    <row r="151" spans="1:27" x14ac:dyDescent="0.25">
      <c r="A151" t="s">
        <v>700</v>
      </c>
      <c r="B151" t="s">
        <v>127</v>
      </c>
      <c r="C151" t="str">
        <f>VLOOKUP(B151,'Metadata - Countries'!$B$1:$C$248,2,FALSE)</f>
        <v>Sub-Saharan Africa</v>
      </c>
      <c r="D151">
        <f>Analysis!AO14/1000000</f>
        <v>54</v>
      </c>
      <c r="E151">
        <f>Analysis!AP14/1000000</f>
        <v>42</v>
      </c>
      <c r="F151">
        <f>Analysis!AQ14/1000000</f>
        <v>44</v>
      </c>
      <c r="G151">
        <f>Analysis!AR14/1000000</f>
        <v>51</v>
      </c>
      <c r="H151">
        <f>Analysis!AS14/1000000</f>
        <v>15</v>
      </c>
      <c r="I151">
        <f>Analysis!AT14/1000000</f>
        <v>24</v>
      </c>
      <c r="J151">
        <f>Analysis!AU14/1000000</f>
        <v>23</v>
      </c>
      <c r="K151">
        <f>Analysis!AV14/1000000</f>
        <v>45</v>
      </c>
      <c r="L151">
        <f>Analysis!AW14/1000000</f>
        <v>70</v>
      </c>
      <c r="M151">
        <f>Analysis!AX14/1000000</f>
        <v>75</v>
      </c>
      <c r="N151">
        <f>Analysis!AY14/1000000</f>
        <v>77</v>
      </c>
      <c r="O151">
        <f>Analysis!AZ14/1000000</f>
        <v>75</v>
      </c>
      <c r="P151">
        <f>Analysis!BA14/1000000</f>
        <v>32</v>
      </c>
      <c r="Q151">
        <f>Analysis!BB14/1000000</f>
        <v>26</v>
      </c>
      <c r="R151">
        <f>Analysis!BC14/1000000</f>
        <v>40</v>
      </c>
      <c r="S151">
        <f>Analysis!BD14/1000000</f>
        <v>51</v>
      </c>
      <c r="T151">
        <f>Analysis!BE14/1000000</f>
        <v>0</v>
      </c>
      <c r="U151">
        <f>Analysis!BF14/1000000</f>
        <v>0</v>
      </c>
      <c r="X151">
        <f t="shared" si="12"/>
        <v>16</v>
      </c>
      <c r="Y151" s="10">
        <f t="shared" si="13"/>
        <v>46.5</v>
      </c>
      <c r="Z151" s="10">
        <f t="shared" si="14"/>
        <v>44.5</v>
      </c>
      <c r="AA151">
        <f t="shared" si="15"/>
        <v>51</v>
      </c>
    </row>
    <row r="152" spans="1:27" x14ac:dyDescent="0.25">
      <c r="A152" t="s">
        <v>522</v>
      </c>
      <c r="B152" t="s">
        <v>227</v>
      </c>
      <c r="C152" t="str">
        <f>VLOOKUP(B152,'Metadata - Countries'!$B$1:$C$248,2,FALSE)</f>
        <v>Sub-Saharan Africa</v>
      </c>
      <c r="D152">
        <f>Analysis!AO155/1000000</f>
        <v>22</v>
      </c>
      <c r="E152">
        <f>Analysis!AP155/1000000</f>
        <v>31</v>
      </c>
      <c r="F152">
        <f>Analysis!AQ155/1000000</f>
        <v>32</v>
      </c>
      <c r="G152">
        <f>Analysis!AR155/1000000</f>
        <v>25</v>
      </c>
      <c r="H152">
        <f>Analysis!AS155/1000000</f>
        <v>42</v>
      </c>
      <c r="I152">
        <f>Analysis!AT155/1000000</f>
        <v>29</v>
      </c>
      <c r="J152">
        <f>Analysis!AU155/1000000</f>
        <v>40</v>
      </c>
      <c r="K152">
        <f>Analysis!AV155/1000000</f>
        <v>45</v>
      </c>
      <c r="L152">
        <f>Analysis!AW155/1000000</f>
        <v>66</v>
      </c>
      <c r="M152">
        <f>Analysis!AX155/1000000</f>
        <v>74</v>
      </c>
      <c r="N152">
        <f>Analysis!AY155/1000000</f>
        <v>48</v>
      </c>
      <c r="O152">
        <f>Analysis!AZ155/1000000</f>
        <v>45</v>
      </c>
      <c r="P152">
        <f>Analysis!BA155/1000000</f>
        <v>43</v>
      </c>
      <c r="Q152">
        <f>Analysis!BB155/1000000</f>
        <v>43</v>
      </c>
      <c r="R152">
        <f>Analysis!BC155/1000000</f>
        <v>46</v>
      </c>
      <c r="S152">
        <f>Analysis!BD155/1000000</f>
        <v>47</v>
      </c>
      <c r="T152">
        <f>Analysis!BE155/1000000</f>
        <v>39</v>
      </c>
      <c r="U152">
        <f>Analysis!BF155/1000000</f>
        <v>38</v>
      </c>
      <c r="X152">
        <f t="shared" si="12"/>
        <v>16</v>
      </c>
      <c r="Y152" s="10">
        <f t="shared" si="13"/>
        <v>42.375</v>
      </c>
      <c r="Z152" s="10">
        <f t="shared" si="14"/>
        <v>43</v>
      </c>
      <c r="AA152">
        <f t="shared" si="15"/>
        <v>45</v>
      </c>
    </row>
    <row r="153" spans="1:27" x14ac:dyDescent="0.25">
      <c r="A153" t="s">
        <v>168</v>
      </c>
      <c r="B153" t="s">
        <v>131</v>
      </c>
      <c r="C153" t="str">
        <f>VLOOKUP(B153,'Metadata - Countries'!$B$1:$C$248,2,FALSE)</f>
        <v>Sub-Saharan Africa</v>
      </c>
      <c r="D153">
        <f>Analysis!AO27/1000000</f>
        <v>7</v>
      </c>
      <c r="E153">
        <f>Analysis!AP27/1000000</f>
        <v>26</v>
      </c>
      <c r="F153">
        <f>Analysis!AQ27/1000000</f>
        <v>29</v>
      </c>
      <c r="G153">
        <f>Analysis!AR27/1000000</f>
        <v>27</v>
      </c>
      <c r="H153">
        <f>Analysis!AS27/1000000</f>
        <v>25</v>
      </c>
      <c r="I153">
        <f>Analysis!AT27/1000000</f>
        <v>23</v>
      </c>
      <c r="J153">
        <f>Analysis!AU27/1000000</f>
        <v>30</v>
      </c>
      <c r="K153">
        <f>Analysis!AV27/1000000</f>
        <v>20</v>
      </c>
      <c r="L153">
        <f>Analysis!AW27/1000000</f>
        <v>28</v>
      </c>
      <c r="M153">
        <f>Analysis!AX27/1000000</f>
        <v>32</v>
      </c>
      <c r="N153">
        <f>Analysis!AY27/1000000</f>
        <v>44</v>
      </c>
      <c r="O153">
        <f>Analysis!AZ27/1000000</f>
        <v>39</v>
      </c>
      <c r="P153">
        <f>Analysis!BA27/1000000</f>
        <v>44</v>
      </c>
      <c r="Q153">
        <f>Analysis!BB27/1000000</f>
        <v>86</v>
      </c>
      <c r="R153">
        <f>Analysis!BC27/1000000</f>
        <v>69</v>
      </c>
      <c r="S153">
        <f>Analysis!BD27/1000000</f>
        <v>86</v>
      </c>
      <c r="T153">
        <f>Analysis!BE27/1000000</f>
        <v>86</v>
      </c>
      <c r="U153">
        <f>Analysis!BF27/1000000</f>
        <v>0</v>
      </c>
      <c r="X153">
        <f t="shared" si="12"/>
        <v>16</v>
      </c>
      <c r="Y153" s="10">
        <f t="shared" si="13"/>
        <v>38.4375</v>
      </c>
      <c r="Z153" s="10">
        <f t="shared" si="14"/>
        <v>29.5</v>
      </c>
      <c r="AA153">
        <f t="shared" si="15"/>
        <v>44</v>
      </c>
    </row>
    <row r="154" spans="1:27" x14ac:dyDescent="0.25">
      <c r="A154" t="s">
        <v>686</v>
      </c>
      <c r="B154" t="s">
        <v>632</v>
      </c>
      <c r="C154" t="str">
        <f>VLOOKUP(B154,'Metadata - Countries'!$B$1:$C$248,2,FALSE)</f>
        <v>Sub-Saharan Africa</v>
      </c>
      <c r="D154">
        <f>Analysis!AO159/1000000</f>
        <v>57</v>
      </c>
      <c r="E154">
        <f>Analysis!AP159/1000000</f>
        <v>29</v>
      </c>
      <c r="F154">
        <f>Analysis!AQ159/1000000</f>
        <v>10</v>
      </c>
      <c r="G154">
        <f>Analysis!AR159/1000000</f>
        <v>6</v>
      </c>
      <c r="H154">
        <f>Analysis!AS159/1000000</f>
        <v>6</v>
      </c>
      <c r="I154">
        <f>Analysis!AT159/1000000</f>
        <v>10</v>
      </c>
      <c r="J154">
        <f>Analysis!AU159/1000000</f>
        <v>14</v>
      </c>
      <c r="K154">
        <f>Analysis!AV159/1000000</f>
        <v>38</v>
      </c>
      <c r="L154">
        <f>Analysis!AW159/1000000</f>
        <v>60</v>
      </c>
      <c r="M154">
        <f>Analysis!AX159/1000000</f>
        <v>58</v>
      </c>
      <c r="N154">
        <f>Analysis!AY159/1000000</f>
        <v>64</v>
      </c>
      <c r="O154">
        <f>Analysis!AZ159/1000000</f>
        <v>23</v>
      </c>
      <c r="P154">
        <f>Analysis!BA159/1000000</f>
        <v>22</v>
      </c>
      <c r="Q154">
        <f>Analysis!BB159/1000000</f>
        <v>34</v>
      </c>
      <c r="R154">
        <f>Analysis!BC159/1000000</f>
        <v>25</v>
      </c>
      <c r="S154">
        <f>Analysis!BD159/1000000</f>
        <v>26</v>
      </c>
      <c r="T154">
        <f>Analysis!BE159/1000000</f>
        <v>44</v>
      </c>
      <c r="U154">
        <f>Analysis!BF159/1000000</f>
        <v>41</v>
      </c>
      <c r="X154">
        <f t="shared" si="12"/>
        <v>16</v>
      </c>
      <c r="Y154" s="10">
        <f t="shared" si="13"/>
        <v>30.125</v>
      </c>
      <c r="Z154" s="10">
        <f t="shared" si="14"/>
        <v>25.5</v>
      </c>
      <c r="AA154">
        <f t="shared" si="15"/>
        <v>10</v>
      </c>
    </row>
    <row r="155" spans="1:27" x14ac:dyDescent="0.25">
      <c r="A155" t="s">
        <v>246</v>
      </c>
      <c r="B155" t="s">
        <v>368</v>
      </c>
      <c r="C155" t="str">
        <f>VLOOKUP(B155,'Metadata - Countries'!$B$1:$C$248,2,FALSE)</f>
        <v>Sub-Saharan Africa</v>
      </c>
      <c r="D155">
        <f>Analysis!AO15/1000000</f>
        <v>13</v>
      </c>
      <c r="E155">
        <f>Analysis!AP15/1000000</f>
        <v>10</v>
      </c>
      <c r="F155">
        <f>Analysis!AQ15/1000000</f>
        <v>12</v>
      </c>
      <c r="G155">
        <f>Analysis!AR15/1000000</f>
        <v>15</v>
      </c>
      <c r="H155">
        <f>Analysis!AS15/1000000</f>
        <v>10</v>
      </c>
      <c r="I155">
        <f>Analysis!AT15/1000000</f>
        <v>11</v>
      </c>
      <c r="J155">
        <f>Analysis!AU15/1000000</f>
        <v>14</v>
      </c>
      <c r="K155">
        <f>Analysis!AV15/1000000</f>
        <v>16</v>
      </c>
      <c r="L155">
        <f>Analysis!AW15/1000000</f>
        <v>26</v>
      </c>
      <c r="M155">
        <f>Analysis!AX15/1000000</f>
        <v>25</v>
      </c>
      <c r="N155">
        <f>Analysis!AY15/1000000</f>
        <v>27</v>
      </c>
      <c r="O155">
        <f>Analysis!AZ15/1000000</f>
        <v>23</v>
      </c>
      <c r="P155">
        <f>Analysis!BA15/1000000</f>
        <v>38</v>
      </c>
      <c r="Q155">
        <f>Analysis!BB15/1000000</f>
        <v>44</v>
      </c>
      <c r="R155">
        <f>Analysis!BC15/1000000</f>
        <v>73</v>
      </c>
      <c r="S155">
        <f>Analysis!BD15/1000000</f>
        <v>105</v>
      </c>
      <c r="T155">
        <f>Analysis!BE15/1000000</f>
        <v>0</v>
      </c>
      <c r="U155">
        <f>Analysis!BF15/1000000</f>
        <v>0</v>
      </c>
      <c r="X155">
        <f t="shared" si="12"/>
        <v>16</v>
      </c>
      <c r="Y155" s="10">
        <f t="shared" si="13"/>
        <v>28.875</v>
      </c>
      <c r="Z155" s="10">
        <f t="shared" si="14"/>
        <v>19.5</v>
      </c>
      <c r="AA155">
        <f t="shared" si="15"/>
        <v>10</v>
      </c>
    </row>
    <row r="156" spans="1:27" x14ac:dyDescent="0.25">
      <c r="A156" t="s">
        <v>484</v>
      </c>
      <c r="B156" t="s">
        <v>245</v>
      </c>
      <c r="C156" t="str">
        <f>VLOOKUP(B156,'Metadata - Countries'!$B$1:$C$248,2,FALSE)</f>
        <v>Sub-Saharan Africa</v>
      </c>
      <c r="D156">
        <f>Analysis!AO153/1000000</f>
        <v>29</v>
      </c>
      <c r="E156">
        <f>Analysis!AP153/1000000</f>
        <v>34</v>
      </c>
      <c r="F156">
        <f>Analysis!AQ153/1000000</f>
        <v>34</v>
      </c>
      <c r="G156">
        <f>Analysis!AR153/1000000</f>
        <v>25</v>
      </c>
      <c r="H156">
        <f>Analysis!AS153/1000000</f>
        <v>23</v>
      </c>
      <c r="I156">
        <f>Analysis!AT153/1000000</f>
        <v>18</v>
      </c>
      <c r="J156">
        <f>Analysis!AU153/1000000</f>
        <v>16</v>
      </c>
      <c r="K156">
        <f>Analysis!AV153/1000000</f>
        <v>14</v>
      </c>
      <c r="L156">
        <f>Analysis!AW153/1000000</f>
        <v>21</v>
      </c>
      <c r="M156">
        <f>Analysis!AX153/1000000</f>
        <v>26</v>
      </c>
      <c r="N156">
        <f>Analysis!AY153/1000000</f>
        <v>27</v>
      </c>
      <c r="O156">
        <f>Analysis!AZ153/1000000</f>
        <v>29</v>
      </c>
      <c r="P156">
        <f>Analysis!BA153/1000000</f>
        <v>31</v>
      </c>
      <c r="Q156">
        <f>Analysis!BB153/1000000</f>
        <v>30</v>
      </c>
      <c r="R156">
        <f>Analysis!BC153/1000000</f>
        <v>30</v>
      </c>
      <c r="S156">
        <f>Analysis!BD153/1000000</f>
        <v>25</v>
      </c>
      <c r="T156">
        <f>Analysis!BE153/1000000</f>
        <v>29</v>
      </c>
      <c r="U156">
        <f>Analysis!BF153/1000000</f>
        <v>46</v>
      </c>
      <c r="X156">
        <f t="shared" si="12"/>
        <v>16</v>
      </c>
      <c r="Y156" s="10">
        <f t="shared" si="13"/>
        <v>25.75</v>
      </c>
      <c r="Z156" s="10">
        <f t="shared" si="14"/>
        <v>26.5</v>
      </c>
      <c r="AA156">
        <f t="shared" si="15"/>
        <v>29</v>
      </c>
    </row>
    <row r="157" spans="1:27" x14ac:dyDescent="0.25">
      <c r="A157" t="s">
        <v>345</v>
      </c>
      <c r="B157" t="s">
        <v>340</v>
      </c>
      <c r="C157" t="str">
        <f>VLOOKUP(B157,'Metadata - Countries'!$B$1:$C$248,2,FALSE)</f>
        <v>Sub-Saharan Africa</v>
      </c>
      <c r="D157">
        <f>Analysis!AO24/1000000</f>
        <v>22</v>
      </c>
      <c r="E157">
        <f>Analysis!AP24/1000000</f>
        <v>23</v>
      </c>
      <c r="F157">
        <f>Analysis!AQ24/1000000</f>
        <v>26</v>
      </c>
      <c r="G157">
        <f>Analysis!AR24/1000000</f>
        <v>16</v>
      </c>
      <c r="H157">
        <f>Analysis!AS24/1000000</f>
        <v>19</v>
      </c>
      <c r="I157">
        <f>Analysis!AT24/1000000</f>
        <v>15</v>
      </c>
      <c r="J157">
        <f>Analysis!AU24/1000000</f>
        <v>9</v>
      </c>
      <c r="K157">
        <f>Analysis!AV24/1000000</f>
        <v>11</v>
      </c>
      <c r="L157">
        <f>Analysis!AW24/1000000</f>
        <v>16</v>
      </c>
      <c r="M157">
        <f>Analysis!AX24/1000000</f>
        <v>21</v>
      </c>
      <c r="N157">
        <f>Analysis!AY24/1000000</f>
        <v>24</v>
      </c>
      <c r="O157">
        <f>Analysis!AZ24/1000000</f>
        <v>27</v>
      </c>
      <c r="P157">
        <f>Analysis!BA24/1000000</f>
        <v>30</v>
      </c>
      <c r="Q157">
        <f>Analysis!BB24/1000000</f>
        <v>37</v>
      </c>
      <c r="R157">
        <f>Analysis!BC24/1000000</f>
        <v>32</v>
      </c>
      <c r="S157">
        <f>Analysis!BD24/1000000</f>
        <v>35</v>
      </c>
      <c r="T157">
        <f>Analysis!BE24/1000000</f>
        <v>42</v>
      </c>
      <c r="U157">
        <f>Analysis!BF24/1000000</f>
        <v>0</v>
      </c>
      <c r="X157">
        <f t="shared" si="12"/>
        <v>16</v>
      </c>
      <c r="Y157" s="10">
        <f t="shared" si="13"/>
        <v>22.6875</v>
      </c>
      <c r="Z157" s="10">
        <f t="shared" si="14"/>
        <v>22.5</v>
      </c>
      <c r="AA157">
        <f t="shared" si="15"/>
        <v>16</v>
      </c>
    </row>
    <row r="158" spans="1:27" x14ac:dyDescent="0.25">
      <c r="A158" t="s">
        <v>557</v>
      </c>
      <c r="B158" t="s">
        <v>111</v>
      </c>
      <c r="C158" t="str">
        <f>VLOOKUP(B158,'Metadata - Countries'!$B$1:$C$248,2,FALSE)</f>
        <v>South Asia</v>
      </c>
      <c r="D158">
        <f>Analysis!AO138/1000000</f>
        <v>5</v>
      </c>
      <c r="E158">
        <f>Analysis!AP138/1000000</f>
        <v>6</v>
      </c>
      <c r="F158">
        <f>Analysis!AQ138/1000000</f>
        <v>6</v>
      </c>
      <c r="G158">
        <f>Analysis!AR138/1000000</f>
        <v>8</v>
      </c>
      <c r="H158">
        <f>Analysis!AS138/1000000</f>
        <v>9</v>
      </c>
      <c r="I158">
        <f>Analysis!AT138/1000000</f>
        <v>10</v>
      </c>
      <c r="J158">
        <f>Analysis!AU138/1000000</f>
        <v>9</v>
      </c>
      <c r="K158">
        <f>Analysis!AV138/1000000</f>
        <v>8</v>
      </c>
      <c r="L158">
        <f>Analysis!AW138/1000000</f>
        <v>8</v>
      </c>
      <c r="M158">
        <f>Analysis!AX138/1000000</f>
        <v>13</v>
      </c>
      <c r="N158">
        <f>Analysis!AY138/1000000</f>
        <v>19</v>
      </c>
      <c r="O158">
        <f>Analysis!AZ138/1000000</f>
        <v>36</v>
      </c>
      <c r="P158">
        <f>Analysis!BA138/1000000</f>
        <v>47</v>
      </c>
      <c r="Q158">
        <f>Analysis!BB138/1000000</f>
        <v>46</v>
      </c>
      <c r="R158">
        <f>Analysis!BC138/1000000</f>
        <v>51</v>
      </c>
      <c r="S158">
        <f>Analysis!BD138/1000000</f>
        <v>64</v>
      </c>
      <c r="T158">
        <f>Analysis!BE138/1000000</f>
        <v>76</v>
      </c>
      <c r="U158">
        <f>Analysis!BF138/1000000</f>
        <v>94</v>
      </c>
      <c r="X158">
        <f t="shared" si="12"/>
        <v>16</v>
      </c>
      <c r="Y158" s="10">
        <f t="shared" si="13"/>
        <v>21.5625</v>
      </c>
      <c r="Z158" s="10">
        <f t="shared" si="14"/>
        <v>9.5</v>
      </c>
      <c r="AA158">
        <f t="shared" si="15"/>
        <v>8</v>
      </c>
    </row>
    <row r="159" spans="1:27" x14ac:dyDescent="0.25">
      <c r="A159" t="s">
        <v>91</v>
      </c>
      <c r="B159" t="s">
        <v>299</v>
      </c>
      <c r="C159" t="str">
        <f>VLOOKUP(B159,'Metadata - Countries'!$B$1:$C$248,2,FALSE)</f>
        <v>East Asia &amp; Pacific</v>
      </c>
      <c r="D159">
        <f>Analysis!AO43/1000000</f>
        <v>17.100000000000001</v>
      </c>
      <c r="E159">
        <f>Analysis!AP43/1000000</f>
        <v>16</v>
      </c>
      <c r="F159">
        <f>Analysis!AQ43/1000000</f>
        <v>9.6999999999999993</v>
      </c>
      <c r="G159">
        <f>Analysis!AR43/1000000</f>
        <v>7.1</v>
      </c>
      <c r="H159">
        <f>Analysis!AS43/1000000</f>
        <v>9.6999999999999993</v>
      </c>
      <c r="I159">
        <f>Analysis!AT43/1000000</f>
        <v>4</v>
      </c>
      <c r="J159">
        <f>Analysis!AU43/1000000</f>
        <v>8.8000000000000007</v>
      </c>
      <c r="K159">
        <f>Analysis!AV43/1000000</f>
        <v>0.8</v>
      </c>
      <c r="L159">
        <f>Analysis!AW43/1000000</f>
        <v>1.6</v>
      </c>
      <c r="M159">
        <f>Analysis!AX43/1000000</f>
        <v>3.5</v>
      </c>
      <c r="N159">
        <f>Analysis!AY43/1000000</f>
        <v>6.4</v>
      </c>
      <c r="O159">
        <f>Analysis!AZ43/1000000</f>
        <v>35.299999999999997</v>
      </c>
      <c r="P159">
        <f>Analysis!BA43/1000000</f>
        <v>37.799999999999997</v>
      </c>
      <c r="Q159">
        <f>Analysis!BB43/1000000</f>
        <v>40.6</v>
      </c>
      <c r="R159">
        <f>Analysis!BC43/1000000</f>
        <v>50</v>
      </c>
      <c r="S159">
        <f>Analysis!BD43/1000000</f>
        <v>65.400000000000006</v>
      </c>
      <c r="T159">
        <f>Analysis!BE43/1000000</f>
        <v>86.7</v>
      </c>
      <c r="U159">
        <f>Analysis!BF43/1000000</f>
        <v>66.900000000000006</v>
      </c>
      <c r="X159">
        <f t="shared" si="12"/>
        <v>16</v>
      </c>
      <c r="Y159" s="10">
        <f t="shared" si="13"/>
        <v>19.612499999999997</v>
      </c>
      <c r="Z159" s="10">
        <f t="shared" si="14"/>
        <v>9.6999999999999993</v>
      </c>
      <c r="AA159">
        <f t="shared" si="15"/>
        <v>9.6999999999999993</v>
      </c>
    </row>
    <row r="160" spans="1:27" x14ac:dyDescent="0.25">
      <c r="A160" t="s">
        <v>18</v>
      </c>
      <c r="B160" t="s">
        <v>232</v>
      </c>
      <c r="C160" t="str">
        <f>VLOOKUP(B160,'Metadata - Countries'!$B$1:$C$248,2,FALSE)</f>
        <v>Middle East &amp; North Africa</v>
      </c>
      <c r="D160">
        <f>Analysis!AO123/1000000</f>
        <v>5.4</v>
      </c>
      <c r="E160">
        <f>Analysis!AP123/1000000</f>
        <v>4.5999999999999996</v>
      </c>
      <c r="F160">
        <f>Analysis!AQ123/1000000</f>
        <v>4.2</v>
      </c>
      <c r="G160">
        <f>Analysis!AR123/1000000</f>
        <v>9.3000000000000007</v>
      </c>
      <c r="H160">
        <f>Analysis!AS123/1000000</f>
        <v>7.6</v>
      </c>
      <c r="I160">
        <f>Analysis!AT123/1000000</f>
        <v>8.1</v>
      </c>
      <c r="J160">
        <f>Analysis!AU123/1000000</f>
        <v>8.6</v>
      </c>
      <c r="K160">
        <f>Analysis!AV123/1000000</f>
        <v>8.9</v>
      </c>
      <c r="L160">
        <f>Analysis!AW123/1000000</f>
        <v>6.9</v>
      </c>
      <c r="M160">
        <f>Analysis!AX123/1000000</f>
        <v>6.8</v>
      </c>
      <c r="N160">
        <f>Analysis!AY123/1000000</f>
        <v>7.1</v>
      </c>
      <c r="O160">
        <f>Analysis!AZ123/1000000</f>
        <v>9.8000000000000007</v>
      </c>
      <c r="P160">
        <f>Analysis!BA123/1000000</f>
        <v>6.8</v>
      </c>
      <c r="Q160">
        <f>Analysis!BB123/1000000</f>
        <v>7.8</v>
      </c>
      <c r="R160">
        <f>Analysis!BC123/1000000</f>
        <v>16</v>
      </c>
      <c r="S160">
        <f>Analysis!BD123/1000000</f>
        <v>18</v>
      </c>
      <c r="T160">
        <f>Analysis!BE123/1000000</f>
        <v>19.2</v>
      </c>
      <c r="U160">
        <f>Analysis!BF123/1000000</f>
        <v>20.5</v>
      </c>
      <c r="X160">
        <f t="shared" si="12"/>
        <v>16</v>
      </c>
      <c r="Y160" s="10">
        <f t="shared" si="13"/>
        <v>8.4937499999999986</v>
      </c>
      <c r="Z160" s="10">
        <f t="shared" si="14"/>
        <v>7.6999999999999993</v>
      </c>
      <c r="AA160">
        <f t="shared" si="15"/>
        <v>6.8</v>
      </c>
    </row>
    <row r="161" spans="1:27" x14ac:dyDescent="0.25">
      <c r="A161" t="s">
        <v>436</v>
      </c>
      <c r="B161" t="s">
        <v>248</v>
      </c>
      <c r="C161" t="str">
        <f>VLOOKUP(B161,'Metadata - Countries'!$B$1:$C$248,2,FALSE)</f>
        <v>East Asia &amp; Pacific</v>
      </c>
      <c r="D161">
        <f>Analysis!AO18/1000000</f>
        <v>25</v>
      </c>
      <c r="E161">
        <f>Analysis!AP18/1000000</f>
        <v>14</v>
      </c>
      <c r="F161">
        <f>Analysis!AQ18/1000000</f>
        <v>8</v>
      </c>
      <c r="G161">
        <f>Analysis!AR18/1000000</f>
        <v>15</v>
      </c>
      <c r="H161">
        <f>Analysis!AS18/1000000</f>
        <v>6</v>
      </c>
      <c r="I161">
        <f>Analysis!AT18/1000000</f>
        <v>7</v>
      </c>
      <c r="J161">
        <f>Analysis!AU18/1000000</f>
        <v>5.2</v>
      </c>
      <c r="K161">
        <f>Analysis!AV18/1000000</f>
        <v>2.8</v>
      </c>
      <c r="L161">
        <f>Analysis!AW18/1000000</f>
        <v>4.9000000000000004</v>
      </c>
      <c r="M161">
        <f>Analysis!AX18/1000000</f>
        <v>7.1</v>
      </c>
      <c r="N161">
        <f>Analysis!AY18/1000000</f>
        <v>9.4</v>
      </c>
      <c r="O161">
        <f>Analysis!AZ18/1000000</f>
        <v>3.9</v>
      </c>
      <c r="P161">
        <f>Analysis!BA18/1000000</f>
        <v>4.5</v>
      </c>
      <c r="Q161">
        <f>Analysis!BB18/1000000</f>
        <v>3.8</v>
      </c>
      <c r="R161">
        <f>Analysis!BC18/1000000</f>
        <v>2.1</v>
      </c>
      <c r="S161">
        <f>Analysis!BD18/1000000</f>
        <v>2.5</v>
      </c>
      <c r="T161">
        <f>Analysis!BE18/1000000</f>
        <v>3.5</v>
      </c>
      <c r="U161">
        <f>Analysis!BF18/1000000</f>
        <v>0</v>
      </c>
      <c r="X161">
        <f t="shared" si="12"/>
        <v>16</v>
      </c>
      <c r="Y161" s="10">
        <f t="shared" si="13"/>
        <v>7.5750000000000002</v>
      </c>
      <c r="Z161" s="10">
        <f t="shared" si="14"/>
        <v>5.6</v>
      </c>
      <c r="AA161" t="e">
        <f t="shared" si="15"/>
        <v>#N/A</v>
      </c>
    </row>
    <row r="162" spans="1:27" x14ac:dyDescent="0.25">
      <c r="A162" t="s">
        <v>176</v>
      </c>
      <c r="B162" t="s">
        <v>474</v>
      </c>
      <c r="C162" t="str">
        <f>VLOOKUP(B162,'Metadata - Countries'!$B$1:$C$248,2,FALSE)</f>
        <v>Sub-Saharan Africa</v>
      </c>
      <c r="D162">
        <f>Analysis!AO10/1000000</f>
        <v>4</v>
      </c>
      <c r="E162">
        <f>Analysis!AP10/1000000</f>
        <v>3</v>
      </c>
      <c r="F162">
        <f>Analysis!AQ10/1000000</f>
        <v>2</v>
      </c>
      <c r="G162">
        <f>Analysis!AR10/1000000</f>
        <v>4</v>
      </c>
      <c r="H162">
        <f>Analysis!AS10/1000000</f>
        <v>8</v>
      </c>
      <c r="I162">
        <f>Analysis!AT10/1000000</f>
        <v>5</v>
      </c>
      <c r="J162">
        <f>Analysis!AU10/1000000</f>
        <v>5</v>
      </c>
      <c r="K162">
        <f>Analysis!AV10/1000000</f>
        <v>3</v>
      </c>
      <c r="L162">
        <f>Analysis!AW10/1000000</f>
        <v>4</v>
      </c>
      <c r="M162">
        <f>Analysis!AX10/1000000</f>
        <v>7.8</v>
      </c>
      <c r="N162">
        <f>Analysis!AY10/1000000</f>
        <v>7.2</v>
      </c>
      <c r="O162">
        <f>Analysis!AZ10/1000000</f>
        <v>10.199999999999999</v>
      </c>
      <c r="P162">
        <f>Analysis!BA10/1000000</f>
        <v>10.8</v>
      </c>
      <c r="Q162">
        <f>Analysis!BB10/1000000</f>
        <v>11.8</v>
      </c>
      <c r="R162">
        <f>Analysis!BC10/1000000</f>
        <v>6</v>
      </c>
      <c r="S162">
        <f>Analysis!BD10/1000000</f>
        <v>7.2</v>
      </c>
      <c r="T162">
        <f>Analysis!BE10/1000000</f>
        <v>0</v>
      </c>
      <c r="U162">
        <f>Analysis!BF10/1000000</f>
        <v>0</v>
      </c>
      <c r="X162">
        <f t="shared" si="12"/>
        <v>16</v>
      </c>
      <c r="Y162" s="10">
        <f t="shared" si="13"/>
        <v>6.1875</v>
      </c>
      <c r="Z162" s="10">
        <f t="shared" si="14"/>
        <v>5.5</v>
      </c>
      <c r="AA162">
        <f t="shared" si="15"/>
        <v>4</v>
      </c>
    </row>
    <row r="163" spans="1:27" x14ac:dyDescent="0.25">
      <c r="A163" t="s">
        <v>689</v>
      </c>
      <c r="B163" t="s">
        <v>629</v>
      </c>
      <c r="C163" t="str">
        <f>VLOOKUP(B163,'Metadata - Countries'!$B$1:$C$248,2,FALSE)</f>
        <v>East Asia &amp; Pacific</v>
      </c>
      <c r="D163">
        <f>Analysis!AO4/1000000</f>
        <v>3</v>
      </c>
      <c r="E163">
        <f>Analysis!AP4/1000000</f>
        <v>3</v>
      </c>
      <c r="F163">
        <f>Analysis!AQ4/1000000</f>
        <v>3</v>
      </c>
      <c r="G163">
        <f>Analysis!AR4/1000000</f>
        <v>3</v>
      </c>
      <c r="H163">
        <f>Analysis!AS4/1000000</f>
        <v>2.9</v>
      </c>
      <c r="I163">
        <f>Analysis!AT4/1000000</f>
        <v>3</v>
      </c>
      <c r="J163">
        <f>Analysis!AU4/1000000</f>
        <v>3.1</v>
      </c>
      <c r="K163">
        <f>Analysis!AV4/1000000</f>
        <v>3.4</v>
      </c>
      <c r="L163">
        <f>Analysis!AW4/1000000</f>
        <v>4</v>
      </c>
      <c r="M163">
        <f>Analysis!AX4/1000000</f>
        <v>5</v>
      </c>
      <c r="N163">
        <f>Analysis!AY4/1000000</f>
        <v>5.7</v>
      </c>
      <c r="O163">
        <f>Analysis!AZ4/1000000</f>
        <v>6.6</v>
      </c>
      <c r="P163">
        <f>Analysis!BA4/1000000</f>
        <v>4.5</v>
      </c>
      <c r="Q163">
        <f>Analysis!BB4/1000000</f>
        <v>3</v>
      </c>
      <c r="R163">
        <f>Analysis!BC4/1000000</f>
        <v>3.5</v>
      </c>
      <c r="S163">
        <f>Analysis!BD4/1000000</f>
        <v>3.3</v>
      </c>
      <c r="T163">
        <f>Analysis!BE4/1000000</f>
        <v>0</v>
      </c>
      <c r="U163">
        <f>Analysis!BF4/1000000</f>
        <v>0</v>
      </c>
      <c r="X163">
        <f t="shared" si="12"/>
        <v>16</v>
      </c>
      <c r="Y163" s="10">
        <f t="shared" si="13"/>
        <v>3.75</v>
      </c>
      <c r="Z163" s="10">
        <f t="shared" si="14"/>
        <v>3.2</v>
      </c>
      <c r="AA163">
        <f t="shared" si="15"/>
        <v>3</v>
      </c>
    </row>
    <row r="164" spans="1:27" x14ac:dyDescent="0.25">
      <c r="A164" t="s">
        <v>460</v>
      </c>
      <c r="B164" t="s">
        <v>531</v>
      </c>
      <c r="C164" t="str">
        <f>VLOOKUP(B164,'Metadata - Countries'!$B$1:$C$248,2,FALSE)</f>
        <v>Sub-Saharan Africa</v>
      </c>
      <c r="D164">
        <f>Analysis!AO145/1000000</f>
        <v>2.4</v>
      </c>
      <c r="E164">
        <f>Analysis!AP145/1000000</f>
        <v>2.1</v>
      </c>
      <c r="F164">
        <f>Analysis!AQ145/1000000</f>
        <v>1.4</v>
      </c>
      <c r="G164">
        <f>Analysis!AR145/1000000</f>
        <v>1.3</v>
      </c>
      <c r="H164">
        <f>Analysis!AS145/1000000</f>
        <v>1.2</v>
      </c>
      <c r="I164">
        <f>Analysis!AT145/1000000</f>
        <v>1.4</v>
      </c>
      <c r="J164">
        <f>Analysis!AU145/1000000</f>
        <v>0.9</v>
      </c>
      <c r="K164">
        <f>Analysis!AV145/1000000</f>
        <v>1.6</v>
      </c>
      <c r="L164">
        <f>Analysis!AW145/1000000</f>
        <v>1.2</v>
      </c>
      <c r="M164">
        <f>Analysis!AX145/1000000</f>
        <v>1.8</v>
      </c>
      <c r="N164">
        <f>Analysis!AY145/1000000</f>
        <v>1.9</v>
      </c>
      <c r="O164">
        <f>Analysis!AZ145/1000000</f>
        <v>1.6</v>
      </c>
      <c r="P164">
        <f>Analysis!BA145/1000000</f>
        <v>2.2999999999999998</v>
      </c>
      <c r="Q164">
        <f>Analysis!BB145/1000000</f>
        <v>1.6</v>
      </c>
      <c r="R164">
        <f>Analysis!BC145/1000000</f>
        <v>1.7</v>
      </c>
      <c r="S164">
        <f>Analysis!BD145/1000000</f>
        <v>2.1</v>
      </c>
      <c r="T164">
        <f>Analysis!BE145/1000000</f>
        <v>3.7</v>
      </c>
      <c r="U164">
        <f>Analysis!BF145/1000000</f>
        <v>2.7</v>
      </c>
      <c r="X164">
        <f t="shared" si="12"/>
        <v>16</v>
      </c>
      <c r="Y164" s="10">
        <f t="shared" si="13"/>
        <v>1.6562500000000002</v>
      </c>
      <c r="Z164" s="10">
        <f t="shared" si="14"/>
        <v>1.6</v>
      </c>
      <c r="AA164">
        <f t="shared" si="15"/>
        <v>1.6</v>
      </c>
    </row>
  </sheetData>
  <autoFilter ref="A3:Y164">
    <sortState ref="A4:Y164">
      <sortCondition descending="1" ref="Y3:Y164"/>
    </sortState>
  </autoFilter>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
  <sheetViews>
    <sheetView zoomScale="150" zoomScaleNormal="150" zoomScalePageLayoutView="150" workbookViewId="0">
      <selection activeCell="L16" sqref="L16"/>
    </sheetView>
  </sheetViews>
  <sheetFormatPr defaultColWidth="11.42578125" defaultRowHeight="15" x14ac:dyDescent="0.25"/>
  <sheetData>
    <row r="1" spans="1:24" s="2" customFormat="1" x14ac:dyDescent="0.25">
      <c r="A1" s="2" t="s">
        <v>698</v>
      </c>
      <c r="B1" s="2" t="s">
        <v>470</v>
      </c>
      <c r="C1" s="2" t="s">
        <v>621</v>
      </c>
      <c r="D1" s="2" t="s">
        <v>600</v>
      </c>
      <c r="E1" s="2" t="s">
        <v>659</v>
      </c>
      <c r="F1" s="2" t="s">
        <v>706</v>
      </c>
      <c r="G1" s="2" t="s">
        <v>198</v>
      </c>
      <c r="H1" s="2" t="s">
        <v>262</v>
      </c>
      <c r="I1" s="2" t="s">
        <v>566</v>
      </c>
      <c r="J1" s="2" t="s">
        <v>622</v>
      </c>
      <c r="K1" s="2" t="s">
        <v>95</v>
      </c>
      <c r="L1" s="2" t="s">
        <v>158</v>
      </c>
      <c r="M1" s="2" t="s">
        <v>221</v>
      </c>
      <c r="N1" s="2" t="s">
        <v>288</v>
      </c>
      <c r="O1" s="2" t="s">
        <v>503</v>
      </c>
      <c r="P1" s="2" t="s">
        <v>573</v>
      </c>
      <c r="Q1" s="2" t="s">
        <v>627</v>
      </c>
      <c r="R1" s="2" t="s">
        <v>97</v>
      </c>
      <c r="S1" s="2" t="s">
        <v>635</v>
      </c>
      <c r="T1" s="2" t="s">
        <v>683</v>
      </c>
      <c r="U1" s="2" t="s">
        <v>16</v>
      </c>
      <c r="V1" s="2" t="s">
        <v>235</v>
      </c>
      <c r="W1" s="2" t="s">
        <v>303</v>
      </c>
      <c r="X1" s="2" t="s">
        <v>721</v>
      </c>
    </row>
    <row r="2" spans="1:24" x14ac:dyDescent="0.25">
      <c r="A2" t="s">
        <v>196</v>
      </c>
      <c r="B2" t="s">
        <v>586</v>
      </c>
      <c r="C2" t="s">
        <v>82</v>
      </c>
      <c r="D2">
        <v>2582</v>
      </c>
      <c r="E2">
        <v>2831</v>
      </c>
      <c r="F2">
        <v>2890</v>
      </c>
      <c r="G2">
        <v>2949</v>
      </c>
      <c r="H2">
        <v>3010</v>
      </c>
      <c r="I2">
        <v>3598</v>
      </c>
      <c r="J2">
        <v>3342</v>
      </c>
      <c r="K2">
        <v>3300</v>
      </c>
      <c r="L2">
        <v>4560</v>
      </c>
      <c r="M2">
        <v>6307</v>
      </c>
      <c r="N2">
        <v>7659</v>
      </c>
      <c r="O2">
        <v>8915</v>
      </c>
      <c r="P2">
        <v>11234</v>
      </c>
      <c r="Q2">
        <v>12462</v>
      </c>
      <c r="R2">
        <v>11136</v>
      </c>
      <c r="S2">
        <v>14490</v>
      </c>
      <c r="T2">
        <v>17708</v>
      </c>
      <c r="U2">
        <v>18340</v>
      </c>
      <c r="X2">
        <v>16</v>
      </c>
    </row>
    <row r="3" spans="1:24" x14ac:dyDescent="0.25">
      <c r="A3" t="s">
        <v>94</v>
      </c>
      <c r="B3" t="s">
        <v>49</v>
      </c>
      <c r="C3" t="s">
        <v>381</v>
      </c>
      <c r="D3">
        <v>2698</v>
      </c>
      <c r="E3">
        <v>3022</v>
      </c>
      <c r="F3">
        <v>3181</v>
      </c>
      <c r="G3">
        <v>3297</v>
      </c>
      <c r="H3">
        <v>3403</v>
      </c>
      <c r="I3">
        <v>3517</v>
      </c>
      <c r="J3">
        <v>3789</v>
      </c>
      <c r="K3">
        <v>4228</v>
      </c>
      <c r="L3">
        <v>5206</v>
      </c>
      <c r="M3">
        <v>6075</v>
      </c>
      <c r="N3">
        <v>6780</v>
      </c>
      <c r="O3">
        <v>7664</v>
      </c>
      <c r="P3">
        <v>9263</v>
      </c>
      <c r="Q3">
        <v>9967</v>
      </c>
      <c r="R3">
        <v>8458</v>
      </c>
      <c r="S3">
        <v>8187</v>
      </c>
      <c r="T3">
        <v>9526</v>
      </c>
      <c r="U3">
        <v>9064</v>
      </c>
      <c r="X3">
        <v>16</v>
      </c>
    </row>
    <row r="4" spans="1:24" x14ac:dyDescent="0.25">
      <c r="A4" t="s">
        <v>159</v>
      </c>
      <c r="B4" t="s">
        <v>547</v>
      </c>
      <c r="C4" t="s">
        <v>381</v>
      </c>
      <c r="D4">
        <v>30426</v>
      </c>
      <c r="E4">
        <v>31886</v>
      </c>
      <c r="F4">
        <v>31416</v>
      </c>
      <c r="G4">
        <v>31335</v>
      </c>
      <c r="H4">
        <v>29571</v>
      </c>
      <c r="I4">
        <v>28706</v>
      </c>
      <c r="J4">
        <v>26916</v>
      </c>
      <c r="K4">
        <v>28192</v>
      </c>
      <c r="L4">
        <v>32591</v>
      </c>
      <c r="M4">
        <v>37870</v>
      </c>
      <c r="N4">
        <v>38374</v>
      </c>
      <c r="O4">
        <v>41644</v>
      </c>
      <c r="P4">
        <v>46144</v>
      </c>
      <c r="Q4">
        <v>48757</v>
      </c>
      <c r="R4">
        <v>41938</v>
      </c>
      <c r="S4">
        <v>40058</v>
      </c>
      <c r="T4">
        <v>45368</v>
      </c>
      <c r="U4">
        <v>43036</v>
      </c>
      <c r="X4">
        <v>16</v>
      </c>
    </row>
    <row r="7" spans="1:24" s="2" customFormat="1" x14ac:dyDescent="0.25">
      <c r="A7" s="2" t="s">
        <v>726</v>
      </c>
      <c r="B7" s="2" t="s">
        <v>470</v>
      </c>
      <c r="C7" s="2" t="s">
        <v>621</v>
      </c>
      <c r="D7" s="2" t="s">
        <v>600</v>
      </c>
      <c r="E7" s="2" t="s">
        <v>659</v>
      </c>
      <c r="F7" s="2" t="s">
        <v>706</v>
      </c>
      <c r="G7" s="2" t="s">
        <v>198</v>
      </c>
      <c r="H7" s="2" t="s">
        <v>262</v>
      </c>
      <c r="I7" s="2" t="s">
        <v>566</v>
      </c>
      <c r="J7" s="2" t="s">
        <v>622</v>
      </c>
      <c r="K7" s="2" t="s">
        <v>95</v>
      </c>
      <c r="L7" s="2" t="s">
        <v>158</v>
      </c>
      <c r="M7" s="2" t="s">
        <v>221</v>
      </c>
      <c r="N7" s="2" t="s">
        <v>288</v>
      </c>
      <c r="O7" s="2" t="s">
        <v>503</v>
      </c>
      <c r="P7" s="2" t="s">
        <v>573</v>
      </c>
      <c r="Q7" s="2" t="s">
        <v>627</v>
      </c>
      <c r="R7" s="2" t="s">
        <v>97</v>
      </c>
      <c r="S7" s="2" t="s">
        <v>635</v>
      </c>
      <c r="T7" s="2" t="s">
        <v>683</v>
      </c>
      <c r="U7" s="2" t="s">
        <v>16</v>
      </c>
      <c r="V7" s="2" t="s">
        <v>235</v>
      </c>
      <c r="W7" s="2" t="s">
        <v>303</v>
      </c>
      <c r="X7" s="2" t="s">
        <v>721</v>
      </c>
    </row>
    <row r="8" spans="1:24" hidden="1" x14ac:dyDescent="0.25">
      <c r="A8" t="s">
        <v>727</v>
      </c>
      <c r="D8">
        <f>D4-D2</f>
        <v>27844</v>
      </c>
      <c r="E8">
        <f t="shared" ref="E8:S8" si="0">E4-E2</f>
        <v>29055</v>
      </c>
      <c r="F8">
        <f t="shared" si="0"/>
        <v>28526</v>
      </c>
      <c r="G8">
        <f t="shared" si="0"/>
        <v>28386</v>
      </c>
      <c r="H8">
        <f t="shared" si="0"/>
        <v>26561</v>
      </c>
      <c r="I8">
        <f t="shared" si="0"/>
        <v>25108</v>
      </c>
      <c r="J8">
        <f t="shared" si="0"/>
        <v>23574</v>
      </c>
      <c r="K8">
        <f t="shared" si="0"/>
        <v>24892</v>
      </c>
      <c r="L8">
        <f t="shared" si="0"/>
        <v>28031</v>
      </c>
      <c r="M8">
        <f t="shared" si="0"/>
        <v>31563</v>
      </c>
      <c r="N8">
        <f t="shared" si="0"/>
        <v>30715</v>
      </c>
      <c r="O8">
        <f t="shared" si="0"/>
        <v>32729</v>
      </c>
      <c r="P8">
        <f t="shared" si="0"/>
        <v>34910</v>
      </c>
      <c r="Q8">
        <f t="shared" si="0"/>
        <v>36295</v>
      </c>
      <c r="R8">
        <f t="shared" si="0"/>
        <v>30802</v>
      </c>
      <c r="S8">
        <f t="shared" si="0"/>
        <v>25568</v>
      </c>
    </row>
    <row r="9" spans="1:24" hidden="1" x14ac:dyDescent="0.25">
      <c r="A9" t="s">
        <v>728</v>
      </c>
      <c r="D9">
        <f>D4-D3</f>
        <v>27728</v>
      </c>
      <c r="E9">
        <f t="shared" ref="E9:S9" si="1">E4-E3</f>
        <v>28864</v>
      </c>
      <c r="F9">
        <f t="shared" si="1"/>
        <v>28235</v>
      </c>
      <c r="G9">
        <f t="shared" si="1"/>
        <v>28038</v>
      </c>
      <c r="H9">
        <f t="shared" si="1"/>
        <v>26168</v>
      </c>
      <c r="I9">
        <f t="shared" si="1"/>
        <v>25189</v>
      </c>
      <c r="J9">
        <f t="shared" si="1"/>
        <v>23127</v>
      </c>
      <c r="K9">
        <f t="shared" si="1"/>
        <v>23964</v>
      </c>
      <c r="L9">
        <f t="shared" si="1"/>
        <v>27385</v>
      </c>
      <c r="M9">
        <f t="shared" si="1"/>
        <v>31795</v>
      </c>
      <c r="N9">
        <f t="shared" si="1"/>
        <v>31594</v>
      </c>
      <c r="O9">
        <f t="shared" si="1"/>
        <v>33980</v>
      </c>
      <c r="P9">
        <f t="shared" si="1"/>
        <v>36881</v>
      </c>
      <c r="Q9">
        <f t="shared" si="1"/>
        <v>38790</v>
      </c>
      <c r="R9">
        <f t="shared" si="1"/>
        <v>33480</v>
      </c>
      <c r="S9">
        <f t="shared" si="1"/>
        <v>31871</v>
      </c>
    </row>
    <row r="10" spans="1:24" x14ac:dyDescent="0.25">
      <c r="A10" t="s">
        <v>729</v>
      </c>
      <c r="D10">
        <f>D2-D3</f>
        <v>-116</v>
      </c>
      <c r="E10">
        <f t="shared" ref="E10:S10" si="2">E2-E3</f>
        <v>-191</v>
      </c>
      <c r="F10">
        <f t="shared" si="2"/>
        <v>-291</v>
      </c>
      <c r="G10">
        <f t="shared" si="2"/>
        <v>-348</v>
      </c>
      <c r="H10">
        <f t="shared" si="2"/>
        <v>-393</v>
      </c>
      <c r="I10">
        <f t="shared" si="2"/>
        <v>81</v>
      </c>
      <c r="J10">
        <f t="shared" si="2"/>
        <v>-447</v>
      </c>
      <c r="K10">
        <f t="shared" si="2"/>
        <v>-928</v>
      </c>
      <c r="L10">
        <f t="shared" si="2"/>
        <v>-646</v>
      </c>
      <c r="M10">
        <f t="shared" si="2"/>
        <v>232</v>
      </c>
      <c r="N10">
        <f t="shared" si="2"/>
        <v>879</v>
      </c>
      <c r="O10">
        <f t="shared" si="2"/>
        <v>1251</v>
      </c>
      <c r="P10">
        <f t="shared" si="2"/>
        <v>1971</v>
      </c>
      <c r="Q10">
        <f t="shared" si="2"/>
        <v>2495</v>
      </c>
      <c r="R10">
        <f t="shared" si="2"/>
        <v>2678</v>
      </c>
      <c r="S10">
        <f t="shared" si="2"/>
        <v>6303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
  <sheetViews>
    <sheetView tabSelected="1" zoomScaleNormal="100" zoomScalePageLayoutView="150" workbookViewId="0">
      <pane ySplit="1" topLeftCell="A2" activePane="bottomLeft" state="frozen"/>
      <selection pane="bottomLeft" activeCell="A7" sqref="A7"/>
    </sheetView>
  </sheetViews>
  <sheetFormatPr defaultColWidth="11.42578125" defaultRowHeight="15" x14ac:dyDescent="0.25"/>
  <cols>
    <col min="1" max="1" width="19.7109375" customWidth="1"/>
  </cols>
  <sheetData>
    <row r="1" spans="1:25" x14ac:dyDescent="0.25">
      <c r="A1" s="12" t="s">
        <v>698</v>
      </c>
      <c r="B1" s="12" t="s">
        <v>470</v>
      </c>
      <c r="C1" s="12" t="s">
        <v>621</v>
      </c>
      <c r="D1" s="13" t="s">
        <v>600</v>
      </c>
      <c r="E1" s="13" t="s">
        <v>659</v>
      </c>
      <c r="F1" s="13" t="s">
        <v>706</v>
      </c>
      <c r="G1" s="13" t="s">
        <v>198</v>
      </c>
      <c r="H1" s="13" t="s">
        <v>262</v>
      </c>
      <c r="I1" s="13" t="s">
        <v>566</v>
      </c>
      <c r="J1" s="13" t="s">
        <v>622</v>
      </c>
      <c r="K1" s="13" t="s">
        <v>95</v>
      </c>
      <c r="L1" s="13" t="s">
        <v>158</v>
      </c>
      <c r="M1" s="13" t="s">
        <v>221</v>
      </c>
      <c r="N1" s="13" t="s">
        <v>288</v>
      </c>
      <c r="O1" s="13" t="s">
        <v>503</v>
      </c>
      <c r="P1" s="13" t="s">
        <v>573</v>
      </c>
      <c r="Q1" s="13" t="s">
        <v>627</v>
      </c>
      <c r="R1" s="13" t="s">
        <v>97</v>
      </c>
      <c r="S1" s="13" t="s">
        <v>635</v>
      </c>
      <c r="T1" s="13" t="s">
        <v>730</v>
      </c>
      <c r="U1" s="13" t="s">
        <v>731</v>
      </c>
      <c r="V1" s="13" t="s">
        <v>732</v>
      </c>
      <c r="W1" s="13" t="s">
        <v>733</v>
      </c>
      <c r="X1" s="13" t="s">
        <v>734</v>
      </c>
      <c r="Y1" s="13" t="s">
        <v>735</v>
      </c>
    </row>
    <row r="2" spans="1:25" x14ac:dyDescent="0.25">
      <c r="A2" t="s">
        <v>259</v>
      </c>
      <c r="B2" t="s">
        <v>452</v>
      </c>
      <c r="C2" t="s">
        <v>381</v>
      </c>
      <c r="D2" s="16">
        <v>37</v>
      </c>
      <c r="E2" s="16">
        <v>231</v>
      </c>
      <c r="F2" s="16">
        <v>235</v>
      </c>
      <c r="G2" s="16">
        <v>222</v>
      </c>
      <c r="H2" s="16">
        <v>153</v>
      </c>
      <c r="I2" s="16">
        <v>172</v>
      </c>
      <c r="J2" s="16">
        <v>153</v>
      </c>
      <c r="K2" s="16">
        <v>201</v>
      </c>
      <c r="L2" s="16">
        <v>271</v>
      </c>
      <c r="M2" s="16">
        <v>343</v>
      </c>
      <c r="N2" s="16">
        <v>446</v>
      </c>
      <c r="O2" s="16">
        <v>622</v>
      </c>
      <c r="P2" s="16">
        <v>881</v>
      </c>
      <c r="Q2" s="16">
        <v>1134</v>
      </c>
      <c r="R2" s="16">
        <v>1013</v>
      </c>
      <c r="S2" s="16">
        <v>963</v>
      </c>
      <c r="T2" s="17">
        <v>442.3125</v>
      </c>
      <c r="U2" s="17">
        <v>500</v>
      </c>
      <c r="V2" s="17">
        <v>153</v>
      </c>
      <c r="W2" s="17">
        <f>MIN(D2:S2)</f>
        <v>37</v>
      </c>
      <c r="X2" s="17">
        <f>MAX(D2:S2)</f>
        <v>1134</v>
      </c>
      <c r="Y2" s="17">
        <f>X2-W2</f>
        <v>1097</v>
      </c>
    </row>
    <row r="3" spans="1:25" x14ac:dyDescent="0.25">
      <c r="A3" t="s">
        <v>730</v>
      </c>
      <c r="B3" s="14">
        <f>AVERAGE(D2:S2)</f>
        <v>442.3125</v>
      </c>
      <c r="D3" s="16"/>
      <c r="E3" s="16"/>
      <c r="F3" s="16"/>
      <c r="G3" s="16"/>
      <c r="H3" s="16"/>
      <c r="I3" s="16"/>
      <c r="J3" s="16"/>
      <c r="K3" s="16"/>
      <c r="L3" s="16"/>
      <c r="M3" s="16"/>
      <c r="N3" s="16"/>
      <c r="O3" s="16"/>
      <c r="P3" s="16"/>
      <c r="Q3" s="16"/>
      <c r="R3" s="16"/>
      <c r="S3" s="16"/>
      <c r="T3" s="17"/>
      <c r="U3" s="17"/>
      <c r="V3" s="17"/>
      <c r="W3" s="17"/>
      <c r="X3" s="17"/>
      <c r="Y3" s="17"/>
    </row>
    <row r="4" spans="1:25" x14ac:dyDescent="0.25">
      <c r="A4" t="s">
        <v>737</v>
      </c>
      <c r="D4" s="16">
        <f>D2-$B3</f>
        <v>-405.3125</v>
      </c>
      <c r="E4" s="16">
        <f t="shared" ref="E4:S4" si="0">E2-$B3</f>
        <v>-211.3125</v>
      </c>
      <c r="F4" s="16">
        <f t="shared" si="0"/>
        <v>-207.3125</v>
      </c>
      <c r="G4" s="16">
        <f t="shared" si="0"/>
        <v>-220.3125</v>
      </c>
      <c r="H4" s="16">
        <f t="shared" si="0"/>
        <v>-289.3125</v>
      </c>
      <c r="I4" s="16">
        <f t="shared" si="0"/>
        <v>-270.3125</v>
      </c>
      <c r="J4" s="16">
        <f t="shared" si="0"/>
        <v>-289.3125</v>
      </c>
      <c r="K4" s="16">
        <f t="shared" si="0"/>
        <v>-241.3125</v>
      </c>
      <c r="L4" s="16">
        <f t="shared" si="0"/>
        <v>-171.3125</v>
      </c>
      <c r="M4" s="16">
        <f t="shared" si="0"/>
        <v>-99.3125</v>
      </c>
      <c r="N4" s="16">
        <f t="shared" si="0"/>
        <v>3.6875</v>
      </c>
      <c r="O4" s="16">
        <f t="shared" si="0"/>
        <v>179.6875</v>
      </c>
      <c r="P4" s="16">
        <f t="shared" si="0"/>
        <v>438.6875</v>
      </c>
      <c r="Q4" s="16">
        <f t="shared" si="0"/>
        <v>691.6875</v>
      </c>
      <c r="R4" s="16">
        <f t="shared" si="0"/>
        <v>570.6875</v>
      </c>
      <c r="S4" s="16">
        <f t="shared" si="0"/>
        <v>520.6875</v>
      </c>
      <c r="T4" s="17"/>
      <c r="U4" s="17"/>
      <c r="V4" s="17"/>
      <c r="W4" s="17"/>
      <c r="X4" s="17"/>
      <c r="Y4" s="17"/>
    </row>
    <row r="5" spans="1:25" x14ac:dyDescent="0.25">
      <c r="A5" t="s">
        <v>738</v>
      </c>
      <c r="B5" s="14">
        <f>SUM(D4:S4)</f>
        <v>0</v>
      </c>
      <c r="D5" s="16"/>
      <c r="E5" s="16"/>
      <c r="F5" s="16"/>
      <c r="G5" s="16"/>
      <c r="H5" s="16"/>
      <c r="I5" s="16"/>
      <c r="J5" s="16"/>
      <c r="K5" s="16"/>
      <c r="L5" s="16"/>
      <c r="M5" s="16"/>
      <c r="N5" s="16"/>
      <c r="O5" s="16"/>
      <c r="P5" s="16"/>
      <c r="Q5" s="16"/>
      <c r="R5" s="16"/>
      <c r="S5" s="16"/>
      <c r="T5" s="17"/>
      <c r="U5" s="17"/>
      <c r="V5" s="17"/>
      <c r="W5" s="17"/>
      <c r="X5" s="17"/>
      <c r="Y5" s="17"/>
    </row>
    <row r="6" spans="1:25" x14ac:dyDescent="0.25">
      <c r="A6" t="s">
        <v>739</v>
      </c>
      <c r="D6" s="16">
        <f>ABS(D4)</f>
        <v>405.3125</v>
      </c>
      <c r="E6" s="16">
        <f t="shared" ref="E6:S6" si="1">ABS(E4)</f>
        <v>211.3125</v>
      </c>
      <c r="F6" s="16">
        <f t="shared" si="1"/>
        <v>207.3125</v>
      </c>
      <c r="G6" s="16">
        <f t="shared" si="1"/>
        <v>220.3125</v>
      </c>
      <c r="H6" s="16">
        <f t="shared" si="1"/>
        <v>289.3125</v>
      </c>
      <c r="I6" s="16">
        <f t="shared" si="1"/>
        <v>270.3125</v>
      </c>
      <c r="J6" s="16">
        <f t="shared" si="1"/>
        <v>289.3125</v>
      </c>
      <c r="K6" s="16">
        <f t="shared" si="1"/>
        <v>241.3125</v>
      </c>
      <c r="L6" s="16">
        <f t="shared" si="1"/>
        <v>171.3125</v>
      </c>
      <c r="M6" s="16">
        <f t="shared" si="1"/>
        <v>99.3125</v>
      </c>
      <c r="N6" s="16">
        <f t="shared" si="1"/>
        <v>3.6875</v>
      </c>
      <c r="O6" s="16">
        <f t="shared" si="1"/>
        <v>179.6875</v>
      </c>
      <c r="P6" s="16">
        <f t="shared" si="1"/>
        <v>438.6875</v>
      </c>
      <c r="Q6" s="16">
        <f t="shared" si="1"/>
        <v>691.6875</v>
      </c>
      <c r="R6" s="16">
        <f t="shared" si="1"/>
        <v>570.6875</v>
      </c>
      <c r="S6" s="16">
        <f t="shared" si="1"/>
        <v>520.6875</v>
      </c>
      <c r="T6" s="17"/>
      <c r="U6" s="17"/>
      <c r="V6" s="17"/>
      <c r="W6" s="17"/>
      <c r="X6" s="17"/>
      <c r="Y6" s="17"/>
    </row>
    <row r="7" spans="1:25" x14ac:dyDescent="0.25">
      <c r="A7" t="s">
        <v>736</v>
      </c>
      <c r="B7" s="15">
        <f>SUM(D6:S6)/16</f>
        <v>300.640625</v>
      </c>
      <c r="C7" t="s">
        <v>740</v>
      </c>
      <c r="D7" s="16">
        <f>AVEDEV(D2:S2)</f>
        <v>300.640625</v>
      </c>
      <c r="E7" s="16"/>
      <c r="F7" s="16"/>
      <c r="G7" s="16"/>
      <c r="H7" s="16"/>
      <c r="I7" s="16"/>
      <c r="J7" s="16"/>
      <c r="K7" s="16"/>
      <c r="L7" s="16"/>
      <c r="M7" s="16"/>
      <c r="N7" s="16"/>
      <c r="O7" s="16"/>
      <c r="P7" s="16"/>
      <c r="Q7" s="16"/>
      <c r="R7" s="16"/>
      <c r="S7" s="16"/>
      <c r="T7" s="17"/>
      <c r="U7" s="17"/>
      <c r="V7" s="17"/>
      <c r="W7" s="17"/>
      <c r="X7" s="17"/>
      <c r="Y7" s="17"/>
    </row>
    <row r="8" spans="1:25" x14ac:dyDescent="0.25">
      <c r="A8" t="s">
        <v>741</v>
      </c>
      <c r="B8" s="15"/>
      <c r="D8" s="16">
        <f>D4^2</f>
        <v>164278.22265625</v>
      </c>
      <c r="E8" s="16">
        <f t="shared" ref="E8:S8" si="2">E4^2</f>
        <v>44652.97265625</v>
      </c>
      <c r="F8" s="16">
        <f t="shared" si="2"/>
        <v>42978.47265625</v>
      </c>
      <c r="G8" s="16">
        <f t="shared" si="2"/>
        <v>48537.59765625</v>
      </c>
      <c r="H8" s="16">
        <f t="shared" si="2"/>
        <v>83701.72265625</v>
      </c>
      <c r="I8" s="16">
        <f t="shared" si="2"/>
        <v>73068.84765625</v>
      </c>
      <c r="J8" s="16">
        <f t="shared" si="2"/>
        <v>83701.72265625</v>
      </c>
      <c r="K8" s="16">
        <f t="shared" si="2"/>
        <v>58231.72265625</v>
      </c>
      <c r="L8" s="16">
        <f t="shared" si="2"/>
        <v>29347.97265625</v>
      </c>
      <c r="M8" s="16">
        <f t="shared" si="2"/>
        <v>9862.97265625</v>
      </c>
      <c r="N8" s="16">
        <f t="shared" si="2"/>
        <v>13.59765625</v>
      </c>
      <c r="O8" s="16">
        <f t="shared" si="2"/>
        <v>32287.59765625</v>
      </c>
      <c r="P8" s="16">
        <f t="shared" si="2"/>
        <v>192446.72265625</v>
      </c>
      <c r="Q8" s="16">
        <f t="shared" si="2"/>
        <v>478431.59765625</v>
      </c>
      <c r="R8" s="16">
        <f t="shared" si="2"/>
        <v>325684.22265625</v>
      </c>
      <c r="S8" s="16">
        <f t="shared" si="2"/>
        <v>271115.47265625</v>
      </c>
      <c r="T8" s="17"/>
      <c r="U8" s="17"/>
      <c r="V8" s="17"/>
      <c r="W8" s="17"/>
      <c r="X8" s="17"/>
      <c r="Y8" s="17"/>
    </row>
    <row r="9" spans="1:25" x14ac:dyDescent="0.25">
      <c r="A9" t="s">
        <v>742</v>
      </c>
      <c r="B9" s="15">
        <f>AVERAGE(D8:S8)</f>
        <v>121146.33984375</v>
      </c>
      <c r="C9" t="s">
        <v>743</v>
      </c>
      <c r="D9" s="16">
        <f>_xlfn.VAR.P(D2:S2)</f>
        <v>121146.33984375</v>
      </c>
      <c r="E9" s="16" t="s">
        <v>744</v>
      </c>
      <c r="F9" s="16">
        <f>VAR(D2:S2)</f>
        <v>129222.7625</v>
      </c>
      <c r="G9" s="16"/>
      <c r="H9" s="16"/>
      <c r="I9" s="16"/>
      <c r="J9" s="16"/>
      <c r="K9" s="16"/>
      <c r="L9" s="16"/>
      <c r="M9" s="16"/>
      <c r="N9" s="16"/>
      <c r="O9" s="16"/>
      <c r="P9" s="16"/>
      <c r="Q9" s="16"/>
      <c r="R9" s="16"/>
      <c r="S9" s="16"/>
      <c r="T9" s="17"/>
      <c r="U9" s="17"/>
      <c r="V9" s="17"/>
      <c r="W9" s="17"/>
      <c r="X9" s="17"/>
      <c r="Y9" s="17"/>
    </row>
    <row r="10" spans="1:25" x14ac:dyDescent="0.25">
      <c r="A10" t="s">
        <v>745</v>
      </c>
      <c r="B10" s="15">
        <f>SQRT(B9)</f>
        <v>348.06082779271497</v>
      </c>
      <c r="D10" s="16"/>
      <c r="E10" s="16"/>
      <c r="F10" s="16"/>
      <c r="G10" s="16"/>
      <c r="H10" s="16"/>
      <c r="I10" s="16"/>
      <c r="J10" s="16"/>
      <c r="K10" s="16"/>
      <c r="L10" s="16"/>
      <c r="M10" s="16"/>
      <c r="N10" s="16"/>
      <c r="O10" s="16"/>
      <c r="P10" s="16"/>
      <c r="Q10" s="16"/>
      <c r="R10" s="16"/>
      <c r="S10" s="16"/>
      <c r="T10" s="17"/>
      <c r="U10" s="17"/>
      <c r="V10" s="17"/>
      <c r="W10" s="17"/>
      <c r="X10" s="17"/>
      <c r="Y10" s="17"/>
    </row>
    <row r="11" spans="1:25" x14ac:dyDescent="0.25">
      <c r="B11" s="15"/>
      <c r="D11" s="16"/>
      <c r="E11" s="16"/>
      <c r="F11" s="16"/>
      <c r="G11" s="16"/>
      <c r="H11" s="16"/>
      <c r="I11" s="16"/>
      <c r="J11" s="16"/>
      <c r="K11" s="16"/>
      <c r="L11" s="16"/>
      <c r="M11" s="16"/>
      <c r="N11" s="16"/>
      <c r="O11" s="16"/>
      <c r="P11" s="16"/>
      <c r="Q11" s="16"/>
      <c r="R11" s="16"/>
      <c r="S11" s="16"/>
      <c r="T11" s="17"/>
      <c r="U11" s="17"/>
      <c r="V11" s="17"/>
      <c r="W11" s="17"/>
      <c r="X11" s="17"/>
      <c r="Y11" s="17"/>
    </row>
    <row r="12" spans="1:25" x14ac:dyDescent="0.25">
      <c r="A12" t="s">
        <v>362</v>
      </c>
      <c r="B12" t="s">
        <v>628</v>
      </c>
      <c r="C12" t="s">
        <v>210</v>
      </c>
      <c r="D12" s="16">
        <v>488</v>
      </c>
      <c r="E12" s="16">
        <v>472</v>
      </c>
      <c r="F12" s="16">
        <v>478</v>
      </c>
      <c r="G12" s="16">
        <v>487</v>
      </c>
      <c r="H12" s="16">
        <v>479</v>
      </c>
      <c r="I12" s="16">
        <v>431</v>
      </c>
      <c r="J12" s="16">
        <v>351</v>
      </c>
      <c r="K12" s="16">
        <v>378</v>
      </c>
      <c r="L12" s="16">
        <v>348</v>
      </c>
      <c r="M12" s="16">
        <v>426</v>
      </c>
      <c r="N12" s="16">
        <v>429</v>
      </c>
      <c r="O12" s="16">
        <v>495</v>
      </c>
      <c r="P12" s="16">
        <v>569</v>
      </c>
      <c r="Q12" s="16">
        <v>431</v>
      </c>
      <c r="R12" s="16">
        <v>366</v>
      </c>
      <c r="S12" s="16">
        <v>442</v>
      </c>
      <c r="T12" s="17">
        <v>441.875</v>
      </c>
      <c r="U12" s="17">
        <v>465</v>
      </c>
      <c r="V12" s="17">
        <v>431</v>
      </c>
      <c r="W12" s="17">
        <f>MIN(D12:S12)</f>
        <v>348</v>
      </c>
      <c r="X12" s="17">
        <f>MAX(D12:S12)</f>
        <v>569</v>
      </c>
      <c r="Y12" s="17">
        <f>X12-W12</f>
        <v>221</v>
      </c>
    </row>
    <row r="13" spans="1:25" x14ac:dyDescent="0.25">
      <c r="A13" t="s">
        <v>730</v>
      </c>
      <c r="B13" s="14">
        <f>AVERAGE(D12:S12)</f>
        <v>441.875</v>
      </c>
      <c r="D13" s="16"/>
      <c r="E13" s="16"/>
      <c r="F13" s="16"/>
      <c r="G13" s="16"/>
      <c r="H13" s="16"/>
      <c r="I13" s="16"/>
      <c r="J13" s="16"/>
      <c r="K13" s="16"/>
      <c r="L13" s="16"/>
      <c r="M13" s="16"/>
      <c r="N13" s="16"/>
      <c r="O13" s="16"/>
      <c r="P13" s="16"/>
      <c r="Q13" s="16"/>
      <c r="R13" s="16"/>
      <c r="S13" s="16"/>
      <c r="T13" s="17"/>
      <c r="U13" s="17"/>
      <c r="V13" s="17"/>
      <c r="W13" s="17"/>
      <c r="X13" s="17"/>
      <c r="Y13" s="17"/>
    </row>
    <row r="14" spans="1:25" x14ac:dyDescent="0.25">
      <c r="A14" t="s">
        <v>737</v>
      </c>
      <c r="D14" s="16">
        <f t="shared" ref="D14:S14" si="3">D12-$B13</f>
        <v>46.125</v>
      </c>
      <c r="E14" s="16">
        <f t="shared" si="3"/>
        <v>30.125</v>
      </c>
      <c r="F14" s="16">
        <f t="shared" si="3"/>
        <v>36.125</v>
      </c>
      <c r="G14" s="16">
        <f t="shared" si="3"/>
        <v>45.125</v>
      </c>
      <c r="H14" s="16">
        <f t="shared" si="3"/>
        <v>37.125</v>
      </c>
      <c r="I14" s="16">
        <f t="shared" si="3"/>
        <v>-10.875</v>
      </c>
      <c r="J14" s="16">
        <f t="shared" si="3"/>
        <v>-90.875</v>
      </c>
      <c r="K14" s="16">
        <f t="shared" si="3"/>
        <v>-63.875</v>
      </c>
      <c r="L14" s="16">
        <f t="shared" si="3"/>
        <v>-93.875</v>
      </c>
      <c r="M14" s="16">
        <f t="shared" si="3"/>
        <v>-15.875</v>
      </c>
      <c r="N14" s="16">
        <f t="shared" si="3"/>
        <v>-12.875</v>
      </c>
      <c r="O14" s="16">
        <f t="shared" si="3"/>
        <v>53.125</v>
      </c>
      <c r="P14" s="16">
        <f t="shared" si="3"/>
        <v>127.125</v>
      </c>
      <c r="Q14" s="16">
        <f t="shared" si="3"/>
        <v>-10.875</v>
      </c>
      <c r="R14" s="16">
        <f t="shared" si="3"/>
        <v>-75.875</v>
      </c>
      <c r="S14" s="16">
        <f t="shared" si="3"/>
        <v>0.125</v>
      </c>
      <c r="T14" s="17"/>
      <c r="U14" s="17"/>
      <c r="V14" s="17"/>
      <c r="W14" s="17"/>
      <c r="X14" s="17"/>
      <c r="Y14" s="17"/>
    </row>
    <row r="15" spans="1:25" x14ac:dyDescent="0.25">
      <c r="A15" t="s">
        <v>738</v>
      </c>
      <c r="B15" s="14">
        <f>SUM(D14:S14)</f>
        <v>0</v>
      </c>
      <c r="D15" s="16"/>
      <c r="E15" s="16"/>
      <c r="F15" s="16"/>
      <c r="G15" s="16"/>
      <c r="H15" s="16"/>
      <c r="I15" s="16"/>
      <c r="J15" s="16"/>
      <c r="K15" s="16"/>
      <c r="L15" s="16"/>
      <c r="M15" s="16"/>
      <c r="N15" s="16"/>
      <c r="O15" s="16"/>
      <c r="P15" s="16"/>
      <c r="Q15" s="16"/>
      <c r="R15" s="16"/>
      <c r="S15" s="16"/>
      <c r="T15" s="17"/>
      <c r="U15" s="17"/>
      <c r="V15" s="17"/>
      <c r="W15" s="17"/>
      <c r="X15" s="17"/>
      <c r="Y15" s="17"/>
    </row>
    <row r="16" spans="1:25" x14ac:dyDescent="0.25">
      <c r="A16" t="s">
        <v>739</v>
      </c>
      <c r="D16" s="16">
        <f>ABS(D14)</f>
        <v>46.125</v>
      </c>
      <c r="E16" s="16">
        <f t="shared" ref="E16:S16" si="4">ABS(E14)</f>
        <v>30.125</v>
      </c>
      <c r="F16" s="16">
        <f t="shared" si="4"/>
        <v>36.125</v>
      </c>
      <c r="G16" s="16">
        <f t="shared" si="4"/>
        <v>45.125</v>
      </c>
      <c r="H16" s="16">
        <f t="shared" si="4"/>
        <v>37.125</v>
      </c>
      <c r="I16" s="16">
        <f t="shared" si="4"/>
        <v>10.875</v>
      </c>
      <c r="J16" s="16">
        <f t="shared" si="4"/>
        <v>90.875</v>
      </c>
      <c r="K16" s="16">
        <f t="shared" si="4"/>
        <v>63.875</v>
      </c>
      <c r="L16" s="16">
        <f t="shared" si="4"/>
        <v>93.875</v>
      </c>
      <c r="M16" s="16">
        <f t="shared" si="4"/>
        <v>15.875</v>
      </c>
      <c r="N16" s="16">
        <f t="shared" si="4"/>
        <v>12.875</v>
      </c>
      <c r="O16" s="16">
        <f t="shared" si="4"/>
        <v>53.125</v>
      </c>
      <c r="P16" s="16">
        <f t="shared" si="4"/>
        <v>127.125</v>
      </c>
      <c r="Q16" s="16">
        <f t="shared" si="4"/>
        <v>10.875</v>
      </c>
      <c r="R16" s="16">
        <f t="shared" si="4"/>
        <v>75.875</v>
      </c>
      <c r="S16" s="16">
        <f t="shared" si="4"/>
        <v>0.125</v>
      </c>
      <c r="T16" s="17"/>
      <c r="U16" s="17"/>
      <c r="V16" s="17"/>
      <c r="W16" s="17"/>
      <c r="X16" s="17"/>
      <c r="Y16" s="17"/>
    </row>
    <row r="17" spans="1:25" x14ac:dyDescent="0.25">
      <c r="A17" t="s">
        <v>736</v>
      </c>
      <c r="B17" s="15">
        <f>SUM(D16:S16)/16</f>
        <v>46.875</v>
      </c>
      <c r="C17" t="s">
        <v>740</v>
      </c>
      <c r="D17" s="16">
        <f>AVEDEV(D12:S12)</f>
        <v>46.875</v>
      </c>
      <c r="E17" s="16"/>
      <c r="F17" s="16"/>
      <c r="G17" s="16"/>
      <c r="H17" s="16"/>
      <c r="I17" s="16"/>
      <c r="J17" s="16"/>
      <c r="K17" s="16"/>
      <c r="L17" s="16"/>
      <c r="M17" s="16"/>
      <c r="N17" s="16"/>
      <c r="O17" s="16"/>
      <c r="P17" s="16"/>
      <c r="Q17" s="16"/>
      <c r="R17" s="16"/>
      <c r="S17" s="16"/>
      <c r="T17" s="17"/>
      <c r="U17" s="17"/>
      <c r="V17" s="17"/>
      <c r="W17" s="17"/>
      <c r="X17" s="17"/>
      <c r="Y17" s="17"/>
    </row>
    <row r="18" spans="1:25" x14ac:dyDescent="0.25">
      <c r="A18" t="s">
        <v>741</v>
      </c>
      <c r="B18" s="15"/>
      <c r="D18" s="16">
        <f>D14^2</f>
        <v>2127.515625</v>
      </c>
      <c r="E18" s="16">
        <f t="shared" ref="E18:S18" si="5">E14^2</f>
        <v>907.515625</v>
      </c>
      <c r="F18" s="16">
        <f t="shared" si="5"/>
        <v>1305.015625</v>
      </c>
      <c r="G18" s="16">
        <f t="shared" si="5"/>
        <v>2036.265625</v>
      </c>
      <c r="H18" s="16">
        <f t="shared" si="5"/>
        <v>1378.265625</v>
      </c>
      <c r="I18" s="16">
        <f t="shared" si="5"/>
        <v>118.265625</v>
      </c>
      <c r="J18" s="16">
        <f t="shared" si="5"/>
        <v>8258.265625</v>
      </c>
      <c r="K18" s="16">
        <f t="shared" si="5"/>
        <v>4080.015625</v>
      </c>
      <c r="L18" s="16">
        <f t="shared" si="5"/>
        <v>8812.515625</v>
      </c>
      <c r="M18" s="16">
        <f t="shared" si="5"/>
        <v>252.015625</v>
      </c>
      <c r="N18" s="16">
        <f t="shared" si="5"/>
        <v>165.765625</v>
      </c>
      <c r="O18" s="16">
        <f t="shared" si="5"/>
        <v>2822.265625</v>
      </c>
      <c r="P18" s="16">
        <f t="shared" si="5"/>
        <v>16160.765625</v>
      </c>
      <c r="Q18" s="16">
        <f t="shared" si="5"/>
        <v>118.265625</v>
      </c>
      <c r="R18" s="16">
        <f t="shared" si="5"/>
        <v>5757.015625</v>
      </c>
      <c r="S18" s="16">
        <f t="shared" si="5"/>
        <v>1.5625E-2</v>
      </c>
      <c r="T18" s="17"/>
      <c r="U18" s="17"/>
      <c r="V18" s="17"/>
      <c r="W18" s="17"/>
      <c r="X18" s="17"/>
      <c r="Y18" s="17"/>
    </row>
    <row r="19" spans="1:25" x14ac:dyDescent="0.25">
      <c r="A19" t="s">
        <v>742</v>
      </c>
      <c r="B19" s="15">
        <f>AVERAGE(D18:S18)</f>
        <v>3393.734375</v>
      </c>
      <c r="C19" t="s">
        <v>743</v>
      </c>
      <c r="D19" s="16">
        <f>_xlfn.VAR.P(D12:S12)</f>
        <v>3393.734375</v>
      </c>
      <c r="E19" s="16"/>
      <c r="F19" s="16"/>
      <c r="G19" s="16"/>
      <c r="H19" s="16"/>
      <c r="I19" s="16"/>
      <c r="J19" s="16"/>
      <c r="K19" s="16"/>
      <c r="L19" s="16"/>
      <c r="M19" s="16"/>
      <c r="N19" s="16"/>
      <c r="O19" s="16"/>
      <c r="P19" s="16"/>
      <c r="Q19" s="16"/>
      <c r="R19" s="16"/>
      <c r="S19" s="16"/>
      <c r="T19" s="17"/>
      <c r="U19" s="17"/>
      <c r="V19" s="17"/>
      <c r="W19" s="17"/>
      <c r="X19" s="17"/>
      <c r="Y19" s="17"/>
    </row>
    <row r="20" spans="1:25" x14ac:dyDescent="0.25">
      <c r="A20" t="s">
        <v>745</v>
      </c>
      <c r="B20" s="15">
        <f>SQRT(B19)</f>
        <v>58.255766881914788</v>
      </c>
      <c r="D20" s="17">
        <f>_xlfn.STDEV.P(D12:S12)</f>
        <v>58.255766881914788</v>
      </c>
      <c r="E20" s="17"/>
      <c r="F20" s="17"/>
      <c r="G20" s="17"/>
      <c r="H20" s="17"/>
      <c r="I20" s="17"/>
      <c r="J20" s="17"/>
      <c r="K20" s="17"/>
      <c r="L20" s="17"/>
      <c r="M20" s="17"/>
      <c r="N20" s="17"/>
      <c r="O20" s="17"/>
      <c r="P20" s="17"/>
      <c r="Q20" s="17"/>
      <c r="R20" s="17"/>
      <c r="S20" s="17"/>
      <c r="T20" s="17"/>
      <c r="U20" s="17"/>
      <c r="V20" s="17"/>
      <c r="W20" s="17"/>
      <c r="X20" s="17"/>
      <c r="Y20" s="17"/>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Metadata - Countries</vt:lpstr>
      <vt:lpstr>Metadata - Indicators</vt:lpstr>
      <vt:lpstr>Analysis</vt:lpstr>
      <vt:lpstr>Discards</vt:lpstr>
      <vt:lpstr>FinalCountries</vt:lpstr>
      <vt:lpstr>Comparison</vt:lpstr>
      <vt:lpstr>Dispersion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Sloan</dc:creator>
  <cp:lastModifiedBy>Michael Sloan</cp:lastModifiedBy>
  <dcterms:created xsi:type="dcterms:W3CDTF">2015-01-13T07:00:30Z</dcterms:created>
  <dcterms:modified xsi:type="dcterms:W3CDTF">2015-08-03T01:58:19Z</dcterms:modified>
</cp:coreProperties>
</file>