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externalLinks/externalLink2.xml" ContentType="application/vnd.openxmlformats-officedocument.spreadsheetml.externalLink+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externalLinks/externalLink1.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THANG\2019\du toan\cong khai 2019\Quyet toan 2017 duoc HĐND phe chuan\"/>
    </mc:Choice>
  </mc:AlternateContent>
  <bookViews>
    <workbookView xWindow="0" yWindow="0" windowWidth="20490" windowHeight="7155"/>
  </bookViews>
  <sheets>
    <sheet name="Sheet1" sheetId="1" r:id="rId1"/>
  </sheets>
  <externalReferences>
    <externalReference r:id="rId2"/>
    <externalReference r:id="rId3"/>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3" i="1" l="1"/>
  <c r="D42" i="1"/>
  <c r="D39" i="1"/>
  <c r="E39" i="1" s="1"/>
  <c r="D38" i="1"/>
  <c r="C38" i="1"/>
  <c r="D37" i="1"/>
  <c r="E37" i="1" s="1"/>
  <c r="D36" i="1"/>
  <c r="E36" i="1" s="1"/>
  <c r="D35" i="1"/>
  <c r="E35" i="1" s="1"/>
  <c r="D34" i="1"/>
  <c r="E34" i="1" s="1"/>
  <c r="D33" i="1"/>
  <c r="E33" i="1" s="1"/>
  <c r="D32" i="1"/>
  <c r="E32" i="1" s="1"/>
  <c r="D31" i="1"/>
  <c r="E31" i="1" s="1"/>
  <c r="D30" i="1"/>
  <c r="E30" i="1" s="1"/>
  <c r="D29" i="1"/>
  <c r="C29" i="1"/>
  <c r="D28" i="1"/>
  <c r="E28" i="1" s="1"/>
  <c r="D26" i="1"/>
  <c r="C26" i="1"/>
  <c r="D24" i="1"/>
  <c r="D23" i="1"/>
  <c r="D22" i="1"/>
  <c r="D21" i="1"/>
  <c r="D20" i="1"/>
  <c r="D19" i="1"/>
  <c r="D18" i="1"/>
  <c r="D17" i="1"/>
  <c r="D16" i="1"/>
  <c r="D15" i="1"/>
  <c r="D14" i="1"/>
  <c r="D12" i="1"/>
  <c r="D11" i="1"/>
  <c r="E11" i="1" s="1"/>
  <c r="D9" i="1"/>
  <c r="E26" i="1" l="1"/>
  <c r="E29" i="1"/>
  <c r="D10" i="1"/>
  <c r="E38" i="1"/>
  <c r="C10" i="1"/>
  <c r="C8" i="1" s="1"/>
  <c r="D8" i="1" l="1"/>
  <c r="E8" i="1" s="1"/>
  <c r="E10" i="1"/>
  <c r="G8" i="1" l="1"/>
</calcChain>
</file>

<file path=xl/sharedStrings.xml><?xml version="1.0" encoding="utf-8"?>
<sst xmlns="http://schemas.openxmlformats.org/spreadsheetml/2006/main" count="69" uniqueCount="57">
  <si>
    <t>QUYẾT TOÁN CHI NGÂN SÁCH CẤP TỈNH THEO LĨNH VỰC NĂM 2017</t>
  </si>
  <si>
    <t>Đơn vị: Triệu đồng</t>
  </si>
  <si>
    <t>STT</t>
  </si>
  <si>
    <t>Nội dung</t>
  </si>
  <si>
    <t>Dự toán</t>
  </si>
  <si>
    <t>Quyết toán</t>
  </si>
  <si>
    <t>A</t>
  </si>
  <si>
    <t>B</t>
  </si>
  <si>
    <t>4=2/1</t>
  </si>
  <si>
    <t xml:space="preserve">TỔNG CHI </t>
  </si>
  <si>
    <t xml:space="preserve">CHI BỔ SUNG CHO NGÂN SÁCH CẤP DƯỚI </t>
  </si>
  <si>
    <t>CHI NGÂN SÁCH CẤP TỈNH THEO LĨNH VỰC</t>
  </si>
  <si>
    <t>I</t>
  </si>
  <si>
    <t xml:space="preserve">Chi đầu tư phát triển </t>
  </si>
  <si>
    <t>Chi đầu tư cho các dự án</t>
  </si>
  <si>
    <t>Chi giáo dục - đào tạo và dạy nghề</t>
  </si>
  <si>
    <t>Chi khoa học và công nghệ</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</si>
  <si>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</si>
  <si>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</si>
  <si>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</si>
  <si>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</si>
  <si>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</si>
  <si>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</si>
  <si>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</si>
  <si>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</si>
  <si>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</si>
  <si>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</si>
  <si>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II</t>
  </si>
  <si>
    <t>Chi thường xuyên</t>
  </si>
  <si>
    <t>Chi khoa học và công nghệ (2)</t>
  </si>
  <si>
    <t>III</t>
  </si>
  <si>
    <t>Chi trả nợ lãi các khoản do chính quyền địa phương vay (2)</t>
  </si>
  <si>
    <t>IV</t>
  </si>
  <si>
    <t>Chi bổ sung quỹ dự trữ tài chính (2)</t>
  </si>
  <si>
    <t>V</t>
  </si>
  <si>
    <t>Dự phòng ngân sách</t>
  </si>
  <si>
    <t>VI</t>
  </si>
  <si>
    <t>Chi tạo nguồn, điều chỉnh tiền lương</t>
  </si>
  <si>
    <t>C</t>
  </si>
  <si>
    <t>CHI CHUYỂN NGUỒN SANG NĂM SAU</t>
  </si>
  <si>
    <t>D</t>
  </si>
  <si>
    <t>CHI NỘP NGÂN SÁCH CẤP TRÊN</t>
  </si>
  <si>
    <t>UBND TỈNH BẮC NINH</t>
  </si>
  <si>
    <t>(Quyết toán đã được Hội đồng nhân dân phê chuẩn)</t>
  </si>
  <si>
    <t>Biểu số 65/CK-NSNN</t>
  </si>
  <si>
    <t>Trong đó:</t>
  </si>
  <si>
    <t>1.1</t>
  </si>
  <si>
    <t>1.2</t>
  </si>
  <si>
    <t>1.3</t>
  </si>
  <si>
    <t>1.4</t>
  </si>
  <si>
    <t>1.5</t>
  </si>
  <si>
    <t>1.6</t>
  </si>
  <si>
    <t>1.7</t>
  </si>
  <si>
    <t>1.8</t>
  </si>
  <si>
    <t>1.9</t>
  </si>
  <si>
    <t>1.10</t>
  </si>
  <si>
    <t>So sánh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</si>
</sst>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 _₫_-;\-* #,##0.00\ _₫_-;_-* &quot;-&quot;??\ _₫_-;_-@_-"/>
    <numFmt numFmtId="164" formatCode="_-* #,##0_-;\-* #,##0_-;_-* &quot;-&quot;??_-;_-@_-"/>
  </numFmts>
  <fonts count="8" x14ac:knownFonts="1">
    <font>
      <sz val="11"/>
      <color theme="1"/>
      <name val="Calibri"/>
      <family val="2"/>
      <charset val="163"/>
      <scheme val="minor"/>
    </font>
    <font>
      <sz val="11"/>
      <color theme="1"/>
      <name val="Calibri"/>
      <family val="2"/>
      <charset val="163"/>
      <scheme val="minor"/>
    </font>
    <font>
      <b/>
      <sz val="12"/>
      <color indexed="8"/>
      <name val="Times New Roman"/>
      <family val="1"/>
    </font>
    <font>
      <i/>
      <sz val="12"/>
      <color indexed="8"/>
      <name val="Times New Roman"/>
      <family val="1"/>
    </font>
    <font>
      <sz val="12"/>
      <color indexed="8"/>
      <name val="Times New Roman"/>
      <family val="1"/>
    </font>
    <font>
      <b/>
      <sz val="11"/>
      <color indexed="8"/>
      <name val="Times New Roman"/>
      <family val="1"/>
    </font>
    <font>
      <b/>
      <sz val="11"/>
      <color theme="1"/>
      <name val="Times New Roman"/>
      <family val="1"/>
    </font>
    <font>
      <b/>
      <sz val="12"/>
      <color theme="1"/>
      <name val="Times New Roman"/>
      <family val="1"/>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8">
    <xf numFmtId="0" fontId="0" fillId="0" borderId="0" xfId="0"/>
    <xf numFmtId="164" fontId="0" fillId="0" borderId="0" xfId="1" applyNumberFormat="1" applyFont="1"/>
    <xf numFmtId="0" fontId="3" fillId="0" borderId="0" xfId="0" applyFont="1" applyAlignment="1">
      <alignment horizontal="right" vertical="center"/>
    </xf>
    <xf numFmtId="0" fontId="2" fillId="0" borderId="1" xfId="0" applyFont="1" applyBorder="1" applyAlignment="1">
      <alignment horizontal="center" vertical="center" wrapText="1"/>
    </xf>
    <xf numFmtId="164" fontId="2" fillId="0" borderId="1" xfId="1" applyNumberFormat="1" applyFont="1" applyBorder="1" applyAlignment="1">
      <alignment horizontal="center" vertical="center" wrapText="1"/>
    </xf>
    <xf numFmtId="0" fontId="2" fillId="0" borderId="1" xfId="0" applyFont="1" applyBorder="1" applyAlignment="1">
      <alignment vertical="center" wrapText="1"/>
    </xf>
    <xf numFmtId="9" fontId="2" fillId="0" borderId="1" xfId="2" applyFont="1" applyBorder="1" applyAlignment="1">
      <alignment horizontal="center" vertical="center" wrapText="1"/>
    </xf>
    <xf numFmtId="164" fontId="0" fillId="0" borderId="0" xfId="0" applyNumberFormat="1"/>
    <xf numFmtId="0" fontId="4" fillId="0" borderId="1" xfId="0" applyFont="1" applyBorder="1" applyAlignment="1">
      <alignment horizontal="center" vertical="center" wrapText="1"/>
    </xf>
    <xf numFmtId="0" fontId="4" fillId="0" borderId="1" xfId="0" applyFont="1" applyBorder="1" applyAlignment="1">
      <alignment vertical="center" wrapText="1"/>
    </xf>
    <xf numFmtId="164" fontId="4" fillId="0" borderId="1" xfId="1" applyNumberFormat="1" applyFont="1" applyBorder="1" applyAlignment="1">
      <alignment horizontal="center" vertical="center" wrapText="1"/>
    </xf>
    <xf numFmtId="0" fontId="5" fillId="0" borderId="1" xfId="0" applyFont="1" applyBorder="1" applyAlignment="1">
      <alignment vertical="center" wrapText="1"/>
    </xf>
    <xf numFmtId="0" fontId="2" fillId="0" borderId="1" xfId="0" applyFont="1" applyBorder="1" applyAlignment="1">
      <alignment horizontal="center" vertical="center"/>
    </xf>
    <xf numFmtId="0" fontId="2" fillId="0" borderId="1" xfId="0" applyFont="1" applyFill="1" applyBorder="1" applyAlignment="1">
      <alignment vertical="center" wrapText="1"/>
    </xf>
    <xf numFmtId="164" fontId="0" fillId="0" borderId="1" xfId="1" applyNumberFormat="1" applyFont="1" applyBorder="1"/>
    <xf numFmtId="0" fontId="0" fillId="0" borderId="1" xfId="0" applyBorder="1"/>
    <xf numFmtId="0" fontId="3" fillId="0" borderId="0" xfId="0" applyFont="1" applyAlignment="1">
      <alignment horizontal="left" vertical="center"/>
    </xf>
    <xf numFmtId="0" fontId="0" fillId="0" borderId="0" xfId="0" applyFont="1"/>
    <xf numFmtId="0" fontId="6" fillId="0" borderId="0" xfId="0" applyFont="1"/>
    <xf numFmtId="0" fontId="3" fillId="0" borderId="0" xfId="0" applyFont="1" applyAlignment="1">
      <alignment horizontal="left" vertical="center" wrapText="1"/>
    </xf>
    <xf numFmtId="0" fontId="2" fillId="0" borderId="0" xfId="0" applyFont="1" applyAlignment="1">
      <alignment horizontal="center" vertical="center" wrapText="1"/>
    </xf>
    <xf numFmtId="0" fontId="4" fillId="0" borderId="0" xfId="0" applyFont="1" applyAlignment="1">
      <alignment horizontal="center" vertical="center" wrapText="1"/>
    </xf>
    <xf numFmtId="0" fontId="2" fillId="0" borderId="1" xfId="0" applyFont="1" applyBorder="1" applyAlignment="1">
      <alignment horizontal="center" vertical="center" wrapText="1"/>
    </xf>
    <xf numFmtId="164" fontId="2" fillId="0" borderId="1" xfId="1" applyNumberFormat="1" applyFont="1" applyBorder="1" applyAlignment="1">
      <alignment horizontal="center" vertical="center" wrapText="1"/>
    </xf>
    <xf numFmtId="9" fontId="4" fillId="0" borderId="1" xfId="2"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164" fontId="7" fillId="0" borderId="0" xfId="1" applyNumberFormat="1" applyFont="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Quyet%20toan/2017/QUYET%20TOAN%20NSDP%20CHUAN%20sua%20lai.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Quyet%20toan/2017/BCH&#27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ểu nháp"/>
      <sheetName val="Bieu 70-342"/>
      <sheetName val="68-TT,DP"/>
      <sheetName val="69-342"/>
      <sheetName val="53"/>
      <sheetName val="quyet toan von dau tu bsmt"/>
      <sheetName val="bIỂU 61-31 CTMT"/>
      <sheetName val=" QUYẾT TOÁN - BIỂU 62"/>
      <sheetName val="Sheet1"/>
      <sheetName val="bieu 50-31"/>
      <sheetName val="57-31"/>
      <sheetName val="tang giảm qlhc-66"/>
      <sheetName val="Biểu 51 "/>
      <sheetName val="BIEU 56"/>
      <sheetName val="bIEU 48"/>
      <sheetName val="Biểu 49"/>
      <sheetName val="Biểu 52"/>
      <sheetName val="mã đv anh cao gửi"/>
      <sheetName val="82"/>
      <sheetName val=" QUYẾT TOÁN - BIỂU 62 (biểu ký)"/>
      <sheetName val="dvns"/>
      <sheetName val="Biểu 60-342 (bieu ky)"/>
      <sheetName val="Biểu 60-342"/>
      <sheetName val="mã mtqg"/>
      <sheetName val="MTQG"/>
      <sheetName val="7000"/>
      <sheetName val="83"/>
      <sheetName val="84"/>
      <sheetName val="Biểu 61-342"/>
      <sheetName val="Sheet2"/>
      <sheetName val="PL7-DP"/>
      <sheetName val="895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2">
          <cell r="D12">
            <v>171660</v>
          </cell>
        </row>
        <row r="84">
          <cell r="D84">
            <v>44490</v>
          </cell>
        </row>
        <row r="94">
          <cell r="D94">
            <v>46770</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row r="38">
          <cell r="F38">
            <v>2897170</v>
          </cell>
        </row>
        <row r="59">
          <cell r="F59">
            <v>2733526</v>
          </cell>
        </row>
        <row r="62">
          <cell r="F62">
            <v>139318</v>
          </cell>
        </row>
        <row r="63">
          <cell r="F63">
            <v>61367</v>
          </cell>
        </row>
        <row r="65">
          <cell r="F65">
            <v>124026</v>
          </cell>
        </row>
        <row r="66">
          <cell r="F66">
            <v>4457</v>
          </cell>
        </row>
        <row r="67">
          <cell r="F67">
            <v>8473</v>
          </cell>
        </row>
        <row r="68">
          <cell r="F68">
            <v>398684</v>
          </cell>
        </row>
        <row r="69">
          <cell r="F69">
            <v>1708248</v>
          </cell>
        </row>
        <row r="70">
          <cell r="F70">
            <v>129333</v>
          </cell>
        </row>
        <row r="71">
          <cell r="F71">
            <v>0</v>
          </cell>
        </row>
        <row r="73">
          <cell r="F73">
            <v>163644</v>
          </cell>
        </row>
        <row r="76">
          <cell r="E76">
            <v>49900</v>
          </cell>
        </row>
        <row r="78">
          <cell r="F78">
            <v>3392987</v>
          </cell>
        </row>
        <row r="82">
          <cell r="F82">
            <v>845115</v>
          </cell>
        </row>
        <row r="83">
          <cell r="F83">
            <v>36397</v>
          </cell>
        </row>
        <row r="84">
          <cell r="F84">
            <v>460142</v>
          </cell>
        </row>
        <row r="85">
          <cell r="F85">
            <v>106481</v>
          </cell>
        </row>
        <row r="86">
          <cell r="F86">
            <v>41606</v>
          </cell>
        </row>
        <row r="87">
          <cell r="F87">
            <v>12986</v>
          </cell>
        </row>
        <row r="88">
          <cell r="F88">
            <v>119474</v>
          </cell>
        </row>
        <row r="89">
          <cell r="F89">
            <v>911023</v>
          </cell>
        </row>
        <row r="90">
          <cell r="F90">
            <v>361731</v>
          </cell>
        </row>
        <row r="91">
          <cell r="F91">
            <v>76921</v>
          </cell>
        </row>
        <row r="94">
          <cell r="E94">
            <v>1000</v>
          </cell>
        </row>
        <row r="98">
          <cell r="F98">
            <v>2794493</v>
          </cell>
        </row>
        <row r="99">
          <cell r="F99">
            <v>3343918</v>
          </cell>
        </row>
        <row r="109">
          <cell r="F109">
            <v>12483077</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EU 48"/>
      <sheetName val="bieu 50-31"/>
      <sheetName val="Biểu 51 "/>
      <sheetName val="Biểu 52"/>
      <sheetName val="53"/>
      <sheetName val="Biểu 54"/>
      <sheetName val="58-Huyện"/>
      <sheetName val="59"/>
      <sheetName val="bIỂU 61-31 CTMT"/>
    </sheetNames>
    <sheetDataSet>
      <sheetData sheetId="0" refreshError="1"/>
      <sheetData sheetId="1" refreshError="1"/>
      <sheetData sheetId="2" refreshError="1"/>
      <sheetData sheetId="3" refreshError="1"/>
      <sheetData sheetId="4" refreshError="1">
        <row r="70">
          <cell r="G70">
            <v>3608.701513</v>
          </cell>
        </row>
      </sheetData>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tabSelected="1" workbookViewId="0">
      <selection activeCell="B7" sqref="B7"/>
    </sheetView>
  </sheetViews>
  <sheetFormatPr defaultRowHeight="15" x14ac:dyDescent="0.25"/>
  <cols>
    <col min="1" max="1" width="6.28515625" customWidth="1"/>
    <col min="2" max="2" width="41.42578125" customWidth="1"/>
    <col min="3" max="3" width="13.28515625" style="1" customWidth="1"/>
    <col min="4" max="4" width="13.42578125" style="1" customWidth="1"/>
    <col min="5" max="5" width="10.140625" customWidth="1"/>
    <col min="256" max="256" width="6.28515625" customWidth="1"/>
    <col min="257" max="257" width="47" customWidth="1"/>
    <col min="258" max="261" width="10.140625" customWidth="1"/>
    <col min="512" max="512" width="6.28515625" customWidth="1"/>
    <col min="513" max="513" width="47" customWidth="1"/>
    <col min="514" max="517" width="10.140625" customWidth="1"/>
    <col min="768" max="768" width="6.28515625" customWidth="1"/>
    <col min="769" max="769" width="47" customWidth="1"/>
    <col min="770" max="773" width="10.140625" customWidth="1"/>
    <col min="1024" max="1024" width="6.28515625" customWidth="1"/>
    <col min="1025" max="1025" width="47" customWidth="1"/>
    <col min="1026" max="1029" width="10.140625" customWidth="1"/>
    <col min="1280" max="1280" width="6.28515625" customWidth="1"/>
    <col min="1281" max="1281" width="47" customWidth="1"/>
    <col min="1282" max="1285" width="10.140625" customWidth="1"/>
    <col min="1536" max="1536" width="6.28515625" customWidth="1"/>
    <col min="1537" max="1537" width="47" customWidth="1"/>
    <col min="1538" max="1541" width="10.140625" customWidth="1"/>
    <col min="1792" max="1792" width="6.28515625" customWidth="1"/>
    <col min="1793" max="1793" width="47" customWidth="1"/>
    <col min="1794" max="1797" width="10.140625" customWidth="1"/>
    <col min="2048" max="2048" width="6.28515625" customWidth="1"/>
    <col min="2049" max="2049" width="47" customWidth="1"/>
    <col min="2050" max="2053" width="10.140625" customWidth="1"/>
    <col min="2304" max="2304" width="6.28515625" customWidth="1"/>
    <col min="2305" max="2305" width="47" customWidth="1"/>
    <col min="2306" max="2309" width="10.140625" customWidth="1"/>
    <col min="2560" max="2560" width="6.28515625" customWidth="1"/>
    <col min="2561" max="2561" width="47" customWidth="1"/>
    <col min="2562" max="2565" width="10.140625" customWidth="1"/>
    <col min="2816" max="2816" width="6.28515625" customWidth="1"/>
    <col min="2817" max="2817" width="47" customWidth="1"/>
    <col min="2818" max="2821" width="10.140625" customWidth="1"/>
    <col min="3072" max="3072" width="6.28515625" customWidth="1"/>
    <col min="3073" max="3073" width="47" customWidth="1"/>
    <col min="3074" max="3077" width="10.140625" customWidth="1"/>
    <col min="3328" max="3328" width="6.28515625" customWidth="1"/>
    <col min="3329" max="3329" width="47" customWidth="1"/>
    <col min="3330" max="3333" width="10.140625" customWidth="1"/>
    <col min="3584" max="3584" width="6.28515625" customWidth="1"/>
    <col min="3585" max="3585" width="47" customWidth="1"/>
    <col min="3586" max="3589" width="10.140625" customWidth="1"/>
    <col min="3840" max="3840" width="6.28515625" customWidth="1"/>
    <col min="3841" max="3841" width="47" customWidth="1"/>
    <col min="3842" max="3845" width="10.140625" customWidth="1"/>
    <col min="4096" max="4096" width="6.28515625" customWidth="1"/>
    <col min="4097" max="4097" width="47" customWidth="1"/>
    <col min="4098" max="4101" width="10.140625" customWidth="1"/>
    <col min="4352" max="4352" width="6.28515625" customWidth="1"/>
    <col min="4353" max="4353" width="47" customWidth="1"/>
    <col min="4354" max="4357" width="10.140625" customWidth="1"/>
    <col min="4608" max="4608" width="6.28515625" customWidth="1"/>
    <col min="4609" max="4609" width="47" customWidth="1"/>
    <col min="4610" max="4613" width="10.140625" customWidth="1"/>
    <col min="4864" max="4864" width="6.28515625" customWidth="1"/>
    <col min="4865" max="4865" width="47" customWidth="1"/>
    <col min="4866" max="4869" width="10.140625" customWidth="1"/>
    <col min="5120" max="5120" width="6.28515625" customWidth="1"/>
    <col min="5121" max="5121" width="47" customWidth="1"/>
    <col min="5122" max="5125" width="10.140625" customWidth="1"/>
    <col min="5376" max="5376" width="6.28515625" customWidth="1"/>
    <col min="5377" max="5377" width="47" customWidth="1"/>
    <col min="5378" max="5381" width="10.140625" customWidth="1"/>
    <col min="5632" max="5632" width="6.28515625" customWidth="1"/>
    <col min="5633" max="5633" width="47" customWidth="1"/>
    <col min="5634" max="5637" width="10.140625" customWidth="1"/>
    <col min="5888" max="5888" width="6.28515625" customWidth="1"/>
    <col min="5889" max="5889" width="47" customWidth="1"/>
    <col min="5890" max="5893" width="10.140625" customWidth="1"/>
    <col min="6144" max="6144" width="6.28515625" customWidth="1"/>
    <col min="6145" max="6145" width="47" customWidth="1"/>
    <col min="6146" max="6149" width="10.140625" customWidth="1"/>
    <col min="6400" max="6400" width="6.28515625" customWidth="1"/>
    <col min="6401" max="6401" width="47" customWidth="1"/>
    <col min="6402" max="6405" width="10.140625" customWidth="1"/>
    <col min="6656" max="6656" width="6.28515625" customWidth="1"/>
    <col min="6657" max="6657" width="47" customWidth="1"/>
    <col min="6658" max="6661" width="10.140625" customWidth="1"/>
    <col min="6912" max="6912" width="6.28515625" customWidth="1"/>
    <col min="6913" max="6913" width="47" customWidth="1"/>
    <col min="6914" max="6917" width="10.140625" customWidth="1"/>
    <col min="7168" max="7168" width="6.28515625" customWidth="1"/>
    <col min="7169" max="7169" width="47" customWidth="1"/>
    <col min="7170" max="7173" width="10.140625" customWidth="1"/>
    <col min="7424" max="7424" width="6.28515625" customWidth="1"/>
    <col min="7425" max="7425" width="47" customWidth="1"/>
    <col min="7426" max="7429" width="10.140625" customWidth="1"/>
    <col min="7680" max="7680" width="6.28515625" customWidth="1"/>
    <col min="7681" max="7681" width="47" customWidth="1"/>
    <col min="7682" max="7685" width="10.140625" customWidth="1"/>
    <col min="7936" max="7936" width="6.28515625" customWidth="1"/>
    <col min="7937" max="7937" width="47" customWidth="1"/>
    <col min="7938" max="7941" width="10.140625" customWidth="1"/>
    <col min="8192" max="8192" width="6.28515625" customWidth="1"/>
    <col min="8193" max="8193" width="47" customWidth="1"/>
    <col min="8194" max="8197" width="10.140625" customWidth="1"/>
    <col min="8448" max="8448" width="6.28515625" customWidth="1"/>
    <col min="8449" max="8449" width="47" customWidth="1"/>
    <col min="8450" max="8453" width="10.140625" customWidth="1"/>
    <col min="8704" max="8704" width="6.28515625" customWidth="1"/>
    <col min="8705" max="8705" width="47" customWidth="1"/>
    <col min="8706" max="8709" width="10.140625" customWidth="1"/>
    <col min="8960" max="8960" width="6.28515625" customWidth="1"/>
    <col min="8961" max="8961" width="47" customWidth="1"/>
    <col min="8962" max="8965" width="10.140625" customWidth="1"/>
    <col min="9216" max="9216" width="6.28515625" customWidth="1"/>
    <col min="9217" max="9217" width="47" customWidth="1"/>
    <col min="9218" max="9221" width="10.140625" customWidth="1"/>
    <col min="9472" max="9472" width="6.28515625" customWidth="1"/>
    <col min="9473" max="9473" width="47" customWidth="1"/>
    <col min="9474" max="9477" width="10.140625" customWidth="1"/>
    <col min="9728" max="9728" width="6.28515625" customWidth="1"/>
    <col min="9729" max="9729" width="47" customWidth="1"/>
    <col min="9730" max="9733" width="10.140625" customWidth="1"/>
    <col min="9984" max="9984" width="6.28515625" customWidth="1"/>
    <col min="9985" max="9985" width="47" customWidth="1"/>
    <col min="9986" max="9989" width="10.140625" customWidth="1"/>
    <col min="10240" max="10240" width="6.28515625" customWidth="1"/>
    <col min="10241" max="10241" width="47" customWidth="1"/>
    <col min="10242" max="10245" width="10.140625" customWidth="1"/>
    <col min="10496" max="10496" width="6.28515625" customWidth="1"/>
    <col min="10497" max="10497" width="47" customWidth="1"/>
    <col min="10498" max="10501" width="10.140625" customWidth="1"/>
    <col min="10752" max="10752" width="6.28515625" customWidth="1"/>
    <col min="10753" max="10753" width="47" customWidth="1"/>
    <col min="10754" max="10757" width="10.140625" customWidth="1"/>
    <col min="11008" max="11008" width="6.28515625" customWidth="1"/>
    <col min="11009" max="11009" width="47" customWidth="1"/>
    <col min="11010" max="11013" width="10.140625" customWidth="1"/>
    <col min="11264" max="11264" width="6.28515625" customWidth="1"/>
    <col min="11265" max="11265" width="47" customWidth="1"/>
    <col min="11266" max="11269" width="10.140625" customWidth="1"/>
    <col min="11520" max="11520" width="6.28515625" customWidth="1"/>
    <col min="11521" max="11521" width="47" customWidth="1"/>
    <col min="11522" max="11525" width="10.140625" customWidth="1"/>
    <col min="11776" max="11776" width="6.28515625" customWidth="1"/>
    <col min="11777" max="11777" width="47" customWidth="1"/>
    <col min="11778" max="11781" width="10.140625" customWidth="1"/>
    <col min="12032" max="12032" width="6.28515625" customWidth="1"/>
    <col min="12033" max="12033" width="47" customWidth="1"/>
    <col min="12034" max="12037" width="10.140625" customWidth="1"/>
    <col min="12288" max="12288" width="6.28515625" customWidth="1"/>
    <col min="12289" max="12289" width="47" customWidth="1"/>
    <col min="12290" max="12293" width="10.140625" customWidth="1"/>
    <col min="12544" max="12544" width="6.28515625" customWidth="1"/>
    <col min="12545" max="12545" width="47" customWidth="1"/>
    <col min="12546" max="12549" width="10.140625" customWidth="1"/>
    <col min="12800" max="12800" width="6.28515625" customWidth="1"/>
    <col min="12801" max="12801" width="47" customWidth="1"/>
    <col min="12802" max="12805" width="10.140625" customWidth="1"/>
    <col min="13056" max="13056" width="6.28515625" customWidth="1"/>
    <col min="13057" max="13057" width="47" customWidth="1"/>
    <col min="13058" max="13061" width="10.140625" customWidth="1"/>
    <col min="13312" max="13312" width="6.28515625" customWidth="1"/>
    <col min="13313" max="13313" width="47" customWidth="1"/>
    <col min="13314" max="13317" width="10.140625" customWidth="1"/>
    <col min="13568" max="13568" width="6.28515625" customWidth="1"/>
    <col min="13569" max="13569" width="47" customWidth="1"/>
    <col min="13570" max="13573" width="10.140625" customWidth="1"/>
    <col min="13824" max="13824" width="6.28515625" customWidth="1"/>
    <col min="13825" max="13825" width="47" customWidth="1"/>
    <col min="13826" max="13829" width="10.140625" customWidth="1"/>
    <col min="14080" max="14080" width="6.28515625" customWidth="1"/>
    <col min="14081" max="14081" width="47" customWidth="1"/>
    <col min="14082" max="14085" width="10.140625" customWidth="1"/>
    <col min="14336" max="14336" width="6.28515625" customWidth="1"/>
    <col min="14337" max="14337" width="47" customWidth="1"/>
    <col min="14338" max="14341" width="10.140625" customWidth="1"/>
    <col min="14592" max="14592" width="6.28515625" customWidth="1"/>
    <col min="14593" max="14593" width="47" customWidth="1"/>
    <col min="14594" max="14597" width="10.140625" customWidth="1"/>
    <col min="14848" max="14848" width="6.28515625" customWidth="1"/>
    <col min="14849" max="14849" width="47" customWidth="1"/>
    <col min="14850" max="14853" width="10.140625" customWidth="1"/>
    <col min="15104" max="15104" width="6.28515625" customWidth="1"/>
    <col min="15105" max="15105" width="47" customWidth="1"/>
    <col min="15106" max="15109" width="10.140625" customWidth="1"/>
    <col min="15360" max="15360" width="6.28515625" customWidth="1"/>
    <col min="15361" max="15361" width="47" customWidth="1"/>
    <col min="15362" max="15365" width="10.140625" customWidth="1"/>
    <col min="15616" max="15616" width="6.28515625" customWidth="1"/>
    <col min="15617" max="15617" width="47" customWidth="1"/>
    <col min="15618" max="15621" width="10.140625" customWidth="1"/>
    <col min="15872" max="15872" width="6.28515625" customWidth="1"/>
    <col min="15873" max="15873" width="47" customWidth="1"/>
    <col min="15874" max="15877" width="10.140625" customWidth="1"/>
    <col min="16128" max="16128" width="6.28515625" customWidth="1"/>
    <col min="16129" max="16129" width="47" customWidth="1"/>
    <col min="16130" max="16133" width="10.140625" customWidth="1"/>
  </cols>
  <sheetData>
    <row r="1" spans="1:7" ht="15.75" customHeight="1" x14ac:dyDescent="0.25">
      <c r="A1" s="18" t="s">
        <v>42</v>
      </c>
      <c r="D1" s="27" t="s">
        <v>44</v>
      </c>
      <c r="E1" s="27"/>
    </row>
    <row r="2" spans="1:7" ht="15.75" x14ac:dyDescent="0.25">
      <c r="A2" s="20" t="s">
        <v>0</v>
      </c>
      <c r="B2" s="20"/>
      <c r="C2" s="20"/>
      <c r="D2" s="20"/>
      <c r="E2" s="20"/>
    </row>
    <row r="3" spans="1:7" ht="15.75" x14ac:dyDescent="0.25">
      <c r="A3" s="21" t="s">
        <v>43</v>
      </c>
      <c r="B3" s="21"/>
      <c r="C3" s="21"/>
      <c r="D3" s="21"/>
      <c r="E3" s="21"/>
    </row>
    <row r="4" spans="1:7" ht="15.75" x14ac:dyDescent="0.25">
      <c r="E4" s="2" t="s">
        <v>1</v>
      </c>
    </row>
    <row r="5" spans="1:7" ht="15.75" customHeight="1" x14ac:dyDescent="0.25">
      <c r="A5" s="22" t="s">
        <v>2</v>
      </c>
      <c r="B5" s="22" t="s">
        <v>3</v>
      </c>
      <c r="C5" s="23" t="s">
        <v>4</v>
      </c>
      <c r="D5" s="23" t="s">
        <v>5</v>
      </c>
      <c r="E5" s="25" t="s">
        <v>56</v>
      </c>
    </row>
    <row r="6" spans="1:7" ht="31.5" customHeight="1" x14ac:dyDescent="0.25">
      <c r="A6" s="22"/>
      <c r="B6" s="22"/>
      <c r="C6" s="23"/>
      <c r="D6" s="23"/>
      <c r="E6" s="26"/>
    </row>
    <row r="7" spans="1:7" ht="15.75" x14ac:dyDescent="0.25">
      <c r="A7" s="3" t="s">
        <v>6</v>
      </c>
      <c r="B7" s="3" t="s">
        <v>7</v>
      </c>
      <c r="C7" s="4">
        <v>1</v>
      </c>
      <c r="D7" s="4">
        <v>2</v>
      </c>
      <c r="E7" s="3" t="s">
        <v>8</v>
      </c>
    </row>
    <row r="8" spans="1:7" ht="15.75" x14ac:dyDescent="0.25">
      <c r="A8" s="3"/>
      <c r="B8" s="5" t="s">
        <v>9</v>
      </c>
      <c r="C8" s="4">
        <f>C9+C10+C42</f>
        <v>9181134</v>
      </c>
      <c r="D8" s="4">
        <f>D9+D10+D42+D43</f>
        <v>12483076.701513</v>
      </c>
      <c r="E8" s="6">
        <f>D8/C8</f>
        <v>1.3596443207901114</v>
      </c>
      <c r="F8" s="7"/>
      <c r="G8" s="7">
        <f>D8-'[1] QUYẾT TOÁN - BIỂU 62 (biểu ký)'!$F$109</f>
        <v>-0.29848700016736984</v>
      </c>
    </row>
    <row r="9" spans="1:7" ht="31.5" x14ac:dyDescent="0.25">
      <c r="A9" s="3" t="s">
        <v>6</v>
      </c>
      <c r="B9" s="5" t="s">
        <v>10</v>
      </c>
      <c r="C9" s="4">
        <v>1716806</v>
      </c>
      <c r="D9" s="4">
        <f>'[1] QUYẾT TOÁN - BIỂU 62 (biểu ký)'!F99</f>
        <v>3343918</v>
      </c>
      <c r="E9" s="6"/>
      <c r="F9" s="7"/>
    </row>
    <row r="10" spans="1:7" ht="31.5" x14ac:dyDescent="0.25">
      <c r="A10" s="3" t="s">
        <v>7</v>
      </c>
      <c r="B10" s="5" t="s">
        <v>11</v>
      </c>
      <c r="C10" s="4">
        <f>C11+C26+C38+C39+C40+C41</f>
        <v>7464328</v>
      </c>
      <c r="D10" s="4">
        <f>D11+D26+D38+D39+D40+D41</f>
        <v>6341057</v>
      </c>
      <c r="E10" s="6">
        <f>D10/C10</f>
        <v>0.84951478552389448</v>
      </c>
    </row>
    <row r="11" spans="1:7" ht="15.75" x14ac:dyDescent="0.25">
      <c r="A11" s="3" t="s">
        <v>12</v>
      </c>
      <c r="B11" s="5" t="s">
        <v>13</v>
      </c>
      <c r="C11" s="4">
        <v>1992090</v>
      </c>
      <c r="D11" s="4">
        <f>'[1] QUYẾT TOÁN - BIỂU 62 (biểu ký)'!F38</f>
        <v>2897170</v>
      </c>
      <c r="E11" s="6">
        <f>D11/C11</f>
        <v>1.4543369024491866</v>
      </c>
    </row>
    <row r="12" spans="1:7" ht="15.75" x14ac:dyDescent="0.25">
      <c r="A12" s="8">
        <v>1</v>
      </c>
      <c r="B12" s="9" t="s">
        <v>14</v>
      </c>
      <c r="C12" s="10"/>
      <c r="D12" s="10">
        <f>'[1] QUYẾT TOÁN - BIỂU 62 (biểu ký)'!F59</f>
        <v>2733526</v>
      </c>
      <c r="E12" s="6"/>
    </row>
    <row r="13" spans="1:7" ht="15.75" x14ac:dyDescent="0.25">
      <c r="A13" s="8"/>
      <c r="B13" s="9" t="s">
        <v>45</v>
      </c>
      <c r="C13" s="10"/>
      <c r="D13" s="10"/>
      <c r="E13" s="6"/>
    </row>
    <row r="14" spans="1:7" ht="15.75" x14ac:dyDescent="0.25">
      <c r="A14" s="8" t="s">
        <v>46</v>
      </c>
      <c r="B14" s="9" t="s">
        <v>15</v>
      </c>
      <c r="C14" s="10"/>
      <c r="D14" s="10">
        <f>'[1] QUYẾT TOÁN - BIỂU 62 (biểu ký)'!F62</f>
        <v>139318</v>
      </c>
      <c r="E14" s="6"/>
    </row>
    <row r="15" spans="1:7" ht="15.75" x14ac:dyDescent="0.25">
      <c r="A15" s="8" t="s">
        <v>47</v>
      </c>
      <c r="B15" s="9" t="s">
        <v>16</v>
      </c>
      <c r="C15" s="10"/>
      <c r="D15" s="10">
        <f>'[1] QUYẾT TOÁN - BIỂU 62 (biểu ký)'!F63</f>
        <v>61367</v>
      </c>
      <c r="E15" s="6"/>
    </row>
    <row r="16" spans="1:7" ht="15.75" x14ac:dyDescent="0.25">
      <c r="A16" s="8" t="s">
        <v>48</v>
      </c>
      <c r="B16" s="9" t="s">
        <v>17</v>
      </c>
      <c r="C16" s="10"/>
      <c r="D16" s="10">
        <f>'[1] QUYẾT TOÁN - BIỂU 62 (biểu ký)'!F63</f>
        <v>61367</v>
      </c>
      <c r="E16" s="6"/>
    </row>
    <row r="17" spans="1:5" ht="15.75" x14ac:dyDescent="0.25">
      <c r="A17" s="8" t="s">
        <v>49</v>
      </c>
      <c r="B17" s="9" t="s">
        <v>18</v>
      </c>
      <c r="C17" s="10"/>
      <c r="D17" s="10">
        <f>'[1] QUYẾT TOÁN - BIỂU 62 (biểu ký)'!F65</f>
        <v>124026</v>
      </c>
      <c r="E17" s="6"/>
    </row>
    <row r="18" spans="1:5" ht="15.75" x14ac:dyDescent="0.25">
      <c r="A18" s="8" t="s">
        <v>50</v>
      </c>
      <c r="B18" s="9" t="s">
        <v>19</v>
      </c>
      <c r="C18" s="10"/>
      <c r="D18" s="10">
        <f>'[1] QUYẾT TOÁN - BIỂU 62 (biểu ký)'!F66</f>
        <v>4457</v>
      </c>
      <c r="E18" s="6"/>
    </row>
    <row r="19" spans="1:5" ht="15.75" x14ac:dyDescent="0.25">
      <c r="A19" s="8" t="s">
        <v>51</v>
      </c>
      <c r="B19" s="9" t="s">
        <v>20</v>
      </c>
      <c r="C19" s="10"/>
      <c r="D19" s="10">
        <f>'[1] QUYẾT TOÁN - BIỂU 62 (biểu ký)'!F67</f>
        <v>8473</v>
      </c>
      <c r="E19" s="6"/>
    </row>
    <row r="20" spans="1:5" ht="15.75" x14ac:dyDescent="0.25">
      <c r="A20" s="8" t="s">
        <v>52</v>
      </c>
      <c r="B20" s="9" t="s">
        <v>21</v>
      </c>
      <c r="C20" s="10"/>
      <c r="D20" s="10">
        <f>'[1] QUYẾT TOÁN - BIỂU 62 (biểu ký)'!F68</f>
        <v>398684</v>
      </c>
      <c r="E20" s="6"/>
    </row>
    <row r="21" spans="1:5" ht="15.75" x14ac:dyDescent="0.25">
      <c r="A21" s="8" t="s">
        <v>53</v>
      </c>
      <c r="B21" s="9" t="s">
        <v>22</v>
      </c>
      <c r="C21" s="10"/>
      <c r="D21" s="10">
        <f>'[1] QUYẾT TOÁN - BIỂU 62 (biểu ký)'!F69</f>
        <v>1708248</v>
      </c>
      <c r="E21" s="6"/>
    </row>
    <row r="22" spans="1:5" ht="31.5" x14ac:dyDescent="0.25">
      <c r="A22" s="8" t="s">
        <v>54</v>
      </c>
      <c r="B22" s="9" t="s">
        <v>23</v>
      </c>
      <c r="C22" s="10"/>
      <c r="D22" s="10">
        <f>'[1] QUYẾT TOÁN - BIỂU 62 (biểu ký)'!F70</f>
        <v>129333</v>
      </c>
      <c r="E22" s="6"/>
    </row>
    <row r="23" spans="1:5" ht="15.75" x14ac:dyDescent="0.25">
      <c r="A23" s="8" t="s">
        <v>55</v>
      </c>
      <c r="B23" s="9" t="s">
        <v>24</v>
      </c>
      <c r="C23" s="10"/>
      <c r="D23" s="10">
        <f>'[1] QUYẾT TOÁN - BIỂU 62 (biểu ký)'!F71</f>
        <v>0</v>
      </c>
      <c r="E23" s="6"/>
    </row>
    <row r="24" spans="1:5" ht="78.75" x14ac:dyDescent="0.25">
      <c r="A24" s="8">
        <v>2</v>
      </c>
      <c r="B24" s="9" t="s">
        <v>25</v>
      </c>
      <c r="C24" s="10"/>
      <c r="D24" s="10">
        <f>'[1] QUYẾT TOÁN - BIỂU 62 (biểu ký)'!F73</f>
        <v>163644</v>
      </c>
      <c r="E24" s="6"/>
    </row>
    <row r="25" spans="1:5" ht="15.75" x14ac:dyDescent="0.25">
      <c r="A25" s="8">
        <v>3</v>
      </c>
      <c r="B25" s="9" t="s">
        <v>26</v>
      </c>
      <c r="C25" s="10"/>
      <c r="D25" s="10"/>
      <c r="E25" s="6"/>
    </row>
    <row r="26" spans="1:5" ht="15.75" x14ac:dyDescent="0.25">
      <c r="A26" s="3" t="s">
        <v>27</v>
      </c>
      <c r="B26" s="5" t="s">
        <v>28</v>
      </c>
      <c r="C26" s="4">
        <f>4912402+3730</f>
        <v>4916132</v>
      </c>
      <c r="D26" s="4">
        <f>'[1] QUYẾT TOÁN - BIỂU 62 (biểu ký)'!F78</f>
        <v>3392987</v>
      </c>
      <c r="E26" s="6">
        <f>D26/C26</f>
        <v>0.6901741043568399</v>
      </c>
    </row>
    <row r="27" spans="1:5" s="17" customFormat="1" ht="15.75" x14ac:dyDescent="0.25">
      <c r="A27" s="8"/>
      <c r="B27" s="9" t="s">
        <v>45</v>
      </c>
      <c r="C27" s="10"/>
      <c r="D27" s="10"/>
      <c r="E27" s="24"/>
    </row>
    <row r="28" spans="1:5" ht="15.75" x14ac:dyDescent="0.25">
      <c r="A28" s="8">
        <v>1</v>
      </c>
      <c r="B28" s="9" t="s">
        <v>15</v>
      </c>
      <c r="C28" s="10">
        <v>1185719</v>
      </c>
      <c r="D28" s="10">
        <f>'[1] QUYẾT TOÁN - BIỂU 62 (biểu ký)'!F82</f>
        <v>845115</v>
      </c>
      <c r="E28" s="6">
        <f>D28/C28</f>
        <v>0.71274475655699199</v>
      </c>
    </row>
    <row r="29" spans="1:5" ht="15.75" x14ac:dyDescent="0.25">
      <c r="A29" s="8">
        <v>2</v>
      </c>
      <c r="B29" s="9" t="s">
        <v>29</v>
      </c>
      <c r="C29" s="10">
        <f>'[1] QUYẾT TOÁN - BIỂU 62'!D84</f>
        <v>44490</v>
      </c>
      <c r="D29" s="10">
        <f>'[1] QUYẾT TOÁN - BIỂU 62 (biểu ký)'!F83</f>
        <v>36397</v>
      </c>
      <c r="E29" s="6">
        <f>D29/C29</f>
        <v>0.81809395369746007</v>
      </c>
    </row>
    <row r="30" spans="1:5" ht="15.75" x14ac:dyDescent="0.25">
      <c r="A30" s="8">
        <v>3</v>
      </c>
      <c r="B30" s="9" t="s">
        <v>17</v>
      </c>
      <c r="C30" s="10">
        <v>486747</v>
      </c>
      <c r="D30" s="10">
        <f>'[1] QUYẾT TOÁN - BIỂU 62 (biểu ký)'!F84</f>
        <v>460142</v>
      </c>
      <c r="E30" s="6">
        <f>D30/C30</f>
        <v>0.94534121422422734</v>
      </c>
    </row>
    <row r="31" spans="1:5" ht="15.75" x14ac:dyDescent="0.25">
      <c r="A31" s="8">
        <v>4</v>
      </c>
      <c r="B31" s="9" t="s">
        <v>18</v>
      </c>
      <c r="C31" s="10">
        <v>128369</v>
      </c>
      <c r="D31" s="10">
        <f>'[1] QUYẾT TOÁN - BIỂU 62 (biểu ký)'!F85</f>
        <v>106481</v>
      </c>
      <c r="E31" s="6">
        <f>D31/C31</f>
        <v>0.82949154390857605</v>
      </c>
    </row>
    <row r="32" spans="1:5" ht="15.75" x14ac:dyDescent="0.25">
      <c r="A32" s="8">
        <v>5</v>
      </c>
      <c r="B32" s="9" t="s">
        <v>19</v>
      </c>
      <c r="C32" s="10">
        <v>45121</v>
      </c>
      <c r="D32" s="10">
        <f>'[1] QUYẾT TOÁN - BIỂU 62 (biểu ký)'!F86</f>
        <v>41606</v>
      </c>
      <c r="E32" s="6">
        <f>D32/C32</f>
        <v>0.92209835774916338</v>
      </c>
    </row>
    <row r="33" spans="1:5" ht="15.75" x14ac:dyDescent="0.25">
      <c r="A33" s="8">
        <v>6</v>
      </c>
      <c r="B33" s="9" t="s">
        <v>20</v>
      </c>
      <c r="C33" s="10">
        <v>33546</v>
      </c>
      <c r="D33" s="10">
        <f>'[1] QUYẾT TOÁN - BIỂU 62 (biểu ký)'!F87</f>
        <v>12986</v>
      </c>
      <c r="E33" s="6">
        <f>D33/C33</f>
        <v>0.38711023668991834</v>
      </c>
    </row>
    <row r="34" spans="1:5" ht="15.75" x14ac:dyDescent="0.25">
      <c r="A34" s="8">
        <v>7</v>
      </c>
      <c r="B34" s="9" t="s">
        <v>21</v>
      </c>
      <c r="C34" s="10">
        <v>355068</v>
      </c>
      <c r="D34" s="10">
        <f>'[1] QUYẾT TOÁN - BIỂU 62 (biểu ký)'!F88</f>
        <v>119474</v>
      </c>
      <c r="E34" s="6">
        <f>D34/C34</f>
        <v>0.33648202597812249</v>
      </c>
    </row>
    <row r="35" spans="1:5" ht="15.75" x14ac:dyDescent="0.25">
      <c r="A35" s="8">
        <v>8</v>
      </c>
      <c r="B35" s="9" t="s">
        <v>22</v>
      </c>
      <c r="C35" s="10">
        <v>1483118</v>
      </c>
      <c r="D35" s="10">
        <f>'[1] QUYẾT TOÁN - BIỂU 62 (biểu ký)'!F89</f>
        <v>911023</v>
      </c>
      <c r="E35" s="6">
        <f>D35/C35</f>
        <v>0.6142619805032371</v>
      </c>
    </row>
    <row r="36" spans="1:5" ht="31.5" x14ac:dyDescent="0.25">
      <c r="A36" s="8">
        <v>9</v>
      </c>
      <c r="B36" s="9" t="s">
        <v>23</v>
      </c>
      <c r="C36" s="10">
        <v>638999</v>
      </c>
      <c r="D36" s="10">
        <f>'[1] QUYẾT TOÁN - BIỂU 62 (biểu ký)'!F90</f>
        <v>361731</v>
      </c>
      <c r="E36" s="6">
        <f>D36/C36</f>
        <v>0.56609008777791514</v>
      </c>
    </row>
    <row r="37" spans="1:5" ht="15.75" x14ac:dyDescent="0.25">
      <c r="A37" s="8">
        <v>10</v>
      </c>
      <c r="B37" s="9" t="s">
        <v>24</v>
      </c>
      <c r="C37" s="10">
        <v>86185</v>
      </c>
      <c r="D37" s="10">
        <f>'[1] QUYẾT TOÁN - BIỂU 62 (biểu ký)'!F91</f>
        <v>76921</v>
      </c>
      <c r="E37" s="6">
        <f>D37/C37</f>
        <v>0.89251029761559431</v>
      </c>
    </row>
    <row r="38" spans="1:5" ht="31.5" x14ac:dyDescent="0.25">
      <c r="A38" s="3" t="s">
        <v>30</v>
      </c>
      <c r="B38" s="5" t="s">
        <v>31</v>
      </c>
      <c r="C38" s="4">
        <f>'[1] QUYẾT TOÁN - BIỂU 62'!D94</f>
        <v>46770</v>
      </c>
      <c r="D38" s="4">
        <f>'[1] QUYẾT TOÁN - BIỂU 62 (biểu ký)'!E76</f>
        <v>49900</v>
      </c>
      <c r="E38" s="6">
        <f>D38/C38</f>
        <v>1.0669232413940559</v>
      </c>
    </row>
    <row r="39" spans="1:5" ht="15.75" x14ac:dyDescent="0.25">
      <c r="A39" s="3" t="s">
        <v>32</v>
      </c>
      <c r="B39" s="5" t="s">
        <v>33</v>
      </c>
      <c r="C39" s="4">
        <v>1000</v>
      </c>
      <c r="D39" s="4">
        <f>'[1] QUYẾT TOÁN - BIỂU 62 (biểu ký)'!E94</f>
        <v>1000</v>
      </c>
      <c r="E39" s="6">
        <f>D39/C39</f>
        <v>1</v>
      </c>
    </row>
    <row r="40" spans="1:5" ht="15.75" x14ac:dyDescent="0.25">
      <c r="A40" s="3" t="s">
        <v>34</v>
      </c>
      <c r="B40" s="5" t="s">
        <v>35</v>
      </c>
      <c r="C40" s="4">
        <v>170986</v>
      </c>
      <c r="D40" s="4"/>
      <c r="E40" s="6"/>
    </row>
    <row r="41" spans="1:5" ht="15.75" x14ac:dyDescent="0.25">
      <c r="A41" s="3" t="s">
        <v>36</v>
      </c>
      <c r="B41" s="5" t="s">
        <v>37</v>
      </c>
      <c r="C41" s="4">
        <v>337350</v>
      </c>
      <c r="D41" s="4"/>
      <c r="E41" s="6"/>
    </row>
    <row r="42" spans="1:5" ht="28.5" x14ac:dyDescent="0.25">
      <c r="A42" s="3" t="s">
        <v>38</v>
      </c>
      <c r="B42" s="11" t="s">
        <v>39</v>
      </c>
      <c r="C42" s="4"/>
      <c r="D42" s="4">
        <f>'[1] QUYẾT TOÁN - BIỂU 62 (biểu ký)'!F98</f>
        <v>2794493</v>
      </c>
      <c r="E42" s="6"/>
    </row>
    <row r="43" spans="1:5" ht="15.75" x14ac:dyDescent="0.25">
      <c r="A43" s="12" t="s">
        <v>40</v>
      </c>
      <c r="B43" s="13" t="s">
        <v>41</v>
      </c>
      <c r="C43" s="14"/>
      <c r="D43" s="4">
        <f>'[2]53'!G70</f>
        <v>3608.701513</v>
      </c>
      <c r="E43" s="15"/>
    </row>
    <row r="44" spans="1:5" s="17" customFormat="1" ht="15.75" x14ac:dyDescent="0.25">
      <c r="A44" s="16"/>
      <c r="C44" s="1"/>
      <c r="D44" s="1"/>
    </row>
    <row r="45" spans="1:5" ht="15.75" x14ac:dyDescent="0.25">
      <c r="A45" s="19"/>
      <c r="B45" s="19"/>
      <c r="C45" s="19"/>
      <c r="D45" s="19"/>
      <c r="E45" s="19"/>
    </row>
  </sheetData>
  <mergeCells count="9">
    <mergeCell ref="D1:E1"/>
    <mergeCell ref="A45:E45"/>
    <mergeCell ref="A2:E2"/>
    <mergeCell ref="A3:E3"/>
    <mergeCell ref="A5:A6"/>
    <mergeCell ref="B5:B6"/>
    <mergeCell ref="C5:C6"/>
    <mergeCell ref="D5:D6"/>
    <mergeCell ref="E5:E6"/>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4A5073D-F16F-402E-B11B-3770493FE052}"/>
</file>

<file path=customXml/itemProps2.xml><?xml version="1.0" encoding="utf-8"?>
<ds:datastoreItem xmlns:ds="http://schemas.openxmlformats.org/officeDocument/2006/customXml" ds:itemID="{D803C51C-3A72-4DE3-AE77-BF2CA1952479}"/>
</file>

<file path=customXml/itemProps3.xml><?xml version="1.0" encoding="utf-8"?>
<ds:datastoreItem xmlns:ds="http://schemas.openxmlformats.org/officeDocument/2006/customXml" ds:itemID="{01E5150E-7B11-4FB6-BA18-4842388E533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2020-01-08T11:24:58Z</dcterms:created>
  <dcterms:modified xsi:type="dcterms:W3CDTF">2020-01-13T03:18:53Z</dcterms:modified>
</cp:coreProperties>
</file>