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PHONG TIN HOC\CONG KHAI - DANG TAI WEBSITE SO TAI CHINH\QT 2017\"/>
    </mc:Choice>
  </mc:AlternateContent>
  <bookViews>
    <workbookView xWindow="0" yWindow="0" windowWidth="24000" windowHeight="9735"/>
  </bookViews>
  <sheets>
    <sheet name="Bao cao" sheetId="1" r:id="rId1"/>
  </sheets>
  <externalReferences>
    <externalReference r:id="rId2"/>
  </externalReferences>
  <definedNames>
    <definedName name="_xlnm.Print_Titles" localSheetId="0">'Bao cao'!$8:$11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J12" i="1"/>
  <c r="E13" i="1"/>
  <c r="E12" i="1" s="1"/>
  <c r="F13" i="1"/>
  <c r="F12" i="1" s="1"/>
  <c r="G13" i="1"/>
  <c r="G12" i="1" s="1"/>
  <c r="I13" i="1"/>
  <c r="J13" i="1"/>
  <c r="K13" i="1"/>
  <c r="K12" i="1" s="1"/>
  <c r="O13" i="1"/>
  <c r="O12" i="1" s="1"/>
  <c r="P13" i="1"/>
  <c r="P12" i="1" s="1"/>
  <c r="Y12" i="1" s="1"/>
  <c r="R13" i="1"/>
  <c r="AA13" i="1" s="1"/>
  <c r="S13" i="1"/>
  <c r="S12" i="1" s="1"/>
  <c r="AB12" i="1" s="1"/>
  <c r="T13" i="1"/>
  <c r="T12" i="1" s="1"/>
  <c r="H14" i="1"/>
  <c r="C14" i="1" s="1"/>
  <c r="Q14" i="1"/>
  <c r="W14" i="1"/>
  <c r="H15" i="1"/>
  <c r="C15" i="1" s="1"/>
  <c r="Q15" i="1"/>
  <c r="L15" i="1" s="1"/>
  <c r="W15" i="1"/>
  <c r="H16" i="1"/>
  <c r="C16" i="1" s="1"/>
  <c r="Q16" i="1"/>
  <c r="L16" i="1" s="1"/>
  <c r="W16" i="1"/>
  <c r="H17" i="1"/>
  <c r="C17" i="1" s="1"/>
  <c r="Q17" i="1"/>
  <c r="L17" i="1" s="1"/>
  <c r="W17" i="1"/>
  <c r="H18" i="1"/>
  <c r="C18" i="1" s="1"/>
  <c r="Q18" i="1"/>
  <c r="L18" i="1" s="1"/>
  <c r="W18" i="1"/>
  <c r="H19" i="1"/>
  <c r="C19" i="1" s="1"/>
  <c r="Q19" i="1"/>
  <c r="L19" i="1" s="1"/>
  <c r="W19" i="1"/>
  <c r="AB19" i="1"/>
  <c r="H20" i="1"/>
  <c r="C20" i="1" s="1"/>
  <c r="Q20" i="1"/>
  <c r="L20" i="1" s="1"/>
  <c r="W20" i="1"/>
  <c r="H21" i="1"/>
  <c r="Z21" i="1" s="1"/>
  <c r="L21" i="1"/>
  <c r="Q21" i="1"/>
  <c r="W21" i="1"/>
  <c r="AB21" i="1"/>
  <c r="H22" i="1"/>
  <c r="C22" i="1" s="1"/>
  <c r="Q22" i="1"/>
  <c r="L22" i="1" s="1"/>
  <c r="W22" i="1"/>
  <c r="C23" i="1"/>
  <c r="H23" i="1"/>
  <c r="Q23" i="1"/>
  <c r="L23" i="1" s="1"/>
  <c r="W23" i="1"/>
  <c r="AB23" i="1"/>
  <c r="H24" i="1"/>
  <c r="C24" i="1" s="1"/>
  <c r="Q24" i="1"/>
  <c r="L24" i="1" s="1"/>
  <c r="W24" i="1"/>
  <c r="AB24" i="1"/>
  <c r="H25" i="1"/>
  <c r="C25" i="1" s="1"/>
  <c r="Q25" i="1"/>
  <c r="L25" i="1" s="1"/>
  <c r="W25" i="1"/>
  <c r="AB25" i="1"/>
  <c r="H26" i="1"/>
  <c r="C26" i="1" s="1"/>
  <c r="Q26" i="1"/>
  <c r="L26" i="1" s="1"/>
  <c r="W26" i="1"/>
  <c r="H27" i="1"/>
  <c r="C27" i="1" s="1"/>
  <c r="L27" i="1"/>
  <c r="Q27" i="1"/>
  <c r="W27" i="1"/>
  <c r="H28" i="1"/>
  <c r="C28" i="1" s="1"/>
  <c r="N28" i="1"/>
  <c r="Q28" i="1"/>
  <c r="H29" i="1"/>
  <c r="C29" i="1" s="1"/>
  <c r="Q29" i="1"/>
  <c r="L29" i="1" s="1"/>
  <c r="W29" i="1"/>
  <c r="AB29" i="1"/>
  <c r="C30" i="1"/>
  <c r="H30" i="1"/>
  <c r="Q30" i="1"/>
  <c r="L30" i="1" s="1"/>
  <c r="W30" i="1"/>
  <c r="H31" i="1"/>
  <c r="C31" i="1" s="1"/>
  <c r="L31" i="1"/>
  <c r="Q31" i="1"/>
  <c r="W31" i="1"/>
  <c r="Z31" i="1"/>
  <c r="AB31" i="1"/>
  <c r="H32" i="1"/>
  <c r="C32" i="1" s="1"/>
  <c r="Q32" i="1"/>
  <c r="L32" i="1" s="1"/>
  <c r="W32" i="1"/>
  <c r="H33" i="1"/>
  <c r="C33" i="1" s="1"/>
  <c r="Q33" i="1"/>
  <c r="L33" i="1" s="1"/>
  <c r="W33" i="1"/>
  <c r="H34" i="1"/>
  <c r="C34" i="1" s="1"/>
  <c r="Q34" i="1"/>
  <c r="L34" i="1" s="1"/>
  <c r="W34" i="1"/>
  <c r="H35" i="1"/>
  <c r="C35" i="1" s="1"/>
  <c r="Q35" i="1"/>
  <c r="L35" i="1" s="1"/>
  <c r="C36" i="1"/>
  <c r="H36" i="1"/>
  <c r="Q36" i="1"/>
  <c r="L36" i="1" s="1"/>
  <c r="U36" i="1" s="1"/>
  <c r="W36" i="1"/>
  <c r="H37" i="1"/>
  <c r="C37" i="1" s="1"/>
  <c r="Q37" i="1"/>
  <c r="L37" i="1" s="1"/>
  <c r="W37" i="1"/>
  <c r="C38" i="1"/>
  <c r="H38" i="1"/>
  <c r="N38" i="1"/>
  <c r="Q38" i="1"/>
  <c r="H39" i="1"/>
  <c r="C39" i="1" s="1"/>
  <c r="N39" i="1"/>
  <c r="Q39" i="1"/>
  <c r="L39" i="1" s="1"/>
  <c r="W39" i="1"/>
  <c r="H40" i="1"/>
  <c r="C40" i="1" s="1"/>
  <c r="N40" i="1"/>
  <c r="W40" i="1" s="1"/>
  <c r="Q40" i="1"/>
  <c r="H41" i="1"/>
  <c r="C41" i="1" s="1"/>
  <c r="Q41" i="1"/>
  <c r="L41" i="1" s="1"/>
  <c r="W41" i="1"/>
  <c r="H42" i="1"/>
  <c r="C42" i="1" s="1"/>
  <c r="Q42" i="1"/>
  <c r="L42" i="1" s="1"/>
  <c r="W42" i="1"/>
  <c r="H43" i="1"/>
  <c r="C43" i="1" s="1"/>
  <c r="Q43" i="1"/>
  <c r="L43" i="1" s="1"/>
  <c r="W43" i="1"/>
  <c r="H44" i="1"/>
  <c r="C44" i="1" s="1"/>
  <c r="Q44" i="1"/>
  <c r="L44" i="1" s="1"/>
  <c r="W44" i="1"/>
  <c r="H45" i="1"/>
  <c r="C45" i="1" s="1"/>
  <c r="N45" i="1"/>
  <c r="L45" i="1" s="1"/>
  <c r="Q45" i="1"/>
  <c r="H46" i="1"/>
  <c r="C46" i="1" s="1"/>
  <c r="Q46" i="1"/>
  <c r="L46" i="1" s="1"/>
  <c r="W46" i="1"/>
  <c r="H47" i="1"/>
  <c r="C47" i="1" s="1"/>
  <c r="Q47" i="1"/>
  <c r="L47" i="1" s="1"/>
  <c r="W47" i="1"/>
  <c r="H48" i="1"/>
  <c r="C48" i="1" s="1"/>
  <c r="Q48" i="1"/>
  <c r="L48" i="1" s="1"/>
  <c r="W48" i="1"/>
  <c r="H49" i="1"/>
  <c r="C49" i="1" s="1"/>
  <c r="Q49" i="1"/>
  <c r="L49" i="1" s="1"/>
  <c r="W49" i="1"/>
  <c r="H50" i="1"/>
  <c r="C50" i="1" s="1"/>
  <c r="Q50" i="1"/>
  <c r="L50" i="1" s="1"/>
  <c r="W50" i="1"/>
  <c r="H51" i="1"/>
  <c r="C51" i="1" s="1"/>
  <c r="Q51" i="1"/>
  <c r="L51" i="1" s="1"/>
  <c r="W51" i="1"/>
  <c r="H52" i="1"/>
  <c r="C52" i="1" s="1"/>
  <c r="Q52" i="1"/>
  <c r="L52" i="1" s="1"/>
  <c r="W52" i="1"/>
  <c r="H53" i="1"/>
  <c r="C53" i="1" s="1"/>
  <c r="Q53" i="1"/>
  <c r="L53" i="1" s="1"/>
  <c r="W53" i="1"/>
  <c r="H54" i="1"/>
  <c r="C54" i="1" s="1"/>
  <c r="Q54" i="1"/>
  <c r="L54" i="1" s="1"/>
  <c r="W54" i="1"/>
  <c r="H55" i="1"/>
  <c r="C55" i="1" s="1"/>
  <c r="Q55" i="1"/>
  <c r="L55" i="1" s="1"/>
  <c r="W55" i="1"/>
  <c r="H56" i="1"/>
  <c r="C56" i="1" s="1"/>
  <c r="Q56" i="1"/>
  <c r="L56" i="1" s="1"/>
  <c r="W56" i="1"/>
  <c r="H57" i="1"/>
  <c r="C57" i="1" s="1"/>
  <c r="Q57" i="1"/>
  <c r="L57" i="1" s="1"/>
  <c r="W57" i="1"/>
  <c r="H58" i="1"/>
  <c r="C58" i="1" s="1"/>
  <c r="Q58" i="1"/>
  <c r="L58" i="1" s="1"/>
  <c r="W58" i="1"/>
  <c r="H59" i="1"/>
  <c r="C59" i="1" s="1"/>
  <c r="Q59" i="1"/>
  <c r="L59" i="1" s="1"/>
  <c r="W59" i="1"/>
  <c r="H60" i="1"/>
  <c r="C60" i="1" s="1"/>
  <c r="Q60" i="1"/>
  <c r="L60" i="1" s="1"/>
  <c r="W60" i="1"/>
  <c r="H61" i="1"/>
  <c r="C61" i="1" s="1"/>
  <c r="Q61" i="1"/>
  <c r="L61" i="1" s="1"/>
  <c r="W61" i="1"/>
  <c r="H62" i="1"/>
  <c r="C62" i="1" s="1"/>
  <c r="Q62" i="1"/>
  <c r="L62" i="1" s="1"/>
  <c r="W62" i="1"/>
  <c r="H63" i="1"/>
  <c r="C63" i="1" s="1"/>
  <c r="Q63" i="1"/>
  <c r="L63" i="1" s="1"/>
  <c r="W63" i="1"/>
  <c r="D64" i="1"/>
  <c r="D13" i="1" s="1"/>
  <c r="D12" i="1" s="1"/>
  <c r="H64" i="1"/>
  <c r="Z64" i="1" s="1"/>
  <c r="M64" i="1"/>
  <c r="M13" i="1" s="1"/>
  <c r="Q64" i="1"/>
  <c r="AA64" i="1"/>
  <c r="H65" i="1"/>
  <c r="C65" i="1" s="1"/>
  <c r="Q65" i="1"/>
  <c r="L65" i="1" s="1"/>
  <c r="U65" i="1" s="1"/>
  <c r="H66" i="1"/>
  <c r="C66" i="1" s="1"/>
  <c r="Q66" i="1"/>
  <c r="L66" i="1" s="1"/>
  <c r="Y66" i="1"/>
  <c r="C67" i="1"/>
  <c r="H67" i="1"/>
  <c r="Q67" i="1"/>
  <c r="L67" i="1" s="1"/>
  <c r="Y67" i="1"/>
  <c r="H68" i="1"/>
  <c r="C68" i="1" s="1"/>
  <c r="Q68" i="1"/>
  <c r="L68" i="1" s="1"/>
  <c r="H69" i="1"/>
  <c r="C69" i="1" s="1"/>
  <c r="L69" i="1"/>
  <c r="Q69" i="1"/>
  <c r="Y69" i="1"/>
  <c r="H70" i="1"/>
  <c r="C70" i="1" s="1"/>
  <c r="Q70" i="1"/>
  <c r="L70" i="1" s="1"/>
  <c r="U62" i="1" l="1"/>
  <c r="U58" i="1"/>
  <c r="U54" i="1"/>
  <c r="U50" i="1"/>
  <c r="U45" i="1"/>
  <c r="U43" i="1"/>
  <c r="U33" i="1"/>
  <c r="U19" i="1"/>
  <c r="U17" i="1"/>
  <c r="Q13" i="1"/>
  <c r="U69" i="1"/>
  <c r="U24" i="1"/>
  <c r="U67" i="1"/>
  <c r="C64" i="1"/>
  <c r="U44" i="1"/>
  <c r="U42" i="1"/>
  <c r="L40" i="1"/>
  <c r="U40" i="1" s="1"/>
  <c r="U30" i="1"/>
  <c r="U23" i="1"/>
  <c r="U18" i="1"/>
  <c r="U16" i="1"/>
  <c r="U66" i="1"/>
  <c r="U60" i="1"/>
  <c r="U56" i="1"/>
  <c r="U52" i="1"/>
  <c r="U48" i="1"/>
  <c r="U46" i="1"/>
  <c r="U41" i="1"/>
  <c r="U25" i="1"/>
  <c r="U22" i="1"/>
  <c r="L38" i="1"/>
  <c r="U38" i="1" s="1"/>
  <c r="U27" i="1"/>
  <c r="L14" i="1"/>
  <c r="U29" i="1"/>
  <c r="N13" i="1"/>
  <c r="U26" i="1"/>
  <c r="U20" i="1"/>
  <c r="X12" i="1"/>
  <c r="R12" i="1"/>
  <c r="AA12" i="1" s="1"/>
  <c r="U15" i="1"/>
  <c r="Z13" i="1"/>
  <c r="Q12" i="1"/>
  <c r="U63" i="1"/>
  <c r="U61" i="1"/>
  <c r="U59" i="1"/>
  <c r="U57" i="1"/>
  <c r="U55" i="1"/>
  <c r="U53" i="1"/>
  <c r="U51" i="1"/>
  <c r="U49" i="1"/>
  <c r="U47" i="1"/>
  <c r="U39" i="1"/>
  <c r="U34" i="1"/>
  <c r="U32" i="1"/>
  <c r="U37" i="1"/>
  <c r="U14" i="1"/>
  <c r="V13" i="1"/>
  <c r="M12" i="1"/>
  <c r="V12" i="1" s="1"/>
  <c r="U31" i="1"/>
  <c r="W13" i="1"/>
  <c r="N12" i="1"/>
  <c r="W12" i="1" s="1"/>
  <c r="H13" i="1"/>
  <c r="H12" i="1" s="1"/>
  <c r="V64" i="1"/>
  <c r="L64" i="1"/>
  <c r="U64" i="1" s="1"/>
  <c r="W45" i="1"/>
  <c r="W28" i="1"/>
  <c r="L28" i="1"/>
  <c r="U28" i="1" s="1"/>
  <c r="Z25" i="1"/>
  <c r="Z24" i="1"/>
  <c r="Z23" i="1"/>
  <c r="C21" i="1"/>
  <c r="U21" i="1" s="1"/>
  <c r="Z19" i="1"/>
  <c r="W38" i="1"/>
  <c r="Z29" i="1"/>
  <c r="AB13" i="1"/>
  <c r="Z12" i="1" l="1"/>
  <c r="C13" i="1"/>
  <c r="C12" i="1" s="1"/>
  <c r="L13" i="1"/>
  <c r="U13" i="1" l="1"/>
  <c r="L12" i="1"/>
  <c r="U12" i="1" s="1"/>
</calcChain>
</file>

<file path=xl/comments1.xml><?xml version="1.0" encoding="utf-8"?>
<comments xmlns="http://schemas.openxmlformats.org/spreadsheetml/2006/main">
  <authors>
    <author>nguyenvonhathang</author>
  </authors>
  <commentList>
    <comment ref="N28" authorId="0" shapeId="0">
      <text>
        <r>
          <rPr>
            <b/>
            <sz val="9"/>
            <color indexed="81"/>
            <rFont val="Tahoma"/>
            <family val="2"/>
          </rPr>
          <t>nguyenvonhathang:</t>
        </r>
        <r>
          <rPr>
            <sz val="9"/>
            <color indexed="81"/>
            <rFont val="Tahoma"/>
            <family val="2"/>
          </rPr>
          <t xml:space="preserve">
31000+19352
</t>
        </r>
      </text>
    </comment>
  </commentList>
</comments>
</file>

<file path=xl/sharedStrings.xml><?xml version="1.0" encoding="utf-8"?>
<sst xmlns="http://schemas.openxmlformats.org/spreadsheetml/2006/main" count="114" uniqueCount="94">
  <si>
    <t>(1) Chi tiết theo Biểu mẫu số 66.1/CK-NSNN</t>
  </si>
  <si>
    <t>CHI CHUYỂN NGUỒN SANG NGÂN SÁCH NĂM SAU</t>
  </si>
  <si>
    <t>VII</t>
  </si>
  <si>
    <t xml:space="preserve">CHI BỔ SUNG CÓ MỤC TIÊU CHO NGÂN SÁCH HUYỆN </t>
  </si>
  <si>
    <t>VI</t>
  </si>
  <si>
    <t>CHI TẠO NGUỒN, ĐIỀU CHỈNH TIỀN LƯƠNG</t>
  </si>
  <si>
    <t>V</t>
  </si>
  <si>
    <t>CHI DỰ PHÒNG NGÂN SÁCH</t>
  </si>
  <si>
    <t>IV</t>
  </si>
  <si>
    <t>CHI BỔ SUNG QUỸ DỰ TRỮ TÀI CHÍNH</t>
  </si>
  <si>
    <t>III</t>
  </si>
  <si>
    <t>CHI TRẢ NỢ LÃI CÁC KHOẢN DO CHÍNH QUYỀN ĐỊA PHƯƠNG VAY</t>
  </si>
  <si>
    <t>II</t>
  </si>
  <si>
    <r>
      <t>Chi đầu tư phát triển và chi các CTMTQG cấp tỉnh</t>
    </r>
    <r>
      <rPr>
        <vertAlign val="superscript"/>
        <sz val="13"/>
        <rFont val="Times New Roman"/>
        <family val="1"/>
      </rPr>
      <t>(1)</t>
    </r>
  </si>
  <si>
    <t>Các nội dung chi khác</t>
  </si>
  <si>
    <t>Hiệp hội dừa</t>
  </si>
  <si>
    <t>Hội cựu giáo chức</t>
  </si>
  <si>
    <t>Hội người tiêu dùng</t>
  </si>
  <si>
    <t>Hội Người cao tuổi</t>
  </si>
  <si>
    <t>Hội Sinh vật cảnh</t>
  </si>
  <si>
    <t>Hội Cựu thanh niên xung phong</t>
  </si>
  <si>
    <t>Hội nạn nhân chất độc da cam</t>
  </si>
  <si>
    <t>Hội Khuyến học</t>
  </si>
  <si>
    <t>Hội Luật gia</t>
  </si>
  <si>
    <t>Hội nhà báo</t>
  </si>
  <si>
    <t>Liên hiệp các hội KH &amp; kỹ thuật</t>
  </si>
  <si>
    <t>Liên minh các Hợp tác xã</t>
  </si>
  <si>
    <t>Hội người mù</t>
  </si>
  <si>
    <t>Hội Chữ thập đỏ</t>
  </si>
  <si>
    <t>Tỉnh hội Đông y</t>
  </si>
  <si>
    <t>Liên hiệp các tổ chức hữu nghị</t>
  </si>
  <si>
    <t>Hội văn học nghệ thuật Nguyễn Đình Chiểu</t>
  </si>
  <si>
    <t>Công an tỉnh</t>
  </si>
  <si>
    <t>Bộ chỉ huy Biên phòng tỉnh</t>
  </si>
  <si>
    <t>Bộ chỉ huy Quân sự tỉnh</t>
  </si>
  <si>
    <t>Trường Chính trị</t>
  </si>
  <si>
    <t>Trường Cao đẳng Bến Tre</t>
  </si>
  <si>
    <t>Hội Cựu chiến binh</t>
  </si>
  <si>
    <t>Hội Nông dân</t>
  </si>
  <si>
    <t>Hội Liên hiệp phụ nữ tỉnh</t>
  </si>
  <si>
    <t>Tỉnh Đoàn TNCS Hồ Chí Minh</t>
  </si>
  <si>
    <t>Uỷ ban Mặt trận tổ quốc</t>
  </si>
  <si>
    <t>Đài Phát thanh - Truyền hình</t>
  </si>
  <si>
    <t>Ban an toàn giao thông</t>
  </si>
  <si>
    <t>Ban QL các Khu công nghiệp</t>
  </si>
  <si>
    <t>Sở Khoa học và Công nghệ</t>
  </si>
  <si>
    <t xml:space="preserve">Sở Nội vụ và các đơn vị trực thuộc </t>
  </si>
  <si>
    <t>Sở Công thương</t>
  </si>
  <si>
    <t>Sở Văn hoá, Thể thao và Du Lịch</t>
  </si>
  <si>
    <t xml:space="preserve">Sở Giao thông Vận tải  và các đơn vị trực thuộc </t>
  </si>
  <si>
    <t>Thanh tra tỉnh</t>
  </si>
  <si>
    <t xml:space="preserve">Sở Y tế và các đơn vị trực thuộc </t>
  </si>
  <si>
    <t>Sở Kế hoạch và Đầu tư</t>
  </si>
  <si>
    <t>Sở Lao động TB và Xã hội</t>
  </si>
  <si>
    <t>Sở Thông tin và truyền thông</t>
  </si>
  <si>
    <t>Sở Xây dựng</t>
  </si>
  <si>
    <t>Sở Giáo dục và Đào tạo</t>
  </si>
  <si>
    <t>Sở Tư Pháp và các đơn vị trực thuộc</t>
  </si>
  <si>
    <t>Sở Nông nghiệp và các đơn vị trực thuộc</t>
  </si>
  <si>
    <t>Sở Tài nguyên và Môi trường và các đơn vị trực thuộc</t>
  </si>
  <si>
    <t>Sở Tài chính</t>
  </si>
  <si>
    <t>VP HĐND tỉnh</t>
  </si>
  <si>
    <t>Văn phòng UBND tỉnh</t>
  </si>
  <si>
    <t>Khối Đảng tỉnh</t>
  </si>
  <si>
    <t>CÁC CƠ QUAN, TỔ CHỨC</t>
  </si>
  <si>
    <t>I</t>
  </si>
  <si>
    <t>TỔNG SỐ</t>
  </si>
  <si>
    <t>15=16+17</t>
  </si>
  <si>
    <t>10=11+12+13+14+15+18</t>
  </si>
  <si>
    <t>6=7+8</t>
  </si>
  <si>
    <t>1=2+3+4+5+6+9</t>
  </si>
  <si>
    <t>B</t>
  </si>
  <si>
    <t>A</t>
  </si>
  <si>
    <t>CHI THƯỜNG XUYÊN</t>
  </si>
  <si>
    <t>CHI ĐẦU TƯ PHÁT TRIỂN</t>
  </si>
  <si>
    <t>CHI CHUYỂN NGUỒN SANG NS NĂM SAU</t>
  </si>
  <si>
    <t>CHI CHƯƠNG TRÌNH MTQG</t>
  </si>
  <si>
    <t>CHI KHÁC</t>
  </si>
  <si>
    <t>CHI TRẢ NỢ LÃI CÁC KHOẢN DO CQĐP VAY</t>
  </si>
  <si>
    <r>
      <t xml:space="preserve">CHI THƯỜNG XUYÊN </t>
    </r>
    <r>
      <rPr>
        <sz val="11"/>
        <rFont val="Times New Roman"/>
        <family val="1"/>
      </rPr>
      <t>(không kể CT MTQG)</t>
    </r>
  </si>
  <si>
    <r>
      <t xml:space="preserve">CHI ĐẦU TƯ PHÁT TRIỂN </t>
    </r>
    <r>
      <rPr>
        <sz val="11"/>
        <rFont val="Times New Roman"/>
        <family val="1"/>
      </rPr>
      <t>(không kể CT MTQG)</t>
    </r>
  </si>
  <si>
    <r>
      <t xml:space="preserve">CHI THƯỜNG XUYÊN </t>
    </r>
    <r>
      <rPr>
        <sz val="11"/>
        <rFont val="Times New Roman"/>
        <family val="1"/>
      </rPr>
      <t>(không kể CTMTQG)</t>
    </r>
  </si>
  <si>
    <r>
      <t xml:space="preserve">CHI ĐẦU TƯ PHÁT TRIỂN </t>
    </r>
    <r>
      <rPr>
        <sz val="11"/>
        <rFont val="Times New Roman"/>
        <family val="1"/>
      </rPr>
      <t>(không kể CTMTQG)</t>
    </r>
  </si>
  <si>
    <t>SO SÁNH (%)</t>
  </si>
  <si>
    <t>QUYẾT TOÁN</t>
  </si>
  <si>
    <t>DỰ TOÁN</t>
  </si>
  <si>
    <t>TÊN ĐƠN VỊ</t>
  </si>
  <si>
    <t>STT</t>
  </si>
  <si>
    <t>Đơn vị: Triệu đồng.</t>
  </si>
  <si>
    <t>QUYẾT TOÁN CHI NGÂN SÁCH CẤP TỈNH THEO CHO TỪNG CƠ QUAN, TỔ CHỨC NĂM 2017</t>
  </si>
  <si>
    <t xml:space="preserve">     TỈNH BẾN TRE</t>
  </si>
  <si>
    <t>Biểu số 66/CK-NSNN</t>
  </si>
  <si>
    <t>ỦY BAN NHÂN DÂN</t>
  </si>
  <si>
    <t>(Ban hành kèm theo Quyết định số 67/QĐ-UBND ngày 10 tháng 01 năm 2019 của Ủy ban nhân dân tỉnh)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</si>
</sst>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-* #,##0.00_-;\-* #,##0.00_-;_-* &quot;-&quot;_-;_-@_-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vertAlign val="superscript"/>
      <sz val="13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wrapText="1"/>
    </xf>
    <xf numFmtId="41" fontId="3" fillId="0" borderId="2" xfId="0" applyNumberFormat="1" applyFont="1" applyBorder="1" applyAlignment="1">
      <alignment horizontal="center" vertical="center" wrapText="1"/>
    </xf>
    <xf numFmtId="41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41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41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wrapText="1"/>
    </xf>
    <xf numFmtId="0" fontId="5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4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291353</xdr:colOff>
      <xdr:row>2</xdr:row>
      <xdr:rowOff>56029</xdr:rowOff>
    </xdr:from>
    <xdr:to>
      <xdr:col>1</xdr:col>
      <xdr:colOff>672353</xdr:colOff>
      <xdr:row>2</xdr:row>
      <xdr:rowOff>67235</xdr:rowOff>
    </xdr:to>
    <xdr:cxnSp macro="">
      <xdr:nvCxnSpPr>
        <xdr:cNvPr id="2" name="Straight Connector 1"/>
        <xdr:cNvCxnSpPr/>
      </xdr:nvCxnSpPr>
      <xdr:spPr>
        <a:xfrm flipV="1">
          <a:off x="900953" y="437029"/>
          <a:ext cx="314325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tranhongthai\Desktop\CONG%20KHAI\web\QT%202017\01.%20QD%20CONG%20KHAI%20QUYET%20TOAN%202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eu 66.1"/>
      <sheetName val="Bieu 67"/>
      <sheetName val="Bieu 68"/>
      <sheetName val="Bieu 68.1"/>
      <sheetName val="Sheet1"/>
    </sheetNames>
    <sheetDataSet>
      <sheetData sheetId="0">
        <row r="11">
          <cell r="C11">
            <v>2201722000000</v>
          </cell>
        </row>
        <row r="18">
          <cell r="C18">
            <v>178388000000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C72"/>
  <sheetViews>
    <sheetView tabSelected="1" topLeftCell="A22" zoomScale="70" zoomScaleNormal="70" workbookViewId="0">
      <selection activeCell="I11" sqref="I11"/>
    </sheetView>
  </sheetViews>
  <sheetFormatPr defaultRowHeight="18.75" x14ac:dyDescent="0.3"/>
  <cols>
    <col min="1" max="1" width="7" style="1" customWidth="1"/>
    <col min="2" max="2" width="40.85546875" style="1" customWidth="1"/>
    <col min="3" max="3" width="13.42578125" style="1" customWidth="1"/>
    <col min="4" max="4" width="12.42578125" style="1" customWidth="1"/>
    <col min="5" max="5" width="12.85546875" style="1" customWidth="1"/>
    <col min="6" max="6" width="10.42578125" style="1" customWidth="1"/>
    <col min="7" max="7" width="11.85546875" style="1" customWidth="1"/>
    <col min="8" max="8" width="11" style="1" customWidth="1"/>
    <col min="9" max="9" width="11.42578125" style="1" customWidth="1"/>
    <col min="10" max="10" width="10.42578125" style="1" customWidth="1"/>
    <col min="11" max="11" width="9.85546875" style="1" customWidth="1"/>
    <col min="12" max="12" width="13.5703125" style="1" customWidth="1"/>
    <col min="13" max="13" width="13" style="1" customWidth="1"/>
    <col min="14" max="14" width="13.42578125" style="1" customWidth="1"/>
    <col min="15" max="15" width="8.7109375" style="1" customWidth="1"/>
    <col min="16" max="16" width="13.5703125" style="1" customWidth="1"/>
    <col min="17" max="17" width="11.140625" style="1" customWidth="1"/>
    <col min="18" max="18" width="10.42578125" style="1" customWidth="1"/>
    <col min="19" max="19" width="10.140625" style="1" customWidth="1"/>
    <col min="20" max="20" width="12.28515625" style="1" customWidth="1"/>
    <col min="21" max="23" width="9.5703125" style="1" customWidth="1"/>
    <col min="24" max="24" width="9.140625" style="1" customWidth="1"/>
    <col min="25" max="28" width="9.5703125" style="1" customWidth="1"/>
    <col min="29" max="29" width="9.42578125" style="1" customWidth="1"/>
    <col min="30" max="16384" width="9.140625" style="1"/>
  </cols>
  <sheetData>
    <row r="1" spans="1:29" x14ac:dyDescent="0.3">
      <c r="A1" s="25" t="s">
        <v>92</v>
      </c>
      <c r="AC1" s="26" t="s">
        <v>91</v>
      </c>
    </row>
    <row r="2" spans="1:29" x14ac:dyDescent="0.3">
      <c r="A2" s="25" t="s">
        <v>90</v>
      </c>
    </row>
    <row r="5" spans="1:29" ht="20.25" x14ac:dyDescent="0.3">
      <c r="A5" s="31" t="s">
        <v>89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29" x14ac:dyDescent="0.3">
      <c r="A6" s="32" t="s">
        <v>93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</row>
    <row r="7" spans="1:29" x14ac:dyDescent="0.3">
      <c r="AC7" s="24" t="s">
        <v>88</v>
      </c>
    </row>
    <row r="8" spans="1:29" ht="18.75" customHeight="1" x14ac:dyDescent="0.3">
      <c r="A8" s="27" t="s">
        <v>87</v>
      </c>
      <c r="B8" s="27" t="s">
        <v>86</v>
      </c>
      <c r="C8" s="28" t="s">
        <v>85</v>
      </c>
      <c r="D8" s="29"/>
      <c r="E8" s="29"/>
      <c r="F8" s="29"/>
      <c r="G8" s="29"/>
      <c r="H8" s="29"/>
      <c r="I8" s="29"/>
      <c r="J8" s="29"/>
      <c r="K8" s="30"/>
      <c r="L8" s="27" t="s">
        <v>84</v>
      </c>
      <c r="M8" s="27"/>
      <c r="N8" s="27"/>
      <c r="O8" s="27"/>
      <c r="P8" s="27"/>
      <c r="Q8" s="27"/>
      <c r="R8" s="27"/>
      <c r="S8" s="27"/>
      <c r="T8" s="27"/>
      <c r="U8" s="27" t="s">
        <v>83</v>
      </c>
      <c r="V8" s="27"/>
      <c r="W8" s="27"/>
      <c r="X8" s="27"/>
      <c r="Y8" s="27"/>
      <c r="Z8" s="27"/>
      <c r="AA8" s="27"/>
      <c r="AB8" s="27"/>
      <c r="AC8" s="27"/>
    </row>
    <row r="9" spans="1:29" ht="47.25" customHeight="1" x14ac:dyDescent="0.3">
      <c r="A9" s="27"/>
      <c r="B9" s="27"/>
      <c r="C9" s="27" t="s">
        <v>66</v>
      </c>
      <c r="D9" s="27" t="s">
        <v>82</v>
      </c>
      <c r="E9" s="27" t="s">
        <v>81</v>
      </c>
      <c r="F9" s="27" t="s">
        <v>78</v>
      </c>
      <c r="G9" s="27" t="s">
        <v>77</v>
      </c>
      <c r="H9" s="27" t="s">
        <v>76</v>
      </c>
      <c r="I9" s="27"/>
      <c r="J9" s="27"/>
      <c r="K9" s="27" t="s">
        <v>75</v>
      </c>
      <c r="L9" s="27" t="s">
        <v>66</v>
      </c>
      <c r="M9" s="27" t="s">
        <v>82</v>
      </c>
      <c r="N9" s="27" t="s">
        <v>81</v>
      </c>
      <c r="O9" s="27" t="s">
        <v>78</v>
      </c>
      <c r="P9" s="27" t="s">
        <v>77</v>
      </c>
      <c r="Q9" s="27" t="s">
        <v>76</v>
      </c>
      <c r="R9" s="27"/>
      <c r="S9" s="27"/>
      <c r="T9" s="27" t="s">
        <v>75</v>
      </c>
      <c r="U9" s="27" t="s">
        <v>66</v>
      </c>
      <c r="V9" s="27" t="s">
        <v>80</v>
      </c>
      <c r="W9" s="27" t="s">
        <v>79</v>
      </c>
      <c r="X9" s="27" t="s">
        <v>78</v>
      </c>
      <c r="Y9" s="27" t="s">
        <v>77</v>
      </c>
      <c r="Z9" s="27" t="s">
        <v>76</v>
      </c>
      <c r="AA9" s="27"/>
      <c r="AB9" s="27"/>
      <c r="AC9" s="27" t="s">
        <v>75</v>
      </c>
    </row>
    <row r="10" spans="1:29" ht="93.75" customHeight="1" x14ac:dyDescent="0.3">
      <c r="A10" s="27"/>
      <c r="B10" s="27"/>
      <c r="C10" s="27"/>
      <c r="D10" s="27"/>
      <c r="E10" s="27"/>
      <c r="F10" s="27"/>
      <c r="G10" s="27"/>
      <c r="H10" s="23" t="s">
        <v>66</v>
      </c>
      <c r="I10" s="23" t="s">
        <v>74</v>
      </c>
      <c r="J10" s="23" t="s">
        <v>73</v>
      </c>
      <c r="K10" s="27"/>
      <c r="L10" s="27"/>
      <c r="M10" s="27"/>
      <c r="N10" s="27"/>
      <c r="O10" s="27"/>
      <c r="P10" s="27"/>
      <c r="Q10" s="23" t="s">
        <v>66</v>
      </c>
      <c r="R10" s="23" t="s">
        <v>74</v>
      </c>
      <c r="S10" s="23" t="s">
        <v>73</v>
      </c>
      <c r="T10" s="27"/>
      <c r="U10" s="27"/>
      <c r="V10" s="27"/>
      <c r="W10" s="27"/>
      <c r="X10" s="27"/>
      <c r="Y10" s="27"/>
      <c r="Z10" s="23" t="s">
        <v>66</v>
      </c>
      <c r="AA10" s="23" t="s">
        <v>74</v>
      </c>
      <c r="AB10" s="23" t="s">
        <v>73</v>
      </c>
      <c r="AC10" s="27"/>
    </row>
    <row r="11" spans="1:29" ht="21" x14ac:dyDescent="0.3">
      <c r="A11" s="22" t="s">
        <v>72</v>
      </c>
      <c r="B11" s="22" t="s">
        <v>71</v>
      </c>
      <c r="C11" s="22" t="s">
        <v>70</v>
      </c>
      <c r="D11" s="22">
        <v>2</v>
      </c>
      <c r="E11" s="22">
        <v>3</v>
      </c>
      <c r="F11" s="22">
        <v>4</v>
      </c>
      <c r="G11" s="22">
        <v>5</v>
      </c>
      <c r="H11" s="22" t="s">
        <v>69</v>
      </c>
      <c r="I11" s="22">
        <v>7</v>
      </c>
      <c r="J11" s="22">
        <v>8</v>
      </c>
      <c r="K11" s="22">
        <v>9</v>
      </c>
      <c r="L11" s="22" t="s">
        <v>68</v>
      </c>
      <c r="M11" s="22">
        <v>11</v>
      </c>
      <c r="N11" s="22">
        <v>12</v>
      </c>
      <c r="O11" s="22">
        <v>13</v>
      </c>
      <c r="P11" s="22">
        <v>14</v>
      </c>
      <c r="Q11" s="22" t="s">
        <v>67</v>
      </c>
      <c r="R11" s="22">
        <v>16</v>
      </c>
      <c r="S11" s="22">
        <v>17</v>
      </c>
      <c r="T11" s="22">
        <v>18</v>
      </c>
      <c r="U11" s="22">
        <v>19</v>
      </c>
      <c r="V11" s="22">
        <v>20</v>
      </c>
      <c r="W11" s="22">
        <v>21</v>
      </c>
      <c r="X11" s="22">
        <v>22</v>
      </c>
      <c r="Y11" s="22">
        <v>23</v>
      </c>
      <c r="Z11" s="22">
        <v>24</v>
      </c>
      <c r="AA11" s="22">
        <v>25</v>
      </c>
      <c r="AB11" s="22">
        <v>26</v>
      </c>
      <c r="AC11" s="22">
        <v>27</v>
      </c>
    </row>
    <row r="12" spans="1:29" x14ac:dyDescent="0.3">
      <c r="A12" s="21"/>
      <c r="B12" s="21" t="s">
        <v>66</v>
      </c>
      <c r="C12" s="20">
        <f t="shared" ref="C12:T12" si="0">C13+C65+C66+C67+C68+C69+C70</f>
        <v>6729267</v>
      </c>
      <c r="D12" s="20">
        <f t="shared" si="0"/>
        <v>2023334</v>
      </c>
      <c r="E12" s="20">
        <f t="shared" si="0"/>
        <v>1568611</v>
      </c>
      <c r="F12" s="20">
        <f t="shared" si="0"/>
        <v>800</v>
      </c>
      <c r="G12" s="20">
        <f t="shared" si="0"/>
        <v>2924169</v>
      </c>
      <c r="H12" s="20">
        <f t="shared" si="0"/>
        <v>212353</v>
      </c>
      <c r="I12" s="20">
        <f t="shared" si="0"/>
        <v>178388</v>
      </c>
      <c r="J12" s="20">
        <f t="shared" si="0"/>
        <v>33965</v>
      </c>
      <c r="K12" s="20">
        <f t="shared" si="0"/>
        <v>0</v>
      </c>
      <c r="L12" s="20">
        <f t="shared" si="0"/>
        <v>9050471.8505429998</v>
      </c>
      <c r="M12" s="20">
        <f t="shared" si="0"/>
        <v>1693867.424506</v>
      </c>
      <c r="N12" s="20">
        <f t="shared" si="0"/>
        <v>2177697</v>
      </c>
      <c r="O12" s="20">
        <f t="shared" si="0"/>
        <v>0</v>
      </c>
      <c r="P12" s="20">
        <f t="shared" si="0"/>
        <v>3181666</v>
      </c>
      <c r="Q12" s="20">
        <f t="shared" si="0"/>
        <v>171331.02386300001</v>
      </c>
      <c r="R12" s="20">
        <f t="shared" si="0"/>
        <v>148784.02386300001</v>
      </c>
      <c r="S12" s="20">
        <f t="shared" si="0"/>
        <v>22547</v>
      </c>
      <c r="T12" s="20">
        <f t="shared" si="0"/>
        <v>1825910.4021739999</v>
      </c>
      <c r="U12" s="19">
        <f t="shared" ref="U12:AB12" si="1">L12/C12*100</f>
        <v>134.49417076990704</v>
      </c>
      <c r="V12" s="19">
        <f t="shared" si="1"/>
        <v>83.716649080478064</v>
      </c>
      <c r="W12" s="19">
        <f t="shared" si="1"/>
        <v>138.82963972584662</v>
      </c>
      <c r="X12" s="19">
        <f t="shared" si="1"/>
        <v>0</v>
      </c>
      <c r="Y12" s="19">
        <f t="shared" si="1"/>
        <v>108.80581799478757</v>
      </c>
      <c r="Z12" s="19">
        <f t="shared" si="1"/>
        <v>80.68217725344121</v>
      </c>
      <c r="AA12" s="19">
        <f t="shared" si="1"/>
        <v>83.404726698544749</v>
      </c>
      <c r="AB12" s="19">
        <f t="shared" si="1"/>
        <v>66.383041366112167</v>
      </c>
      <c r="AC12" s="19"/>
    </row>
    <row r="13" spans="1:29" x14ac:dyDescent="0.3">
      <c r="A13" s="18" t="s">
        <v>65</v>
      </c>
      <c r="B13" s="17" t="s">
        <v>64</v>
      </c>
      <c r="C13" s="8">
        <f t="shared" ref="C13:T13" si="2">SUM(C14:C64)</f>
        <v>3804298</v>
      </c>
      <c r="D13" s="8">
        <f t="shared" si="2"/>
        <v>2023334</v>
      </c>
      <c r="E13" s="8">
        <f t="shared" si="2"/>
        <v>1568611</v>
      </c>
      <c r="F13" s="8">
        <f t="shared" si="2"/>
        <v>0</v>
      </c>
      <c r="G13" s="8">
        <f t="shared" si="2"/>
        <v>0</v>
      </c>
      <c r="H13" s="8">
        <f t="shared" si="2"/>
        <v>212353</v>
      </c>
      <c r="I13" s="8">
        <f t="shared" si="2"/>
        <v>178388</v>
      </c>
      <c r="J13" s="8">
        <f t="shared" si="2"/>
        <v>33965</v>
      </c>
      <c r="K13" s="8">
        <f t="shared" si="2"/>
        <v>0</v>
      </c>
      <c r="L13" s="8">
        <f t="shared" si="2"/>
        <v>4081571.4483690001</v>
      </c>
      <c r="M13" s="8">
        <f t="shared" si="2"/>
        <v>1693867.424506</v>
      </c>
      <c r="N13" s="8">
        <f t="shared" si="2"/>
        <v>2177697</v>
      </c>
      <c r="O13" s="8">
        <f t="shared" si="2"/>
        <v>0</v>
      </c>
      <c r="P13" s="8">
        <f t="shared" si="2"/>
        <v>0</v>
      </c>
      <c r="Q13" s="8">
        <f t="shared" si="2"/>
        <v>171331.02386300001</v>
      </c>
      <c r="R13" s="8">
        <f t="shared" si="2"/>
        <v>148784.02386300001</v>
      </c>
      <c r="S13" s="8">
        <f t="shared" si="2"/>
        <v>22547</v>
      </c>
      <c r="T13" s="8">
        <f t="shared" si="2"/>
        <v>38676</v>
      </c>
      <c r="U13" s="7">
        <f>L13/C13*100</f>
        <v>107.28842610040013</v>
      </c>
      <c r="V13" s="7">
        <f>M13/D13*100</f>
        <v>83.716649080478064</v>
      </c>
      <c r="W13" s="7">
        <f>N13/E13*100</f>
        <v>138.82963972584662</v>
      </c>
      <c r="X13" s="7"/>
      <c r="Y13" s="7"/>
      <c r="Z13" s="7">
        <f>Q13/H13*100</f>
        <v>80.68217725344121</v>
      </c>
      <c r="AA13" s="7">
        <f>R13/I13*100</f>
        <v>83.404726698544749</v>
      </c>
      <c r="AB13" s="7">
        <f>S13/J13*100</f>
        <v>66.383041366112167</v>
      </c>
      <c r="AC13" s="7"/>
    </row>
    <row r="14" spans="1:29" x14ac:dyDescent="0.3">
      <c r="A14" s="14">
        <v>1</v>
      </c>
      <c r="B14" s="16" t="s">
        <v>63</v>
      </c>
      <c r="C14" s="12">
        <f t="shared" ref="C14:C45" si="3">SUM(D14:H14)+K14</f>
        <v>69708</v>
      </c>
      <c r="D14" s="12"/>
      <c r="E14" s="12">
        <v>69708</v>
      </c>
      <c r="F14" s="12"/>
      <c r="G14" s="12"/>
      <c r="H14" s="12">
        <f t="shared" ref="H14:H45" si="4">I14+J14</f>
        <v>0</v>
      </c>
      <c r="I14" s="12"/>
      <c r="J14" s="12"/>
      <c r="K14" s="12"/>
      <c r="L14" s="12">
        <f t="shared" ref="L14:L45" si="5">SUM(M14:Q14)+T14</f>
        <v>59806</v>
      </c>
      <c r="M14" s="12"/>
      <c r="N14" s="12">
        <v>58414</v>
      </c>
      <c r="O14" s="12"/>
      <c r="P14" s="12"/>
      <c r="Q14" s="12">
        <f t="shared" ref="Q14:Q45" si="6">R14+S14</f>
        <v>0</v>
      </c>
      <c r="R14" s="12"/>
      <c r="S14" s="12"/>
      <c r="T14" s="12">
        <v>1392</v>
      </c>
      <c r="U14" s="11">
        <f t="shared" ref="U14:U34" si="7">L14/C14*100</f>
        <v>85.795030699489288</v>
      </c>
      <c r="V14" s="11"/>
      <c r="W14" s="11">
        <f t="shared" ref="W14:W34" si="8">N14/E14*100</f>
        <v>83.798129339530618</v>
      </c>
      <c r="X14" s="11"/>
      <c r="Y14" s="11"/>
      <c r="Z14" s="11"/>
      <c r="AA14" s="11"/>
      <c r="AB14" s="11"/>
      <c r="AC14" s="11"/>
    </row>
    <row r="15" spans="1:29" x14ac:dyDescent="0.3">
      <c r="A15" s="14">
        <v>2</v>
      </c>
      <c r="B15" s="16" t="s">
        <v>62</v>
      </c>
      <c r="C15" s="12">
        <f t="shared" si="3"/>
        <v>16922</v>
      </c>
      <c r="D15" s="12"/>
      <c r="E15" s="12">
        <v>16922</v>
      </c>
      <c r="F15" s="12"/>
      <c r="G15" s="12"/>
      <c r="H15" s="12">
        <f t="shared" si="4"/>
        <v>0</v>
      </c>
      <c r="I15" s="12"/>
      <c r="J15" s="12"/>
      <c r="K15" s="12"/>
      <c r="L15" s="12">
        <f t="shared" si="5"/>
        <v>18268</v>
      </c>
      <c r="M15" s="12"/>
      <c r="N15" s="12">
        <v>17924</v>
      </c>
      <c r="O15" s="12"/>
      <c r="P15" s="12"/>
      <c r="Q15" s="12">
        <f t="shared" si="6"/>
        <v>0</v>
      </c>
      <c r="R15" s="12"/>
      <c r="S15" s="12"/>
      <c r="T15" s="12">
        <v>344</v>
      </c>
      <c r="U15" s="11">
        <f t="shared" si="7"/>
        <v>107.95414253634321</v>
      </c>
      <c r="V15" s="11"/>
      <c r="W15" s="11">
        <f t="shared" si="8"/>
        <v>105.92128590001182</v>
      </c>
      <c r="X15" s="11"/>
      <c r="Y15" s="11"/>
      <c r="Z15" s="11"/>
      <c r="AA15" s="11"/>
      <c r="AB15" s="11"/>
      <c r="AC15" s="11"/>
    </row>
    <row r="16" spans="1:29" x14ac:dyDescent="0.3">
      <c r="A16" s="14">
        <v>3</v>
      </c>
      <c r="B16" s="16" t="s">
        <v>61</v>
      </c>
      <c r="C16" s="12">
        <f t="shared" si="3"/>
        <v>9583</v>
      </c>
      <c r="D16" s="12"/>
      <c r="E16" s="12">
        <v>9583</v>
      </c>
      <c r="F16" s="12"/>
      <c r="G16" s="12"/>
      <c r="H16" s="12">
        <f t="shared" si="4"/>
        <v>0</v>
      </c>
      <c r="I16" s="12"/>
      <c r="J16" s="12"/>
      <c r="K16" s="12"/>
      <c r="L16" s="12">
        <f t="shared" si="5"/>
        <v>8947</v>
      </c>
      <c r="M16" s="12"/>
      <c r="N16" s="12">
        <v>8701</v>
      </c>
      <c r="O16" s="12"/>
      <c r="P16" s="12"/>
      <c r="Q16" s="12">
        <f t="shared" si="6"/>
        <v>0</v>
      </c>
      <c r="R16" s="12"/>
      <c r="S16" s="12"/>
      <c r="T16" s="12">
        <v>246</v>
      </c>
      <c r="U16" s="11">
        <f t="shared" si="7"/>
        <v>93.36324741730148</v>
      </c>
      <c r="V16" s="11"/>
      <c r="W16" s="11">
        <f t="shared" si="8"/>
        <v>90.796201607012421</v>
      </c>
      <c r="X16" s="11"/>
      <c r="Y16" s="11"/>
      <c r="Z16" s="11"/>
      <c r="AA16" s="11"/>
      <c r="AB16" s="11"/>
      <c r="AC16" s="11"/>
    </row>
    <row r="17" spans="1:29" x14ac:dyDescent="0.3">
      <c r="A17" s="14">
        <v>4</v>
      </c>
      <c r="B17" s="16" t="s">
        <v>60</v>
      </c>
      <c r="C17" s="12">
        <f t="shared" si="3"/>
        <v>9761</v>
      </c>
      <c r="D17" s="12"/>
      <c r="E17" s="12">
        <v>9761</v>
      </c>
      <c r="F17" s="12"/>
      <c r="G17" s="12"/>
      <c r="H17" s="12">
        <f t="shared" si="4"/>
        <v>0</v>
      </c>
      <c r="I17" s="12"/>
      <c r="J17" s="12"/>
      <c r="K17" s="12"/>
      <c r="L17" s="12">
        <f t="shared" si="5"/>
        <v>14861</v>
      </c>
      <c r="M17" s="12"/>
      <c r="N17" s="12">
        <v>14107</v>
      </c>
      <c r="O17" s="12"/>
      <c r="P17" s="12"/>
      <c r="Q17" s="12">
        <f t="shared" si="6"/>
        <v>0</v>
      </c>
      <c r="R17" s="12"/>
      <c r="S17" s="12"/>
      <c r="T17" s="12">
        <v>754</v>
      </c>
      <c r="U17" s="11">
        <f t="shared" si="7"/>
        <v>152.24874500563467</v>
      </c>
      <c r="V17" s="11"/>
      <c r="W17" s="11">
        <f t="shared" si="8"/>
        <v>144.52412662637025</v>
      </c>
      <c r="X17" s="11"/>
      <c r="Y17" s="11"/>
      <c r="Z17" s="11"/>
      <c r="AA17" s="11"/>
      <c r="AB17" s="11"/>
      <c r="AC17" s="11"/>
    </row>
    <row r="18" spans="1:29" ht="37.5" x14ac:dyDescent="0.3">
      <c r="A18" s="14">
        <v>5</v>
      </c>
      <c r="B18" s="16" t="s">
        <v>59</v>
      </c>
      <c r="C18" s="12">
        <f t="shared" si="3"/>
        <v>45987</v>
      </c>
      <c r="D18" s="12"/>
      <c r="E18" s="12">
        <v>45987</v>
      </c>
      <c r="F18" s="12"/>
      <c r="G18" s="12"/>
      <c r="H18" s="12">
        <f t="shared" si="4"/>
        <v>0</v>
      </c>
      <c r="I18" s="12"/>
      <c r="J18" s="12"/>
      <c r="K18" s="12"/>
      <c r="L18" s="12">
        <f t="shared" si="5"/>
        <v>30037</v>
      </c>
      <c r="M18" s="12"/>
      <c r="N18" s="12">
        <v>30037</v>
      </c>
      <c r="O18" s="12"/>
      <c r="P18" s="12"/>
      <c r="Q18" s="12">
        <f t="shared" si="6"/>
        <v>0</v>
      </c>
      <c r="R18" s="12"/>
      <c r="S18" s="12"/>
      <c r="T18" s="12"/>
      <c r="U18" s="11">
        <f t="shared" si="7"/>
        <v>65.316285037075687</v>
      </c>
      <c r="V18" s="11"/>
      <c r="W18" s="11">
        <f t="shared" si="8"/>
        <v>65.316285037075687</v>
      </c>
      <c r="X18" s="11"/>
      <c r="Y18" s="11"/>
      <c r="Z18" s="11"/>
      <c r="AA18" s="11"/>
      <c r="AB18" s="11"/>
      <c r="AC18" s="11"/>
    </row>
    <row r="19" spans="1:29" ht="37.5" x14ac:dyDescent="0.3">
      <c r="A19" s="14">
        <v>6</v>
      </c>
      <c r="B19" s="16" t="s">
        <v>58</v>
      </c>
      <c r="C19" s="12">
        <f t="shared" si="3"/>
        <v>72808</v>
      </c>
      <c r="D19" s="12"/>
      <c r="E19" s="12">
        <v>56915</v>
      </c>
      <c r="F19" s="12"/>
      <c r="G19" s="12"/>
      <c r="H19" s="12">
        <f t="shared" si="4"/>
        <v>15893</v>
      </c>
      <c r="I19" s="12"/>
      <c r="J19" s="12">
        <v>15893</v>
      </c>
      <c r="K19" s="12"/>
      <c r="L19" s="12">
        <f t="shared" si="5"/>
        <v>95852</v>
      </c>
      <c r="M19" s="12"/>
      <c r="N19" s="12">
        <v>83024</v>
      </c>
      <c r="O19" s="12"/>
      <c r="P19" s="12"/>
      <c r="Q19" s="12">
        <f t="shared" si="6"/>
        <v>11095</v>
      </c>
      <c r="R19" s="12"/>
      <c r="S19" s="12">
        <v>11095</v>
      </c>
      <c r="T19" s="12">
        <v>1733</v>
      </c>
      <c r="U19" s="11">
        <f t="shared" si="7"/>
        <v>131.65036809141853</v>
      </c>
      <c r="V19" s="11"/>
      <c r="W19" s="11">
        <f t="shared" si="8"/>
        <v>145.87367126416586</v>
      </c>
      <c r="X19" s="11"/>
      <c r="Y19" s="11"/>
      <c r="Z19" s="11">
        <f>Q19/H19*100</f>
        <v>69.810608443969045</v>
      </c>
      <c r="AA19" s="11"/>
      <c r="AB19" s="11">
        <f>S19/J19*100</f>
        <v>69.810608443969045</v>
      </c>
      <c r="AC19" s="11"/>
    </row>
    <row r="20" spans="1:29" ht="37.5" x14ac:dyDescent="0.3">
      <c r="A20" s="14">
        <v>7</v>
      </c>
      <c r="B20" s="16" t="s">
        <v>57</v>
      </c>
      <c r="C20" s="12">
        <f t="shared" si="3"/>
        <v>8696</v>
      </c>
      <c r="D20" s="12"/>
      <c r="E20" s="12">
        <v>8696</v>
      </c>
      <c r="F20" s="12"/>
      <c r="G20" s="12"/>
      <c r="H20" s="12">
        <f t="shared" si="4"/>
        <v>0</v>
      </c>
      <c r="I20" s="12"/>
      <c r="J20" s="12"/>
      <c r="K20" s="12"/>
      <c r="L20" s="12">
        <f t="shared" si="5"/>
        <v>9725</v>
      </c>
      <c r="M20" s="12"/>
      <c r="N20" s="12">
        <v>9725</v>
      </c>
      <c r="O20" s="12"/>
      <c r="P20" s="12"/>
      <c r="Q20" s="12">
        <f t="shared" si="6"/>
        <v>0</v>
      </c>
      <c r="R20" s="12"/>
      <c r="S20" s="12"/>
      <c r="T20" s="12"/>
      <c r="U20" s="11">
        <f t="shared" si="7"/>
        <v>111.83302667893284</v>
      </c>
      <c r="V20" s="11"/>
      <c r="W20" s="11">
        <f t="shared" si="8"/>
        <v>111.83302667893284</v>
      </c>
      <c r="X20" s="11"/>
      <c r="Y20" s="11"/>
      <c r="Z20" s="11"/>
      <c r="AA20" s="11"/>
      <c r="AB20" s="11"/>
      <c r="AC20" s="11"/>
    </row>
    <row r="21" spans="1:29" x14ac:dyDescent="0.3">
      <c r="A21" s="14">
        <v>8</v>
      </c>
      <c r="B21" s="16" t="s">
        <v>56</v>
      </c>
      <c r="C21" s="12">
        <f t="shared" si="3"/>
        <v>316815</v>
      </c>
      <c r="D21" s="12"/>
      <c r="E21" s="12">
        <v>311815</v>
      </c>
      <c r="F21" s="12"/>
      <c r="G21" s="12"/>
      <c r="H21" s="12">
        <f t="shared" si="4"/>
        <v>5000</v>
      </c>
      <c r="I21" s="12"/>
      <c r="J21" s="12">
        <v>5000</v>
      </c>
      <c r="K21" s="12"/>
      <c r="L21" s="12">
        <f t="shared" si="5"/>
        <v>300029</v>
      </c>
      <c r="M21" s="12"/>
      <c r="N21" s="12">
        <v>283396</v>
      </c>
      <c r="O21" s="12"/>
      <c r="P21" s="12"/>
      <c r="Q21" s="12">
        <f t="shared" si="6"/>
        <v>2926</v>
      </c>
      <c r="R21" s="12"/>
      <c r="S21" s="12">
        <v>2926</v>
      </c>
      <c r="T21" s="12">
        <v>13707</v>
      </c>
      <c r="U21" s="11">
        <f t="shared" si="7"/>
        <v>94.701639758218519</v>
      </c>
      <c r="V21" s="11"/>
      <c r="W21" s="11">
        <f t="shared" si="8"/>
        <v>90.885941984830751</v>
      </c>
      <c r="X21" s="11"/>
      <c r="Y21" s="11"/>
      <c r="Z21" s="11">
        <f>Q21/H21*100</f>
        <v>58.52</v>
      </c>
      <c r="AA21" s="11"/>
      <c r="AB21" s="11">
        <f>S21/J21*100</f>
        <v>58.52</v>
      </c>
      <c r="AC21" s="11"/>
    </row>
    <row r="22" spans="1:29" x14ac:dyDescent="0.3">
      <c r="A22" s="14">
        <v>9</v>
      </c>
      <c r="B22" s="16" t="s">
        <v>55</v>
      </c>
      <c r="C22" s="12">
        <f t="shared" si="3"/>
        <v>16508</v>
      </c>
      <c r="D22" s="12"/>
      <c r="E22" s="12">
        <v>16508</v>
      </c>
      <c r="F22" s="12"/>
      <c r="G22" s="12"/>
      <c r="H22" s="12">
        <f t="shared" si="4"/>
        <v>0</v>
      </c>
      <c r="I22" s="12"/>
      <c r="J22" s="12"/>
      <c r="K22" s="12"/>
      <c r="L22" s="12">
        <f t="shared" si="5"/>
        <v>36076</v>
      </c>
      <c r="M22" s="12"/>
      <c r="N22" s="12">
        <v>35304</v>
      </c>
      <c r="O22" s="12"/>
      <c r="P22" s="12"/>
      <c r="Q22" s="12">
        <f t="shared" si="6"/>
        <v>0</v>
      </c>
      <c r="R22" s="12"/>
      <c r="S22" s="12"/>
      <c r="T22" s="12">
        <v>772</v>
      </c>
      <c r="U22" s="11">
        <f t="shared" si="7"/>
        <v>218.53646716743395</v>
      </c>
      <c r="V22" s="11"/>
      <c r="W22" s="11">
        <f t="shared" si="8"/>
        <v>213.85994669251272</v>
      </c>
      <c r="X22" s="11"/>
      <c r="Y22" s="11"/>
      <c r="Z22" s="11"/>
      <c r="AA22" s="11"/>
      <c r="AB22" s="11"/>
      <c r="AC22" s="11"/>
    </row>
    <row r="23" spans="1:29" x14ac:dyDescent="0.3">
      <c r="A23" s="14">
        <v>10</v>
      </c>
      <c r="B23" s="16" t="s">
        <v>54</v>
      </c>
      <c r="C23" s="12">
        <f t="shared" si="3"/>
        <v>11439</v>
      </c>
      <c r="D23" s="12"/>
      <c r="E23" s="12">
        <v>8709</v>
      </c>
      <c r="F23" s="12"/>
      <c r="G23" s="12"/>
      <c r="H23" s="12">
        <f t="shared" si="4"/>
        <v>2730</v>
      </c>
      <c r="I23" s="12"/>
      <c r="J23" s="12">
        <v>2730</v>
      </c>
      <c r="K23" s="12"/>
      <c r="L23" s="12">
        <f t="shared" si="5"/>
        <v>10087</v>
      </c>
      <c r="M23" s="12"/>
      <c r="N23" s="12">
        <v>7664</v>
      </c>
      <c r="O23" s="12"/>
      <c r="P23" s="12"/>
      <c r="Q23" s="12">
        <f t="shared" si="6"/>
        <v>2423</v>
      </c>
      <c r="R23" s="12"/>
      <c r="S23" s="12">
        <v>2423</v>
      </c>
      <c r="T23" s="12"/>
      <c r="U23" s="11">
        <f t="shared" si="7"/>
        <v>88.18078503365679</v>
      </c>
      <c r="V23" s="11"/>
      <c r="W23" s="11">
        <f t="shared" si="8"/>
        <v>88.0009185899644</v>
      </c>
      <c r="X23" s="11"/>
      <c r="Y23" s="11"/>
      <c r="Z23" s="11">
        <f>Q23/H23*100</f>
        <v>88.754578754578745</v>
      </c>
      <c r="AA23" s="11"/>
      <c r="AB23" s="11">
        <f>S23/J23*100</f>
        <v>88.754578754578745</v>
      </c>
      <c r="AC23" s="11"/>
    </row>
    <row r="24" spans="1:29" x14ac:dyDescent="0.3">
      <c r="A24" s="14">
        <v>11</v>
      </c>
      <c r="B24" s="16" t="s">
        <v>53</v>
      </c>
      <c r="C24" s="12">
        <f t="shared" si="3"/>
        <v>56940</v>
      </c>
      <c r="D24" s="12"/>
      <c r="E24" s="12">
        <v>52739</v>
      </c>
      <c r="F24" s="12"/>
      <c r="G24" s="12"/>
      <c r="H24" s="12">
        <f t="shared" si="4"/>
        <v>4201</v>
      </c>
      <c r="I24" s="12"/>
      <c r="J24" s="12">
        <v>4201</v>
      </c>
      <c r="K24" s="12"/>
      <c r="L24" s="12">
        <f t="shared" si="5"/>
        <v>60258</v>
      </c>
      <c r="M24" s="12"/>
      <c r="N24" s="12">
        <v>57104</v>
      </c>
      <c r="O24" s="12"/>
      <c r="P24" s="12"/>
      <c r="Q24" s="12">
        <f t="shared" si="6"/>
        <v>3154</v>
      </c>
      <c r="R24" s="12"/>
      <c r="S24" s="12">
        <v>3154</v>
      </c>
      <c r="T24" s="12"/>
      <c r="U24" s="11">
        <f t="shared" si="7"/>
        <v>105.82718651211802</v>
      </c>
      <c r="V24" s="11"/>
      <c r="W24" s="11">
        <f t="shared" si="8"/>
        <v>108.27660744420638</v>
      </c>
      <c r="X24" s="11"/>
      <c r="Y24" s="11"/>
      <c r="Z24" s="11">
        <f>Q24/H24*100</f>
        <v>75.077362532730305</v>
      </c>
      <c r="AA24" s="11"/>
      <c r="AB24" s="11">
        <f>S24/J24*100</f>
        <v>75.077362532730305</v>
      </c>
      <c r="AC24" s="11"/>
    </row>
    <row r="25" spans="1:29" x14ac:dyDescent="0.3">
      <c r="A25" s="14">
        <v>12</v>
      </c>
      <c r="B25" s="16" t="s">
        <v>52</v>
      </c>
      <c r="C25" s="12">
        <f t="shared" si="3"/>
        <v>9962</v>
      </c>
      <c r="D25" s="12"/>
      <c r="E25" s="12">
        <v>9790</v>
      </c>
      <c r="F25" s="12"/>
      <c r="G25" s="12"/>
      <c r="H25" s="12">
        <f t="shared" si="4"/>
        <v>172</v>
      </c>
      <c r="I25" s="12"/>
      <c r="J25" s="12">
        <v>172</v>
      </c>
      <c r="K25" s="12"/>
      <c r="L25" s="12">
        <f t="shared" si="5"/>
        <v>10542</v>
      </c>
      <c r="M25" s="12"/>
      <c r="N25" s="12">
        <v>10365</v>
      </c>
      <c r="O25" s="12"/>
      <c r="P25" s="12"/>
      <c r="Q25" s="12">
        <f t="shared" si="6"/>
        <v>172</v>
      </c>
      <c r="R25" s="12"/>
      <c r="S25" s="12">
        <v>172</v>
      </c>
      <c r="T25" s="12">
        <v>5</v>
      </c>
      <c r="U25" s="11">
        <f t="shared" si="7"/>
        <v>105.82212407147161</v>
      </c>
      <c r="V25" s="11"/>
      <c r="W25" s="11">
        <f t="shared" si="8"/>
        <v>105.87334014300308</v>
      </c>
      <c r="X25" s="11"/>
      <c r="Y25" s="11"/>
      <c r="Z25" s="11">
        <f>Q25/H25*100</f>
        <v>100</v>
      </c>
      <c r="AA25" s="11"/>
      <c r="AB25" s="11">
        <f>S25/J25*100</f>
        <v>100</v>
      </c>
      <c r="AC25" s="11"/>
    </row>
    <row r="26" spans="1:29" x14ac:dyDescent="0.3">
      <c r="A26" s="14">
        <v>13</v>
      </c>
      <c r="B26" s="16" t="s">
        <v>51</v>
      </c>
      <c r="C26" s="12">
        <f t="shared" si="3"/>
        <v>160510</v>
      </c>
      <c r="D26" s="12"/>
      <c r="E26" s="12">
        <v>160510</v>
      </c>
      <c r="F26" s="12"/>
      <c r="G26" s="12"/>
      <c r="H26" s="12">
        <f t="shared" si="4"/>
        <v>0</v>
      </c>
      <c r="I26" s="12"/>
      <c r="J26" s="12"/>
      <c r="K26" s="12"/>
      <c r="L26" s="12">
        <f t="shared" si="5"/>
        <v>890348</v>
      </c>
      <c r="M26" s="12"/>
      <c r="N26" s="12">
        <v>873646</v>
      </c>
      <c r="O26" s="12"/>
      <c r="P26" s="12"/>
      <c r="Q26" s="12">
        <f t="shared" si="6"/>
        <v>0</v>
      </c>
      <c r="R26" s="12"/>
      <c r="S26" s="12"/>
      <c r="T26" s="12">
        <v>16702</v>
      </c>
      <c r="U26" s="11">
        <f t="shared" si="7"/>
        <v>554.69939567628194</v>
      </c>
      <c r="V26" s="11"/>
      <c r="W26" s="11">
        <f t="shared" si="8"/>
        <v>544.29381346956575</v>
      </c>
      <c r="X26" s="11"/>
      <c r="Y26" s="11"/>
      <c r="Z26" s="11"/>
      <c r="AA26" s="11"/>
      <c r="AB26" s="11"/>
      <c r="AC26" s="11"/>
    </row>
    <row r="27" spans="1:29" x14ac:dyDescent="0.3">
      <c r="A27" s="14">
        <v>14</v>
      </c>
      <c r="B27" s="16" t="s">
        <v>50</v>
      </c>
      <c r="C27" s="12">
        <f t="shared" si="3"/>
        <v>6593</v>
      </c>
      <c r="D27" s="12"/>
      <c r="E27" s="12">
        <v>6593</v>
      </c>
      <c r="F27" s="12"/>
      <c r="G27" s="12"/>
      <c r="H27" s="12">
        <f t="shared" si="4"/>
        <v>0</v>
      </c>
      <c r="I27" s="12"/>
      <c r="J27" s="12"/>
      <c r="K27" s="12"/>
      <c r="L27" s="12">
        <f t="shared" si="5"/>
        <v>6322</v>
      </c>
      <c r="M27" s="12"/>
      <c r="N27" s="12">
        <v>6201</v>
      </c>
      <c r="O27" s="12"/>
      <c r="P27" s="12"/>
      <c r="Q27" s="12">
        <f t="shared" si="6"/>
        <v>0</v>
      </c>
      <c r="R27" s="12"/>
      <c r="S27" s="12"/>
      <c r="T27" s="12">
        <v>121</v>
      </c>
      <c r="U27" s="11">
        <f t="shared" si="7"/>
        <v>95.88957985742455</v>
      </c>
      <c r="V27" s="11"/>
      <c r="W27" s="11">
        <f t="shared" si="8"/>
        <v>94.054300015167598</v>
      </c>
      <c r="X27" s="11"/>
      <c r="Y27" s="11"/>
      <c r="Z27" s="11"/>
      <c r="AA27" s="11"/>
      <c r="AB27" s="11"/>
      <c r="AC27" s="11"/>
    </row>
    <row r="28" spans="1:29" ht="37.5" x14ac:dyDescent="0.3">
      <c r="A28" s="14">
        <v>15</v>
      </c>
      <c r="B28" s="16" t="s">
        <v>49</v>
      </c>
      <c r="C28" s="12">
        <f t="shared" si="3"/>
        <v>40478</v>
      </c>
      <c r="D28" s="12"/>
      <c r="E28" s="12">
        <v>40478</v>
      </c>
      <c r="F28" s="12"/>
      <c r="G28" s="12"/>
      <c r="H28" s="12">
        <f t="shared" si="4"/>
        <v>0</v>
      </c>
      <c r="I28" s="12"/>
      <c r="J28" s="12"/>
      <c r="K28" s="12"/>
      <c r="L28" s="12">
        <f t="shared" si="5"/>
        <v>43657</v>
      </c>
      <c r="M28" s="12"/>
      <c r="N28" s="12">
        <f>12660+30997</f>
        <v>43657</v>
      </c>
      <c r="O28" s="12"/>
      <c r="P28" s="12"/>
      <c r="Q28" s="12">
        <f t="shared" si="6"/>
        <v>0</v>
      </c>
      <c r="R28" s="12"/>
      <c r="S28" s="12"/>
      <c r="T28" s="12"/>
      <c r="U28" s="11">
        <f t="shared" si="7"/>
        <v>107.85364889569642</v>
      </c>
      <c r="V28" s="11"/>
      <c r="W28" s="11">
        <f t="shared" si="8"/>
        <v>107.85364889569642</v>
      </c>
      <c r="X28" s="11"/>
      <c r="Y28" s="11"/>
      <c r="Z28" s="11"/>
      <c r="AA28" s="11"/>
      <c r="AB28" s="11"/>
      <c r="AC28" s="11"/>
    </row>
    <row r="29" spans="1:29" x14ac:dyDescent="0.3">
      <c r="A29" s="14">
        <v>16</v>
      </c>
      <c r="B29" s="16" t="s">
        <v>48</v>
      </c>
      <c r="C29" s="12">
        <f t="shared" si="3"/>
        <v>53231</v>
      </c>
      <c r="D29" s="12"/>
      <c r="E29" s="12">
        <v>48262</v>
      </c>
      <c r="F29" s="12"/>
      <c r="G29" s="12"/>
      <c r="H29" s="12">
        <f t="shared" si="4"/>
        <v>4969</v>
      </c>
      <c r="I29" s="12"/>
      <c r="J29" s="12">
        <v>4969</v>
      </c>
      <c r="K29" s="12"/>
      <c r="L29" s="12">
        <f t="shared" si="5"/>
        <v>51724</v>
      </c>
      <c r="M29" s="12"/>
      <c r="N29" s="12">
        <v>48416</v>
      </c>
      <c r="O29" s="12"/>
      <c r="P29" s="12"/>
      <c r="Q29" s="12">
        <f t="shared" si="6"/>
        <v>1869</v>
      </c>
      <c r="R29" s="12"/>
      <c r="S29" s="12">
        <v>1869</v>
      </c>
      <c r="T29" s="12">
        <v>1439</v>
      </c>
      <c r="U29" s="11">
        <f t="shared" si="7"/>
        <v>97.168942909207047</v>
      </c>
      <c r="V29" s="11"/>
      <c r="W29" s="11">
        <f t="shared" si="8"/>
        <v>100.31909162488087</v>
      </c>
      <c r="X29" s="11"/>
      <c r="Y29" s="11"/>
      <c r="Z29" s="11">
        <f>Q29/H29*100</f>
        <v>37.613201851479175</v>
      </c>
      <c r="AA29" s="11"/>
      <c r="AB29" s="11">
        <f>S29/J29*100</f>
        <v>37.613201851479175</v>
      </c>
      <c r="AC29" s="11"/>
    </row>
    <row r="30" spans="1:29" x14ac:dyDescent="0.3">
      <c r="A30" s="14">
        <v>17</v>
      </c>
      <c r="B30" s="16" t="s">
        <v>47</v>
      </c>
      <c r="C30" s="12">
        <f t="shared" si="3"/>
        <v>24408</v>
      </c>
      <c r="D30" s="12"/>
      <c r="E30" s="12">
        <v>24408</v>
      </c>
      <c r="F30" s="12"/>
      <c r="G30" s="12"/>
      <c r="H30" s="12">
        <f t="shared" si="4"/>
        <v>0</v>
      </c>
      <c r="I30" s="12"/>
      <c r="J30" s="12"/>
      <c r="K30" s="12"/>
      <c r="L30" s="12">
        <f t="shared" si="5"/>
        <v>25780</v>
      </c>
      <c r="M30" s="12"/>
      <c r="N30" s="12">
        <v>25212</v>
      </c>
      <c r="O30" s="12"/>
      <c r="P30" s="12"/>
      <c r="Q30" s="12">
        <f t="shared" si="6"/>
        <v>0</v>
      </c>
      <c r="R30" s="12"/>
      <c r="S30" s="12"/>
      <c r="T30" s="12">
        <v>568</v>
      </c>
      <c r="U30" s="11">
        <f t="shared" si="7"/>
        <v>105.62110783349721</v>
      </c>
      <c r="V30" s="11"/>
      <c r="W30" s="11">
        <f t="shared" si="8"/>
        <v>103.29400196656833</v>
      </c>
      <c r="X30" s="11"/>
      <c r="Y30" s="11"/>
      <c r="Z30" s="11"/>
      <c r="AA30" s="11"/>
      <c r="AB30" s="11"/>
      <c r="AC30" s="11"/>
    </row>
    <row r="31" spans="1:29" ht="17.25" customHeight="1" x14ac:dyDescent="0.3">
      <c r="A31" s="14">
        <v>18</v>
      </c>
      <c r="B31" s="16" t="s">
        <v>46</v>
      </c>
      <c r="C31" s="12">
        <f t="shared" si="3"/>
        <v>29022</v>
      </c>
      <c r="D31" s="12"/>
      <c r="E31" s="12">
        <v>28022</v>
      </c>
      <c r="F31" s="12"/>
      <c r="G31" s="12"/>
      <c r="H31" s="12">
        <f t="shared" si="4"/>
        <v>1000</v>
      </c>
      <c r="I31" s="12"/>
      <c r="J31" s="12">
        <v>1000</v>
      </c>
      <c r="K31" s="12"/>
      <c r="L31" s="12">
        <f t="shared" si="5"/>
        <v>40221</v>
      </c>
      <c r="M31" s="12"/>
      <c r="N31" s="12">
        <v>39553</v>
      </c>
      <c r="O31" s="12"/>
      <c r="P31" s="12"/>
      <c r="Q31" s="12">
        <f t="shared" si="6"/>
        <v>668</v>
      </c>
      <c r="R31" s="12"/>
      <c r="S31" s="12">
        <v>668</v>
      </c>
      <c r="T31" s="12"/>
      <c r="U31" s="11">
        <f t="shared" si="7"/>
        <v>138.58796774860451</v>
      </c>
      <c r="V31" s="11"/>
      <c r="W31" s="11">
        <f t="shared" si="8"/>
        <v>141.14981086289345</v>
      </c>
      <c r="X31" s="11"/>
      <c r="Y31" s="11"/>
      <c r="Z31" s="11">
        <f>Q31/H31*100</f>
        <v>66.8</v>
      </c>
      <c r="AA31" s="11"/>
      <c r="AB31" s="11">
        <f>S31/J31*100</f>
        <v>66.8</v>
      </c>
      <c r="AC31" s="11"/>
    </row>
    <row r="32" spans="1:29" ht="17.25" customHeight="1" x14ac:dyDescent="0.3">
      <c r="A32" s="14">
        <v>19</v>
      </c>
      <c r="B32" s="16" t="s">
        <v>45</v>
      </c>
      <c r="C32" s="12">
        <f t="shared" si="3"/>
        <v>16840</v>
      </c>
      <c r="D32" s="12"/>
      <c r="E32" s="12">
        <v>16840</v>
      </c>
      <c r="F32" s="12"/>
      <c r="G32" s="12"/>
      <c r="H32" s="12">
        <f t="shared" si="4"/>
        <v>0</v>
      </c>
      <c r="I32" s="12"/>
      <c r="J32" s="12"/>
      <c r="K32" s="12"/>
      <c r="L32" s="12">
        <f t="shared" si="5"/>
        <v>19326</v>
      </c>
      <c r="M32" s="12"/>
      <c r="N32" s="12">
        <v>18519</v>
      </c>
      <c r="O32" s="12"/>
      <c r="P32" s="12"/>
      <c r="Q32" s="12">
        <f t="shared" si="6"/>
        <v>0</v>
      </c>
      <c r="R32" s="12"/>
      <c r="S32" s="12"/>
      <c r="T32" s="12">
        <v>807</v>
      </c>
      <c r="U32" s="11">
        <f t="shared" si="7"/>
        <v>114.76247030878859</v>
      </c>
      <c r="V32" s="11"/>
      <c r="W32" s="11">
        <f t="shared" si="8"/>
        <v>109.97030878859857</v>
      </c>
      <c r="X32" s="11"/>
      <c r="Y32" s="11"/>
      <c r="Z32" s="11"/>
      <c r="AA32" s="11"/>
      <c r="AB32" s="11"/>
      <c r="AC32" s="11"/>
    </row>
    <row r="33" spans="1:29" ht="17.25" customHeight="1" x14ac:dyDescent="0.3">
      <c r="A33" s="14">
        <v>20</v>
      </c>
      <c r="B33" s="16" t="s">
        <v>44</v>
      </c>
      <c r="C33" s="12">
        <f t="shared" si="3"/>
        <v>2743</v>
      </c>
      <c r="D33" s="12"/>
      <c r="E33" s="12">
        <v>2743</v>
      </c>
      <c r="F33" s="12"/>
      <c r="G33" s="12"/>
      <c r="H33" s="12">
        <f t="shared" si="4"/>
        <v>0</v>
      </c>
      <c r="I33" s="12"/>
      <c r="J33" s="12"/>
      <c r="K33" s="12"/>
      <c r="L33" s="12">
        <f t="shared" si="5"/>
        <v>21697</v>
      </c>
      <c r="M33" s="12"/>
      <c r="N33" s="12">
        <v>21697</v>
      </c>
      <c r="O33" s="12"/>
      <c r="P33" s="12"/>
      <c r="Q33" s="12">
        <f t="shared" si="6"/>
        <v>0</v>
      </c>
      <c r="R33" s="12"/>
      <c r="S33" s="12"/>
      <c r="T33" s="12"/>
      <c r="U33" s="11">
        <f t="shared" si="7"/>
        <v>790.99526066350711</v>
      </c>
      <c r="V33" s="11"/>
      <c r="W33" s="11">
        <f t="shared" si="8"/>
        <v>790.99526066350711</v>
      </c>
      <c r="X33" s="11"/>
      <c r="Y33" s="11"/>
      <c r="Z33" s="11"/>
      <c r="AA33" s="11"/>
      <c r="AB33" s="11"/>
      <c r="AC33" s="11"/>
    </row>
    <row r="34" spans="1:29" ht="17.25" customHeight="1" x14ac:dyDescent="0.3">
      <c r="A34" s="14">
        <v>21</v>
      </c>
      <c r="B34" s="16" t="s">
        <v>43</v>
      </c>
      <c r="C34" s="12">
        <f t="shared" si="3"/>
        <v>2045</v>
      </c>
      <c r="D34" s="12"/>
      <c r="E34" s="12">
        <v>2045</v>
      </c>
      <c r="F34" s="12"/>
      <c r="G34" s="12"/>
      <c r="H34" s="12">
        <f t="shared" si="4"/>
        <v>0</v>
      </c>
      <c r="I34" s="12"/>
      <c r="J34" s="12"/>
      <c r="K34" s="12"/>
      <c r="L34" s="12">
        <f t="shared" si="5"/>
        <v>1755</v>
      </c>
      <c r="M34" s="12"/>
      <c r="N34" s="12">
        <v>1755</v>
      </c>
      <c r="O34" s="12"/>
      <c r="P34" s="12"/>
      <c r="Q34" s="12">
        <f t="shared" si="6"/>
        <v>0</v>
      </c>
      <c r="R34" s="12"/>
      <c r="S34" s="12"/>
      <c r="T34" s="12"/>
      <c r="U34" s="11">
        <f t="shared" si="7"/>
        <v>85.819070904645471</v>
      </c>
      <c r="V34" s="11"/>
      <c r="W34" s="11">
        <f t="shared" si="8"/>
        <v>85.819070904645471</v>
      </c>
      <c r="X34" s="11"/>
      <c r="Y34" s="11"/>
      <c r="Z34" s="11"/>
      <c r="AA34" s="11"/>
      <c r="AB34" s="11"/>
      <c r="AC34" s="11"/>
    </row>
    <row r="35" spans="1:29" ht="17.25" customHeight="1" x14ac:dyDescent="0.3">
      <c r="A35" s="14">
        <v>22</v>
      </c>
      <c r="B35" s="16" t="s">
        <v>42</v>
      </c>
      <c r="C35" s="12">
        <f t="shared" si="3"/>
        <v>1230</v>
      </c>
      <c r="D35" s="12"/>
      <c r="E35" s="12">
        <v>1230</v>
      </c>
      <c r="F35" s="12"/>
      <c r="G35" s="12"/>
      <c r="H35" s="12">
        <f t="shared" si="4"/>
        <v>0</v>
      </c>
      <c r="I35" s="12"/>
      <c r="J35" s="12"/>
      <c r="K35" s="12"/>
      <c r="L35" s="12">
        <f t="shared" si="5"/>
        <v>27158</v>
      </c>
      <c r="M35" s="12"/>
      <c r="N35" s="12">
        <v>27158</v>
      </c>
      <c r="O35" s="12"/>
      <c r="P35" s="12"/>
      <c r="Q35" s="12">
        <f t="shared" si="6"/>
        <v>0</v>
      </c>
      <c r="R35" s="12"/>
      <c r="S35" s="12"/>
      <c r="T35" s="12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ht="17.25" customHeight="1" x14ac:dyDescent="0.3">
      <c r="A36" s="14">
        <v>23</v>
      </c>
      <c r="B36" s="16" t="s">
        <v>41</v>
      </c>
      <c r="C36" s="12">
        <f t="shared" si="3"/>
        <v>5522</v>
      </c>
      <c r="D36" s="12"/>
      <c r="E36" s="12">
        <v>5522</v>
      </c>
      <c r="F36" s="12"/>
      <c r="G36" s="12"/>
      <c r="H36" s="12">
        <f t="shared" si="4"/>
        <v>0</v>
      </c>
      <c r="I36" s="12"/>
      <c r="J36" s="12"/>
      <c r="K36" s="12"/>
      <c r="L36" s="12">
        <f t="shared" si="5"/>
        <v>5359</v>
      </c>
      <c r="M36" s="12"/>
      <c r="N36" s="12">
        <v>5359</v>
      </c>
      <c r="O36" s="12"/>
      <c r="P36" s="12"/>
      <c r="Q36" s="12">
        <f t="shared" si="6"/>
        <v>0</v>
      </c>
      <c r="R36" s="12"/>
      <c r="S36" s="12"/>
      <c r="T36" s="12"/>
      <c r="U36" s="11">
        <f t="shared" ref="U36:U67" si="9">L36/C36*100</f>
        <v>97.04817095255342</v>
      </c>
      <c r="V36" s="11"/>
      <c r="W36" s="11">
        <f t="shared" ref="W36:W63" si="10">N36/E36*100</f>
        <v>97.04817095255342</v>
      </c>
      <c r="X36" s="11"/>
      <c r="Y36" s="11"/>
      <c r="Z36" s="11"/>
      <c r="AA36" s="11"/>
      <c r="AB36" s="11"/>
      <c r="AC36" s="11"/>
    </row>
    <row r="37" spans="1:29" ht="17.25" customHeight="1" x14ac:dyDescent="0.3">
      <c r="A37" s="14">
        <v>24</v>
      </c>
      <c r="B37" s="16" t="s">
        <v>40</v>
      </c>
      <c r="C37" s="12">
        <f t="shared" si="3"/>
        <v>7159</v>
      </c>
      <c r="D37" s="12"/>
      <c r="E37" s="12">
        <v>7159</v>
      </c>
      <c r="F37" s="12"/>
      <c r="G37" s="12"/>
      <c r="H37" s="12">
        <f t="shared" si="4"/>
        <v>0</v>
      </c>
      <c r="I37" s="12"/>
      <c r="J37" s="12"/>
      <c r="K37" s="12"/>
      <c r="L37" s="12">
        <f t="shared" si="5"/>
        <v>7025</v>
      </c>
      <c r="M37" s="12"/>
      <c r="N37" s="12">
        <v>6997</v>
      </c>
      <c r="O37" s="12"/>
      <c r="P37" s="12"/>
      <c r="Q37" s="12">
        <f t="shared" si="6"/>
        <v>0</v>
      </c>
      <c r="R37" s="12"/>
      <c r="S37" s="12"/>
      <c r="T37" s="12">
        <v>28</v>
      </c>
      <c r="U37" s="11">
        <f t="shared" si="9"/>
        <v>98.128230199748572</v>
      </c>
      <c r="V37" s="11"/>
      <c r="W37" s="11">
        <f t="shared" si="10"/>
        <v>97.737114122084094</v>
      </c>
      <c r="X37" s="11"/>
      <c r="Y37" s="11"/>
      <c r="Z37" s="11"/>
      <c r="AA37" s="11"/>
      <c r="AB37" s="11"/>
      <c r="AC37" s="11"/>
    </row>
    <row r="38" spans="1:29" ht="17.25" customHeight="1" x14ac:dyDescent="0.3">
      <c r="A38" s="14">
        <v>25</v>
      </c>
      <c r="B38" s="16" t="s">
        <v>39</v>
      </c>
      <c r="C38" s="12">
        <f t="shared" si="3"/>
        <v>4608</v>
      </c>
      <c r="D38" s="12"/>
      <c r="E38" s="12">
        <v>4608</v>
      </c>
      <c r="F38" s="12"/>
      <c r="G38" s="12"/>
      <c r="H38" s="12">
        <f t="shared" si="4"/>
        <v>0</v>
      </c>
      <c r="I38" s="12"/>
      <c r="J38" s="12"/>
      <c r="K38" s="12"/>
      <c r="L38" s="12">
        <f t="shared" si="5"/>
        <v>4425</v>
      </c>
      <c r="M38" s="12"/>
      <c r="N38" s="12">
        <f>4421-40</f>
        <v>4381</v>
      </c>
      <c r="O38" s="12"/>
      <c r="P38" s="12"/>
      <c r="Q38" s="12">
        <f t="shared" si="6"/>
        <v>40</v>
      </c>
      <c r="R38" s="12"/>
      <c r="S38" s="12">
        <v>40</v>
      </c>
      <c r="T38" s="12">
        <v>4</v>
      </c>
      <c r="U38" s="11">
        <f t="shared" si="9"/>
        <v>96.028645833333343</v>
      </c>
      <c r="V38" s="11"/>
      <c r="W38" s="11">
        <f t="shared" si="10"/>
        <v>95.073784722222214</v>
      </c>
      <c r="X38" s="11"/>
      <c r="Y38" s="11"/>
      <c r="Z38" s="11"/>
      <c r="AA38" s="11"/>
      <c r="AB38" s="11"/>
      <c r="AC38" s="11"/>
    </row>
    <row r="39" spans="1:29" ht="17.25" customHeight="1" x14ac:dyDescent="0.3">
      <c r="A39" s="14">
        <v>26</v>
      </c>
      <c r="B39" s="16" t="s">
        <v>38</v>
      </c>
      <c r="C39" s="12">
        <f t="shared" si="3"/>
        <v>4631</v>
      </c>
      <c r="D39" s="12"/>
      <c r="E39" s="12">
        <v>4631</v>
      </c>
      <c r="F39" s="12"/>
      <c r="G39" s="12"/>
      <c r="H39" s="12">
        <f t="shared" si="4"/>
        <v>0</v>
      </c>
      <c r="I39" s="12"/>
      <c r="J39" s="12"/>
      <c r="K39" s="12"/>
      <c r="L39" s="12">
        <f t="shared" si="5"/>
        <v>3919</v>
      </c>
      <c r="M39" s="12"/>
      <c r="N39" s="12">
        <f>3865-100</f>
        <v>3765</v>
      </c>
      <c r="O39" s="12"/>
      <c r="P39" s="12"/>
      <c r="Q39" s="12">
        <f t="shared" si="6"/>
        <v>100</v>
      </c>
      <c r="R39" s="12"/>
      <c r="S39" s="12">
        <v>100</v>
      </c>
      <c r="T39" s="12">
        <v>54</v>
      </c>
      <c r="U39" s="11">
        <f t="shared" si="9"/>
        <v>84.625350896134748</v>
      </c>
      <c r="V39" s="11"/>
      <c r="W39" s="11">
        <f t="shared" si="10"/>
        <v>81.299935219175126</v>
      </c>
      <c r="X39" s="11"/>
      <c r="Y39" s="11"/>
      <c r="Z39" s="11"/>
      <c r="AA39" s="11"/>
      <c r="AB39" s="11"/>
      <c r="AC39" s="11"/>
    </row>
    <row r="40" spans="1:29" ht="17.25" customHeight="1" x14ac:dyDescent="0.3">
      <c r="A40" s="14">
        <v>27</v>
      </c>
      <c r="B40" s="16" t="s">
        <v>37</v>
      </c>
      <c r="C40" s="12">
        <f t="shared" si="3"/>
        <v>2531</v>
      </c>
      <c r="D40" s="12"/>
      <c r="E40" s="12">
        <v>2531</v>
      </c>
      <c r="F40" s="12"/>
      <c r="G40" s="12"/>
      <c r="H40" s="12">
        <f t="shared" si="4"/>
        <v>0</v>
      </c>
      <c r="I40" s="12"/>
      <c r="J40" s="12"/>
      <c r="K40" s="12"/>
      <c r="L40" s="12">
        <f t="shared" si="5"/>
        <v>3078</v>
      </c>
      <c r="M40" s="12"/>
      <c r="N40" s="12">
        <f>3078-100</f>
        <v>2978</v>
      </c>
      <c r="O40" s="12"/>
      <c r="P40" s="12"/>
      <c r="Q40" s="12">
        <f t="shared" si="6"/>
        <v>100</v>
      </c>
      <c r="R40" s="12"/>
      <c r="S40" s="12">
        <v>100</v>
      </c>
      <c r="T40" s="12"/>
      <c r="U40" s="11">
        <f t="shared" si="9"/>
        <v>121.61201106282103</v>
      </c>
      <c r="V40" s="11"/>
      <c r="W40" s="11">
        <f t="shared" si="10"/>
        <v>117.66100355590676</v>
      </c>
      <c r="X40" s="11"/>
      <c r="Y40" s="11"/>
      <c r="Z40" s="11"/>
      <c r="AA40" s="11"/>
      <c r="AB40" s="11"/>
      <c r="AC40" s="11"/>
    </row>
    <row r="41" spans="1:29" ht="17.25" customHeight="1" x14ac:dyDescent="0.3">
      <c r="A41" s="14">
        <v>28</v>
      </c>
      <c r="B41" s="16" t="s">
        <v>36</v>
      </c>
      <c r="C41" s="12">
        <f t="shared" si="3"/>
        <v>22462</v>
      </c>
      <c r="D41" s="12"/>
      <c r="E41" s="12">
        <v>22462</v>
      </c>
      <c r="F41" s="12"/>
      <c r="G41" s="12"/>
      <c r="H41" s="12">
        <f t="shared" si="4"/>
        <v>0</v>
      </c>
      <c r="I41" s="12"/>
      <c r="J41" s="12"/>
      <c r="K41" s="12"/>
      <c r="L41" s="12">
        <f t="shared" si="5"/>
        <v>20421</v>
      </c>
      <c r="M41" s="12"/>
      <c r="N41" s="12">
        <v>20421</v>
      </c>
      <c r="O41" s="12"/>
      <c r="P41" s="12"/>
      <c r="Q41" s="12">
        <f t="shared" si="6"/>
        <v>0</v>
      </c>
      <c r="R41" s="12"/>
      <c r="S41" s="12"/>
      <c r="T41" s="12"/>
      <c r="U41" s="11">
        <f t="shared" si="9"/>
        <v>90.913542872406722</v>
      </c>
      <c r="V41" s="11"/>
      <c r="W41" s="11">
        <f t="shared" si="10"/>
        <v>90.913542872406722</v>
      </c>
      <c r="X41" s="11"/>
      <c r="Y41" s="11"/>
      <c r="Z41" s="11"/>
      <c r="AA41" s="11"/>
      <c r="AB41" s="11"/>
      <c r="AC41" s="11"/>
    </row>
    <row r="42" spans="1:29" ht="17.25" customHeight="1" x14ac:dyDescent="0.3">
      <c r="A42" s="14">
        <v>29</v>
      </c>
      <c r="B42" s="16" t="s">
        <v>35</v>
      </c>
      <c r="C42" s="12">
        <f t="shared" si="3"/>
        <v>13739</v>
      </c>
      <c r="D42" s="12"/>
      <c r="E42" s="12">
        <v>13739</v>
      </c>
      <c r="F42" s="12"/>
      <c r="G42" s="12"/>
      <c r="H42" s="12">
        <f t="shared" si="4"/>
        <v>0</v>
      </c>
      <c r="I42" s="12"/>
      <c r="J42" s="12"/>
      <c r="K42" s="12"/>
      <c r="L42" s="12">
        <f t="shared" si="5"/>
        <v>11904</v>
      </c>
      <c r="M42" s="12"/>
      <c r="N42" s="12">
        <v>11904</v>
      </c>
      <c r="O42" s="12"/>
      <c r="P42" s="12"/>
      <c r="Q42" s="12">
        <f t="shared" si="6"/>
        <v>0</v>
      </c>
      <c r="R42" s="12"/>
      <c r="S42" s="12"/>
      <c r="T42" s="12"/>
      <c r="U42" s="11">
        <f t="shared" si="9"/>
        <v>86.643860542979837</v>
      </c>
      <c r="V42" s="11"/>
      <c r="W42" s="11">
        <f t="shared" si="10"/>
        <v>86.643860542979837</v>
      </c>
      <c r="X42" s="11"/>
      <c r="Y42" s="11"/>
      <c r="Z42" s="11"/>
      <c r="AA42" s="11"/>
      <c r="AB42" s="11"/>
      <c r="AC42" s="11"/>
    </row>
    <row r="43" spans="1:29" ht="17.25" customHeight="1" x14ac:dyDescent="0.3">
      <c r="A43" s="14">
        <v>30</v>
      </c>
      <c r="B43" s="16" t="s">
        <v>34</v>
      </c>
      <c r="C43" s="12">
        <f t="shared" si="3"/>
        <v>29869</v>
      </c>
      <c r="D43" s="12"/>
      <c r="E43" s="12">
        <v>29869</v>
      </c>
      <c r="F43" s="12"/>
      <c r="G43" s="12"/>
      <c r="H43" s="12">
        <f t="shared" si="4"/>
        <v>0</v>
      </c>
      <c r="I43" s="12"/>
      <c r="J43" s="12"/>
      <c r="K43" s="12"/>
      <c r="L43" s="12">
        <f t="shared" si="5"/>
        <v>37185</v>
      </c>
      <c r="M43" s="12"/>
      <c r="N43" s="12">
        <v>37185</v>
      </c>
      <c r="O43" s="12"/>
      <c r="P43" s="12"/>
      <c r="Q43" s="12">
        <f t="shared" si="6"/>
        <v>0</v>
      </c>
      <c r="R43" s="12"/>
      <c r="S43" s="12"/>
      <c r="T43" s="12"/>
      <c r="U43" s="11">
        <f t="shared" si="9"/>
        <v>124.49362215005524</v>
      </c>
      <c r="V43" s="11"/>
      <c r="W43" s="11">
        <f t="shared" si="10"/>
        <v>124.49362215005524</v>
      </c>
      <c r="X43" s="11"/>
      <c r="Y43" s="11"/>
      <c r="Z43" s="11"/>
      <c r="AA43" s="11"/>
      <c r="AB43" s="11"/>
      <c r="AC43" s="11"/>
    </row>
    <row r="44" spans="1:29" ht="17.25" customHeight="1" x14ac:dyDescent="0.3">
      <c r="A44" s="14">
        <v>31</v>
      </c>
      <c r="B44" s="16" t="s">
        <v>33</v>
      </c>
      <c r="C44" s="12">
        <f t="shared" si="3"/>
        <v>3500</v>
      </c>
      <c r="D44" s="12"/>
      <c r="E44" s="12">
        <v>3500</v>
      </c>
      <c r="F44" s="12"/>
      <c r="G44" s="12"/>
      <c r="H44" s="12">
        <f t="shared" si="4"/>
        <v>0</v>
      </c>
      <c r="I44" s="12"/>
      <c r="J44" s="12"/>
      <c r="K44" s="12"/>
      <c r="L44" s="12">
        <f t="shared" si="5"/>
        <v>4400</v>
      </c>
      <c r="M44" s="12"/>
      <c r="N44" s="12">
        <v>4400</v>
      </c>
      <c r="O44" s="12"/>
      <c r="P44" s="12"/>
      <c r="Q44" s="12">
        <f t="shared" si="6"/>
        <v>0</v>
      </c>
      <c r="R44" s="12"/>
      <c r="S44" s="12"/>
      <c r="T44" s="12"/>
      <c r="U44" s="11">
        <f t="shared" si="9"/>
        <v>125.71428571428571</v>
      </c>
      <c r="V44" s="11"/>
      <c r="W44" s="11">
        <f t="shared" si="10"/>
        <v>125.71428571428571</v>
      </c>
      <c r="X44" s="11"/>
      <c r="Y44" s="11"/>
      <c r="Z44" s="11"/>
      <c r="AA44" s="11"/>
      <c r="AB44" s="11"/>
      <c r="AC44" s="11"/>
    </row>
    <row r="45" spans="1:29" ht="17.25" customHeight="1" x14ac:dyDescent="0.3">
      <c r="A45" s="14">
        <v>32</v>
      </c>
      <c r="B45" s="16" t="s">
        <v>32</v>
      </c>
      <c r="C45" s="12">
        <f t="shared" si="3"/>
        <v>5507</v>
      </c>
      <c r="D45" s="12"/>
      <c r="E45" s="12">
        <v>5507</v>
      </c>
      <c r="F45" s="12"/>
      <c r="G45" s="12"/>
      <c r="H45" s="12">
        <f t="shared" si="4"/>
        <v>0</v>
      </c>
      <c r="I45" s="12"/>
      <c r="J45" s="12"/>
      <c r="K45" s="12"/>
      <c r="L45" s="12">
        <f t="shared" si="5"/>
        <v>8118</v>
      </c>
      <c r="M45" s="12"/>
      <c r="N45" s="12">
        <f>8088+30</f>
        <v>8118</v>
      </c>
      <c r="O45" s="12"/>
      <c r="P45" s="12"/>
      <c r="Q45" s="12">
        <f t="shared" si="6"/>
        <v>0</v>
      </c>
      <c r="R45" s="12"/>
      <c r="S45" s="12"/>
      <c r="T45" s="12"/>
      <c r="U45" s="11">
        <f t="shared" si="9"/>
        <v>147.41238423824223</v>
      </c>
      <c r="V45" s="11"/>
      <c r="W45" s="11">
        <f t="shared" si="10"/>
        <v>147.41238423824223</v>
      </c>
      <c r="X45" s="11"/>
      <c r="Y45" s="11"/>
      <c r="Z45" s="11"/>
      <c r="AA45" s="11"/>
      <c r="AB45" s="11"/>
      <c r="AC45" s="11"/>
    </row>
    <row r="46" spans="1:29" ht="37.5" x14ac:dyDescent="0.3">
      <c r="A46" s="14">
        <v>33</v>
      </c>
      <c r="B46" s="16" t="s">
        <v>31</v>
      </c>
      <c r="C46" s="12">
        <f t="shared" ref="C46:C77" si="11">SUM(D46:H46)+K46</f>
        <v>1652</v>
      </c>
      <c r="D46" s="12"/>
      <c r="E46" s="12">
        <v>1652</v>
      </c>
      <c r="F46" s="12"/>
      <c r="G46" s="12"/>
      <c r="H46" s="12">
        <f t="shared" ref="H46:H77" si="12">I46+J46</f>
        <v>0</v>
      </c>
      <c r="I46" s="12"/>
      <c r="J46" s="12"/>
      <c r="K46" s="12"/>
      <c r="L46" s="12">
        <f t="shared" ref="L46:L77" si="13">SUM(M46:Q46)+T46</f>
        <v>1848</v>
      </c>
      <c r="M46" s="12"/>
      <c r="N46" s="12">
        <v>1848</v>
      </c>
      <c r="O46" s="12"/>
      <c r="P46" s="12"/>
      <c r="Q46" s="12">
        <f t="shared" ref="Q46:Q77" si="14">R46+S46</f>
        <v>0</v>
      </c>
      <c r="R46" s="12"/>
      <c r="S46" s="12"/>
      <c r="T46" s="12"/>
      <c r="U46" s="11">
        <f t="shared" si="9"/>
        <v>111.86440677966101</v>
      </c>
      <c r="V46" s="11"/>
      <c r="W46" s="11">
        <f t="shared" si="10"/>
        <v>111.86440677966101</v>
      </c>
      <c r="X46" s="11"/>
      <c r="Y46" s="11"/>
      <c r="Z46" s="11"/>
      <c r="AA46" s="11"/>
      <c r="AB46" s="11"/>
      <c r="AC46" s="11"/>
    </row>
    <row r="47" spans="1:29" ht="17.25" customHeight="1" x14ac:dyDescent="0.3">
      <c r="A47" s="14">
        <v>34</v>
      </c>
      <c r="B47" s="16" t="s">
        <v>30</v>
      </c>
      <c r="C47" s="12">
        <f t="shared" si="11"/>
        <v>1462</v>
      </c>
      <c r="D47" s="12"/>
      <c r="E47" s="12">
        <v>1462</v>
      </c>
      <c r="F47" s="12"/>
      <c r="G47" s="12"/>
      <c r="H47" s="12">
        <f t="shared" si="12"/>
        <v>0</v>
      </c>
      <c r="I47" s="12"/>
      <c r="J47" s="12"/>
      <c r="K47" s="12"/>
      <c r="L47" s="12">
        <f t="shared" si="13"/>
        <v>1183</v>
      </c>
      <c r="M47" s="12"/>
      <c r="N47" s="12">
        <v>1183</v>
      </c>
      <c r="O47" s="12"/>
      <c r="P47" s="12"/>
      <c r="Q47" s="12">
        <f t="shared" si="14"/>
        <v>0</v>
      </c>
      <c r="R47" s="12"/>
      <c r="S47" s="12"/>
      <c r="T47" s="12"/>
      <c r="U47" s="11">
        <f t="shared" si="9"/>
        <v>80.916552667578657</v>
      </c>
      <c r="V47" s="11"/>
      <c r="W47" s="11">
        <f t="shared" si="10"/>
        <v>80.916552667578657</v>
      </c>
      <c r="X47" s="11"/>
      <c r="Y47" s="11"/>
      <c r="Z47" s="11"/>
      <c r="AA47" s="11"/>
      <c r="AB47" s="11"/>
      <c r="AC47" s="11"/>
    </row>
    <row r="48" spans="1:29" ht="17.25" customHeight="1" x14ac:dyDescent="0.3">
      <c r="A48" s="14">
        <v>35</v>
      </c>
      <c r="B48" s="16" t="s">
        <v>29</v>
      </c>
      <c r="C48" s="12">
        <f t="shared" si="11"/>
        <v>803</v>
      </c>
      <c r="D48" s="12"/>
      <c r="E48" s="12">
        <v>803</v>
      </c>
      <c r="F48" s="12"/>
      <c r="G48" s="12"/>
      <c r="H48" s="12">
        <f t="shared" si="12"/>
        <v>0</v>
      </c>
      <c r="I48" s="12"/>
      <c r="J48" s="12"/>
      <c r="K48" s="12"/>
      <c r="L48" s="12">
        <f t="shared" si="13"/>
        <v>766</v>
      </c>
      <c r="M48" s="12"/>
      <c r="N48" s="12">
        <v>766</v>
      </c>
      <c r="O48" s="12"/>
      <c r="P48" s="12"/>
      <c r="Q48" s="12">
        <f t="shared" si="14"/>
        <v>0</v>
      </c>
      <c r="R48" s="12"/>
      <c r="S48" s="12"/>
      <c r="T48" s="12"/>
      <c r="U48" s="11">
        <f t="shared" si="9"/>
        <v>95.392278953922798</v>
      </c>
      <c r="V48" s="11"/>
      <c r="W48" s="11">
        <f t="shared" si="10"/>
        <v>95.392278953922798</v>
      </c>
      <c r="X48" s="11"/>
      <c r="Y48" s="11"/>
      <c r="Z48" s="11"/>
      <c r="AA48" s="11"/>
      <c r="AB48" s="11"/>
      <c r="AC48" s="11"/>
    </row>
    <row r="49" spans="1:29" ht="17.25" customHeight="1" x14ac:dyDescent="0.3">
      <c r="A49" s="14">
        <v>36</v>
      </c>
      <c r="B49" s="16" t="s">
        <v>28</v>
      </c>
      <c r="C49" s="12">
        <f t="shared" si="11"/>
        <v>2141</v>
      </c>
      <c r="D49" s="12"/>
      <c r="E49" s="12">
        <v>2141</v>
      </c>
      <c r="F49" s="12"/>
      <c r="G49" s="12"/>
      <c r="H49" s="12">
        <f t="shared" si="12"/>
        <v>0</v>
      </c>
      <c r="I49" s="12"/>
      <c r="J49" s="12"/>
      <c r="K49" s="12"/>
      <c r="L49" s="12">
        <f t="shared" si="13"/>
        <v>1934</v>
      </c>
      <c r="M49" s="12"/>
      <c r="N49" s="12">
        <v>1934</v>
      </c>
      <c r="O49" s="12"/>
      <c r="P49" s="12"/>
      <c r="Q49" s="12">
        <f t="shared" si="14"/>
        <v>0</v>
      </c>
      <c r="R49" s="12"/>
      <c r="S49" s="12"/>
      <c r="T49" s="12"/>
      <c r="U49" s="11">
        <f t="shared" si="9"/>
        <v>90.331620737972912</v>
      </c>
      <c r="V49" s="11"/>
      <c r="W49" s="11">
        <f t="shared" si="10"/>
        <v>90.331620737972912</v>
      </c>
      <c r="X49" s="11"/>
      <c r="Y49" s="11"/>
      <c r="Z49" s="11"/>
      <c r="AA49" s="11"/>
      <c r="AB49" s="11"/>
      <c r="AC49" s="11"/>
    </row>
    <row r="50" spans="1:29" ht="17.25" customHeight="1" x14ac:dyDescent="0.3">
      <c r="A50" s="14">
        <v>37</v>
      </c>
      <c r="B50" s="16" t="s">
        <v>27</v>
      </c>
      <c r="C50" s="12">
        <f t="shared" si="11"/>
        <v>828</v>
      </c>
      <c r="D50" s="12"/>
      <c r="E50" s="12">
        <v>828</v>
      </c>
      <c r="F50" s="12"/>
      <c r="G50" s="12"/>
      <c r="H50" s="12">
        <f t="shared" si="12"/>
        <v>0</v>
      </c>
      <c r="I50" s="12"/>
      <c r="J50" s="12"/>
      <c r="K50" s="12"/>
      <c r="L50" s="12">
        <f t="shared" si="13"/>
        <v>885</v>
      </c>
      <c r="M50" s="12"/>
      <c r="N50" s="12">
        <v>885</v>
      </c>
      <c r="O50" s="12"/>
      <c r="P50" s="12"/>
      <c r="Q50" s="12">
        <f t="shared" si="14"/>
        <v>0</v>
      </c>
      <c r="R50" s="12"/>
      <c r="S50" s="12"/>
      <c r="T50" s="12"/>
      <c r="U50" s="11">
        <f t="shared" si="9"/>
        <v>106.8840579710145</v>
      </c>
      <c r="V50" s="11"/>
      <c r="W50" s="11">
        <f t="shared" si="10"/>
        <v>106.8840579710145</v>
      </c>
      <c r="X50" s="11"/>
      <c r="Y50" s="11"/>
      <c r="Z50" s="11"/>
      <c r="AA50" s="11"/>
      <c r="AB50" s="11"/>
      <c r="AC50" s="11"/>
    </row>
    <row r="51" spans="1:29" ht="17.25" customHeight="1" x14ac:dyDescent="0.3">
      <c r="A51" s="14">
        <v>38</v>
      </c>
      <c r="B51" s="16" t="s">
        <v>26</v>
      </c>
      <c r="C51" s="12">
        <f t="shared" si="11"/>
        <v>1327</v>
      </c>
      <c r="D51" s="12"/>
      <c r="E51" s="12">
        <v>1327</v>
      </c>
      <c r="F51" s="12"/>
      <c r="G51" s="12"/>
      <c r="H51" s="12">
        <f t="shared" si="12"/>
        <v>0</v>
      </c>
      <c r="I51" s="12"/>
      <c r="J51" s="12"/>
      <c r="K51" s="12"/>
      <c r="L51" s="12">
        <f t="shared" si="13"/>
        <v>1495</v>
      </c>
      <c r="M51" s="12"/>
      <c r="N51" s="12">
        <v>1495</v>
      </c>
      <c r="O51" s="12"/>
      <c r="P51" s="12"/>
      <c r="Q51" s="12">
        <f t="shared" si="14"/>
        <v>0</v>
      </c>
      <c r="R51" s="12"/>
      <c r="S51" s="12"/>
      <c r="T51" s="12"/>
      <c r="U51" s="11">
        <f t="shared" si="9"/>
        <v>112.66013564431047</v>
      </c>
      <c r="V51" s="11"/>
      <c r="W51" s="11">
        <f t="shared" si="10"/>
        <v>112.66013564431047</v>
      </c>
      <c r="X51" s="11"/>
      <c r="Y51" s="11"/>
      <c r="Z51" s="11"/>
      <c r="AA51" s="11"/>
      <c r="AB51" s="11"/>
      <c r="AC51" s="11"/>
    </row>
    <row r="52" spans="1:29" ht="17.25" customHeight="1" x14ac:dyDescent="0.3">
      <c r="A52" s="14">
        <v>39</v>
      </c>
      <c r="B52" s="16" t="s">
        <v>25</v>
      </c>
      <c r="C52" s="12">
        <f t="shared" si="11"/>
        <v>2394</v>
      </c>
      <c r="D52" s="12"/>
      <c r="E52" s="12">
        <v>2394</v>
      </c>
      <c r="F52" s="12"/>
      <c r="G52" s="12"/>
      <c r="H52" s="12">
        <f t="shared" si="12"/>
        <v>0</v>
      </c>
      <c r="I52" s="12"/>
      <c r="J52" s="12"/>
      <c r="K52" s="12"/>
      <c r="L52" s="12">
        <f t="shared" si="13"/>
        <v>1783</v>
      </c>
      <c r="M52" s="12"/>
      <c r="N52" s="12">
        <v>1783</v>
      </c>
      <c r="O52" s="12"/>
      <c r="P52" s="12"/>
      <c r="Q52" s="12">
        <f t="shared" si="14"/>
        <v>0</v>
      </c>
      <c r="R52" s="12"/>
      <c r="S52" s="12"/>
      <c r="T52" s="12"/>
      <c r="U52" s="11">
        <f t="shared" si="9"/>
        <v>74.477861319966593</v>
      </c>
      <c r="V52" s="11"/>
      <c r="W52" s="11">
        <f t="shared" si="10"/>
        <v>74.477861319966593</v>
      </c>
      <c r="X52" s="11"/>
      <c r="Y52" s="11"/>
      <c r="Z52" s="11"/>
      <c r="AA52" s="11"/>
      <c r="AB52" s="11"/>
      <c r="AC52" s="11"/>
    </row>
    <row r="53" spans="1:29" ht="17.25" customHeight="1" x14ac:dyDescent="0.3">
      <c r="A53" s="14">
        <v>40</v>
      </c>
      <c r="B53" s="16" t="s">
        <v>24</v>
      </c>
      <c r="C53" s="12">
        <f t="shared" si="11"/>
        <v>703</v>
      </c>
      <c r="D53" s="12"/>
      <c r="E53" s="12">
        <v>703</v>
      </c>
      <c r="F53" s="12"/>
      <c r="G53" s="12"/>
      <c r="H53" s="12">
        <f t="shared" si="12"/>
        <v>0</v>
      </c>
      <c r="I53" s="12"/>
      <c r="J53" s="12"/>
      <c r="K53" s="12"/>
      <c r="L53" s="12">
        <f t="shared" si="13"/>
        <v>737</v>
      </c>
      <c r="M53" s="12"/>
      <c r="N53" s="12">
        <v>737</v>
      </c>
      <c r="O53" s="12"/>
      <c r="P53" s="12"/>
      <c r="Q53" s="12">
        <f t="shared" si="14"/>
        <v>0</v>
      </c>
      <c r="R53" s="12"/>
      <c r="S53" s="12"/>
      <c r="T53" s="12"/>
      <c r="U53" s="11">
        <f t="shared" si="9"/>
        <v>104.83641536273116</v>
      </c>
      <c r="V53" s="11"/>
      <c r="W53" s="11">
        <f t="shared" si="10"/>
        <v>104.83641536273116</v>
      </c>
      <c r="X53" s="11"/>
      <c r="Y53" s="11"/>
      <c r="Z53" s="11"/>
      <c r="AA53" s="11"/>
      <c r="AB53" s="11"/>
      <c r="AC53" s="11"/>
    </row>
    <row r="54" spans="1:29" ht="17.25" customHeight="1" x14ac:dyDescent="0.3">
      <c r="A54" s="14">
        <v>41</v>
      </c>
      <c r="B54" s="16" t="s">
        <v>23</v>
      </c>
      <c r="C54" s="12">
        <f t="shared" si="11"/>
        <v>272</v>
      </c>
      <c r="D54" s="12"/>
      <c r="E54" s="12">
        <v>272</v>
      </c>
      <c r="F54" s="12"/>
      <c r="G54" s="12"/>
      <c r="H54" s="12">
        <f t="shared" si="12"/>
        <v>0</v>
      </c>
      <c r="I54" s="12"/>
      <c r="J54" s="12"/>
      <c r="K54" s="12"/>
      <c r="L54" s="12">
        <f t="shared" si="13"/>
        <v>239</v>
      </c>
      <c r="M54" s="12"/>
      <c r="N54" s="12">
        <v>239</v>
      </c>
      <c r="O54" s="12"/>
      <c r="P54" s="12"/>
      <c r="Q54" s="12">
        <f t="shared" si="14"/>
        <v>0</v>
      </c>
      <c r="R54" s="12"/>
      <c r="S54" s="12"/>
      <c r="T54" s="12"/>
      <c r="U54" s="11">
        <f t="shared" si="9"/>
        <v>87.867647058823522</v>
      </c>
      <c r="V54" s="11"/>
      <c r="W54" s="11">
        <f t="shared" si="10"/>
        <v>87.867647058823522</v>
      </c>
      <c r="X54" s="11"/>
      <c r="Y54" s="11"/>
      <c r="Z54" s="11"/>
      <c r="AA54" s="11"/>
      <c r="AB54" s="11"/>
      <c r="AC54" s="11"/>
    </row>
    <row r="55" spans="1:29" ht="17.25" customHeight="1" x14ac:dyDescent="0.3">
      <c r="A55" s="14">
        <v>42</v>
      </c>
      <c r="B55" s="16" t="s">
        <v>22</v>
      </c>
      <c r="C55" s="12">
        <f t="shared" si="11"/>
        <v>465</v>
      </c>
      <c r="D55" s="12"/>
      <c r="E55" s="12">
        <v>465</v>
      </c>
      <c r="F55" s="12"/>
      <c r="G55" s="12"/>
      <c r="H55" s="12">
        <f t="shared" si="12"/>
        <v>0</v>
      </c>
      <c r="I55" s="12"/>
      <c r="J55" s="12"/>
      <c r="K55" s="12"/>
      <c r="L55" s="12">
        <f t="shared" si="13"/>
        <v>520</v>
      </c>
      <c r="M55" s="12"/>
      <c r="N55" s="12">
        <v>520</v>
      </c>
      <c r="O55" s="12"/>
      <c r="P55" s="12"/>
      <c r="Q55" s="12">
        <f t="shared" si="14"/>
        <v>0</v>
      </c>
      <c r="R55" s="12"/>
      <c r="S55" s="12"/>
      <c r="T55" s="12"/>
      <c r="U55" s="11">
        <f t="shared" si="9"/>
        <v>111.8279569892473</v>
      </c>
      <c r="V55" s="11"/>
      <c r="W55" s="11">
        <f t="shared" si="10"/>
        <v>111.8279569892473</v>
      </c>
      <c r="X55" s="11"/>
      <c r="Y55" s="11"/>
      <c r="Z55" s="11"/>
      <c r="AA55" s="11"/>
      <c r="AB55" s="11"/>
      <c r="AC55" s="11"/>
    </row>
    <row r="56" spans="1:29" ht="17.25" customHeight="1" x14ac:dyDescent="0.3">
      <c r="A56" s="14">
        <v>43</v>
      </c>
      <c r="B56" s="16" t="s">
        <v>21</v>
      </c>
      <c r="C56" s="12">
        <f t="shared" si="11"/>
        <v>810</v>
      </c>
      <c r="D56" s="12"/>
      <c r="E56" s="12">
        <v>810</v>
      </c>
      <c r="F56" s="12"/>
      <c r="G56" s="12"/>
      <c r="H56" s="12">
        <f t="shared" si="12"/>
        <v>0</v>
      </c>
      <c r="I56" s="12"/>
      <c r="J56" s="12"/>
      <c r="K56" s="12"/>
      <c r="L56" s="12">
        <f t="shared" si="13"/>
        <v>728</v>
      </c>
      <c r="M56" s="12"/>
      <c r="N56" s="12">
        <v>728</v>
      </c>
      <c r="O56" s="12"/>
      <c r="P56" s="12"/>
      <c r="Q56" s="12">
        <f t="shared" si="14"/>
        <v>0</v>
      </c>
      <c r="R56" s="12"/>
      <c r="S56" s="12"/>
      <c r="T56" s="12"/>
      <c r="U56" s="11">
        <f t="shared" si="9"/>
        <v>89.876543209876544</v>
      </c>
      <c r="V56" s="11"/>
      <c r="W56" s="11">
        <f t="shared" si="10"/>
        <v>89.876543209876544</v>
      </c>
      <c r="X56" s="11"/>
      <c r="Y56" s="11"/>
      <c r="Z56" s="11"/>
      <c r="AA56" s="11"/>
      <c r="AB56" s="11"/>
      <c r="AC56" s="11"/>
    </row>
    <row r="57" spans="1:29" x14ac:dyDescent="0.3">
      <c r="A57" s="14">
        <v>44</v>
      </c>
      <c r="B57" s="16" t="s">
        <v>20</v>
      </c>
      <c r="C57" s="12">
        <f t="shared" si="11"/>
        <v>252</v>
      </c>
      <c r="D57" s="12"/>
      <c r="E57" s="12">
        <v>252</v>
      </c>
      <c r="F57" s="12"/>
      <c r="G57" s="12"/>
      <c r="H57" s="12">
        <f t="shared" si="12"/>
        <v>0</v>
      </c>
      <c r="I57" s="12"/>
      <c r="J57" s="12"/>
      <c r="K57" s="12"/>
      <c r="L57" s="12">
        <f t="shared" si="13"/>
        <v>325</v>
      </c>
      <c r="M57" s="12"/>
      <c r="N57" s="12">
        <v>325</v>
      </c>
      <c r="O57" s="12"/>
      <c r="P57" s="12"/>
      <c r="Q57" s="12">
        <f t="shared" si="14"/>
        <v>0</v>
      </c>
      <c r="R57" s="12"/>
      <c r="S57" s="12"/>
      <c r="T57" s="12"/>
      <c r="U57" s="11">
        <f t="shared" si="9"/>
        <v>128.96825396825398</v>
      </c>
      <c r="V57" s="11"/>
      <c r="W57" s="11">
        <f t="shared" si="10"/>
        <v>128.96825396825398</v>
      </c>
      <c r="X57" s="11"/>
      <c r="Y57" s="11"/>
      <c r="Z57" s="11"/>
      <c r="AA57" s="11"/>
      <c r="AB57" s="11"/>
      <c r="AC57" s="11"/>
    </row>
    <row r="58" spans="1:29" x14ac:dyDescent="0.3">
      <c r="A58" s="14">
        <v>45</v>
      </c>
      <c r="B58" s="16" t="s">
        <v>19</v>
      </c>
      <c r="C58" s="12">
        <f t="shared" si="11"/>
        <v>342</v>
      </c>
      <c r="D58" s="12"/>
      <c r="E58" s="12">
        <v>342</v>
      </c>
      <c r="F58" s="12"/>
      <c r="G58" s="12"/>
      <c r="H58" s="12">
        <f t="shared" si="12"/>
        <v>0</v>
      </c>
      <c r="I58" s="12"/>
      <c r="J58" s="12"/>
      <c r="K58" s="12"/>
      <c r="L58" s="12">
        <f t="shared" si="13"/>
        <v>335</v>
      </c>
      <c r="M58" s="12"/>
      <c r="N58" s="12">
        <v>335</v>
      </c>
      <c r="O58" s="12"/>
      <c r="P58" s="12"/>
      <c r="Q58" s="12">
        <f t="shared" si="14"/>
        <v>0</v>
      </c>
      <c r="R58" s="12"/>
      <c r="S58" s="12"/>
      <c r="T58" s="12"/>
      <c r="U58" s="11">
        <f t="shared" si="9"/>
        <v>97.953216374269005</v>
      </c>
      <c r="V58" s="11"/>
      <c r="W58" s="11">
        <f t="shared" si="10"/>
        <v>97.953216374269005</v>
      </c>
      <c r="X58" s="11"/>
      <c r="Y58" s="11"/>
      <c r="Z58" s="11"/>
      <c r="AA58" s="11"/>
      <c r="AB58" s="11"/>
      <c r="AC58" s="11"/>
    </row>
    <row r="59" spans="1:29" x14ac:dyDescent="0.3">
      <c r="A59" s="14">
        <v>46</v>
      </c>
      <c r="B59" s="16" t="s">
        <v>18</v>
      </c>
      <c r="C59" s="12">
        <f t="shared" si="11"/>
        <v>307</v>
      </c>
      <c r="D59" s="12"/>
      <c r="E59" s="12">
        <v>307</v>
      </c>
      <c r="F59" s="12"/>
      <c r="G59" s="12"/>
      <c r="H59" s="12">
        <f t="shared" si="12"/>
        <v>0</v>
      </c>
      <c r="I59" s="12"/>
      <c r="J59" s="12"/>
      <c r="K59" s="12"/>
      <c r="L59" s="12">
        <f t="shared" si="13"/>
        <v>334</v>
      </c>
      <c r="M59" s="12"/>
      <c r="N59" s="12">
        <v>334</v>
      </c>
      <c r="O59" s="12"/>
      <c r="P59" s="12"/>
      <c r="Q59" s="12">
        <f t="shared" si="14"/>
        <v>0</v>
      </c>
      <c r="R59" s="12"/>
      <c r="S59" s="12"/>
      <c r="T59" s="12"/>
      <c r="U59" s="11">
        <f t="shared" si="9"/>
        <v>108.79478827361564</v>
      </c>
      <c r="V59" s="11"/>
      <c r="W59" s="11">
        <f t="shared" si="10"/>
        <v>108.79478827361564</v>
      </c>
      <c r="X59" s="11"/>
      <c r="Y59" s="11"/>
      <c r="Z59" s="11"/>
      <c r="AA59" s="11"/>
      <c r="AB59" s="11"/>
      <c r="AC59" s="11"/>
    </row>
    <row r="60" spans="1:29" x14ac:dyDescent="0.3">
      <c r="A60" s="14">
        <v>47</v>
      </c>
      <c r="B60" s="16" t="s">
        <v>17</v>
      </c>
      <c r="C60" s="12">
        <f t="shared" si="11"/>
        <v>243</v>
      </c>
      <c r="D60" s="12"/>
      <c r="E60" s="12">
        <v>243</v>
      </c>
      <c r="F60" s="12"/>
      <c r="G60" s="12"/>
      <c r="H60" s="12">
        <f t="shared" si="12"/>
        <v>0</v>
      </c>
      <c r="I60" s="12"/>
      <c r="J60" s="12"/>
      <c r="K60" s="12"/>
      <c r="L60" s="12">
        <f t="shared" si="13"/>
        <v>211</v>
      </c>
      <c r="M60" s="12"/>
      <c r="N60" s="12">
        <v>211</v>
      </c>
      <c r="O60" s="12"/>
      <c r="P60" s="12"/>
      <c r="Q60" s="12">
        <f t="shared" si="14"/>
        <v>0</v>
      </c>
      <c r="R60" s="12"/>
      <c r="S60" s="12"/>
      <c r="T60" s="12"/>
      <c r="U60" s="11">
        <f t="shared" si="9"/>
        <v>86.831275720164612</v>
      </c>
      <c r="V60" s="11"/>
      <c r="W60" s="11">
        <f t="shared" si="10"/>
        <v>86.831275720164612</v>
      </c>
      <c r="X60" s="11"/>
      <c r="Y60" s="11"/>
      <c r="Z60" s="11"/>
      <c r="AA60" s="11"/>
      <c r="AB60" s="11"/>
      <c r="AC60" s="11"/>
    </row>
    <row r="61" spans="1:29" x14ac:dyDescent="0.3">
      <c r="A61" s="14">
        <v>48</v>
      </c>
      <c r="B61" s="16" t="s">
        <v>16</v>
      </c>
      <c r="C61" s="12">
        <f t="shared" si="11"/>
        <v>174</v>
      </c>
      <c r="D61" s="12"/>
      <c r="E61" s="12">
        <v>174</v>
      </c>
      <c r="F61" s="12"/>
      <c r="G61" s="12"/>
      <c r="H61" s="12">
        <f t="shared" si="12"/>
        <v>0</v>
      </c>
      <c r="I61" s="12"/>
      <c r="J61" s="12"/>
      <c r="K61" s="12"/>
      <c r="L61" s="12">
        <f t="shared" si="13"/>
        <v>170</v>
      </c>
      <c r="M61" s="12"/>
      <c r="N61" s="12">
        <v>170</v>
      </c>
      <c r="O61" s="12"/>
      <c r="P61" s="12"/>
      <c r="Q61" s="12">
        <f t="shared" si="14"/>
        <v>0</v>
      </c>
      <c r="R61" s="12"/>
      <c r="S61" s="12"/>
      <c r="T61" s="12"/>
      <c r="U61" s="11">
        <f t="shared" si="9"/>
        <v>97.701149425287355</v>
      </c>
      <c r="V61" s="11"/>
      <c r="W61" s="11">
        <f t="shared" si="10"/>
        <v>97.701149425287355</v>
      </c>
      <c r="X61" s="11"/>
      <c r="Y61" s="11"/>
      <c r="Z61" s="11"/>
      <c r="AA61" s="11"/>
      <c r="AB61" s="11"/>
      <c r="AC61" s="11"/>
    </row>
    <row r="62" spans="1:29" x14ac:dyDescent="0.3">
      <c r="A62" s="14">
        <v>49</v>
      </c>
      <c r="B62" s="15" t="s">
        <v>15</v>
      </c>
      <c r="C62" s="12">
        <f t="shared" si="11"/>
        <v>176</v>
      </c>
      <c r="D62" s="12"/>
      <c r="E62" s="12">
        <v>176</v>
      </c>
      <c r="F62" s="12"/>
      <c r="G62" s="12"/>
      <c r="H62" s="12">
        <f t="shared" si="12"/>
        <v>0</v>
      </c>
      <c r="I62" s="12"/>
      <c r="J62" s="12"/>
      <c r="K62" s="12"/>
      <c r="L62" s="12">
        <f t="shared" si="13"/>
        <v>148</v>
      </c>
      <c r="M62" s="12"/>
      <c r="N62" s="12">
        <v>148</v>
      </c>
      <c r="O62" s="12"/>
      <c r="P62" s="12"/>
      <c r="Q62" s="12">
        <f t="shared" si="14"/>
        <v>0</v>
      </c>
      <c r="R62" s="12"/>
      <c r="S62" s="12"/>
      <c r="T62" s="12"/>
      <c r="U62" s="11">
        <f t="shared" si="9"/>
        <v>84.090909090909093</v>
      </c>
      <c r="V62" s="11"/>
      <c r="W62" s="11">
        <f t="shared" si="10"/>
        <v>84.090909090909093</v>
      </c>
      <c r="X62" s="11"/>
      <c r="Y62" s="11"/>
      <c r="Z62" s="11"/>
      <c r="AA62" s="11"/>
      <c r="AB62" s="11"/>
      <c r="AC62" s="11"/>
    </row>
    <row r="63" spans="1:29" x14ac:dyDescent="0.3">
      <c r="A63" s="14">
        <v>50</v>
      </c>
      <c r="B63" s="13" t="s">
        <v>14</v>
      </c>
      <c r="C63" s="12">
        <f t="shared" si="11"/>
        <v>506468</v>
      </c>
      <c r="D63" s="12"/>
      <c r="E63" s="12">
        <v>506468</v>
      </c>
      <c r="F63" s="12"/>
      <c r="G63" s="12"/>
      <c r="H63" s="12">
        <f t="shared" si="12"/>
        <v>0</v>
      </c>
      <c r="I63" s="12"/>
      <c r="J63" s="12"/>
      <c r="K63" s="12"/>
      <c r="L63" s="12">
        <f t="shared" si="13"/>
        <v>336969</v>
      </c>
      <c r="M63" s="12"/>
      <c r="N63" s="12">
        <v>336969</v>
      </c>
      <c r="O63" s="12"/>
      <c r="P63" s="12"/>
      <c r="Q63" s="12">
        <f t="shared" si="14"/>
        <v>0</v>
      </c>
      <c r="R63" s="12"/>
      <c r="S63" s="12"/>
      <c r="T63" s="12"/>
      <c r="U63" s="11">
        <f t="shared" si="9"/>
        <v>66.533127463136864</v>
      </c>
      <c r="V63" s="11"/>
      <c r="W63" s="11">
        <f t="shared" si="10"/>
        <v>66.533127463136864</v>
      </c>
      <c r="X63" s="11"/>
      <c r="Y63" s="11"/>
      <c r="Z63" s="11"/>
      <c r="AA63" s="11"/>
      <c r="AB63" s="11"/>
      <c r="AC63" s="11"/>
    </row>
    <row r="64" spans="1:29" ht="36" x14ac:dyDescent="0.3">
      <c r="A64" s="14">
        <v>51</v>
      </c>
      <c r="B64" s="13" t="s">
        <v>13</v>
      </c>
      <c r="C64" s="12">
        <f t="shared" si="11"/>
        <v>2201722</v>
      </c>
      <c r="D64" s="12">
        <f>('[1]Bieu 66.1'!C11-'[1]Bieu 66.1'!C18)/1000000</f>
        <v>2023334</v>
      </c>
      <c r="E64" s="12"/>
      <c r="F64" s="12"/>
      <c r="G64" s="12"/>
      <c r="H64" s="12">
        <f t="shared" si="12"/>
        <v>178388</v>
      </c>
      <c r="I64" s="12">
        <v>178388</v>
      </c>
      <c r="J64" s="12"/>
      <c r="K64" s="12"/>
      <c r="L64" s="12">
        <f t="shared" si="13"/>
        <v>1842651.4483690001</v>
      </c>
      <c r="M64" s="12">
        <f>1842651.448369-R64</f>
        <v>1693867.424506</v>
      </c>
      <c r="N64" s="12"/>
      <c r="O64" s="12"/>
      <c r="P64" s="12"/>
      <c r="Q64" s="12">
        <f t="shared" si="14"/>
        <v>148784.02386300001</v>
      </c>
      <c r="R64" s="12">
        <v>148784.02386300001</v>
      </c>
      <c r="S64" s="12"/>
      <c r="T64" s="12"/>
      <c r="U64" s="11">
        <f t="shared" si="9"/>
        <v>83.691376493898872</v>
      </c>
      <c r="V64" s="11">
        <f>M64/D64*100</f>
        <v>83.716649080478064</v>
      </c>
      <c r="W64" s="11"/>
      <c r="X64" s="11"/>
      <c r="Y64" s="11"/>
      <c r="Z64" s="11">
        <f>Q64/H64*100</f>
        <v>83.404726698544749</v>
      </c>
      <c r="AA64" s="11">
        <f>R64/I64*100</f>
        <v>83.404726698544749</v>
      </c>
      <c r="AB64" s="11"/>
      <c r="AC64" s="11"/>
    </row>
    <row r="65" spans="1:29" ht="31.5" x14ac:dyDescent="0.3">
      <c r="A65" s="10" t="s">
        <v>12</v>
      </c>
      <c r="B65" s="9" t="s">
        <v>11</v>
      </c>
      <c r="C65" s="8">
        <f t="shared" si="11"/>
        <v>800</v>
      </c>
      <c r="D65" s="8"/>
      <c r="E65" s="8"/>
      <c r="F65" s="8">
        <v>800</v>
      </c>
      <c r="G65" s="8"/>
      <c r="H65" s="8">
        <f t="shared" si="12"/>
        <v>0</v>
      </c>
      <c r="I65" s="8"/>
      <c r="J65" s="8"/>
      <c r="K65" s="8"/>
      <c r="L65" s="8">
        <f t="shared" si="13"/>
        <v>0</v>
      </c>
      <c r="M65" s="8"/>
      <c r="N65" s="8"/>
      <c r="O65" s="8">
        <v>0</v>
      </c>
      <c r="P65" s="8"/>
      <c r="Q65" s="8">
        <f t="shared" si="14"/>
        <v>0</v>
      </c>
      <c r="R65" s="8"/>
      <c r="S65" s="8"/>
      <c r="T65" s="8"/>
      <c r="U65" s="7">
        <f t="shared" si="9"/>
        <v>0</v>
      </c>
      <c r="V65" s="7"/>
      <c r="W65" s="7"/>
      <c r="X65" s="7"/>
      <c r="Y65" s="7"/>
      <c r="Z65" s="7"/>
      <c r="AA65" s="7"/>
      <c r="AB65" s="7"/>
      <c r="AC65" s="7"/>
    </row>
    <row r="66" spans="1:29" ht="31.5" x14ac:dyDescent="0.3">
      <c r="A66" s="10" t="s">
        <v>10</v>
      </c>
      <c r="B66" s="9" t="s">
        <v>9</v>
      </c>
      <c r="C66" s="8">
        <f t="shared" si="11"/>
        <v>1000</v>
      </c>
      <c r="D66" s="8"/>
      <c r="E66" s="8"/>
      <c r="F66" s="8"/>
      <c r="G66" s="8">
        <v>1000</v>
      </c>
      <c r="H66" s="8">
        <f t="shared" si="12"/>
        <v>0</v>
      </c>
      <c r="I66" s="8"/>
      <c r="J66" s="8"/>
      <c r="K66" s="8"/>
      <c r="L66" s="8">
        <f t="shared" si="13"/>
        <v>1000</v>
      </c>
      <c r="M66" s="8"/>
      <c r="N66" s="8"/>
      <c r="O66" s="8"/>
      <c r="P66" s="8">
        <v>1000</v>
      </c>
      <c r="Q66" s="8">
        <f t="shared" si="14"/>
        <v>0</v>
      </c>
      <c r="R66" s="8"/>
      <c r="S66" s="8"/>
      <c r="T66" s="8"/>
      <c r="U66" s="7">
        <f t="shared" si="9"/>
        <v>100</v>
      </c>
      <c r="V66" s="7"/>
      <c r="W66" s="7"/>
      <c r="X66" s="7"/>
      <c r="Y66" s="7">
        <f>P66/G66*100</f>
        <v>100</v>
      </c>
      <c r="Z66" s="7"/>
      <c r="AA66" s="7"/>
      <c r="AB66" s="7"/>
      <c r="AC66" s="7"/>
    </row>
    <row r="67" spans="1:29" x14ac:dyDescent="0.3">
      <c r="A67" s="10" t="s">
        <v>8</v>
      </c>
      <c r="B67" s="9" t="s">
        <v>7</v>
      </c>
      <c r="C67" s="8">
        <f t="shared" si="11"/>
        <v>67717</v>
      </c>
      <c r="D67" s="8"/>
      <c r="E67" s="8"/>
      <c r="F67" s="8"/>
      <c r="G67" s="8">
        <v>67717</v>
      </c>
      <c r="H67" s="8">
        <f t="shared" si="12"/>
        <v>0</v>
      </c>
      <c r="I67" s="8"/>
      <c r="J67" s="8"/>
      <c r="K67" s="8"/>
      <c r="L67" s="8">
        <f t="shared" si="13"/>
        <v>0</v>
      </c>
      <c r="M67" s="8"/>
      <c r="N67" s="8"/>
      <c r="O67" s="8"/>
      <c r="P67" s="8"/>
      <c r="Q67" s="8">
        <f t="shared" si="14"/>
        <v>0</v>
      </c>
      <c r="R67" s="8"/>
      <c r="S67" s="8"/>
      <c r="T67" s="8"/>
      <c r="U67" s="7">
        <f t="shared" si="9"/>
        <v>0</v>
      </c>
      <c r="V67" s="7"/>
      <c r="W67" s="7"/>
      <c r="X67" s="7"/>
      <c r="Y67" s="7">
        <f>P67/G67*100</f>
        <v>0</v>
      </c>
      <c r="Z67" s="7"/>
      <c r="AA67" s="7"/>
      <c r="AB67" s="7"/>
      <c r="AC67" s="7"/>
    </row>
    <row r="68" spans="1:29" ht="31.5" x14ac:dyDescent="0.3">
      <c r="A68" s="10" t="s">
        <v>6</v>
      </c>
      <c r="B68" s="9" t="s">
        <v>5</v>
      </c>
      <c r="C68" s="8">
        <f t="shared" si="11"/>
        <v>0</v>
      </c>
      <c r="D68" s="8"/>
      <c r="E68" s="8"/>
      <c r="F68" s="8"/>
      <c r="G68" s="8">
        <v>0</v>
      </c>
      <c r="H68" s="8">
        <f t="shared" si="12"/>
        <v>0</v>
      </c>
      <c r="I68" s="8"/>
      <c r="J68" s="8"/>
      <c r="K68" s="8"/>
      <c r="L68" s="8">
        <f t="shared" si="13"/>
        <v>0</v>
      </c>
      <c r="M68" s="8"/>
      <c r="N68" s="8"/>
      <c r="O68" s="8"/>
      <c r="P68" s="8"/>
      <c r="Q68" s="8">
        <f t="shared" si="14"/>
        <v>0</v>
      </c>
      <c r="R68" s="8"/>
      <c r="S68" s="8"/>
      <c r="T68" s="8"/>
      <c r="U68" s="7"/>
      <c r="V68" s="7"/>
      <c r="W68" s="7"/>
      <c r="X68" s="7"/>
      <c r="Y68" s="7"/>
      <c r="Z68" s="7"/>
      <c r="AA68" s="7"/>
      <c r="AB68" s="7"/>
      <c r="AC68" s="7"/>
    </row>
    <row r="69" spans="1:29" ht="31.5" x14ac:dyDescent="0.3">
      <c r="A69" s="10" t="s">
        <v>4</v>
      </c>
      <c r="B69" s="9" t="s">
        <v>3</v>
      </c>
      <c r="C69" s="8">
        <f t="shared" si="11"/>
        <v>2855452</v>
      </c>
      <c r="D69" s="8"/>
      <c r="E69" s="8"/>
      <c r="F69" s="8"/>
      <c r="G69" s="8">
        <v>2855452</v>
      </c>
      <c r="H69" s="8">
        <f t="shared" si="12"/>
        <v>0</v>
      </c>
      <c r="I69" s="8"/>
      <c r="J69" s="8"/>
      <c r="K69" s="8"/>
      <c r="L69" s="8">
        <f t="shared" si="13"/>
        <v>3180666</v>
      </c>
      <c r="M69" s="8"/>
      <c r="N69" s="8"/>
      <c r="O69" s="8"/>
      <c r="P69" s="8">
        <v>3180666</v>
      </c>
      <c r="Q69" s="8">
        <f t="shared" si="14"/>
        <v>0</v>
      </c>
      <c r="R69" s="8"/>
      <c r="S69" s="8"/>
      <c r="T69" s="8"/>
      <c r="U69" s="7">
        <f>L69/C69*100</f>
        <v>111.38923014640064</v>
      </c>
      <c r="V69" s="7"/>
      <c r="W69" s="7"/>
      <c r="X69" s="7"/>
      <c r="Y69" s="7">
        <f>P69/G69*100</f>
        <v>111.38923014640064</v>
      </c>
      <c r="Z69" s="7"/>
      <c r="AA69" s="7"/>
      <c r="AB69" s="7"/>
      <c r="AC69" s="7"/>
    </row>
    <row r="70" spans="1:29" ht="31.5" x14ac:dyDescent="0.3">
      <c r="A70" s="6" t="s">
        <v>2</v>
      </c>
      <c r="B70" s="5" t="s">
        <v>1</v>
      </c>
      <c r="C70" s="4">
        <f t="shared" si="11"/>
        <v>0</v>
      </c>
      <c r="D70" s="3"/>
      <c r="E70" s="3"/>
      <c r="F70" s="3"/>
      <c r="G70" s="3"/>
      <c r="H70" s="4">
        <f t="shared" si="12"/>
        <v>0</v>
      </c>
      <c r="I70" s="3"/>
      <c r="J70" s="3"/>
      <c r="K70" s="3"/>
      <c r="L70" s="4">
        <f t="shared" si="13"/>
        <v>1787234.4021739999</v>
      </c>
      <c r="M70" s="3"/>
      <c r="N70" s="3"/>
      <c r="O70" s="3"/>
      <c r="P70" s="3"/>
      <c r="Q70" s="3">
        <f t="shared" si="14"/>
        <v>0</v>
      </c>
      <c r="R70" s="3"/>
      <c r="S70" s="3"/>
      <c r="T70" s="3">
        <v>1787234.4021739999</v>
      </c>
      <c r="U70" s="2"/>
      <c r="V70" s="2"/>
      <c r="W70" s="2"/>
      <c r="X70" s="2"/>
      <c r="Y70" s="2"/>
      <c r="Z70" s="2"/>
      <c r="AA70" s="2"/>
      <c r="AB70" s="2"/>
      <c r="AC70" s="2"/>
    </row>
    <row r="72" spans="1:29" x14ac:dyDescent="0.3">
      <c r="A72" s="1" t="s">
        <v>0</v>
      </c>
    </row>
  </sheetData>
  <mergeCells count="28">
    <mergeCell ref="A5:AC5"/>
    <mergeCell ref="A6:AC6"/>
    <mergeCell ref="E9:E10"/>
    <mergeCell ref="F9:F10"/>
    <mergeCell ref="G9:G10"/>
    <mergeCell ref="H9:J9"/>
    <mergeCell ref="W9:W10"/>
    <mergeCell ref="X9:X10"/>
    <mergeCell ref="A8:A10"/>
    <mergeCell ref="B8:B10"/>
    <mergeCell ref="L8:T8"/>
    <mergeCell ref="C9:C10"/>
    <mergeCell ref="D9:D10"/>
    <mergeCell ref="L9:L10"/>
    <mergeCell ref="K9:K10"/>
    <mergeCell ref="M9:M10"/>
    <mergeCell ref="Y9:Y10"/>
    <mergeCell ref="Z9:AB9"/>
    <mergeCell ref="C8:K8"/>
    <mergeCell ref="AC9:AC10"/>
    <mergeCell ref="U8:AC8"/>
    <mergeCell ref="V9:V10"/>
    <mergeCell ref="N9:N10"/>
    <mergeCell ref="O9:O10"/>
    <mergeCell ref="P9:P10"/>
    <mergeCell ref="Q9:S9"/>
    <mergeCell ref="T9:T10"/>
    <mergeCell ref="U9:U10"/>
  </mergeCells>
  <pageMargins left="0.15748031496062992" right="0.15748031496062992" top="0.59055118110236227" bottom="0.55118110236220474" header="0.31496062992125984" footer="0.31496062992125984"/>
  <pageSetup paperSize="8" scale="60" orientation="landscape" r:id="rId1"/>
  <headerFooter>
    <oddFooter>&amp;R &amp;P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F4A07C-5A26-4B3C-99C2-08BC7449838A}"/>
</file>

<file path=customXml/itemProps2.xml><?xml version="1.0" encoding="utf-8"?>
<ds:datastoreItem xmlns:ds="http://schemas.openxmlformats.org/officeDocument/2006/customXml" ds:itemID="{2CCD8019-CAB6-4B51-BFC0-5FF687252095}"/>
</file>

<file path=customXml/itemProps3.xml><?xml version="1.0" encoding="utf-8"?>
<ds:datastoreItem xmlns:ds="http://schemas.openxmlformats.org/officeDocument/2006/customXml" ds:itemID="{B3F0DA49-9032-4D79-A371-B5ACB32A8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letranhongthai</dc:creator>
  <cp:lastModifiedBy>nguyenvonhathang</cp:lastModifiedBy>
  <dcterms:created xsi:type="dcterms:W3CDTF">2019-04-04T02:43:51Z</dcterms:created>
  <dcterms:modified xsi:type="dcterms:W3CDTF">2019-04-11T04:07:45Z</dcterms:modified>
</cp:coreProperties>
</file>