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New folder\QT 2017\"/>
    </mc:Choice>
  </mc:AlternateContent>
  <bookViews>
    <workbookView xWindow="0" yWindow="0" windowWidth="24000" windowHeight="9735" activeTab="1"/>
  </bookViews>
  <sheets>
    <sheet name="Bao cao" sheetId="1" r:id="rId1"/>
    <sheet name="68.1" sheetId="2" r:id="rId2"/>
  </sheets>
  <definedNames>
    <definedName name="_xlnm.Print_Titles" localSheetId="1">'68.1'!$8:$10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8" i="2" l="1"/>
  <c r="G157" i="2"/>
  <c r="G156" i="2"/>
  <c r="G155" i="2"/>
  <c r="G154" i="2"/>
  <c r="G153" i="2"/>
  <c r="G152" i="2"/>
  <c r="G151" i="2"/>
  <c r="D150" i="2"/>
  <c r="G150" i="2" s="1"/>
  <c r="C150" i="2"/>
  <c r="G149" i="2"/>
  <c r="G148" i="2"/>
  <c r="G147" i="2"/>
  <c r="G146" i="2"/>
  <c r="G145" i="2"/>
  <c r="G144" i="2"/>
  <c r="G143" i="2"/>
  <c r="D142" i="2"/>
  <c r="G142" i="2" s="1"/>
  <c r="C142" i="2"/>
  <c r="G141" i="2"/>
  <c r="G140" i="2"/>
  <c r="G139" i="2"/>
  <c r="D139" i="2"/>
  <c r="C139" i="2"/>
  <c r="C138" i="2"/>
  <c r="G138" i="2" s="1"/>
  <c r="D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D81" i="2"/>
  <c r="G81" i="2" s="1"/>
  <c r="C81" i="2"/>
  <c r="G80" i="2"/>
  <c r="G79" i="2"/>
  <c r="G77" i="2"/>
  <c r="D77" i="2"/>
  <c r="C77" i="2"/>
  <c r="G76" i="2"/>
  <c r="G75" i="2"/>
  <c r="G74" i="2"/>
  <c r="G73" i="2"/>
  <c r="G72" i="2"/>
  <c r="G71" i="2"/>
  <c r="G70" i="2"/>
  <c r="G69" i="2"/>
  <c r="G68" i="2"/>
  <c r="G67" i="2"/>
  <c r="D67" i="2"/>
  <c r="C67" i="2"/>
  <c r="G66" i="2"/>
  <c r="G65" i="2"/>
  <c r="G64" i="2"/>
  <c r="G63" i="2"/>
  <c r="G62" i="2"/>
  <c r="G61" i="2"/>
  <c r="G60" i="2"/>
  <c r="D59" i="2"/>
  <c r="G59" i="2" s="1"/>
  <c r="C59" i="2"/>
  <c r="G58" i="2"/>
  <c r="G57" i="2"/>
  <c r="G56" i="2"/>
  <c r="G55" i="2"/>
  <c r="G54" i="2"/>
  <c r="G53" i="2"/>
  <c r="D52" i="2"/>
  <c r="G52" i="2" s="1"/>
  <c r="C52" i="2"/>
  <c r="G51" i="2"/>
  <c r="G50" i="2"/>
  <c r="G49" i="2"/>
  <c r="G48" i="2"/>
  <c r="G47" i="2"/>
  <c r="G46" i="2"/>
  <c r="G45" i="2"/>
  <c r="G44" i="2"/>
  <c r="G43" i="2"/>
  <c r="D42" i="2"/>
  <c r="G42" i="2" s="1"/>
  <c r="C42" i="2"/>
  <c r="G41" i="2"/>
  <c r="G40" i="2"/>
  <c r="G39" i="2"/>
  <c r="G38" i="2"/>
  <c r="G37" i="2"/>
  <c r="G36" i="2"/>
  <c r="G35" i="2"/>
  <c r="G34" i="2"/>
  <c r="G33" i="2"/>
  <c r="G32" i="2"/>
  <c r="G31" i="2"/>
  <c r="G30" i="2"/>
  <c r="D29" i="2"/>
  <c r="G29" i="2" s="1"/>
  <c r="C29" i="2"/>
  <c r="G28" i="2"/>
  <c r="G27" i="2"/>
  <c r="G26" i="2"/>
  <c r="G25" i="2"/>
  <c r="G24" i="2"/>
  <c r="G23" i="2"/>
  <c r="G22" i="2"/>
  <c r="G21" i="2"/>
  <c r="G20" i="2"/>
  <c r="G19" i="2"/>
  <c r="G18" i="2"/>
  <c r="G17" i="2"/>
  <c r="D17" i="2"/>
  <c r="C17" i="2"/>
  <c r="G16" i="2"/>
  <c r="G15" i="2"/>
  <c r="G14" i="2"/>
  <c r="D13" i="2"/>
  <c r="G13" i="2" s="1"/>
  <c r="C13" i="2"/>
  <c r="C12" i="2" s="1"/>
  <c r="E11" i="2"/>
  <c r="C11" i="2" l="1"/>
  <c r="C137" i="2"/>
  <c r="G137" i="2" s="1"/>
  <c r="D12" i="2"/>
  <c r="G12" i="2" l="1"/>
  <c r="D11" i="2"/>
  <c r="G11" i="2" s="1"/>
  <c r="F12" i="1" l="1"/>
  <c r="E13" i="1"/>
  <c r="F13" i="1"/>
  <c r="H13" i="1"/>
  <c r="I13" i="1"/>
  <c r="L13" i="1"/>
  <c r="M13" i="1"/>
  <c r="O13" i="1"/>
  <c r="O12" i="1" s="1"/>
  <c r="V12" i="1" s="1"/>
  <c r="P13" i="1"/>
  <c r="S13" i="1"/>
  <c r="D14" i="1"/>
  <c r="D13" i="1" s="1"/>
  <c r="G14" i="1"/>
  <c r="K14" i="1"/>
  <c r="J14" i="1" s="1"/>
  <c r="N14" i="1"/>
  <c r="U14" i="1" s="1"/>
  <c r="V14" i="1"/>
  <c r="C15" i="1"/>
  <c r="D15" i="1"/>
  <c r="G15" i="1"/>
  <c r="K15" i="1"/>
  <c r="J15" i="1" s="1"/>
  <c r="Q15" i="1" s="1"/>
  <c r="N15" i="1"/>
  <c r="U15" i="1"/>
  <c r="V15" i="1"/>
  <c r="D16" i="1"/>
  <c r="C16" i="1" s="1"/>
  <c r="G16" i="1"/>
  <c r="J16" i="1"/>
  <c r="Q16" i="1" s="1"/>
  <c r="K16" i="1"/>
  <c r="N16" i="1"/>
  <c r="U16" i="1"/>
  <c r="V16" i="1"/>
  <c r="D17" i="1"/>
  <c r="C17" i="1" s="1"/>
  <c r="G17" i="1"/>
  <c r="G13" i="1" s="1"/>
  <c r="K17" i="1"/>
  <c r="J17" i="1" s="1"/>
  <c r="Q17" i="1" s="1"/>
  <c r="N17" i="1"/>
  <c r="U17" i="1" s="1"/>
  <c r="V17" i="1"/>
  <c r="D18" i="1"/>
  <c r="C18" i="1" s="1"/>
  <c r="G18" i="1"/>
  <c r="K18" i="1"/>
  <c r="J18" i="1" s="1"/>
  <c r="Q18" i="1" s="1"/>
  <c r="N18" i="1"/>
  <c r="U18" i="1" s="1"/>
  <c r="V18" i="1"/>
  <c r="C19" i="1"/>
  <c r="D19" i="1"/>
  <c r="G19" i="1"/>
  <c r="K19" i="1"/>
  <c r="J19" i="1" s="1"/>
  <c r="Q19" i="1" s="1"/>
  <c r="N19" i="1"/>
  <c r="U19" i="1"/>
  <c r="V19" i="1"/>
  <c r="D20" i="1"/>
  <c r="C20" i="1" s="1"/>
  <c r="G20" i="1"/>
  <c r="J20" i="1"/>
  <c r="Q20" i="1" s="1"/>
  <c r="K20" i="1"/>
  <c r="N20" i="1"/>
  <c r="U20" i="1"/>
  <c r="V20" i="1"/>
  <c r="G21" i="1"/>
  <c r="C21" i="1" s="1"/>
  <c r="J21" i="1"/>
  <c r="Q21" i="1" s="1"/>
  <c r="N21" i="1"/>
  <c r="U21" i="1"/>
  <c r="V21" i="1"/>
  <c r="G22" i="1"/>
  <c r="C22" i="1" s="1"/>
  <c r="N22" i="1"/>
  <c r="U22" i="1" s="1"/>
  <c r="V22" i="1"/>
  <c r="C23" i="1"/>
  <c r="G23" i="1"/>
  <c r="N23" i="1"/>
  <c r="U23" i="1" s="1"/>
  <c r="V23" i="1"/>
  <c r="D24" i="1"/>
  <c r="C24" i="1" s="1"/>
  <c r="G24" i="1"/>
  <c r="K24" i="1"/>
  <c r="J24" i="1" s="1"/>
  <c r="Q24" i="1" s="1"/>
  <c r="N24" i="1"/>
  <c r="S24" i="1"/>
  <c r="E25" i="1"/>
  <c r="E12" i="1" s="1"/>
  <c r="F25" i="1"/>
  <c r="H25" i="1"/>
  <c r="H12" i="1" s="1"/>
  <c r="I25" i="1"/>
  <c r="I12" i="1" s="1"/>
  <c r="L25" i="1"/>
  <c r="L12" i="1" s="1"/>
  <c r="S12" i="1" s="1"/>
  <c r="M25" i="1"/>
  <c r="M12" i="1" s="1"/>
  <c r="O25" i="1"/>
  <c r="V25" i="1" s="1"/>
  <c r="P25" i="1"/>
  <c r="P12" i="1" s="1"/>
  <c r="D26" i="1"/>
  <c r="D25" i="1" s="1"/>
  <c r="G26" i="1"/>
  <c r="J26" i="1"/>
  <c r="K26" i="1"/>
  <c r="N26" i="1"/>
  <c r="U26" i="1"/>
  <c r="V26" i="1"/>
  <c r="D27" i="1"/>
  <c r="C27" i="1" s="1"/>
  <c r="G27" i="1"/>
  <c r="G25" i="1" s="1"/>
  <c r="K27" i="1"/>
  <c r="J27" i="1" s="1"/>
  <c r="Q27" i="1" s="1"/>
  <c r="N27" i="1"/>
  <c r="U27" i="1" s="1"/>
  <c r="V27" i="1"/>
  <c r="D28" i="1"/>
  <c r="C28" i="1" s="1"/>
  <c r="G28" i="1"/>
  <c r="K28" i="1"/>
  <c r="J28" i="1" s="1"/>
  <c r="Q28" i="1" s="1"/>
  <c r="N28" i="1"/>
  <c r="U28" i="1" s="1"/>
  <c r="V28" i="1"/>
  <c r="C29" i="1"/>
  <c r="D29" i="1"/>
  <c r="G29" i="1"/>
  <c r="K29" i="1"/>
  <c r="K25" i="1" s="1"/>
  <c r="N29" i="1"/>
  <c r="U29" i="1"/>
  <c r="V29" i="1"/>
  <c r="D30" i="1"/>
  <c r="C30" i="1" s="1"/>
  <c r="G30" i="1"/>
  <c r="J30" i="1"/>
  <c r="Q30" i="1" s="1"/>
  <c r="K30" i="1"/>
  <c r="N30" i="1"/>
  <c r="U30" i="1"/>
  <c r="V30" i="1"/>
  <c r="D31" i="1"/>
  <c r="C31" i="1" s="1"/>
  <c r="G31" i="1"/>
  <c r="K31" i="1"/>
  <c r="J31" i="1" s="1"/>
  <c r="Q31" i="1" s="1"/>
  <c r="N31" i="1"/>
  <c r="U31" i="1" s="1"/>
  <c r="V31" i="1"/>
  <c r="D32" i="1"/>
  <c r="C32" i="1" s="1"/>
  <c r="G32" i="1"/>
  <c r="K32" i="1"/>
  <c r="J32" i="1" s="1"/>
  <c r="Q32" i="1" s="1"/>
  <c r="N32" i="1"/>
  <c r="U32" i="1" s="1"/>
  <c r="V32" i="1"/>
  <c r="C33" i="1"/>
  <c r="D33" i="1"/>
  <c r="G33" i="1"/>
  <c r="K33" i="1"/>
  <c r="J33" i="1" s="1"/>
  <c r="Q33" i="1" s="1"/>
  <c r="N33" i="1"/>
  <c r="U33" i="1"/>
  <c r="V33" i="1"/>
  <c r="D34" i="1"/>
  <c r="C34" i="1" s="1"/>
  <c r="G34" i="1"/>
  <c r="J34" i="1"/>
  <c r="Q34" i="1" s="1"/>
  <c r="K34" i="1"/>
  <c r="N34" i="1"/>
  <c r="U34" i="1"/>
  <c r="V34" i="1"/>
  <c r="G12" i="1" l="1"/>
  <c r="D12" i="1"/>
  <c r="Q14" i="1"/>
  <c r="J13" i="1"/>
  <c r="K13" i="1"/>
  <c r="J29" i="1"/>
  <c r="Q29" i="1" s="1"/>
  <c r="N25" i="1"/>
  <c r="U25" i="1" s="1"/>
  <c r="J22" i="1"/>
  <c r="Q22" i="1" s="1"/>
  <c r="C14" i="1"/>
  <c r="C13" i="1" s="1"/>
  <c r="N13" i="1"/>
  <c r="R24" i="1"/>
  <c r="J23" i="1"/>
  <c r="Q23" i="1" s="1"/>
  <c r="V13" i="1"/>
  <c r="C26" i="1"/>
  <c r="C25" i="1" s="1"/>
  <c r="Q26" i="1" l="1"/>
  <c r="J25" i="1"/>
  <c r="Q25" i="1" s="1"/>
  <c r="K12" i="1"/>
  <c r="R12" i="1" s="1"/>
  <c r="R13" i="1"/>
  <c r="U13" i="1"/>
  <c r="N12" i="1"/>
  <c r="U12" i="1" s="1"/>
  <c r="C12" i="1"/>
  <c r="J12" i="1"/>
  <c r="Q12" i="1" s="1"/>
  <c r="Q13" i="1"/>
</calcChain>
</file>

<file path=xl/sharedStrings.xml><?xml version="1.0" encoding="utf-8"?>
<sst xmlns="http://schemas.openxmlformats.org/spreadsheetml/2006/main" count="240" uniqueCount="187">
  <si>
    <t>(1) Chi tiết theo Biểu mẫu số 68.1/CK-NSNN</t>
  </si>
  <si>
    <t>Huyện Bình Đại</t>
  </si>
  <si>
    <t>Huyện Ba Tri</t>
  </si>
  <si>
    <t>Huyện Thạnh Phú</t>
  </si>
  <si>
    <t>Huyện Chợ Lách</t>
  </si>
  <si>
    <t>Huyện Mỏ Cày Bắc</t>
  </si>
  <si>
    <t>Huyện Mỏ Cày Nam</t>
  </si>
  <si>
    <t>Huyện Giồng Trôm</t>
  </si>
  <si>
    <t>Huyện Châu Thành</t>
  </si>
  <si>
    <t>Thành phố Bến Tre</t>
  </si>
  <si>
    <t>Ngân sách huyện</t>
  </si>
  <si>
    <t>II</t>
  </si>
  <si>
    <r>
      <t>Các chương trình, dự án đầu tư</t>
    </r>
    <r>
      <rPr>
        <vertAlign val="superscript"/>
        <sz val="12"/>
        <color indexed="8"/>
        <rFont val="Times New Roman"/>
        <family val="1"/>
      </rPr>
      <t>(1)</t>
    </r>
  </si>
  <si>
    <t>Hội Cựu chiến binh tỉnh</t>
  </si>
  <si>
    <t>Hội Nông dân tỉnh</t>
  </si>
  <si>
    <t>Hội Liên hiệp phụ nữ tỉnh</t>
  </si>
  <si>
    <t>Sở Kế hoạch và Đầu tư</t>
  </si>
  <si>
    <t>Sở Giáo dục và Đào tạo</t>
  </si>
  <si>
    <t>Sở Nông nghiệp và Phát triển nông thôn</t>
  </si>
  <si>
    <t>Sở Văn hoá, Thể thao và Du lịch</t>
  </si>
  <si>
    <t>Sở Thông tin và truyền thông</t>
  </si>
  <si>
    <t>Sở Nội vụ</t>
  </si>
  <si>
    <t>Sở Lao động - Thương binh và Xã hội</t>
  </si>
  <si>
    <t>Ngân sách cấp tỉnh</t>
  </si>
  <si>
    <t>I</t>
  </si>
  <si>
    <t>TỔNG SỐ</t>
  </si>
  <si>
    <t>B</t>
  </si>
  <si>
    <t>A</t>
  </si>
  <si>
    <t>Vốn ngoài nước</t>
  </si>
  <si>
    <t>Vốn trong nước</t>
  </si>
  <si>
    <t>Tổng số</t>
  </si>
  <si>
    <t>Kinh phí sự nghiệp</t>
  </si>
  <si>
    <t>Đầu tư phát triển</t>
  </si>
  <si>
    <t>TỔNG CỘNG</t>
  </si>
  <si>
    <t>SO SÁNH (%)</t>
  </si>
  <si>
    <t>QUYẾT TOÁN</t>
  </si>
  <si>
    <t>DỰ TOÁN</t>
  </si>
  <si>
    <t>QUYẾT TOÁN CHI CHƯƠNG TRÌNH MỤC TIÊU QUỐC GIA NGÂN SÁCH CẤP TỈNH VÀ NGÂN SÁCH HUYỆN NĂM 2017</t>
  </si>
  <si>
    <t xml:space="preserve">    TỈNH BẾN TRE</t>
  </si>
  <si>
    <t>Biểu số 68/CK-NSNN</t>
  </si>
  <si>
    <t>ỦY BAN NHÂN DÂN</t>
  </si>
  <si>
    <t>(Ban hành kèm theo Quyết định số 67/QĐ-UBND ngày 10 tháng 01 năm 2019 của Ủy ban nhân dân tỉnh)</t>
  </si>
  <si>
    <t>Biểu số 68.1/CK-NSNN</t>
  </si>
  <si>
    <t>QUYẾT TOÁN CHI ĐẦU TƯ PHÁT TRIỂN - CHƯƠNG TRÌNH MỤC TIÊU QUỐC GIA NGÂN SÁCH CẤP TỈNH VÀ NGÂN SÁCH HUYỆN NĂM 2017</t>
  </si>
  <si>
    <t>Đơn vị: đồng.</t>
  </si>
  <si>
    <t>STT</t>
  </si>
  <si>
    <t>NỘI DUNG</t>
  </si>
  <si>
    <t>2=3+4</t>
  </si>
  <si>
    <t>CTMTQG XÂY DỰNG NÔNG THÔN MỚI</t>
  </si>
  <si>
    <t>TTVH thể thao xã Nhơn Thạnh</t>
  </si>
  <si>
    <t>Đường ĐA.10 (đường ấp 2B đoạn 2) km1+726 đến cầu Cái Sơn</t>
  </si>
  <si>
    <t>Hạ tầng giao thông xã Nhơn Thạnh</t>
  </si>
  <si>
    <t>Đường ĐA 02 xã Quới Sơn</t>
  </si>
  <si>
    <t>Đường ĐX 04 (đoạn từ ĐT 883 đến trụ sở ấp 2 xã Quới Sơn)</t>
  </si>
  <si>
    <t>Đường ĐX 02 (đoạn từ cầu 2 Hùng đến cuối ngã 3 6 Hồng)</t>
  </si>
  <si>
    <t>Đường ĐX 05 (Đoạn từ ĐT 883 đến ĐTDK 07) xã Quới Sơn</t>
  </si>
  <si>
    <t>Nhà văn hóa đa năng xã Quới Sơn</t>
  </si>
  <si>
    <t>Đường ĐA 01 xã Quới Sơn huyện Châu Thành</t>
  </si>
  <si>
    <t>Đường DA 01 xã Thành Triệu</t>
  </si>
  <si>
    <t>Đường DA 07 xã Thành Triệu</t>
  </si>
  <si>
    <t>Đường DA 08 xã Thành Triệu</t>
  </si>
  <si>
    <t>Đường ĐA 10 xã Thành Triệu</t>
  </si>
  <si>
    <t>Đường ĐA 12 xã Thành Triệu</t>
  </si>
  <si>
    <t>III</t>
  </si>
  <si>
    <t>SC trụ sở UBND và XDM Hội trường VH đa năng VB</t>
  </si>
  <si>
    <t>Đường ĐX.07 ( 6 Vinh- 2 Trạc) xã Phú Sơn</t>
  </si>
  <si>
    <t>Đường ĐX.05 (Trường TH - 8 Ngưng) xã Phú Sơn</t>
  </si>
  <si>
    <t>Tuyến từ đường đi bến đò Mỹ An- đến Nhà Thờ Phú Bình</t>
  </si>
  <si>
    <t>Tuyến từ lộ mới - ranh xã Sơn Định, Chợ Lách</t>
  </si>
  <si>
    <t>Tuyến lộ Cây Gáo, xã Vĩnh Bình, Huyện Chợ Lách</t>
  </si>
  <si>
    <t>Đường từ bến đò Phú Hiệp - trại cưa 5 Thiềng</t>
  </si>
  <si>
    <t>NC, SC tuyến đê bao Mỹ Sơn Tây, X Phú Sơn, H C Lách</t>
  </si>
  <si>
    <t>NC tuyến đê bao Lân Tây, xã Phú Sơn, H Chợ Lách</t>
  </si>
  <si>
    <t>NC tuyến đê bao Hòa Thuận - Phú Hòa (GĐ 2) H Chợ Lách</t>
  </si>
  <si>
    <t>Đường từ chựa Bửu Minh xã PS- Cống 9 Dẫu xã Long Thới</t>
  </si>
  <si>
    <t>Đường ĐX. 04 ( khu hành chính - 3 Ly) xã Phú Sơn</t>
  </si>
  <si>
    <t>IV</t>
  </si>
  <si>
    <t>Đường từ chợ xã đến ấp Thanh Hưng, xã định Thủy</t>
  </si>
  <si>
    <t>đường liên xã định thủy - Tân Thành Bình</t>
  </si>
  <si>
    <t>Đường ĐX04(từ ĐH 33 đến giáp đường ĐX 01)</t>
  </si>
  <si>
    <t>Đường trục xã từ nhà ông Nguyễn Văn Hiếu ấp Thanh Sơn đến cầu chợ giáp xã Ngãi Đăng</t>
  </si>
  <si>
    <t>SC trụ sở UBND xã, hội trường nhà văn hóa xã và xây mới  5 phòng chức năng xã Cẩm Sơn</t>
  </si>
  <si>
    <t>ĐT XD CTHT Thiết yếu HTPT Chuỗi GT Dừa MCN</t>
  </si>
  <si>
    <t>NC, MR đường ĐA 02 (Đường cầu tư Điệt, đoạn HL 22-ĐX 06) xó An Thới</t>
  </si>
  <si>
    <t>NC, MR đường ĐC 01 (Đường tổ 1,2 ấp An Qui) đoạn từ cầu Bảy A-đất ba chơi, xã An Thới</t>
  </si>
  <si>
    <t>NC MR nhà máy  nước xã Thành Thới A</t>
  </si>
  <si>
    <t>V</t>
  </si>
  <si>
    <t>Cải tạo nâng cấp Đường xã Tân Thành Bình, Thạnh Ngãi ( đoạn QL 60 cũ đến UBND xã Thạnh Ngãi)</t>
  </si>
  <si>
    <t>Đường ĐC 01 (Đường Sùng Tân- Thanh Bắc) xã Tân Thanh Tây</t>
  </si>
  <si>
    <t>Đường ĐC 02 ( Đường Thanh Tây - Sung Tân) xã Tân Thanh Tây</t>
  </si>
  <si>
    <t>Đương ĐC 03 (Đường Thanh Nam - Tân Bình 2) xa TTT</t>
  </si>
  <si>
    <t>Đường ĐA 01 ( Đường từ Thanh Tây - Sùng Tân) xã Tân Thanh Tây</t>
  </si>
  <si>
    <t>NC, MR NMN xã Tân Thanh Tây, MCB (Công suất 10m3/h lên 30m3/h</t>
  </si>
  <si>
    <t>H.Thạnh Phú</t>
  </si>
  <si>
    <t>CSHT pv làng nghề tiểu thủ công nghiệp xã Mỹ An</t>
  </si>
  <si>
    <t>Đường ĐX 7 (liên xã Thạnh Phong - Thạnh Hải)</t>
  </si>
  <si>
    <t>Sửa chữa trụ sở, xõy NVH và 05 phòng chức năng xã Quới Điền</t>
  </si>
  <si>
    <t>Đầu tư CSHT pv làng nghề tiểu thủ CN xã Hòa Lợi TP</t>
  </si>
  <si>
    <t>NC MR Nhà máy nước T.Phú, H.T Phú (công suất từ 60m3/h lên 120m3/h)</t>
  </si>
  <si>
    <t>Đường ĐX.02 (Đường Dinh bà) liên xã Quới Điền-Tân Phong</t>
  </si>
  <si>
    <t>Đường ĐX.01(Đường Xẻo Vườn) xã Quới Điền</t>
  </si>
  <si>
    <t>VI</t>
  </si>
  <si>
    <t>Huyện Ba  Tri</t>
  </si>
  <si>
    <t>Đường ĐX 05 (đoạn từ ĐA 09-ĐA11) xã Tân Thủy</t>
  </si>
  <si>
    <t>Hạ tầng giao thông xã An Hiệp</t>
  </si>
  <si>
    <t>Hạ tầng giao thông xã Bảo Thạnh</t>
  </si>
  <si>
    <t>Sửa chữa trụ sở UBND xã, xây mới hội trường nhà văn hóa đa năng xã Mỹ Nhơn</t>
  </si>
  <si>
    <t>Sửa chữa UBND xã và xây mới 5 phòng chức năng xã An Ngãi Trung</t>
  </si>
  <si>
    <t>Đường ĐX 06 (đoạn từ ĐT 885-xã An Hòa Tây) xã Tân Thủy</t>
  </si>
  <si>
    <t>Đường ĐX.03 (Đoạn từ TL885 đến giáp xã An Phú Trung) xã An Ngãi Trung</t>
  </si>
  <si>
    <t>CSHT pv sắp xếp dân cư vùng KTM xã An Thủy</t>
  </si>
  <si>
    <t>Đường ĐX.05 (Đoạn từ TL885 đến giáp xã Mỹ Thạnh) xã An Ngãi Trung</t>
  </si>
  <si>
    <t>VII</t>
  </si>
  <si>
    <t>Hệ thống xử lý nước thải làng nghề Bình Thắng</t>
  </si>
  <si>
    <t>Đường đê Nông trường (Từ ĐH 08-giáp Đê Tây) xã Thạnh trị, huyện Bình Đại</t>
  </si>
  <si>
    <t>Mở rộng các tuyến ống cấp nước xã Thới thuận Bình Đại</t>
  </si>
  <si>
    <t>VIII</t>
  </si>
  <si>
    <t>Phân bổ cho 42 xã theo NQ 350</t>
  </si>
  <si>
    <t>Tuyến đường từ Bảy Dung - Tôm Bực</t>
  </si>
  <si>
    <t>Tuyến từ QL 57 (Bờ dừa) đến Huyện lộ 41 (ĐA 03) -GĐ 1 từ QL 57- cầu Hòa Hiệp</t>
  </si>
  <si>
    <t>Thành Phố Bến Tre</t>
  </si>
  <si>
    <t>Xã Phú Hưng</t>
  </si>
  <si>
    <t>Xã Giao Hoà</t>
  </si>
  <si>
    <t>Xã Phú An Hoà</t>
  </si>
  <si>
    <t>Xã An Khỏnh</t>
  </si>
  <si>
    <t>Xã Tam Phước</t>
  </si>
  <si>
    <t>Xã Sơn Hoà</t>
  </si>
  <si>
    <t>Xã Tường Đa</t>
  </si>
  <si>
    <t>Xã Giao Long</t>
  </si>
  <si>
    <t>Xã Phú Đức</t>
  </si>
  <si>
    <t>Xã Phước Thạnh</t>
  </si>
  <si>
    <t>Xã Tân Thạch</t>
  </si>
  <si>
    <t>Xã Tân Phú</t>
  </si>
  <si>
    <t>Xã Tiên Thuỷ</t>
  </si>
  <si>
    <t>Xã Thành Triệu</t>
  </si>
  <si>
    <t>Xã An Hiệp</t>
  </si>
  <si>
    <t>Xã An Phước</t>
  </si>
  <si>
    <t>Đường ấp Phước Thới</t>
  </si>
  <si>
    <t>Đường tổ NDTQ số 7</t>
  </si>
  <si>
    <t>Đường tổ NDTQ số 12</t>
  </si>
  <si>
    <t>Đường tổ NDTQ số 1</t>
  </si>
  <si>
    <t>Đường tổ 4-6 Phước Hưng</t>
  </si>
  <si>
    <t>Xã An Hóa</t>
  </si>
  <si>
    <t>Đường B4 ( lộ liên Ấp Thanh Xuân 2 - Tân Thông 3) xã Thanh Tân</t>
  </si>
  <si>
    <t>Xã Phước Mỹ Trung</t>
  </si>
  <si>
    <t>Xã Nhuận Phú Tân</t>
  </si>
  <si>
    <t>Xã An Thạnh</t>
  </si>
  <si>
    <t>Xã Tân Hội</t>
  </si>
  <si>
    <t>Xã Đa Phước Hội</t>
  </si>
  <si>
    <t>Xã Ngãi Đăng</t>
  </si>
  <si>
    <t>Xã Hương Mỹ</t>
  </si>
  <si>
    <t>Xã An Định</t>
  </si>
  <si>
    <t>Xã Bình Khánh Tây</t>
  </si>
  <si>
    <t>Xã Phước Hiệp</t>
  </si>
  <si>
    <t>Xã Minh Đức</t>
  </si>
  <si>
    <t>Xã Mỹ Thạnh</t>
  </si>
  <si>
    <t>Xã Mỹ Chánh</t>
  </si>
  <si>
    <t>Xã Thới Lai</t>
  </si>
  <si>
    <t>Xã Bình Thới</t>
  </si>
  <si>
    <t>Xã Long Định</t>
  </si>
  <si>
    <t>Xã Định Trung</t>
  </si>
  <si>
    <t>Xã Lộc Thuận</t>
  </si>
  <si>
    <t>Xã Thạnh Phước</t>
  </si>
  <si>
    <t>Xã Thới Thuận</t>
  </si>
  <si>
    <t>Xã Bình Thắng</t>
  </si>
  <si>
    <t>Xã Tân Phong</t>
  </si>
  <si>
    <t>CTMTQG GIẢM NGHÈO BỀN VỮNG</t>
  </si>
  <si>
    <t>Hỗ trợ đầu tư CSHT các xã đặc biệt khó khăn, vùng bãi ngang ven biển</t>
  </si>
  <si>
    <t>Xây dựng bãi xử lý rác xã Thừa Đức, huyện Bình Đại</t>
  </si>
  <si>
    <t>Xây dựng cầu Đặng Văn Muôn, ấp Bình Phú, xã Thạnh Trị, huyện Bình Đại</t>
  </si>
  <si>
    <t>Đường Tổ NDTQ số 9,10 ấp Giồng Chi xã An Hiệp</t>
  </si>
  <si>
    <t>Đường ĐX.02 (Đoạn từ Thạnh Hải-Tân Thủy) xã Bảo Thuận</t>
  </si>
  <si>
    <t>Đường ĐA.03 ấp Thạnh Thới đi Thạnh Lễ, xã Bảo Thuận (km0+000-0+508,87)</t>
  </si>
  <si>
    <t>Đường ĐC.09 (ĐX.03-ĐX.02) xã An Hiệp</t>
  </si>
  <si>
    <t>Đường ĐA.03 (Nhà ông Chiến - nhà ông Em) xã Bảo Thạnh</t>
  </si>
  <si>
    <t>Đường ĐA.01 (ĐX.02-ĐX.03) xã An Đức</t>
  </si>
  <si>
    <t>Đường ĐA.01 (Từ Miễu Bà - lộ di dân) xã An Thủy</t>
  </si>
  <si>
    <t>Đường A5 (Thạnh Phước - Thạnh Hòa) xã Thạnh Phong</t>
  </si>
  <si>
    <t>Đường An Điền 1 &amp; An Hội B2  xã An Thuận</t>
  </si>
  <si>
    <t>Đường Giồng Đậu xã An Nhơn</t>
  </si>
  <si>
    <t>Đường đi cầu Láng thẻ ấp An Khương B xã An Điền</t>
  </si>
  <si>
    <t>Đường lộ Bến Xuồng và nâng cấp đường lộ Đình xã An Nhơn</t>
  </si>
  <si>
    <t>Đường ĐA.01 (ĐH 92 đến cánh đồng cây Trôm) xã Thạnh Hải</t>
  </si>
  <si>
    <t>Hệ thống thoát nước khu trung tâm xã (dọc QL57) xã Giao Thạnh</t>
  </si>
  <si>
    <t>Đường lộ Tạo Giác ấp Giao Hòa B xã Giao Thạnh</t>
  </si>
  <si>
    <t>C</t>
  </si>
  <si>
    <t>CÁC NĂM TRƯỚC CHUYỂN 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</si>
</sst>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5" formatCode="_-* #,##0.00_-;\-* #,##0.00_-;_-* &quot;-&quot;_-;_-@_-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i/>
      <sz val="12"/>
      <color theme="1"/>
      <name val="Times New Roman"/>
      <family val="1"/>
    </font>
    <font>
      <b/>
      <u/>
      <sz val="12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sz val="14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8" fillId="0" borderId="3" xfId="0" applyFont="1" applyBorder="1"/>
    <xf numFmtId="0" fontId="3" fillId="2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0" xfId="0" applyFont="1" applyAlignment="1"/>
    <xf numFmtId="0" fontId="1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3" fontId="19" fillId="0" borderId="12" xfId="0" applyNumberFormat="1" applyFont="1" applyBorder="1" applyAlignment="1">
      <alignment vertical="center" wrapText="1"/>
    </xf>
    <xf numFmtId="41" fontId="19" fillId="0" borderId="12" xfId="0" applyNumberFormat="1" applyFont="1" applyBorder="1" applyAlignment="1">
      <alignment horizontal="right" vertical="center" wrapText="1"/>
    </xf>
    <xf numFmtId="10" fontId="19" fillId="0" borderId="12" xfId="0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justify" vertical="center" wrapText="1"/>
    </xf>
    <xf numFmtId="3" fontId="20" fillId="0" borderId="13" xfId="0" applyNumberFormat="1" applyFont="1" applyBorder="1" applyAlignment="1">
      <alignment vertical="center" wrapText="1"/>
    </xf>
    <xf numFmtId="41" fontId="20" fillId="0" borderId="13" xfId="0" applyNumberFormat="1" applyFont="1" applyBorder="1" applyAlignment="1">
      <alignment horizontal="right" vertical="center" wrapText="1"/>
    </xf>
    <xf numFmtId="10" fontId="20" fillId="0" borderId="13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justify" vertical="center" wrapText="1"/>
    </xf>
    <xf numFmtId="3" fontId="5" fillId="0" borderId="13" xfId="0" applyNumberFormat="1" applyFont="1" applyBorder="1" applyAlignment="1">
      <alignment vertical="center" wrapText="1"/>
    </xf>
    <xf numFmtId="41" fontId="3" fillId="0" borderId="13" xfId="0" applyNumberFormat="1" applyFont="1" applyBorder="1" applyAlignment="1">
      <alignment horizontal="right" vertical="center" wrapText="1"/>
    </xf>
    <xf numFmtId="10" fontId="5" fillId="0" borderId="13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justify" vertical="center" wrapText="1"/>
    </xf>
    <xf numFmtId="3" fontId="3" fillId="0" borderId="13" xfId="0" applyNumberFormat="1" applyFont="1" applyBorder="1" applyAlignment="1">
      <alignment vertical="center" wrapText="1"/>
    </xf>
    <xf numFmtId="10" fontId="3" fillId="0" borderId="13" xfId="0" applyNumberFormat="1" applyFont="1" applyBorder="1" applyAlignment="1">
      <alignment horizontal="right" vertical="center" wrapText="1"/>
    </xf>
    <xf numFmtId="41" fontId="5" fillId="0" borderId="13" xfId="0" applyNumberFormat="1" applyFont="1" applyBorder="1" applyAlignment="1">
      <alignment horizontal="right" vertical="center" wrapText="1"/>
    </xf>
    <xf numFmtId="3" fontId="11" fillId="0" borderId="13" xfId="0" applyNumberFormat="1" applyFont="1" applyBorder="1" applyAlignment="1">
      <alignment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justify" vertical="center" wrapText="1"/>
    </xf>
    <xf numFmtId="3" fontId="21" fillId="0" borderId="13" xfId="0" applyNumberFormat="1" applyFont="1" applyBorder="1" applyAlignment="1">
      <alignment vertical="center" wrapText="1"/>
    </xf>
    <xf numFmtId="41" fontId="21" fillId="0" borderId="13" xfId="0" applyNumberFormat="1" applyFont="1" applyBorder="1" applyAlignment="1">
      <alignment horizontal="right" vertical="center" wrapText="1"/>
    </xf>
    <xf numFmtId="10" fontId="21" fillId="0" borderId="13" xfId="0" applyNumberFormat="1" applyFont="1" applyBorder="1" applyAlignment="1">
      <alignment horizontal="right" vertical="center" wrapText="1"/>
    </xf>
    <xf numFmtId="0" fontId="1" fillId="0" borderId="13" xfId="1" quotePrefix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justify" vertical="center" wrapText="1"/>
    </xf>
    <xf numFmtId="3" fontId="3" fillId="0" borderId="14" xfId="0" applyNumberFormat="1" applyFont="1" applyBorder="1" applyAlignment="1">
      <alignment vertical="center" wrapText="1"/>
    </xf>
    <xf numFmtId="41" fontId="5" fillId="0" borderId="14" xfId="0" applyNumberFormat="1" applyFont="1" applyBorder="1" applyAlignment="1">
      <alignment horizontal="right" vertical="center" wrapText="1"/>
    </xf>
    <xf numFmtId="41" fontId="3" fillId="0" borderId="14" xfId="0" applyNumberFormat="1" applyFont="1" applyBorder="1" applyAlignment="1">
      <alignment horizontal="right" vertical="center" wrapText="1"/>
    </xf>
    <xf numFmtId="10" fontId="3" fillId="0" borderId="14" xfId="0" applyNumberFormat="1" applyFont="1" applyBorder="1" applyAlignment="1">
      <alignment horizontal="right" vertical="center" wrapText="1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39464</xdr:colOff>
      <xdr:row>2</xdr:row>
      <xdr:rowOff>70158</xdr:rowOff>
    </xdr:from>
    <xdr:to>
      <xdr:col>1</xdr:col>
      <xdr:colOff>457980</xdr:colOff>
      <xdr:row>2</xdr:row>
      <xdr:rowOff>77467</xdr:rowOff>
    </xdr:to>
    <xdr:cxnSp macro="">
      <xdr:nvCxnSpPr>
        <xdr:cNvPr id="2" name="Straight Connector 1"/>
        <xdr:cNvCxnSpPr/>
      </xdr:nvCxnSpPr>
      <xdr:spPr>
        <a:xfrm>
          <a:off x="563339" y="489258"/>
          <a:ext cx="418516" cy="73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6"/>
  <sheetViews>
    <sheetView topLeftCell="A19" workbookViewId="0">
      <selection activeCell="D44" sqref="D44"/>
    </sheetView>
  </sheetViews>
  <sheetFormatPr defaultRowHeight="15.75" x14ac:dyDescent="0.25"/>
  <cols>
    <col min="1" max="1" width="9.140625" style="1"/>
    <col min="2" max="2" width="32" style="1" customWidth="1"/>
    <col min="3" max="3" width="10.5703125" style="1" customWidth="1"/>
    <col min="4" max="4" width="10.140625" style="1" customWidth="1"/>
    <col min="5" max="5" width="9.5703125" style="1" bestFit="1" customWidth="1"/>
    <col min="6" max="9" width="9.140625" style="1"/>
    <col min="10" max="11" width="10" style="1" customWidth="1"/>
    <col min="12" max="12" width="9.5703125" style="1" bestFit="1" customWidth="1"/>
    <col min="13" max="16384" width="9.140625" style="1"/>
  </cols>
  <sheetData>
    <row r="1" spans="1:23" x14ac:dyDescent="0.25">
      <c r="A1" s="1" t="s">
        <v>40</v>
      </c>
      <c r="W1" s="27" t="s">
        <v>39</v>
      </c>
    </row>
    <row r="2" spans="1:23" x14ac:dyDescent="0.25">
      <c r="A2" s="1" t="s">
        <v>38</v>
      </c>
    </row>
    <row r="5" spans="1:23" x14ac:dyDescent="0.25">
      <c r="A5" s="28" t="s">
        <v>37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x14ac:dyDescent="0.25">
      <c r="A6" s="29" t="s">
        <v>41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8" spans="1:23" ht="15.75" customHeight="1" x14ac:dyDescent="0.25">
      <c r="A8" s="30"/>
      <c r="B8" s="30"/>
      <c r="C8" s="30" t="s">
        <v>36</v>
      </c>
      <c r="D8" s="30"/>
      <c r="E8" s="30"/>
      <c r="F8" s="30"/>
      <c r="G8" s="30"/>
      <c r="H8" s="30"/>
      <c r="I8" s="30"/>
      <c r="J8" s="30" t="s">
        <v>35</v>
      </c>
      <c r="K8" s="30"/>
      <c r="L8" s="30"/>
      <c r="M8" s="30"/>
      <c r="N8" s="30"/>
      <c r="O8" s="30"/>
      <c r="P8" s="30"/>
      <c r="Q8" s="30" t="s">
        <v>34</v>
      </c>
      <c r="R8" s="30"/>
      <c r="S8" s="30"/>
      <c r="T8" s="30"/>
      <c r="U8" s="30"/>
      <c r="V8" s="30"/>
      <c r="W8" s="30"/>
    </row>
    <row r="9" spans="1:23" ht="15.75" customHeight="1" x14ac:dyDescent="0.25">
      <c r="A9" s="30"/>
      <c r="B9" s="30"/>
      <c r="C9" s="31" t="s">
        <v>33</v>
      </c>
      <c r="D9" s="32" t="s">
        <v>32</v>
      </c>
      <c r="E9" s="32"/>
      <c r="F9" s="32"/>
      <c r="G9" s="32" t="s">
        <v>31</v>
      </c>
      <c r="H9" s="32"/>
      <c r="I9" s="32"/>
      <c r="J9" s="31" t="s">
        <v>33</v>
      </c>
      <c r="K9" s="32" t="s">
        <v>32</v>
      </c>
      <c r="L9" s="32"/>
      <c r="M9" s="32"/>
      <c r="N9" s="32" t="s">
        <v>31</v>
      </c>
      <c r="O9" s="32"/>
      <c r="P9" s="32"/>
      <c r="Q9" s="31" t="s">
        <v>33</v>
      </c>
      <c r="R9" s="32" t="s">
        <v>32</v>
      </c>
      <c r="S9" s="32"/>
      <c r="T9" s="32"/>
      <c r="U9" s="32" t="s">
        <v>31</v>
      </c>
      <c r="V9" s="32"/>
      <c r="W9" s="32"/>
    </row>
    <row r="10" spans="1:23" ht="47.25" x14ac:dyDescent="0.25">
      <c r="A10" s="30"/>
      <c r="B10" s="30"/>
      <c r="C10" s="31"/>
      <c r="D10" s="26" t="s">
        <v>30</v>
      </c>
      <c r="E10" s="26" t="s">
        <v>29</v>
      </c>
      <c r="F10" s="26" t="s">
        <v>28</v>
      </c>
      <c r="G10" s="26" t="s">
        <v>30</v>
      </c>
      <c r="H10" s="26" t="s">
        <v>29</v>
      </c>
      <c r="I10" s="26" t="s">
        <v>28</v>
      </c>
      <c r="J10" s="31"/>
      <c r="K10" s="26" t="s">
        <v>30</v>
      </c>
      <c r="L10" s="26" t="s">
        <v>29</v>
      </c>
      <c r="M10" s="26" t="s">
        <v>28</v>
      </c>
      <c r="N10" s="26" t="s">
        <v>30</v>
      </c>
      <c r="O10" s="26" t="s">
        <v>29</v>
      </c>
      <c r="P10" s="26" t="s">
        <v>28</v>
      </c>
      <c r="Q10" s="31"/>
      <c r="R10" s="26" t="s">
        <v>30</v>
      </c>
      <c r="S10" s="26" t="s">
        <v>29</v>
      </c>
      <c r="T10" s="26" t="s">
        <v>28</v>
      </c>
      <c r="U10" s="26" t="s">
        <v>30</v>
      </c>
      <c r="V10" s="26" t="s">
        <v>29</v>
      </c>
      <c r="W10" s="26" t="s">
        <v>28</v>
      </c>
    </row>
    <row r="11" spans="1:23" x14ac:dyDescent="0.25">
      <c r="A11" s="25" t="s">
        <v>27</v>
      </c>
      <c r="B11" s="25" t="s">
        <v>26</v>
      </c>
      <c r="C11" s="25">
        <v>4</v>
      </c>
      <c r="D11" s="25">
        <v>5</v>
      </c>
      <c r="E11" s="25">
        <v>6</v>
      </c>
      <c r="F11" s="25">
        <v>7</v>
      </c>
      <c r="G11" s="25">
        <v>8</v>
      </c>
      <c r="H11" s="25">
        <v>9</v>
      </c>
      <c r="I11" s="25">
        <v>10</v>
      </c>
      <c r="J11" s="25">
        <v>14</v>
      </c>
      <c r="K11" s="25">
        <v>15</v>
      </c>
      <c r="L11" s="25">
        <v>16</v>
      </c>
      <c r="M11" s="25">
        <v>17</v>
      </c>
      <c r="N11" s="25">
        <v>18</v>
      </c>
      <c r="O11" s="25">
        <v>19</v>
      </c>
      <c r="P11" s="25">
        <v>20</v>
      </c>
      <c r="Q11" s="25">
        <v>14</v>
      </c>
      <c r="R11" s="25">
        <v>15</v>
      </c>
      <c r="S11" s="25">
        <v>16</v>
      </c>
      <c r="T11" s="25">
        <v>17</v>
      </c>
      <c r="U11" s="25">
        <v>18</v>
      </c>
      <c r="V11" s="25">
        <v>19</v>
      </c>
      <c r="W11" s="25">
        <v>20</v>
      </c>
    </row>
    <row r="12" spans="1:23" x14ac:dyDescent="0.25">
      <c r="A12" s="24"/>
      <c r="B12" s="23" t="s">
        <v>25</v>
      </c>
      <c r="C12" s="22">
        <f t="shared" ref="C12:P12" si="0">C13+C25</f>
        <v>232534</v>
      </c>
      <c r="D12" s="22">
        <f t="shared" si="0"/>
        <v>178388</v>
      </c>
      <c r="E12" s="22">
        <f t="shared" si="0"/>
        <v>178388</v>
      </c>
      <c r="F12" s="22">
        <f t="shared" si="0"/>
        <v>0</v>
      </c>
      <c r="G12" s="22">
        <f t="shared" si="0"/>
        <v>54146</v>
      </c>
      <c r="H12" s="22">
        <f t="shared" si="0"/>
        <v>54146</v>
      </c>
      <c r="I12" s="22">
        <f t="shared" si="0"/>
        <v>0</v>
      </c>
      <c r="J12" s="22">
        <f t="shared" si="0"/>
        <v>191247.798863</v>
      </c>
      <c r="K12" s="22">
        <f t="shared" si="0"/>
        <v>148784.02386300001</v>
      </c>
      <c r="L12" s="22">
        <f t="shared" si="0"/>
        <v>148784.02386300001</v>
      </c>
      <c r="M12" s="22">
        <f t="shared" si="0"/>
        <v>0</v>
      </c>
      <c r="N12" s="22">
        <f t="shared" si="0"/>
        <v>42463.775000000001</v>
      </c>
      <c r="O12" s="22">
        <f t="shared" si="0"/>
        <v>42463.775000000001</v>
      </c>
      <c r="P12" s="22">
        <f t="shared" si="0"/>
        <v>0</v>
      </c>
      <c r="Q12" s="21">
        <f t="shared" ref="Q12:S13" si="1">J12/C12*100</f>
        <v>82.245090551489241</v>
      </c>
      <c r="R12" s="21">
        <f t="shared" si="1"/>
        <v>83.404726698544749</v>
      </c>
      <c r="S12" s="21">
        <f t="shared" si="1"/>
        <v>83.404726698544749</v>
      </c>
      <c r="T12" s="21"/>
      <c r="U12" s="21">
        <f t="shared" ref="U12:U23" si="2">N12/G12*100</f>
        <v>78.424583533409674</v>
      </c>
      <c r="V12" s="21">
        <f t="shared" ref="V12:V23" si="3">O12/H12*100</f>
        <v>78.424583533409674</v>
      </c>
      <c r="W12" s="21"/>
    </row>
    <row r="13" spans="1:23" x14ac:dyDescent="0.25">
      <c r="A13" s="16" t="s">
        <v>24</v>
      </c>
      <c r="B13" s="20" t="s">
        <v>23</v>
      </c>
      <c r="C13" s="14">
        <f t="shared" ref="C13:P13" si="4">SUM(C14:C24)</f>
        <v>212593</v>
      </c>
      <c r="D13" s="14">
        <f t="shared" si="4"/>
        <v>178388</v>
      </c>
      <c r="E13" s="14">
        <f t="shared" si="4"/>
        <v>178388</v>
      </c>
      <c r="F13" s="14">
        <f t="shared" si="4"/>
        <v>0</v>
      </c>
      <c r="G13" s="14">
        <f t="shared" si="4"/>
        <v>34205</v>
      </c>
      <c r="H13" s="14">
        <f t="shared" si="4"/>
        <v>34205</v>
      </c>
      <c r="I13" s="14">
        <f t="shared" si="4"/>
        <v>0</v>
      </c>
      <c r="J13" s="14">
        <f t="shared" si="4"/>
        <v>171330.798863</v>
      </c>
      <c r="K13" s="14">
        <f t="shared" si="4"/>
        <v>148784.02386300001</v>
      </c>
      <c r="L13" s="14">
        <f t="shared" si="4"/>
        <v>148784.02386300001</v>
      </c>
      <c r="M13" s="14">
        <f t="shared" si="4"/>
        <v>0</v>
      </c>
      <c r="N13" s="14">
        <f t="shared" si="4"/>
        <v>22546.775000000001</v>
      </c>
      <c r="O13" s="14">
        <f t="shared" si="4"/>
        <v>22546.775000000001</v>
      </c>
      <c r="P13" s="14">
        <f t="shared" si="4"/>
        <v>0</v>
      </c>
      <c r="Q13" s="13">
        <f t="shared" si="1"/>
        <v>80.590987879657376</v>
      </c>
      <c r="R13" s="13">
        <f t="shared" si="1"/>
        <v>83.404726698544749</v>
      </c>
      <c r="S13" s="13">
        <f t="shared" si="1"/>
        <v>83.404726698544749</v>
      </c>
      <c r="T13" s="13"/>
      <c r="U13" s="13">
        <f t="shared" si="2"/>
        <v>65.916605759391913</v>
      </c>
      <c r="V13" s="13">
        <f t="shared" si="3"/>
        <v>65.916605759391913</v>
      </c>
      <c r="W13" s="13"/>
    </row>
    <row r="14" spans="1:23" ht="31.5" x14ac:dyDescent="0.25">
      <c r="A14" s="12">
        <v>1</v>
      </c>
      <c r="B14" s="11" t="s">
        <v>22</v>
      </c>
      <c r="C14" s="10">
        <f t="shared" ref="C14:C24" si="5">D14+G14</f>
        <v>4201</v>
      </c>
      <c r="D14" s="10">
        <f t="shared" ref="D14:D20" si="6">E14+F14</f>
        <v>0</v>
      </c>
      <c r="E14" s="10"/>
      <c r="F14" s="10"/>
      <c r="G14" s="10">
        <f t="shared" ref="G14:G24" si="7">H14+I14</f>
        <v>4201</v>
      </c>
      <c r="H14" s="10">
        <v>4201</v>
      </c>
      <c r="I14" s="10"/>
      <c r="J14" s="10">
        <f t="shared" ref="J14:J24" si="8">K14+N14</f>
        <v>3154</v>
      </c>
      <c r="K14" s="10">
        <f t="shared" ref="K14:K20" si="9">L14+M14</f>
        <v>0</v>
      </c>
      <c r="L14" s="10"/>
      <c r="M14" s="10"/>
      <c r="N14" s="10">
        <f t="shared" ref="N14:N24" si="10">O14+P14</f>
        <v>3154</v>
      </c>
      <c r="O14" s="10">
        <v>3154</v>
      </c>
      <c r="P14" s="10"/>
      <c r="Q14" s="8">
        <f t="shared" ref="Q14:Q34" si="11">J14/C14*100</f>
        <v>75.077362532730305</v>
      </c>
      <c r="R14" s="8"/>
      <c r="S14" s="8"/>
      <c r="T14" s="8"/>
      <c r="U14" s="8">
        <f t="shared" si="2"/>
        <v>75.077362532730305</v>
      </c>
      <c r="V14" s="8">
        <f t="shared" si="3"/>
        <v>75.077362532730305</v>
      </c>
      <c r="W14" s="8"/>
    </row>
    <row r="15" spans="1:23" x14ac:dyDescent="0.25">
      <c r="A15" s="12">
        <v>2</v>
      </c>
      <c r="B15" s="11" t="s">
        <v>21</v>
      </c>
      <c r="C15" s="10">
        <f t="shared" si="5"/>
        <v>1000</v>
      </c>
      <c r="D15" s="10">
        <f t="shared" si="6"/>
        <v>0</v>
      </c>
      <c r="E15" s="10"/>
      <c r="F15" s="10"/>
      <c r="G15" s="10">
        <f t="shared" si="7"/>
        <v>1000</v>
      </c>
      <c r="H15" s="10">
        <v>1000</v>
      </c>
      <c r="I15" s="10"/>
      <c r="J15" s="10">
        <f t="shared" si="8"/>
        <v>668</v>
      </c>
      <c r="K15" s="10">
        <f t="shared" si="9"/>
        <v>0</v>
      </c>
      <c r="L15" s="10"/>
      <c r="M15" s="10"/>
      <c r="N15" s="10">
        <f t="shared" si="10"/>
        <v>668</v>
      </c>
      <c r="O15" s="10">
        <v>668</v>
      </c>
      <c r="P15" s="10"/>
      <c r="Q15" s="8">
        <f t="shared" si="11"/>
        <v>66.8</v>
      </c>
      <c r="R15" s="8"/>
      <c r="S15" s="8"/>
      <c r="T15" s="8"/>
      <c r="U15" s="8">
        <f t="shared" si="2"/>
        <v>66.8</v>
      </c>
      <c r="V15" s="8">
        <f t="shared" si="3"/>
        <v>66.8</v>
      </c>
      <c r="W15" s="8"/>
    </row>
    <row r="16" spans="1:23" x14ac:dyDescent="0.25">
      <c r="A16" s="12">
        <v>4</v>
      </c>
      <c r="B16" s="11" t="s">
        <v>20</v>
      </c>
      <c r="C16" s="10">
        <f t="shared" si="5"/>
        <v>2730</v>
      </c>
      <c r="D16" s="10">
        <f t="shared" si="6"/>
        <v>0</v>
      </c>
      <c r="E16" s="10"/>
      <c r="F16" s="10"/>
      <c r="G16" s="10">
        <f t="shared" si="7"/>
        <v>2730</v>
      </c>
      <c r="H16" s="10">
        <v>2730</v>
      </c>
      <c r="I16" s="10"/>
      <c r="J16" s="10">
        <f t="shared" si="8"/>
        <v>2423</v>
      </c>
      <c r="K16" s="10">
        <f t="shared" si="9"/>
        <v>0</v>
      </c>
      <c r="L16" s="10"/>
      <c r="M16" s="10"/>
      <c r="N16" s="10">
        <f t="shared" si="10"/>
        <v>2423</v>
      </c>
      <c r="O16" s="10">
        <v>2423</v>
      </c>
      <c r="P16" s="10"/>
      <c r="Q16" s="8">
        <f t="shared" si="11"/>
        <v>88.754578754578745</v>
      </c>
      <c r="R16" s="8"/>
      <c r="S16" s="8"/>
      <c r="T16" s="8"/>
      <c r="U16" s="8">
        <f t="shared" si="2"/>
        <v>88.754578754578745</v>
      </c>
      <c r="V16" s="8">
        <f t="shared" si="3"/>
        <v>88.754578754578745</v>
      </c>
      <c r="W16" s="8"/>
    </row>
    <row r="17" spans="1:23" x14ac:dyDescent="0.25">
      <c r="A17" s="12">
        <v>7</v>
      </c>
      <c r="B17" s="19" t="s">
        <v>19</v>
      </c>
      <c r="C17" s="10">
        <f t="shared" si="5"/>
        <v>4969</v>
      </c>
      <c r="D17" s="10">
        <f t="shared" si="6"/>
        <v>0</v>
      </c>
      <c r="E17" s="10"/>
      <c r="F17" s="10"/>
      <c r="G17" s="10">
        <f t="shared" si="7"/>
        <v>4969</v>
      </c>
      <c r="H17" s="10">
        <v>4969</v>
      </c>
      <c r="I17" s="10"/>
      <c r="J17" s="10">
        <f t="shared" si="8"/>
        <v>1869</v>
      </c>
      <c r="K17" s="10">
        <f t="shared" si="9"/>
        <v>0</v>
      </c>
      <c r="L17" s="10"/>
      <c r="M17" s="10"/>
      <c r="N17" s="10">
        <f t="shared" si="10"/>
        <v>1869</v>
      </c>
      <c r="O17" s="10">
        <v>1869</v>
      </c>
      <c r="P17" s="10"/>
      <c r="Q17" s="8">
        <f t="shared" si="11"/>
        <v>37.613201851479175</v>
      </c>
      <c r="R17" s="8"/>
      <c r="S17" s="8"/>
      <c r="T17" s="8"/>
      <c r="U17" s="8">
        <f t="shared" si="2"/>
        <v>37.613201851479175</v>
      </c>
      <c r="V17" s="8">
        <f t="shared" si="3"/>
        <v>37.613201851479175</v>
      </c>
      <c r="W17" s="8"/>
    </row>
    <row r="18" spans="1:23" ht="31.5" x14ac:dyDescent="0.25">
      <c r="A18" s="12">
        <v>8</v>
      </c>
      <c r="B18" s="19" t="s">
        <v>18</v>
      </c>
      <c r="C18" s="10">
        <f t="shared" si="5"/>
        <v>15893</v>
      </c>
      <c r="D18" s="10">
        <f t="shared" si="6"/>
        <v>0</v>
      </c>
      <c r="E18" s="10"/>
      <c r="F18" s="10"/>
      <c r="G18" s="10">
        <f t="shared" si="7"/>
        <v>15893</v>
      </c>
      <c r="H18" s="10">
        <v>15893</v>
      </c>
      <c r="I18" s="10"/>
      <c r="J18" s="10">
        <f t="shared" si="8"/>
        <v>11095</v>
      </c>
      <c r="K18" s="10">
        <f t="shared" si="9"/>
        <v>0</v>
      </c>
      <c r="L18" s="10"/>
      <c r="M18" s="10"/>
      <c r="N18" s="10">
        <f t="shared" si="10"/>
        <v>11095</v>
      </c>
      <c r="O18" s="10">
        <v>11095</v>
      </c>
      <c r="P18" s="10"/>
      <c r="Q18" s="8">
        <f t="shared" si="11"/>
        <v>69.810608443969045</v>
      </c>
      <c r="R18" s="8"/>
      <c r="S18" s="8"/>
      <c r="T18" s="8"/>
      <c r="U18" s="8">
        <f t="shared" si="2"/>
        <v>69.810608443969045</v>
      </c>
      <c r="V18" s="8">
        <f t="shared" si="3"/>
        <v>69.810608443969045</v>
      </c>
      <c r="W18" s="8"/>
    </row>
    <row r="19" spans="1:23" x14ac:dyDescent="0.25">
      <c r="A19" s="12">
        <v>9</v>
      </c>
      <c r="B19" s="11" t="s">
        <v>17</v>
      </c>
      <c r="C19" s="10">
        <f t="shared" si="5"/>
        <v>5000</v>
      </c>
      <c r="D19" s="10">
        <f t="shared" si="6"/>
        <v>0</v>
      </c>
      <c r="E19" s="10"/>
      <c r="F19" s="10"/>
      <c r="G19" s="10">
        <f t="shared" si="7"/>
        <v>5000</v>
      </c>
      <c r="H19" s="10">
        <v>5000</v>
      </c>
      <c r="I19" s="10"/>
      <c r="J19" s="10">
        <f t="shared" si="8"/>
        <v>2926</v>
      </c>
      <c r="K19" s="10">
        <f t="shared" si="9"/>
        <v>0</v>
      </c>
      <c r="L19" s="10"/>
      <c r="M19" s="10"/>
      <c r="N19" s="10">
        <f t="shared" si="10"/>
        <v>2926</v>
      </c>
      <c r="O19" s="10">
        <v>2926</v>
      </c>
      <c r="P19" s="10"/>
      <c r="Q19" s="8">
        <f t="shared" si="11"/>
        <v>58.52</v>
      </c>
      <c r="R19" s="8"/>
      <c r="S19" s="8"/>
      <c r="T19" s="8"/>
      <c r="U19" s="8">
        <f t="shared" si="2"/>
        <v>58.52</v>
      </c>
      <c r="V19" s="8">
        <f t="shared" si="3"/>
        <v>58.52</v>
      </c>
      <c r="W19" s="8"/>
    </row>
    <row r="20" spans="1:23" x14ac:dyDescent="0.25">
      <c r="A20" s="12">
        <v>10</v>
      </c>
      <c r="B20" s="18" t="s">
        <v>16</v>
      </c>
      <c r="C20" s="10">
        <f t="shared" si="5"/>
        <v>172</v>
      </c>
      <c r="D20" s="10">
        <f t="shared" si="6"/>
        <v>0</v>
      </c>
      <c r="E20" s="10"/>
      <c r="F20" s="10"/>
      <c r="G20" s="10">
        <f t="shared" si="7"/>
        <v>172</v>
      </c>
      <c r="H20" s="10">
        <v>172</v>
      </c>
      <c r="I20" s="10"/>
      <c r="J20" s="10">
        <f t="shared" si="8"/>
        <v>171.77500000000001</v>
      </c>
      <c r="K20" s="10">
        <f t="shared" si="9"/>
        <v>0</v>
      </c>
      <c r="L20" s="10"/>
      <c r="M20" s="10"/>
      <c r="N20" s="10">
        <f t="shared" si="10"/>
        <v>171.77500000000001</v>
      </c>
      <c r="O20" s="10">
        <v>171.77500000000001</v>
      </c>
      <c r="P20" s="10"/>
      <c r="Q20" s="8">
        <f t="shared" si="11"/>
        <v>99.869186046511629</v>
      </c>
      <c r="R20" s="8"/>
      <c r="S20" s="8"/>
      <c r="T20" s="8"/>
      <c r="U20" s="8">
        <f t="shared" si="2"/>
        <v>99.869186046511629</v>
      </c>
      <c r="V20" s="8">
        <f t="shared" si="3"/>
        <v>99.869186046511629</v>
      </c>
      <c r="W20" s="8"/>
    </row>
    <row r="21" spans="1:23" x14ac:dyDescent="0.25">
      <c r="A21" s="12">
        <v>11</v>
      </c>
      <c r="B21" s="18" t="s">
        <v>15</v>
      </c>
      <c r="C21" s="10">
        <f t="shared" si="5"/>
        <v>40</v>
      </c>
      <c r="D21" s="10"/>
      <c r="E21" s="10"/>
      <c r="F21" s="10"/>
      <c r="G21" s="10">
        <f t="shared" si="7"/>
        <v>40</v>
      </c>
      <c r="H21" s="10">
        <v>40</v>
      </c>
      <c r="I21" s="10"/>
      <c r="J21" s="10">
        <f t="shared" si="8"/>
        <v>40</v>
      </c>
      <c r="K21" s="10"/>
      <c r="L21" s="10"/>
      <c r="M21" s="10"/>
      <c r="N21" s="10">
        <f t="shared" si="10"/>
        <v>40</v>
      </c>
      <c r="O21" s="10">
        <v>40</v>
      </c>
      <c r="P21" s="10"/>
      <c r="Q21" s="8">
        <f t="shared" si="11"/>
        <v>100</v>
      </c>
      <c r="R21" s="8"/>
      <c r="S21" s="8"/>
      <c r="T21" s="8"/>
      <c r="U21" s="8">
        <f t="shared" si="2"/>
        <v>100</v>
      </c>
      <c r="V21" s="8">
        <f t="shared" si="3"/>
        <v>100</v>
      </c>
      <c r="W21" s="8"/>
    </row>
    <row r="22" spans="1:23" x14ac:dyDescent="0.25">
      <c r="A22" s="12">
        <v>12</v>
      </c>
      <c r="B22" s="18" t="s">
        <v>14</v>
      </c>
      <c r="C22" s="10">
        <f t="shared" si="5"/>
        <v>100</v>
      </c>
      <c r="D22" s="10"/>
      <c r="E22" s="10"/>
      <c r="F22" s="10"/>
      <c r="G22" s="10">
        <f t="shared" si="7"/>
        <v>100</v>
      </c>
      <c r="H22" s="10">
        <v>100</v>
      </c>
      <c r="I22" s="10"/>
      <c r="J22" s="10">
        <f t="shared" si="8"/>
        <v>100</v>
      </c>
      <c r="K22" s="10"/>
      <c r="L22" s="10"/>
      <c r="M22" s="10"/>
      <c r="N22" s="10">
        <f t="shared" si="10"/>
        <v>100</v>
      </c>
      <c r="O22" s="10">
        <v>100</v>
      </c>
      <c r="P22" s="10"/>
      <c r="Q22" s="8">
        <f t="shared" si="11"/>
        <v>100</v>
      </c>
      <c r="R22" s="8"/>
      <c r="S22" s="8"/>
      <c r="T22" s="8"/>
      <c r="U22" s="8">
        <f t="shared" si="2"/>
        <v>100</v>
      </c>
      <c r="V22" s="8">
        <f t="shared" si="3"/>
        <v>100</v>
      </c>
      <c r="W22" s="8"/>
    </row>
    <row r="23" spans="1:23" x14ac:dyDescent="0.25">
      <c r="A23" s="12">
        <v>13</v>
      </c>
      <c r="B23" s="18" t="s">
        <v>13</v>
      </c>
      <c r="C23" s="10">
        <f t="shared" si="5"/>
        <v>100</v>
      </c>
      <c r="D23" s="10"/>
      <c r="E23" s="10"/>
      <c r="F23" s="10"/>
      <c r="G23" s="10">
        <f t="shared" si="7"/>
        <v>100</v>
      </c>
      <c r="H23" s="10">
        <v>100</v>
      </c>
      <c r="I23" s="10"/>
      <c r="J23" s="10">
        <f t="shared" si="8"/>
        <v>100</v>
      </c>
      <c r="K23" s="10"/>
      <c r="L23" s="10"/>
      <c r="M23" s="10"/>
      <c r="N23" s="10">
        <f t="shared" si="10"/>
        <v>100</v>
      </c>
      <c r="O23" s="10">
        <v>100</v>
      </c>
      <c r="P23" s="10"/>
      <c r="Q23" s="8">
        <f t="shared" si="11"/>
        <v>100</v>
      </c>
      <c r="R23" s="8"/>
      <c r="S23" s="8"/>
      <c r="T23" s="8"/>
      <c r="U23" s="8">
        <f t="shared" si="2"/>
        <v>100</v>
      </c>
      <c r="V23" s="8">
        <f t="shared" si="3"/>
        <v>100</v>
      </c>
      <c r="W23" s="8"/>
    </row>
    <row r="24" spans="1:23" ht="18.75" x14ac:dyDescent="0.25">
      <c r="A24" s="12">
        <v>14</v>
      </c>
      <c r="B24" s="17" t="s">
        <v>12</v>
      </c>
      <c r="C24" s="10">
        <f t="shared" si="5"/>
        <v>178388</v>
      </c>
      <c r="D24" s="10">
        <f>E24+F24</f>
        <v>178388</v>
      </c>
      <c r="E24" s="10">
        <v>178388</v>
      </c>
      <c r="F24" s="10"/>
      <c r="G24" s="10">
        <f t="shared" si="7"/>
        <v>0</v>
      </c>
      <c r="H24" s="10"/>
      <c r="I24" s="10"/>
      <c r="J24" s="10">
        <f t="shared" si="8"/>
        <v>148784.02386300001</v>
      </c>
      <c r="K24" s="10">
        <f>L24+M24</f>
        <v>148784.02386300001</v>
      </c>
      <c r="L24" s="10">
        <v>148784.02386300001</v>
      </c>
      <c r="M24" s="10"/>
      <c r="N24" s="10">
        <f t="shared" si="10"/>
        <v>0</v>
      </c>
      <c r="O24" s="10"/>
      <c r="P24" s="10"/>
      <c r="Q24" s="8">
        <f t="shared" si="11"/>
        <v>83.404726698544749</v>
      </c>
      <c r="R24" s="8">
        <f>K24/D24*100</f>
        <v>83.404726698544749</v>
      </c>
      <c r="S24" s="8">
        <f>L24/E24*100</f>
        <v>83.404726698544749</v>
      </c>
      <c r="T24" s="8"/>
      <c r="U24" s="8"/>
      <c r="V24" s="8"/>
      <c r="W24" s="8"/>
    </row>
    <row r="25" spans="1:23" x14ac:dyDescent="0.25">
      <c r="A25" s="16" t="s">
        <v>11</v>
      </c>
      <c r="B25" s="15" t="s">
        <v>10</v>
      </c>
      <c r="C25" s="14">
        <f t="shared" ref="C25:P25" si="12">SUM(C26:C34)</f>
        <v>19941</v>
      </c>
      <c r="D25" s="14">
        <f t="shared" si="12"/>
        <v>0</v>
      </c>
      <c r="E25" s="14">
        <f t="shared" si="12"/>
        <v>0</v>
      </c>
      <c r="F25" s="14">
        <f t="shared" si="12"/>
        <v>0</v>
      </c>
      <c r="G25" s="14">
        <f t="shared" si="12"/>
        <v>19941</v>
      </c>
      <c r="H25" s="14">
        <f t="shared" si="12"/>
        <v>19941</v>
      </c>
      <c r="I25" s="14">
        <f t="shared" si="12"/>
        <v>0</v>
      </c>
      <c r="J25" s="14">
        <f t="shared" si="12"/>
        <v>19917</v>
      </c>
      <c r="K25" s="14">
        <f t="shared" si="12"/>
        <v>0</v>
      </c>
      <c r="L25" s="14">
        <f t="shared" si="12"/>
        <v>0</v>
      </c>
      <c r="M25" s="14">
        <f t="shared" si="12"/>
        <v>0</v>
      </c>
      <c r="N25" s="14">
        <f t="shared" si="12"/>
        <v>19917</v>
      </c>
      <c r="O25" s="14">
        <f t="shared" si="12"/>
        <v>19917</v>
      </c>
      <c r="P25" s="14">
        <f t="shared" si="12"/>
        <v>0</v>
      </c>
      <c r="Q25" s="13">
        <f t="shared" si="11"/>
        <v>99.879644952610207</v>
      </c>
      <c r="R25" s="13"/>
      <c r="S25" s="13"/>
      <c r="T25" s="13"/>
      <c r="U25" s="13">
        <f t="shared" ref="U25:U34" si="13">N25/G25*100</f>
        <v>99.879644952610207</v>
      </c>
      <c r="V25" s="13">
        <f t="shared" ref="V25:V34" si="14">O25/H25*100</f>
        <v>99.879644952610207</v>
      </c>
      <c r="W25" s="13"/>
    </row>
    <row r="26" spans="1:23" x14ac:dyDescent="0.25">
      <c r="A26" s="12">
        <v>1</v>
      </c>
      <c r="B26" s="11" t="s">
        <v>9</v>
      </c>
      <c r="C26" s="10">
        <f t="shared" ref="C26:C34" si="15">D26+G26</f>
        <v>631</v>
      </c>
      <c r="D26" s="10">
        <f t="shared" ref="D26:D34" si="16">E26+F26</f>
        <v>0</v>
      </c>
      <c r="E26" s="10"/>
      <c r="F26" s="10"/>
      <c r="G26" s="10">
        <f t="shared" ref="G26:G34" si="17">H26+I26</f>
        <v>631</v>
      </c>
      <c r="H26" s="10">
        <v>631</v>
      </c>
      <c r="I26" s="10"/>
      <c r="J26" s="10">
        <f t="shared" ref="J26:J34" si="18">K26+N26</f>
        <v>628</v>
      </c>
      <c r="K26" s="10">
        <f t="shared" ref="K26:K34" si="19">L26+M26</f>
        <v>0</v>
      </c>
      <c r="L26" s="10"/>
      <c r="M26" s="10"/>
      <c r="N26" s="10">
        <f t="shared" ref="N26:N34" si="20">O26+P26</f>
        <v>628</v>
      </c>
      <c r="O26" s="10">
        <v>628</v>
      </c>
      <c r="P26" s="10"/>
      <c r="Q26" s="8">
        <f t="shared" si="11"/>
        <v>99.524564183835182</v>
      </c>
      <c r="R26" s="8"/>
      <c r="S26" s="8"/>
      <c r="T26" s="8"/>
      <c r="U26" s="8">
        <f t="shared" si="13"/>
        <v>99.524564183835182</v>
      </c>
      <c r="V26" s="8">
        <f t="shared" si="14"/>
        <v>99.524564183835182</v>
      </c>
      <c r="W26" s="8"/>
    </row>
    <row r="27" spans="1:23" x14ac:dyDescent="0.25">
      <c r="A27" s="12">
        <v>2</v>
      </c>
      <c r="B27" s="11" t="s">
        <v>8</v>
      </c>
      <c r="C27" s="10">
        <f t="shared" si="15"/>
        <v>1283</v>
      </c>
      <c r="D27" s="10">
        <f t="shared" si="16"/>
        <v>0</v>
      </c>
      <c r="E27" s="10"/>
      <c r="F27" s="10"/>
      <c r="G27" s="10">
        <f t="shared" si="17"/>
        <v>1283</v>
      </c>
      <c r="H27" s="10">
        <v>1283</v>
      </c>
      <c r="I27" s="10"/>
      <c r="J27" s="10">
        <f t="shared" si="18"/>
        <v>1219</v>
      </c>
      <c r="K27" s="10">
        <f t="shared" si="19"/>
        <v>0</v>
      </c>
      <c r="L27" s="10"/>
      <c r="M27" s="10"/>
      <c r="N27" s="10">
        <f t="shared" si="20"/>
        <v>1219</v>
      </c>
      <c r="O27" s="10">
        <v>1219</v>
      </c>
      <c r="P27" s="10"/>
      <c r="Q27" s="8">
        <f t="shared" si="11"/>
        <v>95.011691348402181</v>
      </c>
      <c r="R27" s="8"/>
      <c r="S27" s="8"/>
      <c r="T27" s="8"/>
      <c r="U27" s="8">
        <f t="shared" si="13"/>
        <v>95.011691348402181</v>
      </c>
      <c r="V27" s="8">
        <f t="shared" si="14"/>
        <v>95.011691348402181</v>
      </c>
      <c r="W27" s="8"/>
    </row>
    <row r="28" spans="1:23" x14ac:dyDescent="0.25">
      <c r="A28" s="12">
        <v>3</v>
      </c>
      <c r="B28" s="11" t="s">
        <v>7</v>
      </c>
      <c r="C28" s="10">
        <f t="shared" si="15"/>
        <v>1526</v>
      </c>
      <c r="D28" s="10">
        <f t="shared" si="16"/>
        <v>0</v>
      </c>
      <c r="E28" s="10"/>
      <c r="F28" s="10"/>
      <c r="G28" s="10">
        <f t="shared" si="17"/>
        <v>1526</v>
      </c>
      <c r="H28" s="10">
        <v>1526</v>
      </c>
      <c r="I28" s="10"/>
      <c r="J28" s="10">
        <f t="shared" si="18"/>
        <v>832</v>
      </c>
      <c r="K28" s="10">
        <f t="shared" si="19"/>
        <v>0</v>
      </c>
      <c r="L28" s="10"/>
      <c r="M28" s="10"/>
      <c r="N28" s="10">
        <f t="shared" si="20"/>
        <v>832</v>
      </c>
      <c r="O28" s="10">
        <v>832</v>
      </c>
      <c r="P28" s="10"/>
      <c r="Q28" s="8">
        <f t="shared" si="11"/>
        <v>54.521625163827004</v>
      </c>
      <c r="R28" s="8"/>
      <c r="S28" s="8"/>
      <c r="T28" s="8"/>
      <c r="U28" s="8">
        <f t="shared" si="13"/>
        <v>54.521625163827004</v>
      </c>
      <c r="V28" s="8">
        <f t="shared" si="14"/>
        <v>54.521625163827004</v>
      </c>
      <c r="W28" s="8"/>
    </row>
    <row r="29" spans="1:23" x14ac:dyDescent="0.25">
      <c r="A29" s="12">
        <v>4</v>
      </c>
      <c r="B29" s="11" t="s">
        <v>6</v>
      </c>
      <c r="C29" s="10">
        <f t="shared" si="15"/>
        <v>2099</v>
      </c>
      <c r="D29" s="10">
        <f t="shared" si="16"/>
        <v>0</v>
      </c>
      <c r="E29" s="10"/>
      <c r="F29" s="10"/>
      <c r="G29" s="10">
        <f t="shared" si="17"/>
        <v>2099</v>
      </c>
      <c r="H29" s="10">
        <v>2099</v>
      </c>
      <c r="I29" s="10"/>
      <c r="J29" s="10">
        <f t="shared" si="18"/>
        <v>1883</v>
      </c>
      <c r="K29" s="10">
        <f t="shared" si="19"/>
        <v>0</v>
      </c>
      <c r="L29" s="10"/>
      <c r="M29" s="10"/>
      <c r="N29" s="10">
        <f t="shared" si="20"/>
        <v>1883</v>
      </c>
      <c r="O29" s="10">
        <v>1883</v>
      </c>
      <c r="P29" s="10"/>
      <c r="Q29" s="8">
        <f t="shared" si="11"/>
        <v>89.709385421629349</v>
      </c>
      <c r="R29" s="8"/>
      <c r="S29" s="8"/>
      <c r="T29" s="8"/>
      <c r="U29" s="8">
        <f t="shared" si="13"/>
        <v>89.709385421629349</v>
      </c>
      <c r="V29" s="8">
        <f t="shared" si="14"/>
        <v>89.709385421629349</v>
      </c>
      <c r="W29" s="8"/>
    </row>
    <row r="30" spans="1:23" x14ac:dyDescent="0.25">
      <c r="A30" s="12">
        <v>5</v>
      </c>
      <c r="B30" s="11" t="s">
        <v>5</v>
      </c>
      <c r="C30" s="10">
        <f t="shared" si="15"/>
        <v>761</v>
      </c>
      <c r="D30" s="10">
        <f t="shared" si="16"/>
        <v>0</v>
      </c>
      <c r="E30" s="9"/>
      <c r="F30" s="9"/>
      <c r="G30" s="10">
        <f t="shared" si="17"/>
        <v>761</v>
      </c>
      <c r="H30" s="9">
        <v>761</v>
      </c>
      <c r="I30" s="9"/>
      <c r="J30" s="9">
        <f t="shared" si="18"/>
        <v>759</v>
      </c>
      <c r="K30" s="9">
        <f t="shared" si="19"/>
        <v>0</v>
      </c>
      <c r="L30" s="9"/>
      <c r="M30" s="9"/>
      <c r="N30" s="9">
        <f t="shared" si="20"/>
        <v>759</v>
      </c>
      <c r="O30" s="9">
        <v>759</v>
      </c>
      <c r="P30" s="9"/>
      <c r="Q30" s="8">
        <f t="shared" si="11"/>
        <v>99.737187910643883</v>
      </c>
      <c r="R30" s="8"/>
      <c r="S30" s="8"/>
      <c r="T30" s="8"/>
      <c r="U30" s="8">
        <f t="shared" si="13"/>
        <v>99.737187910643883</v>
      </c>
      <c r="V30" s="8">
        <f t="shared" si="14"/>
        <v>99.737187910643883</v>
      </c>
      <c r="W30" s="8"/>
    </row>
    <row r="31" spans="1:23" x14ac:dyDescent="0.25">
      <c r="A31" s="12">
        <v>6</v>
      </c>
      <c r="B31" s="11" t="s">
        <v>4</v>
      </c>
      <c r="C31" s="10">
        <f t="shared" si="15"/>
        <v>953</v>
      </c>
      <c r="D31" s="10">
        <f t="shared" si="16"/>
        <v>0</v>
      </c>
      <c r="E31" s="9"/>
      <c r="F31" s="9"/>
      <c r="G31" s="10">
        <f t="shared" si="17"/>
        <v>953</v>
      </c>
      <c r="H31" s="9">
        <v>953</v>
      </c>
      <c r="I31" s="9"/>
      <c r="J31" s="9">
        <f t="shared" si="18"/>
        <v>824</v>
      </c>
      <c r="K31" s="9">
        <f t="shared" si="19"/>
        <v>0</v>
      </c>
      <c r="L31" s="9"/>
      <c r="M31" s="9"/>
      <c r="N31" s="9">
        <f t="shared" si="20"/>
        <v>824</v>
      </c>
      <c r="O31" s="9">
        <v>824</v>
      </c>
      <c r="P31" s="9"/>
      <c r="Q31" s="8">
        <f t="shared" si="11"/>
        <v>86.46379853095489</v>
      </c>
      <c r="R31" s="8"/>
      <c r="S31" s="8"/>
      <c r="T31" s="8"/>
      <c r="U31" s="8">
        <f t="shared" si="13"/>
        <v>86.46379853095489</v>
      </c>
      <c r="V31" s="8">
        <f t="shared" si="14"/>
        <v>86.46379853095489</v>
      </c>
      <c r="W31" s="8"/>
    </row>
    <row r="32" spans="1:23" x14ac:dyDescent="0.25">
      <c r="A32" s="12">
        <v>7</v>
      </c>
      <c r="B32" s="11" t="s">
        <v>3</v>
      </c>
      <c r="C32" s="10">
        <f t="shared" si="15"/>
        <v>4594</v>
      </c>
      <c r="D32" s="10">
        <f t="shared" si="16"/>
        <v>0</v>
      </c>
      <c r="E32" s="9"/>
      <c r="F32" s="9"/>
      <c r="G32" s="10">
        <f t="shared" si="17"/>
        <v>4594</v>
      </c>
      <c r="H32" s="9">
        <v>4594</v>
      </c>
      <c r="I32" s="9"/>
      <c r="J32" s="9">
        <f t="shared" si="18"/>
        <v>4760</v>
      </c>
      <c r="K32" s="9">
        <f t="shared" si="19"/>
        <v>0</v>
      </c>
      <c r="L32" s="9"/>
      <c r="M32" s="9"/>
      <c r="N32" s="9">
        <f t="shared" si="20"/>
        <v>4760</v>
      </c>
      <c r="O32" s="9">
        <v>4760</v>
      </c>
      <c r="P32" s="9"/>
      <c r="Q32" s="8">
        <f t="shared" si="11"/>
        <v>103.61340879407923</v>
      </c>
      <c r="R32" s="8"/>
      <c r="S32" s="8"/>
      <c r="T32" s="8"/>
      <c r="U32" s="8">
        <f t="shared" si="13"/>
        <v>103.61340879407923</v>
      </c>
      <c r="V32" s="8">
        <f t="shared" si="14"/>
        <v>103.61340879407923</v>
      </c>
      <c r="W32" s="8"/>
    </row>
    <row r="33" spans="1:23" x14ac:dyDescent="0.25">
      <c r="A33" s="12">
        <v>8</v>
      </c>
      <c r="B33" s="11" t="s">
        <v>2</v>
      </c>
      <c r="C33" s="10">
        <f t="shared" si="15"/>
        <v>4710</v>
      </c>
      <c r="D33" s="10">
        <f t="shared" si="16"/>
        <v>0</v>
      </c>
      <c r="E33" s="9"/>
      <c r="F33" s="9"/>
      <c r="G33" s="10">
        <f t="shared" si="17"/>
        <v>4710</v>
      </c>
      <c r="H33" s="9">
        <v>4710</v>
      </c>
      <c r="I33" s="9"/>
      <c r="J33" s="9">
        <f t="shared" si="18"/>
        <v>5949</v>
      </c>
      <c r="K33" s="9">
        <f t="shared" si="19"/>
        <v>0</v>
      </c>
      <c r="L33" s="9"/>
      <c r="M33" s="9"/>
      <c r="N33" s="9">
        <f t="shared" si="20"/>
        <v>5949</v>
      </c>
      <c r="O33" s="9">
        <v>5949</v>
      </c>
      <c r="P33" s="9"/>
      <c r="Q33" s="8">
        <f t="shared" si="11"/>
        <v>126.30573248407644</v>
      </c>
      <c r="R33" s="8"/>
      <c r="S33" s="8"/>
      <c r="T33" s="8"/>
      <c r="U33" s="8">
        <f t="shared" si="13"/>
        <v>126.30573248407644</v>
      </c>
      <c r="V33" s="8">
        <f t="shared" si="14"/>
        <v>126.30573248407644</v>
      </c>
      <c r="W33" s="8"/>
    </row>
    <row r="34" spans="1:23" x14ac:dyDescent="0.25">
      <c r="A34" s="7">
        <v>9</v>
      </c>
      <c r="B34" s="6" t="s">
        <v>1</v>
      </c>
      <c r="C34" s="5">
        <f t="shared" si="15"/>
        <v>3384</v>
      </c>
      <c r="D34" s="5">
        <f t="shared" si="16"/>
        <v>0</v>
      </c>
      <c r="E34" s="4"/>
      <c r="F34" s="4"/>
      <c r="G34" s="5">
        <f t="shared" si="17"/>
        <v>3384</v>
      </c>
      <c r="H34" s="4">
        <v>3384</v>
      </c>
      <c r="I34" s="4"/>
      <c r="J34" s="4">
        <f t="shared" si="18"/>
        <v>3063</v>
      </c>
      <c r="K34" s="4">
        <f t="shared" si="19"/>
        <v>0</v>
      </c>
      <c r="L34" s="4"/>
      <c r="M34" s="4"/>
      <c r="N34" s="4">
        <f t="shared" si="20"/>
        <v>3063</v>
      </c>
      <c r="O34" s="4">
        <v>3063</v>
      </c>
      <c r="P34" s="4"/>
      <c r="Q34" s="3">
        <f t="shared" si="11"/>
        <v>90.51418439716312</v>
      </c>
      <c r="R34" s="3"/>
      <c r="S34" s="3"/>
      <c r="T34" s="3"/>
      <c r="U34" s="3">
        <f t="shared" si="13"/>
        <v>90.51418439716312</v>
      </c>
      <c r="V34" s="3">
        <f t="shared" si="14"/>
        <v>90.51418439716312</v>
      </c>
      <c r="W34" s="3"/>
    </row>
    <row r="36" spans="1:23" ht="18.75" x14ac:dyDescent="0.3">
      <c r="A36" s="2" t="s">
        <v>0</v>
      </c>
    </row>
  </sheetData>
  <mergeCells count="16">
    <mergeCell ref="A5:W5"/>
    <mergeCell ref="A6:W6"/>
    <mergeCell ref="J8:P8"/>
    <mergeCell ref="C8:I8"/>
    <mergeCell ref="C9:C10"/>
    <mergeCell ref="D9:F9"/>
    <mergeCell ref="G9:I9"/>
    <mergeCell ref="Q8:W8"/>
    <mergeCell ref="Q9:Q10"/>
    <mergeCell ref="R9:T9"/>
    <mergeCell ref="U9:W9"/>
    <mergeCell ref="A8:A10"/>
    <mergeCell ref="B8:B10"/>
    <mergeCell ref="J9:J10"/>
    <mergeCell ref="K9:M9"/>
    <mergeCell ref="N9:P9"/>
  </mergeCells>
  <pageMargins left="0.19685039370078741" right="0.19685039370078741" top="0.51181102362204722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59"/>
  <sheetViews>
    <sheetView tabSelected="1" zoomScale="85" zoomScaleNormal="85" workbookViewId="0">
      <selection activeCell="B21" sqref="B21"/>
    </sheetView>
  </sheetViews>
  <sheetFormatPr defaultRowHeight="15.75" x14ac:dyDescent="0.25"/>
  <cols>
    <col min="1" max="1" width="7.85546875" style="42" customWidth="1"/>
    <col min="2" max="2" width="45" style="1" customWidth="1"/>
    <col min="3" max="3" width="19.42578125" style="1" customWidth="1"/>
    <col min="4" max="4" width="19.7109375" style="1" customWidth="1"/>
    <col min="5" max="5" width="20.5703125" style="1" customWidth="1"/>
    <col min="6" max="6" width="16.42578125" style="1" customWidth="1"/>
    <col min="7" max="7" width="10.28515625" style="1" bestFit="1" customWidth="1"/>
    <col min="8" max="16384" width="9.140625" style="1"/>
  </cols>
  <sheetData>
    <row r="1" spans="1:27" ht="16.5" x14ac:dyDescent="0.25">
      <c r="A1" s="33" t="s">
        <v>40</v>
      </c>
      <c r="B1" s="34"/>
      <c r="C1" s="34"/>
      <c r="D1" s="34"/>
      <c r="E1" s="34"/>
      <c r="F1" s="34"/>
      <c r="G1" s="35" t="s">
        <v>42</v>
      </c>
    </row>
    <row r="2" spans="1:27" ht="16.5" x14ac:dyDescent="0.25">
      <c r="A2" s="33" t="s">
        <v>38</v>
      </c>
      <c r="B2" s="34"/>
      <c r="C2" s="34"/>
      <c r="D2" s="34"/>
      <c r="E2" s="34"/>
      <c r="F2" s="34"/>
      <c r="G2" s="34"/>
    </row>
    <row r="3" spans="1:27" ht="16.5" x14ac:dyDescent="0.25">
      <c r="A3" s="36"/>
      <c r="B3" s="34"/>
      <c r="C3" s="34"/>
      <c r="D3" s="34"/>
      <c r="E3" s="34"/>
      <c r="F3" s="34"/>
      <c r="G3" s="34"/>
    </row>
    <row r="4" spans="1:27" ht="40.5" customHeight="1" x14ac:dyDescent="0.25">
      <c r="A4" s="37" t="s">
        <v>43</v>
      </c>
      <c r="B4" s="37"/>
      <c r="C4" s="37"/>
      <c r="D4" s="37"/>
      <c r="E4" s="37"/>
      <c r="F4" s="37"/>
      <c r="G4" s="37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8.75" x14ac:dyDescent="0.25">
      <c r="A5" s="39" t="s">
        <v>41</v>
      </c>
      <c r="B5" s="39"/>
      <c r="C5" s="39"/>
      <c r="D5" s="39"/>
      <c r="E5" s="39"/>
      <c r="F5" s="39"/>
      <c r="G5" s="39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8.75" x14ac:dyDescent="0.25">
      <c r="A6" s="41"/>
      <c r="B6" s="41"/>
      <c r="C6" s="41"/>
      <c r="D6" s="41"/>
      <c r="E6" s="41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x14ac:dyDescent="0.25">
      <c r="G7" s="43" t="s">
        <v>44</v>
      </c>
    </row>
    <row r="8" spans="1:27" x14ac:dyDescent="0.25">
      <c r="A8" s="44" t="s">
        <v>45</v>
      </c>
      <c r="B8" s="44" t="s">
        <v>46</v>
      </c>
      <c r="C8" s="44" t="s">
        <v>36</v>
      </c>
      <c r="D8" s="45" t="s">
        <v>35</v>
      </c>
      <c r="E8" s="46"/>
      <c r="F8" s="47"/>
      <c r="G8" s="44" t="s">
        <v>34</v>
      </c>
    </row>
    <row r="9" spans="1:27" x14ac:dyDescent="0.25">
      <c r="A9" s="48"/>
      <c r="B9" s="48"/>
      <c r="C9" s="48"/>
      <c r="D9" s="49" t="s">
        <v>25</v>
      </c>
      <c r="E9" s="49" t="s">
        <v>29</v>
      </c>
      <c r="F9" s="49" t="s">
        <v>28</v>
      </c>
      <c r="G9" s="48"/>
    </row>
    <row r="10" spans="1:27" x14ac:dyDescent="0.25">
      <c r="A10" s="49" t="s">
        <v>27</v>
      </c>
      <c r="B10" s="49" t="s">
        <v>26</v>
      </c>
      <c r="C10" s="49">
        <v>1</v>
      </c>
      <c r="D10" s="49" t="s">
        <v>47</v>
      </c>
      <c r="E10" s="49">
        <v>3</v>
      </c>
      <c r="F10" s="49">
        <v>4</v>
      </c>
      <c r="G10" s="49">
        <v>5</v>
      </c>
    </row>
    <row r="11" spans="1:27" s="55" customFormat="1" ht="18.75" x14ac:dyDescent="0.25">
      <c r="A11" s="50"/>
      <c r="B11" s="51" t="s">
        <v>33</v>
      </c>
      <c r="C11" s="52">
        <f>C12+C137+C159</f>
        <v>178388000000</v>
      </c>
      <c r="D11" s="52">
        <f>D12+D137+D159</f>
        <v>148784023863</v>
      </c>
      <c r="E11" s="52">
        <f>E12+E137+E159</f>
        <v>148784023863</v>
      </c>
      <c r="F11" s="53"/>
      <c r="G11" s="54">
        <f t="shared" ref="G11:G74" si="0">D11/C11</f>
        <v>0.8340472669854474</v>
      </c>
    </row>
    <row r="12" spans="1:27" s="61" customFormat="1" ht="33" x14ac:dyDescent="0.25">
      <c r="A12" s="56" t="s">
        <v>27</v>
      </c>
      <c r="B12" s="57" t="s">
        <v>48</v>
      </c>
      <c r="C12" s="58">
        <f>C13+C17+C29+C42+C52+C59+C67+C77+C81</f>
        <v>162790000000</v>
      </c>
      <c r="D12" s="58">
        <f>D13+D17+D29+D42+D52+D59+D67+D77+D81</f>
        <v>134390838463</v>
      </c>
      <c r="E12" s="59">
        <v>134390838463</v>
      </c>
      <c r="F12" s="59"/>
      <c r="G12" s="60">
        <f t="shared" si="0"/>
        <v>0.82554726004668588</v>
      </c>
    </row>
    <row r="13" spans="1:27" s="61" customFormat="1" x14ac:dyDescent="0.25">
      <c r="A13" s="62" t="s">
        <v>24</v>
      </c>
      <c r="B13" s="63" t="s">
        <v>9</v>
      </c>
      <c r="C13" s="64">
        <f>SUM(C14:C16)</f>
        <v>5798000000</v>
      </c>
      <c r="D13" s="64">
        <f>SUM(D14:D16)</f>
        <v>5796403600</v>
      </c>
      <c r="E13" s="65">
        <v>5796403600</v>
      </c>
      <c r="F13" s="65"/>
      <c r="G13" s="66">
        <f t="shared" si="0"/>
        <v>0.99972466367713009</v>
      </c>
    </row>
    <row r="14" spans="1:27" s="61" customFormat="1" x14ac:dyDescent="0.25">
      <c r="A14" s="67">
        <v>1</v>
      </c>
      <c r="B14" s="68" t="s">
        <v>49</v>
      </c>
      <c r="C14" s="69">
        <v>1187000000</v>
      </c>
      <c r="D14" s="65">
        <v>1186051600</v>
      </c>
      <c r="E14" s="65">
        <v>1186051600</v>
      </c>
      <c r="F14" s="65"/>
      <c r="G14" s="70">
        <f t="shared" si="0"/>
        <v>0.99920101095197977</v>
      </c>
    </row>
    <row r="15" spans="1:27" s="61" customFormat="1" ht="31.5" x14ac:dyDescent="0.25">
      <c r="A15" s="67">
        <v>2</v>
      </c>
      <c r="B15" s="68" t="s">
        <v>50</v>
      </c>
      <c r="C15" s="69">
        <v>892000000</v>
      </c>
      <c r="D15" s="65">
        <v>891489000</v>
      </c>
      <c r="E15" s="65">
        <v>891489000</v>
      </c>
      <c r="F15" s="65"/>
      <c r="G15" s="70">
        <f t="shared" si="0"/>
        <v>0.99942713004484307</v>
      </c>
    </row>
    <row r="16" spans="1:27" s="61" customFormat="1" x14ac:dyDescent="0.25">
      <c r="A16" s="67">
        <v>3</v>
      </c>
      <c r="B16" s="68" t="s">
        <v>51</v>
      </c>
      <c r="C16" s="69">
        <v>3719000000</v>
      </c>
      <c r="D16" s="65">
        <v>3718863000</v>
      </c>
      <c r="E16" s="65">
        <v>3718863000</v>
      </c>
      <c r="F16" s="65"/>
      <c r="G16" s="70">
        <f t="shared" si="0"/>
        <v>0.9999631621403603</v>
      </c>
    </row>
    <row r="17" spans="1:7" s="61" customFormat="1" x14ac:dyDescent="0.25">
      <c r="A17" s="62" t="s">
        <v>11</v>
      </c>
      <c r="B17" s="63" t="s">
        <v>8</v>
      </c>
      <c r="C17" s="64">
        <f>SUM(C18:C28)</f>
        <v>22292000000</v>
      </c>
      <c r="D17" s="64">
        <f>SUM(D18:D28)</f>
        <v>19614740266</v>
      </c>
      <c r="E17" s="65">
        <v>19614740266</v>
      </c>
      <c r="F17" s="65"/>
      <c r="G17" s="66">
        <f t="shared" si="0"/>
        <v>0.87990042463664098</v>
      </c>
    </row>
    <row r="18" spans="1:7" s="61" customFormat="1" x14ac:dyDescent="0.25">
      <c r="A18" s="67">
        <v>1</v>
      </c>
      <c r="B18" s="68" t="s">
        <v>52</v>
      </c>
      <c r="C18" s="69">
        <v>408000000</v>
      </c>
      <c r="D18" s="65">
        <v>408000000</v>
      </c>
      <c r="E18" s="65">
        <v>408000000</v>
      </c>
      <c r="F18" s="65"/>
      <c r="G18" s="70">
        <f t="shared" si="0"/>
        <v>1</v>
      </c>
    </row>
    <row r="19" spans="1:7" s="61" customFormat="1" ht="31.5" x14ac:dyDescent="0.25">
      <c r="A19" s="67">
        <v>2</v>
      </c>
      <c r="B19" s="68" t="s">
        <v>53</v>
      </c>
      <c r="C19" s="69">
        <v>3919000000</v>
      </c>
      <c r="D19" s="65">
        <v>3918553528</v>
      </c>
      <c r="E19" s="65">
        <v>3918553528</v>
      </c>
      <c r="F19" s="65"/>
      <c r="G19" s="70">
        <f t="shared" si="0"/>
        <v>0.99988607501913751</v>
      </c>
    </row>
    <row r="20" spans="1:7" s="61" customFormat="1" ht="31.5" x14ac:dyDescent="0.25">
      <c r="A20" s="67">
        <v>3</v>
      </c>
      <c r="B20" s="68" t="s">
        <v>54</v>
      </c>
      <c r="C20" s="69">
        <v>7992000000</v>
      </c>
      <c r="D20" s="65">
        <v>7991510777</v>
      </c>
      <c r="E20" s="65">
        <v>7991510777</v>
      </c>
      <c r="F20" s="65"/>
      <c r="G20" s="70">
        <f t="shared" si="0"/>
        <v>0.9999387859109109</v>
      </c>
    </row>
    <row r="21" spans="1:7" s="61" customFormat="1" ht="31.5" x14ac:dyDescent="0.25">
      <c r="A21" s="67">
        <v>4</v>
      </c>
      <c r="B21" s="68" t="s">
        <v>55</v>
      </c>
      <c r="C21" s="69">
        <v>3147000000</v>
      </c>
      <c r="D21" s="65">
        <v>3146318461</v>
      </c>
      <c r="E21" s="65">
        <v>3146318461</v>
      </c>
      <c r="F21" s="65"/>
      <c r="G21" s="70">
        <f t="shared" si="0"/>
        <v>0.99978343215761045</v>
      </c>
    </row>
    <row r="22" spans="1:7" s="61" customFormat="1" x14ac:dyDescent="0.25">
      <c r="A22" s="67">
        <v>5</v>
      </c>
      <c r="B22" s="68" t="s">
        <v>56</v>
      </c>
      <c r="C22" s="69">
        <v>1662000000</v>
      </c>
      <c r="D22" s="65">
        <v>1542014000</v>
      </c>
      <c r="E22" s="65">
        <v>1542014000</v>
      </c>
      <c r="F22" s="65"/>
      <c r="G22" s="70">
        <f t="shared" si="0"/>
        <v>0.92780625752105894</v>
      </c>
    </row>
    <row r="23" spans="1:7" s="61" customFormat="1" x14ac:dyDescent="0.25">
      <c r="A23" s="67">
        <v>6</v>
      </c>
      <c r="B23" s="68" t="s">
        <v>57</v>
      </c>
      <c r="C23" s="69">
        <v>755000000</v>
      </c>
      <c r="D23" s="65">
        <v>755000000</v>
      </c>
      <c r="E23" s="65">
        <v>755000000</v>
      </c>
      <c r="F23" s="65"/>
      <c r="G23" s="70">
        <f t="shared" si="0"/>
        <v>1</v>
      </c>
    </row>
    <row r="24" spans="1:7" s="61" customFormat="1" x14ac:dyDescent="0.25">
      <c r="A24" s="67">
        <v>7</v>
      </c>
      <c r="B24" s="68" t="s">
        <v>58</v>
      </c>
      <c r="C24" s="69">
        <v>1208000000</v>
      </c>
      <c r="D24" s="65">
        <v>647847000</v>
      </c>
      <c r="E24" s="65">
        <v>647847000</v>
      </c>
      <c r="F24" s="65"/>
      <c r="G24" s="70">
        <f t="shared" si="0"/>
        <v>0.53629718543046356</v>
      </c>
    </row>
    <row r="25" spans="1:7" s="61" customFormat="1" x14ac:dyDescent="0.25">
      <c r="A25" s="67">
        <v>8</v>
      </c>
      <c r="B25" s="68" t="s">
        <v>59</v>
      </c>
      <c r="C25" s="69">
        <v>722000000</v>
      </c>
      <c r="D25" s="65">
        <v>0</v>
      </c>
      <c r="E25" s="65">
        <v>0</v>
      </c>
      <c r="F25" s="65"/>
      <c r="G25" s="70">
        <f t="shared" si="0"/>
        <v>0</v>
      </c>
    </row>
    <row r="26" spans="1:7" s="61" customFormat="1" x14ac:dyDescent="0.25">
      <c r="A26" s="67">
        <v>9</v>
      </c>
      <c r="B26" s="68" t="s">
        <v>60</v>
      </c>
      <c r="C26" s="69">
        <v>1124000000</v>
      </c>
      <c r="D26" s="65">
        <v>555776900</v>
      </c>
      <c r="E26" s="65">
        <v>555776900</v>
      </c>
      <c r="F26" s="65"/>
      <c r="G26" s="70">
        <f t="shared" si="0"/>
        <v>0.49446343416370109</v>
      </c>
    </row>
    <row r="27" spans="1:7" s="61" customFormat="1" x14ac:dyDescent="0.25">
      <c r="A27" s="67">
        <v>10</v>
      </c>
      <c r="B27" s="68" t="s">
        <v>61</v>
      </c>
      <c r="C27" s="69">
        <v>554000000</v>
      </c>
      <c r="D27" s="65">
        <v>318926800</v>
      </c>
      <c r="E27" s="65">
        <v>318926800</v>
      </c>
      <c r="F27" s="65"/>
      <c r="G27" s="70">
        <f t="shared" si="0"/>
        <v>0.57568014440433213</v>
      </c>
    </row>
    <row r="28" spans="1:7" s="61" customFormat="1" x14ac:dyDescent="0.25">
      <c r="A28" s="67">
        <v>11</v>
      </c>
      <c r="B28" s="68" t="s">
        <v>62</v>
      </c>
      <c r="C28" s="69">
        <v>801000000</v>
      </c>
      <c r="D28" s="65">
        <v>330792800</v>
      </c>
      <c r="E28" s="65">
        <v>330792800</v>
      </c>
      <c r="F28" s="65"/>
      <c r="G28" s="70">
        <f t="shared" si="0"/>
        <v>0.41297478152309613</v>
      </c>
    </row>
    <row r="29" spans="1:7" s="61" customFormat="1" x14ac:dyDescent="0.25">
      <c r="A29" s="62" t="s">
        <v>63</v>
      </c>
      <c r="B29" s="63" t="s">
        <v>4</v>
      </c>
      <c r="C29" s="64">
        <f>SUM(C30:C41)</f>
        <v>12295000000</v>
      </c>
      <c r="D29" s="64">
        <f>SUM(D30:D41)</f>
        <v>12284773900</v>
      </c>
      <c r="E29" s="65">
        <v>12284773900</v>
      </c>
      <c r="F29" s="65"/>
      <c r="G29" s="66">
        <f t="shared" si="0"/>
        <v>0.99916827165514432</v>
      </c>
    </row>
    <row r="30" spans="1:7" s="61" customFormat="1" ht="31.5" x14ac:dyDescent="0.25">
      <c r="A30" s="67">
        <v>1</v>
      </c>
      <c r="B30" s="68" t="s">
        <v>64</v>
      </c>
      <c r="C30" s="69">
        <v>900000000</v>
      </c>
      <c r="D30" s="65">
        <v>900000000</v>
      </c>
      <c r="E30" s="65">
        <v>900000000</v>
      </c>
      <c r="F30" s="65"/>
      <c r="G30" s="70">
        <f t="shared" si="0"/>
        <v>1</v>
      </c>
    </row>
    <row r="31" spans="1:7" s="61" customFormat="1" x14ac:dyDescent="0.25">
      <c r="A31" s="67">
        <v>2</v>
      </c>
      <c r="B31" s="68" t="s">
        <v>65</v>
      </c>
      <c r="C31" s="69">
        <v>800000000</v>
      </c>
      <c r="D31" s="65">
        <v>800000000</v>
      </c>
      <c r="E31" s="65">
        <v>800000000</v>
      </c>
      <c r="F31" s="65"/>
      <c r="G31" s="70">
        <f t="shared" si="0"/>
        <v>1</v>
      </c>
    </row>
    <row r="32" spans="1:7" s="61" customFormat="1" ht="31.5" x14ac:dyDescent="0.25">
      <c r="A32" s="67">
        <v>3</v>
      </c>
      <c r="B32" s="68" t="s">
        <v>66</v>
      </c>
      <c r="C32" s="69">
        <v>400000000</v>
      </c>
      <c r="D32" s="65">
        <v>400000000</v>
      </c>
      <c r="E32" s="65">
        <v>400000000</v>
      </c>
      <c r="F32" s="65"/>
      <c r="G32" s="70">
        <f t="shared" si="0"/>
        <v>1</v>
      </c>
    </row>
    <row r="33" spans="1:7" s="61" customFormat="1" ht="31.5" x14ac:dyDescent="0.25">
      <c r="A33" s="67">
        <v>4</v>
      </c>
      <c r="B33" s="68" t="s">
        <v>67</v>
      </c>
      <c r="C33" s="69">
        <v>449000000</v>
      </c>
      <c r="D33" s="65">
        <v>449000000</v>
      </c>
      <c r="E33" s="65">
        <v>449000000</v>
      </c>
      <c r="F33" s="65"/>
      <c r="G33" s="70">
        <f t="shared" si="0"/>
        <v>1</v>
      </c>
    </row>
    <row r="34" spans="1:7" s="61" customFormat="1" x14ac:dyDescent="0.25">
      <c r="A34" s="67">
        <v>5</v>
      </c>
      <c r="B34" s="68" t="s">
        <v>68</v>
      </c>
      <c r="C34" s="69">
        <v>369000000</v>
      </c>
      <c r="D34" s="65">
        <v>369000000</v>
      </c>
      <c r="E34" s="65">
        <v>369000000</v>
      </c>
      <c r="F34" s="65"/>
      <c r="G34" s="70">
        <f t="shared" si="0"/>
        <v>1</v>
      </c>
    </row>
    <row r="35" spans="1:7" s="61" customFormat="1" ht="31.5" x14ac:dyDescent="0.25">
      <c r="A35" s="67">
        <v>6</v>
      </c>
      <c r="B35" s="68" t="s">
        <v>69</v>
      </c>
      <c r="C35" s="69">
        <v>839000000</v>
      </c>
      <c r="D35" s="65">
        <v>839000000</v>
      </c>
      <c r="E35" s="65">
        <v>839000000</v>
      </c>
      <c r="F35" s="65"/>
      <c r="G35" s="70">
        <f t="shared" si="0"/>
        <v>1</v>
      </c>
    </row>
    <row r="36" spans="1:7" s="61" customFormat="1" x14ac:dyDescent="0.25">
      <c r="A36" s="67">
        <v>7</v>
      </c>
      <c r="B36" s="68" t="s">
        <v>70</v>
      </c>
      <c r="C36" s="69">
        <v>952000000</v>
      </c>
      <c r="D36" s="65">
        <v>952000000</v>
      </c>
      <c r="E36" s="65">
        <v>952000000</v>
      </c>
      <c r="F36" s="65"/>
      <c r="G36" s="70">
        <f t="shared" si="0"/>
        <v>1</v>
      </c>
    </row>
    <row r="37" spans="1:7" s="61" customFormat="1" ht="31.5" x14ac:dyDescent="0.25">
      <c r="A37" s="67">
        <v>8</v>
      </c>
      <c r="B37" s="68" t="s">
        <v>71</v>
      </c>
      <c r="C37" s="69">
        <v>128000000</v>
      </c>
      <c r="D37" s="65">
        <v>123445000</v>
      </c>
      <c r="E37" s="65">
        <v>123445000</v>
      </c>
      <c r="F37" s="65"/>
      <c r="G37" s="70">
        <f t="shared" si="0"/>
        <v>0.96441406249999995</v>
      </c>
    </row>
    <row r="38" spans="1:7" s="61" customFormat="1" ht="31.5" x14ac:dyDescent="0.25">
      <c r="A38" s="67">
        <v>9</v>
      </c>
      <c r="B38" s="68" t="s">
        <v>72</v>
      </c>
      <c r="C38" s="69">
        <v>531000000</v>
      </c>
      <c r="D38" s="65">
        <v>527874400</v>
      </c>
      <c r="E38" s="65">
        <v>527874400</v>
      </c>
      <c r="F38" s="65"/>
      <c r="G38" s="70">
        <f t="shared" si="0"/>
        <v>0.99411374764595106</v>
      </c>
    </row>
    <row r="39" spans="1:7" s="61" customFormat="1" ht="31.5" x14ac:dyDescent="0.25">
      <c r="A39" s="67">
        <v>10</v>
      </c>
      <c r="B39" s="68" t="s">
        <v>73</v>
      </c>
      <c r="C39" s="69">
        <v>2627000000</v>
      </c>
      <c r="D39" s="65">
        <v>2624454500</v>
      </c>
      <c r="E39" s="65">
        <v>2624454500</v>
      </c>
      <c r="F39" s="65"/>
      <c r="G39" s="70">
        <f t="shared" si="0"/>
        <v>0.99903102398172816</v>
      </c>
    </row>
    <row r="40" spans="1:7" s="61" customFormat="1" ht="31.5" x14ac:dyDescent="0.25">
      <c r="A40" s="67">
        <v>11</v>
      </c>
      <c r="B40" s="68" t="s">
        <v>74</v>
      </c>
      <c r="C40" s="69">
        <v>1200000000</v>
      </c>
      <c r="D40" s="65">
        <v>1200000000</v>
      </c>
      <c r="E40" s="65">
        <v>1200000000</v>
      </c>
      <c r="F40" s="65"/>
      <c r="G40" s="70">
        <f t="shared" si="0"/>
        <v>1</v>
      </c>
    </row>
    <row r="41" spans="1:7" s="61" customFormat="1" ht="31.5" x14ac:dyDescent="0.25">
      <c r="A41" s="67">
        <v>12</v>
      </c>
      <c r="B41" s="68" t="s">
        <v>75</v>
      </c>
      <c r="C41" s="69">
        <v>3100000000</v>
      </c>
      <c r="D41" s="65">
        <v>3100000000</v>
      </c>
      <c r="E41" s="65">
        <v>3100000000</v>
      </c>
      <c r="F41" s="65"/>
      <c r="G41" s="70">
        <f t="shared" si="0"/>
        <v>1</v>
      </c>
    </row>
    <row r="42" spans="1:7" s="61" customFormat="1" x14ac:dyDescent="0.25">
      <c r="A42" s="62" t="s">
        <v>76</v>
      </c>
      <c r="B42" s="63" t="s">
        <v>6</v>
      </c>
      <c r="C42" s="64">
        <f>SUM(C43:C51)</f>
        <v>35741000000</v>
      </c>
      <c r="D42" s="64">
        <f>SUM(D43:D51)</f>
        <v>22621764000</v>
      </c>
      <c r="E42" s="65">
        <v>22621764000</v>
      </c>
      <c r="F42" s="65"/>
      <c r="G42" s="66">
        <f t="shared" si="0"/>
        <v>0.63293595590498308</v>
      </c>
    </row>
    <row r="43" spans="1:7" s="61" customFormat="1" ht="31.5" x14ac:dyDescent="0.25">
      <c r="A43" s="67">
        <v>1</v>
      </c>
      <c r="B43" s="68" t="s">
        <v>77</v>
      </c>
      <c r="C43" s="69">
        <v>46000000</v>
      </c>
      <c r="D43" s="65">
        <v>44277000</v>
      </c>
      <c r="E43" s="65">
        <v>44277000</v>
      </c>
      <c r="F43" s="65"/>
      <c r="G43" s="70">
        <f t="shared" si="0"/>
        <v>0.96254347826086961</v>
      </c>
    </row>
    <row r="44" spans="1:7" s="61" customFormat="1" x14ac:dyDescent="0.25">
      <c r="A44" s="67">
        <v>2</v>
      </c>
      <c r="B44" s="68" t="s">
        <v>78</v>
      </c>
      <c r="C44" s="69">
        <v>50000000</v>
      </c>
      <c r="D44" s="65">
        <v>49603000</v>
      </c>
      <c r="E44" s="65">
        <v>49603000</v>
      </c>
      <c r="F44" s="65"/>
      <c r="G44" s="70">
        <f t="shared" si="0"/>
        <v>0.99206000000000005</v>
      </c>
    </row>
    <row r="45" spans="1:7" s="61" customFormat="1" x14ac:dyDescent="0.25">
      <c r="A45" s="67">
        <v>3</v>
      </c>
      <c r="B45" s="68" t="s">
        <v>79</v>
      </c>
      <c r="C45" s="69">
        <v>696000000</v>
      </c>
      <c r="D45" s="65">
        <v>695300000</v>
      </c>
      <c r="E45" s="65">
        <v>695300000</v>
      </c>
      <c r="F45" s="65"/>
      <c r="G45" s="70">
        <f t="shared" si="0"/>
        <v>0.99899425287356325</v>
      </c>
    </row>
    <row r="46" spans="1:7" s="61" customFormat="1" ht="31.5" x14ac:dyDescent="0.25">
      <c r="A46" s="67">
        <v>4</v>
      </c>
      <c r="B46" s="68" t="s">
        <v>80</v>
      </c>
      <c r="C46" s="69">
        <v>146000000</v>
      </c>
      <c r="D46" s="65">
        <v>145012000</v>
      </c>
      <c r="E46" s="65">
        <v>145012000</v>
      </c>
      <c r="F46" s="65"/>
      <c r="G46" s="70">
        <f t="shared" si="0"/>
        <v>0.99323287671232874</v>
      </c>
    </row>
    <row r="47" spans="1:7" s="61" customFormat="1" ht="31.5" x14ac:dyDescent="0.25">
      <c r="A47" s="67">
        <v>5</v>
      </c>
      <c r="B47" s="68" t="s">
        <v>81</v>
      </c>
      <c r="C47" s="69">
        <v>1044000000</v>
      </c>
      <c r="D47" s="65">
        <v>1010171000</v>
      </c>
      <c r="E47" s="65">
        <v>1010171000</v>
      </c>
      <c r="F47" s="65"/>
      <c r="G47" s="70">
        <f t="shared" si="0"/>
        <v>0.9675967432950191</v>
      </c>
    </row>
    <row r="48" spans="1:7" s="61" customFormat="1" ht="31.5" x14ac:dyDescent="0.25">
      <c r="A48" s="67">
        <v>6</v>
      </c>
      <c r="B48" s="68" t="s">
        <v>82</v>
      </c>
      <c r="C48" s="69">
        <v>30000000000</v>
      </c>
      <c r="D48" s="65">
        <v>20318401000</v>
      </c>
      <c r="E48" s="65">
        <v>20318401000</v>
      </c>
      <c r="F48" s="65"/>
      <c r="G48" s="70">
        <f t="shared" si="0"/>
        <v>0.67728003333333331</v>
      </c>
    </row>
    <row r="49" spans="1:7" s="61" customFormat="1" ht="31.5" x14ac:dyDescent="0.25">
      <c r="A49" s="67">
        <v>7</v>
      </c>
      <c r="B49" s="68" t="s">
        <v>83</v>
      </c>
      <c r="C49" s="69">
        <v>600000000</v>
      </c>
      <c r="D49" s="65">
        <v>0</v>
      </c>
      <c r="E49" s="65">
        <v>0</v>
      </c>
      <c r="F49" s="65"/>
      <c r="G49" s="70">
        <f t="shared" si="0"/>
        <v>0</v>
      </c>
    </row>
    <row r="50" spans="1:7" s="61" customFormat="1" ht="31.5" x14ac:dyDescent="0.25">
      <c r="A50" s="67">
        <v>8</v>
      </c>
      <c r="B50" s="68" t="s">
        <v>84</v>
      </c>
      <c r="C50" s="69">
        <v>359000000</v>
      </c>
      <c r="D50" s="65">
        <v>359000000</v>
      </c>
      <c r="E50" s="65">
        <v>359000000</v>
      </c>
      <c r="F50" s="65"/>
      <c r="G50" s="70">
        <f t="shared" si="0"/>
        <v>1</v>
      </c>
    </row>
    <row r="51" spans="1:7" s="61" customFormat="1" x14ac:dyDescent="0.25">
      <c r="A51" s="67">
        <v>9</v>
      </c>
      <c r="B51" s="68" t="s">
        <v>85</v>
      </c>
      <c r="C51" s="69">
        <v>2800000000</v>
      </c>
      <c r="D51" s="65">
        <v>0</v>
      </c>
      <c r="E51" s="65">
        <v>0</v>
      </c>
      <c r="F51" s="65"/>
      <c r="G51" s="70">
        <f t="shared" si="0"/>
        <v>0</v>
      </c>
    </row>
    <row r="52" spans="1:7" s="55" customFormat="1" x14ac:dyDescent="0.25">
      <c r="A52" s="62" t="s">
        <v>86</v>
      </c>
      <c r="B52" s="63" t="s">
        <v>5</v>
      </c>
      <c r="C52" s="64">
        <f>SUM(C53:C58)</f>
        <v>5430000000</v>
      </c>
      <c r="D52" s="64">
        <f>SUM(D53:D58)</f>
        <v>1646164816</v>
      </c>
      <c r="E52" s="71">
        <v>1646164816</v>
      </c>
      <c r="F52" s="71"/>
      <c r="G52" s="66">
        <f t="shared" si="0"/>
        <v>0.30316110791896872</v>
      </c>
    </row>
    <row r="53" spans="1:7" s="61" customFormat="1" ht="47.25" x14ac:dyDescent="0.25">
      <c r="A53" s="67">
        <v>1</v>
      </c>
      <c r="B53" s="68" t="s">
        <v>87</v>
      </c>
      <c r="C53" s="69">
        <v>212000000</v>
      </c>
      <c r="D53" s="65">
        <v>211298916</v>
      </c>
      <c r="E53" s="65">
        <v>211298916</v>
      </c>
      <c r="F53" s="65"/>
      <c r="G53" s="70">
        <f t="shared" si="0"/>
        <v>0.99669300000000005</v>
      </c>
    </row>
    <row r="54" spans="1:7" s="61" customFormat="1" ht="31.5" x14ac:dyDescent="0.25">
      <c r="A54" s="67">
        <v>2</v>
      </c>
      <c r="B54" s="68" t="s">
        <v>88</v>
      </c>
      <c r="C54" s="69">
        <v>749000000</v>
      </c>
      <c r="D54" s="65">
        <v>105448000</v>
      </c>
      <c r="E54" s="65">
        <v>105448000</v>
      </c>
      <c r="F54" s="65"/>
      <c r="G54" s="70">
        <f t="shared" si="0"/>
        <v>0.14078504672897196</v>
      </c>
    </row>
    <row r="55" spans="1:7" s="61" customFormat="1" ht="31.5" x14ac:dyDescent="0.25">
      <c r="A55" s="67">
        <v>3</v>
      </c>
      <c r="B55" s="68" t="s">
        <v>89</v>
      </c>
      <c r="C55" s="69">
        <v>661000000</v>
      </c>
      <c r="D55" s="65">
        <v>650000000</v>
      </c>
      <c r="E55" s="65">
        <v>650000000</v>
      </c>
      <c r="F55" s="65"/>
      <c r="G55" s="70">
        <f t="shared" si="0"/>
        <v>0.98335854765506803</v>
      </c>
    </row>
    <row r="56" spans="1:7" s="61" customFormat="1" ht="31.5" x14ac:dyDescent="0.25">
      <c r="A56" s="67">
        <v>4</v>
      </c>
      <c r="B56" s="68" t="s">
        <v>90</v>
      </c>
      <c r="C56" s="69">
        <v>533000000</v>
      </c>
      <c r="D56" s="65">
        <v>500000000</v>
      </c>
      <c r="E56" s="65">
        <v>500000000</v>
      </c>
      <c r="F56" s="65"/>
      <c r="G56" s="70">
        <f t="shared" si="0"/>
        <v>0.93808630393996251</v>
      </c>
    </row>
    <row r="57" spans="1:7" s="61" customFormat="1" ht="31.5" x14ac:dyDescent="0.25">
      <c r="A57" s="67">
        <v>5</v>
      </c>
      <c r="B57" s="68" t="s">
        <v>91</v>
      </c>
      <c r="C57" s="69">
        <v>1275000000</v>
      </c>
      <c r="D57" s="65">
        <v>179417900</v>
      </c>
      <c r="E57" s="65">
        <v>179417900</v>
      </c>
      <c r="F57" s="65"/>
      <c r="G57" s="70">
        <f t="shared" si="0"/>
        <v>0.14071992156862745</v>
      </c>
    </row>
    <row r="58" spans="1:7" s="61" customFormat="1" ht="31.5" x14ac:dyDescent="0.25">
      <c r="A58" s="67">
        <v>6</v>
      </c>
      <c r="B58" s="68" t="s">
        <v>92</v>
      </c>
      <c r="C58" s="69">
        <v>2000000000</v>
      </c>
      <c r="D58" s="65">
        <v>0</v>
      </c>
      <c r="E58" s="65">
        <v>0</v>
      </c>
      <c r="F58" s="65"/>
      <c r="G58" s="70">
        <f t="shared" si="0"/>
        <v>0</v>
      </c>
    </row>
    <row r="59" spans="1:7" s="61" customFormat="1" x14ac:dyDescent="0.25">
      <c r="A59" s="67">
        <v>7</v>
      </c>
      <c r="B59" s="68" t="s">
        <v>93</v>
      </c>
      <c r="C59" s="64">
        <f>SUM(C60:C66)</f>
        <v>35389000000</v>
      </c>
      <c r="D59" s="64">
        <f>SUM(D60:D66)</f>
        <v>40975395981</v>
      </c>
      <c r="E59" s="65">
        <v>40975395981</v>
      </c>
      <c r="F59" s="65"/>
      <c r="G59" s="70">
        <f t="shared" si="0"/>
        <v>1.1578568476362712</v>
      </c>
    </row>
    <row r="60" spans="1:7" s="61" customFormat="1" ht="31.5" x14ac:dyDescent="0.25">
      <c r="A60" s="67">
        <v>8</v>
      </c>
      <c r="B60" s="68" t="s">
        <v>94</v>
      </c>
      <c r="C60" s="69">
        <v>3746000000</v>
      </c>
      <c r="D60" s="65">
        <v>3745004800</v>
      </c>
      <c r="E60" s="65">
        <v>3745004800</v>
      </c>
      <c r="F60" s="65"/>
      <c r="G60" s="70">
        <f t="shared" si="0"/>
        <v>0.99973432995194877</v>
      </c>
    </row>
    <row r="61" spans="1:7" s="61" customFormat="1" x14ac:dyDescent="0.25">
      <c r="A61" s="67">
        <v>9</v>
      </c>
      <c r="B61" s="68" t="s">
        <v>95</v>
      </c>
      <c r="C61" s="69">
        <v>1627000000</v>
      </c>
      <c r="D61" s="65">
        <v>1626309600</v>
      </c>
      <c r="E61" s="65">
        <v>1626309600</v>
      </c>
      <c r="F61" s="65"/>
      <c r="G61" s="70">
        <f t="shared" si="0"/>
        <v>0.99957566072526127</v>
      </c>
    </row>
    <row r="62" spans="1:7" s="61" customFormat="1" ht="31.5" x14ac:dyDescent="0.25">
      <c r="A62" s="67">
        <v>10</v>
      </c>
      <c r="B62" s="68" t="s">
        <v>96</v>
      </c>
      <c r="C62" s="69">
        <v>2627000000</v>
      </c>
      <c r="D62" s="65">
        <v>2583580700</v>
      </c>
      <c r="E62" s="65">
        <v>2583580700</v>
      </c>
      <c r="F62" s="65"/>
      <c r="G62" s="70">
        <f t="shared" si="0"/>
        <v>0.98347190711838595</v>
      </c>
    </row>
    <row r="63" spans="1:7" s="61" customFormat="1" ht="31.5" x14ac:dyDescent="0.25">
      <c r="A63" s="67">
        <v>11</v>
      </c>
      <c r="B63" s="68" t="s">
        <v>97</v>
      </c>
      <c r="C63" s="69">
        <v>220000000</v>
      </c>
      <c r="D63" s="65">
        <v>220000000</v>
      </c>
      <c r="E63" s="65">
        <v>220000000</v>
      </c>
      <c r="F63" s="65"/>
      <c r="G63" s="70">
        <f t="shared" si="0"/>
        <v>1</v>
      </c>
    </row>
    <row r="64" spans="1:7" s="61" customFormat="1" ht="31.5" x14ac:dyDescent="0.25">
      <c r="A64" s="67">
        <v>12</v>
      </c>
      <c r="B64" s="68" t="s">
        <v>98</v>
      </c>
      <c r="C64" s="69">
        <v>17474000000</v>
      </c>
      <c r="D64" s="65">
        <v>23105500881</v>
      </c>
      <c r="E64" s="65">
        <v>23105500881</v>
      </c>
      <c r="F64" s="65"/>
      <c r="G64" s="70">
        <f t="shared" si="0"/>
        <v>1.3222788646560604</v>
      </c>
    </row>
    <row r="65" spans="1:7" s="61" customFormat="1" ht="31.5" x14ac:dyDescent="0.25">
      <c r="A65" s="67">
        <v>13</v>
      </c>
      <c r="B65" s="68" t="s">
        <v>99</v>
      </c>
      <c r="C65" s="69">
        <v>5595000000</v>
      </c>
      <c r="D65" s="65">
        <v>5595000000</v>
      </c>
      <c r="E65" s="65">
        <v>5595000000</v>
      </c>
      <c r="F65" s="65"/>
      <c r="G65" s="70">
        <f t="shared" si="0"/>
        <v>1</v>
      </c>
    </row>
    <row r="66" spans="1:7" s="61" customFormat="1" x14ac:dyDescent="0.25">
      <c r="A66" s="67">
        <v>14</v>
      </c>
      <c r="B66" s="68" t="s">
        <v>100</v>
      </c>
      <c r="C66" s="69">
        <v>4100000000</v>
      </c>
      <c r="D66" s="65">
        <v>4100000000</v>
      </c>
      <c r="E66" s="65">
        <v>4100000000</v>
      </c>
      <c r="F66" s="65"/>
      <c r="G66" s="70">
        <f t="shared" si="0"/>
        <v>1</v>
      </c>
    </row>
    <row r="67" spans="1:7" s="55" customFormat="1" x14ac:dyDescent="0.25">
      <c r="A67" s="62" t="s">
        <v>101</v>
      </c>
      <c r="B67" s="63" t="s">
        <v>102</v>
      </c>
      <c r="C67" s="64">
        <f>SUM(C68:C76)</f>
        <v>30527000000</v>
      </c>
      <c r="D67" s="64">
        <f>SUM(D68:D76)</f>
        <v>30134159000</v>
      </c>
      <c r="E67" s="71">
        <v>30134159000</v>
      </c>
      <c r="F67" s="71"/>
      <c r="G67" s="66">
        <f t="shared" si="0"/>
        <v>0.98713135912470928</v>
      </c>
    </row>
    <row r="68" spans="1:7" s="61" customFormat="1" ht="31.5" x14ac:dyDescent="0.25">
      <c r="A68" s="67">
        <v>1</v>
      </c>
      <c r="B68" s="68" t="s">
        <v>103</v>
      </c>
      <c r="C68" s="69">
        <v>4311000000</v>
      </c>
      <c r="D68" s="65">
        <v>4310005000</v>
      </c>
      <c r="E68" s="65">
        <v>4310005000</v>
      </c>
      <c r="F68" s="65"/>
      <c r="G68" s="70">
        <f t="shared" si="0"/>
        <v>0.99976919508234752</v>
      </c>
    </row>
    <row r="69" spans="1:7" s="61" customFormat="1" x14ac:dyDescent="0.25">
      <c r="A69" s="67">
        <v>2</v>
      </c>
      <c r="B69" s="68" t="s">
        <v>104</v>
      </c>
      <c r="C69" s="69">
        <v>3593000000</v>
      </c>
      <c r="D69" s="65">
        <v>3592587200</v>
      </c>
      <c r="E69" s="65">
        <v>3592587200</v>
      </c>
      <c r="F69" s="65"/>
      <c r="G69" s="70">
        <f t="shared" si="0"/>
        <v>0.99988510993598667</v>
      </c>
    </row>
    <row r="70" spans="1:7" s="61" customFormat="1" x14ac:dyDescent="0.25">
      <c r="A70" s="67">
        <v>3</v>
      </c>
      <c r="B70" s="68" t="s">
        <v>105</v>
      </c>
      <c r="C70" s="69">
        <v>3582000000</v>
      </c>
      <c r="D70" s="65">
        <v>3581596000</v>
      </c>
      <c r="E70" s="65">
        <v>3581596000</v>
      </c>
      <c r="F70" s="65"/>
      <c r="G70" s="70">
        <f t="shared" si="0"/>
        <v>0.99988721384701285</v>
      </c>
    </row>
    <row r="71" spans="1:7" s="61" customFormat="1" ht="31.5" x14ac:dyDescent="0.25">
      <c r="A71" s="67">
        <v>4</v>
      </c>
      <c r="B71" s="68" t="s">
        <v>106</v>
      </c>
      <c r="C71" s="69">
        <v>3447000000</v>
      </c>
      <c r="D71" s="65">
        <v>3335389000</v>
      </c>
      <c r="E71" s="65">
        <v>3335389000</v>
      </c>
      <c r="F71" s="65"/>
      <c r="G71" s="70">
        <f t="shared" si="0"/>
        <v>0.96762082970699159</v>
      </c>
    </row>
    <row r="72" spans="1:7" s="61" customFormat="1" ht="31.5" x14ac:dyDescent="0.25">
      <c r="A72" s="67">
        <v>5</v>
      </c>
      <c r="B72" s="68" t="s">
        <v>107</v>
      </c>
      <c r="C72" s="69">
        <v>1457000000</v>
      </c>
      <c r="D72" s="65">
        <v>1457000000</v>
      </c>
      <c r="E72" s="65">
        <v>1457000000</v>
      </c>
      <c r="F72" s="65"/>
      <c r="G72" s="70">
        <f t="shared" si="0"/>
        <v>1</v>
      </c>
    </row>
    <row r="73" spans="1:7" s="61" customFormat="1" ht="31.5" x14ac:dyDescent="0.25">
      <c r="A73" s="67">
        <v>6</v>
      </c>
      <c r="B73" s="68" t="s">
        <v>108</v>
      </c>
      <c r="C73" s="69">
        <v>565000000</v>
      </c>
      <c r="D73" s="65">
        <v>472402900</v>
      </c>
      <c r="E73" s="65">
        <v>472402900</v>
      </c>
      <c r="F73" s="65"/>
      <c r="G73" s="70">
        <f t="shared" si="0"/>
        <v>0.83611132743362837</v>
      </c>
    </row>
    <row r="74" spans="1:7" s="61" customFormat="1" ht="31.5" x14ac:dyDescent="0.25">
      <c r="A74" s="67">
        <v>7</v>
      </c>
      <c r="B74" s="68" t="s">
        <v>109</v>
      </c>
      <c r="C74" s="69">
        <v>4127000000</v>
      </c>
      <c r="D74" s="65">
        <v>4124963900</v>
      </c>
      <c r="E74" s="65">
        <v>4124963900</v>
      </c>
      <c r="F74" s="65"/>
      <c r="G74" s="70">
        <f t="shared" si="0"/>
        <v>0.99950663920523386</v>
      </c>
    </row>
    <row r="75" spans="1:7" s="61" customFormat="1" ht="31.5" x14ac:dyDescent="0.25">
      <c r="A75" s="67">
        <v>8</v>
      </c>
      <c r="B75" s="68" t="s">
        <v>110</v>
      </c>
      <c r="C75" s="69">
        <v>5367000000</v>
      </c>
      <c r="D75" s="65">
        <v>5367000000</v>
      </c>
      <c r="E75" s="65">
        <v>5367000000</v>
      </c>
      <c r="F75" s="65"/>
      <c r="G75" s="70">
        <f t="shared" ref="G75:G109" si="1">D75/C75</f>
        <v>1</v>
      </c>
    </row>
    <row r="76" spans="1:7" s="61" customFormat="1" ht="31.5" x14ac:dyDescent="0.25">
      <c r="A76" s="67">
        <v>9</v>
      </c>
      <c r="B76" s="68" t="s">
        <v>111</v>
      </c>
      <c r="C76" s="69">
        <v>4078000000</v>
      </c>
      <c r="D76" s="65">
        <v>3893215000</v>
      </c>
      <c r="E76" s="65">
        <v>3893215000</v>
      </c>
      <c r="F76" s="65"/>
      <c r="G76" s="70">
        <f t="shared" si="1"/>
        <v>0.95468734673859734</v>
      </c>
    </row>
    <row r="77" spans="1:7" s="55" customFormat="1" x14ac:dyDescent="0.25">
      <c r="A77" s="62" t="s">
        <v>112</v>
      </c>
      <c r="B77" s="63" t="s">
        <v>1</v>
      </c>
      <c r="C77" s="64">
        <f>SUM(C78:C80)</f>
        <v>1258000000</v>
      </c>
      <c r="D77" s="64">
        <f>SUM(D78:D80)</f>
        <v>327436900</v>
      </c>
      <c r="E77" s="71">
        <v>327436900</v>
      </c>
      <c r="F77" s="71"/>
      <c r="G77" s="66">
        <f t="shared" si="1"/>
        <v>0.26028370429252784</v>
      </c>
    </row>
    <row r="78" spans="1:7" s="61" customFormat="1" x14ac:dyDescent="0.25">
      <c r="A78" s="67">
        <v>1</v>
      </c>
      <c r="B78" s="68" t="s">
        <v>113</v>
      </c>
      <c r="C78" s="69"/>
      <c r="D78" s="65">
        <v>0</v>
      </c>
      <c r="E78" s="65">
        <v>0</v>
      </c>
      <c r="F78" s="65"/>
      <c r="G78" s="70"/>
    </row>
    <row r="79" spans="1:7" s="61" customFormat="1" ht="31.5" x14ac:dyDescent="0.25">
      <c r="A79" s="67">
        <v>2</v>
      </c>
      <c r="B79" s="68" t="s">
        <v>114</v>
      </c>
      <c r="C79" s="69">
        <v>328000000</v>
      </c>
      <c r="D79" s="65">
        <v>327436900</v>
      </c>
      <c r="E79" s="65">
        <v>327436900</v>
      </c>
      <c r="F79" s="65"/>
      <c r="G79" s="70">
        <f t="shared" ref="G79:G142" si="2">D79/C79</f>
        <v>0.99828323170731703</v>
      </c>
    </row>
    <row r="80" spans="1:7" s="61" customFormat="1" ht="31.5" x14ac:dyDescent="0.25">
      <c r="A80" s="67">
        <v>3</v>
      </c>
      <c r="B80" s="68" t="s">
        <v>115</v>
      </c>
      <c r="C80" s="69">
        <v>930000000</v>
      </c>
      <c r="D80" s="65">
        <v>0</v>
      </c>
      <c r="E80" s="65">
        <v>0</v>
      </c>
      <c r="F80" s="65"/>
      <c r="G80" s="70">
        <f t="shared" si="2"/>
        <v>0</v>
      </c>
    </row>
    <row r="81" spans="1:7" s="61" customFormat="1" x14ac:dyDescent="0.25">
      <c r="A81" s="62" t="s">
        <v>116</v>
      </c>
      <c r="B81" s="63" t="s">
        <v>117</v>
      </c>
      <c r="C81" s="72">
        <f>C82+C85+C87+C109+C113+C123+C126+C135</f>
        <v>14060000000</v>
      </c>
      <c r="D81" s="72">
        <f>D82+D85+D87+D109+D113+D123+D126+D135</f>
        <v>990000000</v>
      </c>
      <c r="E81" s="71">
        <v>990000000</v>
      </c>
      <c r="F81" s="71"/>
      <c r="G81" s="66">
        <f t="shared" si="2"/>
        <v>7.0412517780938835E-2</v>
      </c>
    </row>
    <row r="82" spans="1:7" s="61" customFormat="1" x14ac:dyDescent="0.25">
      <c r="A82" s="73">
        <v>1</v>
      </c>
      <c r="B82" s="74" t="s">
        <v>4</v>
      </c>
      <c r="C82" s="75">
        <v>660000000</v>
      </c>
      <c r="D82" s="76">
        <v>660000000</v>
      </c>
      <c r="E82" s="76">
        <v>660000000</v>
      </c>
      <c r="F82" s="76"/>
      <c r="G82" s="77">
        <f t="shared" si="2"/>
        <v>1</v>
      </c>
    </row>
    <row r="83" spans="1:7" s="61" customFormat="1" x14ac:dyDescent="0.25">
      <c r="A83" s="67"/>
      <c r="B83" s="68" t="s">
        <v>118</v>
      </c>
      <c r="C83" s="69">
        <v>330000000</v>
      </c>
      <c r="D83" s="65">
        <v>330000000</v>
      </c>
      <c r="E83" s="65">
        <v>330000000</v>
      </c>
      <c r="F83" s="65"/>
      <c r="G83" s="70">
        <f t="shared" si="2"/>
        <v>1</v>
      </c>
    </row>
    <row r="84" spans="1:7" s="61" customFormat="1" ht="31.5" x14ac:dyDescent="0.25">
      <c r="A84" s="67"/>
      <c r="B84" s="68" t="s">
        <v>119</v>
      </c>
      <c r="C84" s="69">
        <v>330000000</v>
      </c>
      <c r="D84" s="65">
        <v>330000000</v>
      </c>
      <c r="E84" s="65">
        <v>330000000</v>
      </c>
      <c r="F84" s="65"/>
      <c r="G84" s="70">
        <f t="shared" si="2"/>
        <v>1</v>
      </c>
    </row>
    <row r="85" spans="1:7" s="61" customFormat="1" x14ac:dyDescent="0.25">
      <c r="A85" s="73">
        <v>2</v>
      </c>
      <c r="B85" s="74" t="s">
        <v>120</v>
      </c>
      <c r="C85" s="75">
        <v>330000000</v>
      </c>
      <c r="D85" s="76">
        <v>0</v>
      </c>
      <c r="E85" s="76">
        <v>0</v>
      </c>
      <c r="F85" s="76"/>
      <c r="G85" s="77">
        <f t="shared" si="2"/>
        <v>0</v>
      </c>
    </row>
    <row r="86" spans="1:7" s="61" customFormat="1" x14ac:dyDescent="0.25">
      <c r="A86" s="67"/>
      <c r="B86" s="68" t="s">
        <v>121</v>
      </c>
      <c r="C86" s="69">
        <v>330000000</v>
      </c>
      <c r="D86" s="65">
        <v>0</v>
      </c>
      <c r="E86" s="65">
        <v>0</v>
      </c>
      <c r="F86" s="65"/>
      <c r="G86" s="70">
        <f t="shared" si="2"/>
        <v>0</v>
      </c>
    </row>
    <row r="87" spans="1:7" s="61" customFormat="1" x14ac:dyDescent="0.25">
      <c r="A87" s="73">
        <v>3</v>
      </c>
      <c r="B87" s="74" t="s">
        <v>8</v>
      </c>
      <c r="C87" s="75">
        <v>5380000000</v>
      </c>
      <c r="D87" s="76">
        <v>0</v>
      </c>
      <c r="E87" s="76">
        <v>0</v>
      </c>
      <c r="F87" s="76"/>
      <c r="G87" s="77">
        <f t="shared" si="2"/>
        <v>0</v>
      </c>
    </row>
    <row r="88" spans="1:7" s="61" customFormat="1" x14ac:dyDescent="0.25">
      <c r="A88" s="67"/>
      <c r="B88" s="68" t="s">
        <v>122</v>
      </c>
      <c r="C88" s="69">
        <v>330000000</v>
      </c>
      <c r="D88" s="65">
        <v>0</v>
      </c>
      <c r="E88" s="65">
        <v>0</v>
      </c>
      <c r="F88" s="65"/>
      <c r="G88" s="70">
        <f t="shared" si="2"/>
        <v>0</v>
      </c>
    </row>
    <row r="89" spans="1:7" s="61" customFormat="1" x14ac:dyDescent="0.25">
      <c r="A89" s="67"/>
      <c r="B89" s="68" t="s">
        <v>123</v>
      </c>
      <c r="C89" s="69">
        <v>330000000</v>
      </c>
      <c r="D89" s="65">
        <v>0</v>
      </c>
      <c r="E89" s="65">
        <v>0</v>
      </c>
      <c r="F89" s="65"/>
      <c r="G89" s="70">
        <f t="shared" si="2"/>
        <v>0</v>
      </c>
    </row>
    <row r="90" spans="1:7" s="61" customFormat="1" x14ac:dyDescent="0.25">
      <c r="A90" s="67"/>
      <c r="B90" s="68" t="s">
        <v>124</v>
      </c>
      <c r="C90" s="69">
        <v>330000000</v>
      </c>
      <c r="D90" s="65">
        <v>0</v>
      </c>
      <c r="E90" s="65">
        <v>0</v>
      </c>
      <c r="F90" s="65"/>
      <c r="G90" s="70">
        <f t="shared" si="2"/>
        <v>0</v>
      </c>
    </row>
    <row r="91" spans="1:7" s="61" customFormat="1" x14ac:dyDescent="0.25">
      <c r="A91" s="67"/>
      <c r="B91" s="68" t="s">
        <v>125</v>
      </c>
      <c r="C91" s="69">
        <v>330000000</v>
      </c>
      <c r="D91" s="65">
        <v>0</v>
      </c>
      <c r="E91" s="65">
        <v>0</v>
      </c>
      <c r="F91" s="65"/>
      <c r="G91" s="70">
        <f t="shared" si="2"/>
        <v>0</v>
      </c>
    </row>
    <row r="92" spans="1:7" s="61" customFormat="1" x14ac:dyDescent="0.25">
      <c r="A92" s="67"/>
      <c r="B92" s="68" t="s">
        <v>126</v>
      </c>
      <c r="C92" s="69">
        <v>330000000</v>
      </c>
      <c r="D92" s="65">
        <v>0</v>
      </c>
      <c r="E92" s="65">
        <v>0</v>
      </c>
      <c r="F92" s="65"/>
      <c r="G92" s="70">
        <f t="shared" si="2"/>
        <v>0</v>
      </c>
    </row>
    <row r="93" spans="1:7" s="61" customFormat="1" x14ac:dyDescent="0.25">
      <c r="A93" s="67"/>
      <c r="B93" s="68" t="s">
        <v>127</v>
      </c>
      <c r="C93" s="69">
        <v>330000000</v>
      </c>
      <c r="D93" s="65">
        <v>0</v>
      </c>
      <c r="E93" s="65">
        <v>0</v>
      </c>
      <c r="F93" s="65"/>
      <c r="G93" s="70">
        <f t="shared" si="2"/>
        <v>0</v>
      </c>
    </row>
    <row r="94" spans="1:7" s="61" customFormat="1" x14ac:dyDescent="0.25">
      <c r="A94" s="67"/>
      <c r="B94" s="68" t="s">
        <v>128</v>
      </c>
      <c r="C94" s="69">
        <v>330000000</v>
      </c>
      <c r="D94" s="65">
        <v>0</v>
      </c>
      <c r="E94" s="65">
        <v>0</v>
      </c>
      <c r="F94" s="65"/>
      <c r="G94" s="70">
        <f t="shared" si="2"/>
        <v>0</v>
      </c>
    </row>
    <row r="95" spans="1:7" s="61" customFormat="1" x14ac:dyDescent="0.25">
      <c r="A95" s="67"/>
      <c r="B95" s="68" t="s">
        <v>129</v>
      </c>
      <c r="C95" s="69">
        <v>330000000</v>
      </c>
      <c r="D95" s="65">
        <v>0</v>
      </c>
      <c r="E95" s="65">
        <v>0</v>
      </c>
      <c r="F95" s="65"/>
      <c r="G95" s="70">
        <f t="shared" si="2"/>
        <v>0</v>
      </c>
    </row>
    <row r="96" spans="1:7" s="61" customFormat="1" x14ac:dyDescent="0.25">
      <c r="A96" s="67"/>
      <c r="B96" s="68" t="s">
        <v>130</v>
      </c>
      <c r="C96" s="69">
        <v>330000000</v>
      </c>
      <c r="D96" s="65">
        <v>0</v>
      </c>
      <c r="E96" s="65">
        <v>0</v>
      </c>
      <c r="F96" s="65"/>
      <c r="G96" s="70">
        <f t="shared" si="2"/>
        <v>0</v>
      </c>
    </row>
    <row r="97" spans="1:7" s="61" customFormat="1" x14ac:dyDescent="0.25">
      <c r="A97" s="67"/>
      <c r="B97" s="68" t="s">
        <v>131</v>
      </c>
      <c r="C97" s="69">
        <v>330000000</v>
      </c>
      <c r="D97" s="65">
        <v>0</v>
      </c>
      <c r="E97" s="65">
        <v>0</v>
      </c>
      <c r="F97" s="65"/>
      <c r="G97" s="70">
        <f t="shared" si="2"/>
        <v>0</v>
      </c>
    </row>
    <row r="98" spans="1:7" s="61" customFormat="1" x14ac:dyDescent="0.25">
      <c r="A98" s="67"/>
      <c r="B98" s="68" t="s">
        <v>132</v>
      </c>
      <c r="C98" s="69">
        <v>330000000</v>
      </c>
      <c r="D98" s="65">
        <v>0</v>
      </c>
      <c r="E98" s="65">
        <v>0</v>
      </c>
      <c r="F98" s="65"/>
      <c r="G98" s="70">
        <f t="shared" si="2"/>
        <v>0</v>
      </c>
    </row>
    <row r="99" spans="1:7" s="61" customFormat="1" x14ac:dyDescent="0.25">
      <c r="A99" s="67"/>
      <c r="B99" s="68" t="s">
        <v>133</v>
      </c>
      <c r="C99" s="69">
        <v>330000000</v>
      </c>
      <c r="D99" s="65">
        <v>0</v>
      </c>
      <c r="E99" s="65">
        <v>0</v>
      </c>
      <c r="F99" s="65"/>
      <c r="G99" s="70">
        <f t="shared" si="2"/>
        <v>0</v>
      </c>
    </row>
    <row r="100" spans="1:7" s="61" customFormat="1" x14ac:dyDescent="0.25">
      <c r="A100" s="67"/>
      <c r="B100" s="68" t="s">
        <v>134</v>
      </c>
      <c r="C100" s="69">
        <v>430000000</v>
      </c>
      <c r="D100" s="65">
        <v>0</v>
      </c>
      <c r="E100" s="65">
        <v>0</v>
      </c>
      <c r="F100" s="65"/>
      <c r="G100" s="70">
        <f t="shared" si="2"/>
        <v>0</v>
      </c>
    </row>
    <row r="101" spans="1:7" s="61" customFormat="1" x14ac:dyDescent="0.25">
      <c r="A101" s="67"/>
      <c r="B101" s="68" t="s">
        <v>135</v>
      </c>
      <c r="C101" s="69">
        <v>330000000</v>
      </c>
      <c r="D101" s="65">
        <v>0</v>
      </c>
      <c r="E101" s="65">
        <v>0</v>
      </c>
      <c r="F101" s="65"/>
      <c r="G101" s="70">
        <f t="shared" si="2"/>
        <v>0</v>
      </c>
    </row>
    <row r="102" spans="1:7" s="61" customFormat="1" x14ac:dyDescent="0.25">
      <c r="A102" s="67"/>
      <c r="B102" s="68" t="s">
        <v>136</v>
      </c>
      <c r="C102" s="69">
        <v>330000000</v>
      </c>
      <c r="D102" s="65">
        <v>0</v>
      </c>
      <c r="E102" s="65">
        <v>0</v>
      </c>
      <c r="F102" s="65"/>
      <c r="G102" s="70">
        <f t="shared" si="2"/>
        <v>0</v>
      </c>
    </row>
    <row r="103" spans="1:7" s="61" customFormat="1" x14ac:dyDescent="0.25">
      <c r="A103" s="67"/>
      <c r="B103" s="68" t="s">
        <v>137</v>
      </c>
      <c r="C103" s="69">
        <v>40000000</v>
      </c>
      <c r="D103" s="65">
        <v>0</v>
      </c>
      <c r="E103" s="65">
        <v>0</v>
      </c>
      <c r="F103" s="65"/>
      <c r="G103" s="70">
        <f t="shared" si="2"/>
        <v>0</v>
      </c>
    </row>
    <row r="104" spans="1:7" s="61" customFormat="1" x14ac:dyDescent="0.25">
      <c r="A104" s="67"/>
      <c r="B104" s="68" t="s">
        <v>138</v>
      </c>
      <c r="C104" s="69">
        <v>80000000</v>
      </c>
      <c r="D104" s="65">
        <v>0</v>
      </c>
      <c r="E104" s="65">
        <v>0</v>
      </c>
      <c r="F104" s="65"/>
      <c r="G104" s="70">
        <f t="shared" si="2"/>
        <v>0</v>
      </c>
    </row>
    <row r="105" spans="1:7" s="61" customFormat="1" x14ac:dyDescent="0.25">
      <c r="A105" s="67"/>
      <c r="B105" s="68" t="s">
        <v>139</v>
      </c>
      <c r="C105" s="69">
        <v>60000000</v>
      </c>
      <c r="D105" s="65">
        <v>0</v>
      </c>
      <c r="E105" s="65">
        <v>0</v>
      </c>
      <c r="F105" s="65"/>
      <c r="G105" s="70">
        <f t="shared" si="2"/>
        <v>0</v>
      </c>
    </row>
    <row r="106" spans="1:7" s="61" customFormat="1" x14ac:dyDescent="0.25">
      <c r="A106" s="67"/>
      <c r="B106" s="68" t="s">
        <v>140</v>
      </c>
      <c r="C106" s="69">
        <v>60000000</v>
      </c>
      <c r="D106" s="65">
        <v>0</v>
      </c>
      <c r="E106" s="65">
        <v>0</v>
      </c>
      <c r="F106" s="65"/>
      <c r="G106" s="70">
        <f t="shared" si="2"/>
        <v>0</v>
      </c>
    </row>
    <row r="107" spans="1:7" s="61" customFormat="1" x14ac:dyDescent="0.25">
      <c r="A107" s="67"/>
      <c r="B107" s="68" t="s">
        <v>141</v>
      </c>
      <c r="C107" s="69">
        <v>90000000</v>
      </c>
      <c r="D107" s="65">
        <v>0</v>
      </c>
      <c r="E107" s="65">
        <v>0</v>
      </c>
      <c r="F107" s="65"/>
      <c r="G107" s="70">
        <f t="shared" si="2"/>
        <v>0</v>
      </c>
    </row>
    <row r="108" spans="1:7" s="61" customFormat="1" x14ac:dyDescent="0.25">
      <c r="A108" s="67"/>
      <c r="B108" s="68" t="s">
        <v>142</v>
      </c>
      <c r="C108" s="69">
        <v>330000000</v>
      </c>
      <c r="D108" s="65">
        <v>0</v>
      </c>
      <c r="E108" s="65">
        <v>0</v>
      </c>
      <c r="F108" s="65"/>
      <c r="G108" s="70">
        <f t="shared" si="2"/>
        <v>0</v>
      </c>
    </row>
    <row r="109" spans="1:7" s="61" customFormat="1" x14ac:dyDescent="0.25">
      <c r="A109" s="73">
        <v>4</v>
      </c>
      <c r="B109" s="74" t="s">
        <v>5</v>
      </c>
      <c r="C109" s="75">
        <v>990000000</v>
      </c>
      <c r="D109" s="76">
        <v>330000000</v>
      </c>
      <c r="E109" s="76">
        <v>330000000</v>
      </c>
      <c r="F109" s="76"/>
      <c r="G109" s="77">
        <f t="shared" si="2"/>
        <v>0.33333333333333331</v>
      </c>
    </row>
    <row r="110" spans="1:7" s="61" customFormat="1" ht="31.5" x14ac:dyDescent="0.25">
      <c r="A110" s="67"/>
      <c r="B110" s="68" t="s">
        <v>143</v>
      </c>
      <c r="C110" s="69">
        <v>330000000</v>
      </c>
      <c r="D110" s="65">
        <v>330000000</v>
      </c>
      <c r="E110" s="65">
        <v>330000000</v>
      </c>
      <c r="F110" s="65"/>
      <c r="G110" s="70">
        <f t="shared" si="2"/>
        <v>1</v>
      </c>
    </row>
    <row r="111" spans="1:7" s="61" customFormat="1" x14ac:dyDescent="0.25">
      <c r="A111" s="67"/>
      <c r="B111" s="68" t="s">
        <v>144</v>
      </c>
      <c r="C111" s="69">
        <v>330000000</v>
      </c>
      <c r="D111" s="65"/>
      <c r="E111" s="65"/>
      <c r="F111" s="65"/>
      <c r="G111" s="70">
        <f t="shared" si="2"/>
        <v>0</v>
      </c>
    </row>
    <row r="112" spans="1:7" s="61" customFormat="1" x14ac:dyDescent="0.25">
      <c r="A112" s="67"/>
      <c r="B112" s="68" t="s">
        <v>145</v>
      </c>
      <c r="C112" s="69">
        <v>330000000</v>
      </c>
      <c r="D112" s="65"/>
      <c r="E112" s="65"/>
      <c r="F112" s="65"/>
      <c r="G112" s="70">
        <f t="shared" si="2"/>
        <v>0</v>
      </c>
    </row>
    <row r="113" spans="1:7" s="61" customFormat="1" x14ac:dyDescent="0.25">
      <c r="A113" s="73">
        <v>5</v>
      </c>
      <c r="B113" s="74" t="s">
        <v>6</v>
      </c>
      <c r="C113" s="75">
        <v>2970000000</v>
      </c>
      <c r="D113" s="76"/>
      <c r="E113" s="76"/>
      <c r="F113" s="76"/>
      <c r="G113" s="77">
        <f t="shared" si="2"/>
        <v>0</v>
      </c>
    </row>
    <row r="114" spans="1:7" s="61" customFormat="1" x14ac:dyDescent="0.25">
      <c r="A114" s="67"/>
      <c r="B114" s="68" t="s">
        <v>146</v>
      </c>
      <c r="C114" s="69">
        <v>330000000</v>
      </c>
      <c r="D114" s="65"/>
      <c r="E114" s="65"/>
      <c r="F114" s="65"/>
      <c r="G114" s="70">
        <f t="shared" si="2"/>
        <v>0</v>
      </c>
    </row>
    <row r="115" spans="1:7" s="61" customFormat="1" x14ac:dyDescent="0.25">
      <c r="A115" s="67"/>
      <c r="B115" s="68" t="s">
        <v>147</v>
      </c>
      <c r="C115" s="69">
        <v>330000000</v>
      </c>
      <c r="D115" s="65"/>
      <c r="E115" s="65"/>
      <c r="F115" s="65"/>
      <c r="G115" s="70">
        <f t="shared" si="2"/>
        <v>0</v>
      </c>
    </row>
    <row r="116" spans="1:7" s="61" customFormat="1" x14ac:dyDescent="0.25">
      <c r="A116" s="67"/>
      <c r="B116" s="68" t="s">
        <v>148</v>
      </c>
      <c r="C116" s="69">
        <v>330000000</v>
      </c>
      <c r="D116" s="65"/>
      <c r="E116" s="65"/>
      <c r="F116" s="65"/>
      <c r="G116" s="70">
        <f t="shared" si="2"/>
        <v>0</v>
      </c>
    </row>
    <row r="117" spans="1:7" s="61" customFormat="1" x14ac:dyDescent="0.25">
      <c r="A117" s="67"/>
      <c r="B117" s="68" t="s">
        <v>149</v>
      </c>
      <c r="C117" s="69">
        <v>330000000</v>
      </c>
      <c r="D117" s="65"/>
      <c r="E117" s="65"/>
      <c r="F117" s="65"/>
      <c r="G117" s="70">
        <f t="shared" si="2"/>
        <v>0</v>
      </c>
    </row>
    <row r="118" spans="1:7" s="61" customFormat="1" x14ac:dyDescent="0.25">
      <c r="A118" s="67"/>
      <c r="B118" s="68" t="s">
        <v>150</v>
      </c>
      <c r="C118" s="69">
        <v>330000000</v>
      </c>
      <c r="D118" s="65"/>
      <c r="E118" s="65"/>
      <c r="F118" s="65"/>
      <c r="G118" s="70">
        <f t="shared" si="2"/>
        <v>0</v>
      </c>
    </row>
    <row r="119" spans="1:7" s="61" customFormat="1" x14ac:dyDescent="0.25">
      <c r="A119" s="67"/>
      <c r="B119" s="68" t="s">
        <v>151</v>
      </c>
      <c r="C119" s="69">
        <v>330000000</v>
      </c>
      <c r="D119" s="65"/>
      <c r="E119" s="65"/>
      <c r="F119" s="65"/>
      <c r="G119" s="70">
        <f t="shared" si="2"/>
        <v>0</v>
      </c>
    </row>
    <row r="120" spans="1:7" s="61" customFormat="1" x14ac:dyDescent="0.25">
      <c r="A120" s="67"/>
      <c r="B120" s="68" t="s">
        <v>152</v>
      </c>
      <c r="C120" s="69">
        <v>330000000</v>
      </c>
      <c r="D120" s="65"/>
      <c r="E120" s="65"/>
      <c r="F120" s="65"/>
      <c r="G120" s="70">
        <f t="shared" si="2"/>
        <v>0</v>
      </c>
    </row>
    <row r="121" spans="1:7" s="61" customFormat="1" x14ac:dyDescent="0.25">
      <c r="A121" s="67"/>
      <c r="B121" s="68" t="s">
        <v>153</v>
      </c>
      <c r="C121" s="69">
        <v>330000000</v>
      </c>
      <c r="D121" s="65"/>
      <c r="E121" s="65"/>
      <c r="F121" s="65"/>
      <c r="G121" s="70">
        <f t="shared" si="2"/>
        <v>0</v>
      </c>
    </row>
    <row r="122" spans="1:7" s="61" customFormat="1" x14ac:dyDescent="0.25">
      <c r="A122" s="67"/>
      <c r="B122" s="68" t="s">
        <v>154</v>
      </c>
      <c r="C122" s="69">
        <v>330000000</v>
      </c>
      <c r="D122" s="65"/>
      <c r="E122" s="65"/>
      <c r="F122" s="65"/>
      <c r="G122" s="70">
        <f t="shared" si="2"/>
        <v>0</v>
      </c>
    </row>
    <row r="123" spans="1:7" s="61" customFormat="1" x14ac:dyDescent="0.25">
      <c r="A123" s="73">
        <v>6</v>
      </c>
      <c r="B123" s="74" t="s">
        <v>2</v>
      </c>
      <c r="C123" s="75">
        <v>660000000</v>
      </c>
      <c r="D123" s="76"/>
      <c r="E123" s="76"/>
      <c r="F123" s="76"/>
      <c r="G123" s="77">
        <f t="shared" si="2"/>
        <v>0</v>
      </c>
    </row>
    <row r="124" spans="1:7" s="61" customFormat="1" x14ac:dyDescent="0.25">
      <c r="A124" s="67"/>
      <c r="B124" s="68" t="s">
        <v>155</v>
      </c>
      <c r="C124" s="69">
        <v>330000000</v>
      </c>
      <c r="D124" s="65"/>
      <c r="E124" s="65"/>
      <c r="F124" s="65"/>
      <c r="G124" s="70">
        <f t="shared" si="2"/>
        <v>0</v>
      </c>
    </row>
    <row r="125" spans="1:7" s="61" customFormat="1" x14ac:dyDescent="0.25">
      <c r="A125" s="67"/>
      <c r="B125" s="68" t="s">
        <v>156</v>
      </c>
      <c r="C125" s="69">
        <v>330000000</v>
      </c>
      <c r="D125" s="65"/>
      <c r="E125" s="65"/>
      <c r="F125" s="65"/>
      <c r="G125" s="70">
        <f t="shared" si="2"/>
        <v>0</v>
      </c>
    </row>
    <row r="126" spans="1:7" s="61" customFormat="1" x14ac:dyDescent="0.25">
      <c r="A126" s="73">
        <v>7</v>
      </c>
      <c r="B126" s="74" t="s">
        <v>1</v>
      </c>
      <c r="C126" s="75">
        <v>2740000000</v>
      </c>
      <c r="D126" s="76"/>
      <c r="E126" s="76"/>
      <c r="F126" s="76"/>
      <c r="G126" s="77">
        <f t="shared" si="2"/>
        <v>0</v>
      </c>
    </row>
    <row r="127" spans="1:7" s="61" customFormat="1" x14ac:dyDescent="0.25">
      <c r="A127" s="67"/>
      <c r="B127" s="68" t="s">
        <v>157</v>
      </c>
      <c r="C127" s="69">
        <v>330000000</v>
      </c>
      <c r="D127" s="65"/>
      <c r="E127" s="65"/>
      <c r="F127" s="65"/>
      <c r="G127" s="70">
        <f t="shared" si="2"/>
        <v>0</v>
      </c>
    </row>
    <row r="128" spans="1:7" s="61" customFormat="1" x14ac:dyDescent="0.25">
      <c r="A128" s="67"/>
      <c r="B128" s="68" t="s">
        <v>158</v>
      </c>
      <c r="C128" s="69">
        <v>330000000</v>
      </c>
      <c r="D128" s="65"/>
      <c r="E128" s="65"/>
      <c r="F128" s="65"/>
      <c r="G128" s="70">
        <f t="shared" si="2"/>
        <v>0</v>
      </c>
    </row>
    <row r="129" spans="1:7" s="61" customFormat="1" x14ac:dyDescent="0.25">
      <c r="A129" s="67"/>
      <c r="B129" s="68" t="s">
        <v>159</v>
      </c>
      <c r="C129" s="69">
        <v>330000000</v>
      </c>
      <c r="D129" s="65"/>
      <c r="E129" s="65"/>
      <c r="F129" s="65"/>
      <c r="G129" s="70">
        <f t="shared" si="2"/>
        <v>0</v>
      </c>
    </row>
    <row r="130" spans="1:7" s="61" customFormat="1" x14ac:dyDescent="0.25">
      <c r="A130" s="67"/>
      <c r="B130" s="68" t="s">
        <v>160</v>
      </c>
      <c r="C130" s="69">
        <v>330000000</v>
      </c>
      <c r="D130" s="65"/>
      <c r="E130" s="65"/>
      <c r="F130" s="65"/>
      <c r="G130" s="70">
        <f t="shared" si="2"/>
        <v>0</v>
      </c>
    </row>
    <row r="131" spans="1:7" s="61" customFormat="1" x14ac:dyDescent="0.25">
      <c r="A131" s="67"/>
      <c r="B131" s="68" t="s">
        <v>161</v>
      </c>
      <c r="C131" s="69">
        <v>330000000</v>
      </c>
      <c r="D131" s="65"/>
      <c r="E131" s="65"/>
      <c r="F131" s="65"/>
      <c r="G131" s="70">
        <f t="shared" si="2"/>
        <v>0</v>
      </c>
    </row>
    <row r="132" spans="1:7" s="61" customFormat="1" x14ac:dyDescent="0.25">
      <c r="A132" s="67"/>
      <c r="B132" s="68" t="s">
        <v>162</v>
      </c>
      <c r="C132" s="69">
        <v>330000000</v>
      </c>
      <c r="D132" s="65"/>
      <c r="E132" s="65"/>
      <c r="F132" s="65"/>
      <c r="G132" s="70">
        <f t="shared" si="2"/>
        <v>0</v>
      </c>
    </row>
    <row r="133" spans="1:7" s="61" customFormat="1" x14ac:dyDescent="0.25">
      <c r="A133" s="67"/>
      <c r="B133" s="68" t="s">
        <v>163</v>
      </c>
      <c r="C133" s="69">
        <v>430000000</v>
      </c>
      <c r="D133" s="65"/>
      <c r="E133" s="65"/>
      <c r="F133" s="65"/>
      <c r="G133" s="70">
        <f t="shared" si="2"/>
        <v>0</v>
      </c>
    </row>
    <row r="134" spans="1:7" s="61" customFormat="1" x14ac:dyDescent="0.25">
      <c r="A134" s="67"/>
      <c r="B134" s="68" t="s">
        <v>164</v>
      </c>
      <c r="C134" s="69">
        <v>330000000</v>
      </c>
      <c r="D134" s="65"/>
      <c r="E134" s="65"/>
      <c r="F134" s="65"/>
      <c r="G134" s="70">
        <f t="shared" si="2"/>
        <v>0</v>
      </c>
    </row>
    <row r="135" spans="1:7" s="61" customFormat="1" x14ac:dyDescent="0.25">
      <c r="A135" s="73">
        <v>8</v>
      </c>
      <c r="B135" s="74" t="s">
        <v>3</v>
      </c>
      <c r="C135" s="75">
        <v>330000000</v>
      </c>
      <c r="D135" s="76"/>
      <c r="E135" s="76"/>
      <c r="F135" s="76"/>
      <c r="G135" s="77">
        <f t="shared" si="2"/>
        <v>0</v>
      </c>
    </row>
    <row r="136" spans="1:7" s="61" customFormat="1" x14ac:dyDescent="0.25">
      <c r="A136" s="67"/>
      <c r="B136" s="68" t="s">
        <v>165</v>
      </c>
      <c r="C136" s="69">
        <v>330000000</v>
      </c>
      <c r="D136" s="65"/>
      <c r="E136" s="65"/>
      <c r="F136" s="65"/>
      <c r="G136" s="70">
        <f t="shared" si="2"/>
        <v>0</v>
      </c>
    </row>
    <row r="137" spans="1:7" s="61" customFormat="1" ht="31.5" customHeight="1" x14ac:dyDescent="0.25">
      <c r="A137" s="56" t="s">
        <v>11</v>
      </c>
      <c r="B137" s="57" t="s">
        <v>166</v>
      </c>
      <c r="C137" s="58">
        <f>C138</f>
        <v>15598000000</v>
      </c>
      <c r="D137" s="58">
        <f>D138</f>
        <v>13252766000</v>
      </c>
      <c r="E137" s="59">
        <v>13252766000</v>
      </c>
      <c r="F137" s="59"/>
      <c r="G137" s="60">
        <f t="shared" si="2"/>
        <v>0.84964521092447753</v>
      </c>
    </row>
    <row r="138" spans="1:7" s="61" customFormat="1" ht="31.5" x14ac:dyDescent="0.25">
      <c r="A138" s="67"/>
      <c r="B138" s="74" t="s">
        <v>167</v>
      </c>
      <c r="C138" s="75">
        <f>C139+C142+C150</f>
        <v>15598000000</v>
      </c>
      <c r="D138" s="76">
        <v>13252766000</v>
      </c>
      <c r="E138" s="76">
        <v>13252766000</v>
      </c>
      <c r="F138" s="76"/>
      <c r="G138" s="77">
        <f t="shared" si="2"/>
        <v>0.84964521092447753</v>
      </c>
    </row>
    <row r="139" spans="1:7" s="55" customFormat="1" x14ac:dyDescent="0.25">
      <c r="A139" s="62"/>
      <c r="B139" s="63" t="s">
        <v>1</v>
      </c>
      <c r="C139" s="64">
        <f>SUM(C140:C141)</f>
        <v>2000000000</v>
      </c>
      <c r="D139" s="64">
        <f>SUM(D140:D141)</f>
        <v>2000000000</v>
      </c>
      <c r="E139" s="71">
        <v>2000000000</v>
      </c>
      <c r="F139" s="71"/>
      <c r="G139" s="66">
        <f t="shared" si="2"/>
        <v>1</v>
      </c>
    </row>
    <row r="140" spans="1:7" s="61" customFormat="1" ht="31.5" x14ac:dyDescent="0.25">
      <c r="A140" s="67"/>
      <c r="B140" s="78" t="s">
        <v>168</v>
      </c>
      <c r="C140" s="69">
        <v>1000000000</v>
      </c>
      <c r="D140" s="65">
        <v>1000000000</v>
      </c>
      <c r="E140" s="65">
        <v>1000000000</v>
      </c>
      <c r="F140" s="65"/>
      <c r="G140" s="70">
        <f t="shared" si="2"/>
        <v>1</v>
      </c>
    </row>
    <row r="141" spans="1:7" s="61" customFormat="1" ht="31.5" x14ac:dyDescent="0.25">
      <c r="A141" s="67"/>
      <c r="B141" s="78" t="s">
        <v>169</v>
      </c>
      <c r="C141" s="69">
        <v>1000000000</v>
      </c>
      <c r="D141" s="65">
        <v>1000000000</v>
      </c>
      <c r="E141" s="65">
        <v>1000000000</v>
      </c>
      <c r="F141" s="65"/>
      <c r="G141" s="70">
        <f t="shared" si="2"/>
        <v>1</v>
      </c>
    </row>
    <row r="142" spans="1:7" s="55" customFormat="1" x14ac:dyDescent="0.25">
      <c r="A142" s="62"/>
      <c r="B142" s="63" t="s">
        <v>2</v>
      </c>
      <c r="C142" s="64">
        <f>SUM(C143:C149)</f>
        <v>5598000000</v>
      </c>
      <c r="D142" s="64">
        <f>SUM(D143:D149)</f>
        <v>4859766500</v>
      </c>
      <c r="E142" s="71">
        <v>4859766500</v>
      </c>
      <c r="F142" s="71"/>
      <c r="G142" s="66">
        <f t="shared" si="2"/>
        <v>0.86812549124687388</v>
      </c>
    </row>
    <row r="143" spans="1:7" s="61" customFormat="1" ht="31.5" x14ac:dyDescent="0.25">
      <c r="A143" s="67"/>
      <c r="B143" s="68" t="s">
        <v>170</v>
      </c>
      <c r="C143" s="69">
        <v>661000000</v>
      </c>
      <c r="D143" s="65">
        <v>661000000</v>
      </c>
      <c r="E143" s="65">
        <v>661000000</v>
      </c>
      <c r="F143" s="65"/>
      <c r="G143" s="70">
        <f t="shared" ref="G143:G158" si="3">D143/C143</f>
        <v>1</v>
      </c>
    </row>
    <row r="144" spans="1:7" s="61" customFormat="1" ht="31.5" x14ac:dyDescent="0.25">
      <c r="A144" s="67"/>
      <c r="B144" s="68" t="s">
        <v>171</v>
      </c>
      <c r="C144" s="69">
        <v>1306000000</v>
      </c>
      <c r="D144" s="65">
        <v>1306000000</v>
      </c>
      <c r="E144" s="65">
        <v>1306000000</v>
      </c>
      <c r="F144" s="65"/>
      <c r="G144" s="70">
        <f t="shared" si="3"/>
        <v>1</v>
      </c>
    </row>
    <row r="145" spans="1:7" s="61" customFormat="1" ht="31.5" x14ac:dyDescent="0.25">
      <c r="A145" s="67"/>
      <c r="B145" s="68" t="s">
        <v>172</v>
      </c>
      <c r="C145" s="69">
        <v>292000000</v>
      </c>
      <c r="D145" s="65">
        <v>290815500</v>
      </c>
      <c r="E145" s="65">
        <v>290815500</v>
      </c>
      <c r="F145" s="65"/>
      <c r="G145" s="70">
        <f t="shared" si="3"/>
        <v>0.99594349315068498</v>
      </c>
    </row>
    <row r="146" spans="1:7" s="61" customFormat="1" x14ac:dyDescent="0.25">
      <c r="A146" s="67"/>
      <c r="B146" s="68" t="s">
        <v>173</v>
      </c>
      <c r="C146" s="69">
        <v>600000000</v>
      </c>
      <c r="D146" s="65">
        <v>600000000</v>
      </c>
      <c r="E146" s="65">
        <v>600000000</v>
      </c>
      <c r="F146" s="65"/>
      <c r="G146" s="70">
        <f t="shared" si="3"/>
        <v>1</v>
      </c>
    </row>
    <row r="147" spans="1:7" s="61" customFormat="1" ht="31.5" x14ac:dyDescent="0.25">
      <c r="A147" s="67"/>
      <c r="B147" s="78" t="s">
        <v>174</v>
      </c>
      <c r="C147" s="69">
        <v>1339000000</v>
      </c>
      <c r="D147" s="65">
        <v>852000000</v>
      </c>
      <c r="E147" s="65">
        <v>852000000</v>
      </c>
      <c r="F147" s="65"/>
      <c r="G147" s="70">
        <f t="shared" si="3"/>
        <v>0.63629574309185954</v>
      </c>
    </row>
    <row r="148" spans="1:7" s="61" customFormat="1" x14ac:dyDescent="0.25">
      <c r="A148" s="67"/>
      <c r="B148" s="68" t="s">
        <v>175</v>
      </c>
      <c r="C148" s="69">
        <v>600000000</v>
      </c>
      <c r="D148" s="65">
        <v>600000000</v>
      </c>
      <c r="E148" s="65">
        <v>600000000</v>
      </c>
      <c r="F148" s="65"/>
      <c r="G148" s="70">
        <f t="shared" si="3"/>
        <v>1</v>
      </c>
    </row>
    <row r="149" spans="1:7" s="61" customFormat="1" ht="31.5" x14ac:dyDescent="0.25">
      <c r="A149" s="67"/>
      <c r="B149" s="68" t="s">
        <v>176</v>
      </c>
      <c r="C149" s="69">
        <v>800000000</v>
      </c>
      <c r="D149" s="65">
        <v>549951000</v>
      </c>
      <c r="E149" s="65">
        <v>549951000</v>
      </c>
      <c r="F149" s="65"/>
      <c r="G149" s="70">
        <f t="shared" si="3"/>
        <v>0.68743874999999999</v>
      </c>
    </row>
    <row r="150" spans="1:7" s="55" customFormat="1" x14ac:dyDescent="0.25">
      <c r="A150" s="62"/>
      <c r="B150" s="63" t="s">
        <v>3</v>
      </c>
      <c r="C150" s="64">
        <f>SUM(C151:C158)</f>
        <v>8000000000</v>
      </c>
      <c r="D150" s="64">
        <f>SUM(D151:D158)</f>
        <v>6392999500</v>
      </c>
      <c r="E150" s="71">
        <v>6392999500</v>
      </c>
      <c r="F150" s="71"/>
      <c r="G150" s="66">
        <f t="shared" si="3"/>
        <v>0.79912493750000002</v>
      </c>
    </row>
    <row r="151" spans="1:7" s="61" customFormat="1" ht="31.5" x14ac:dyDescent="0.25">
      <c r="A151" s="67"/>
      <c r="B151" s="78" t="s">
        <v>177</v>
      </c>
      <c r="C151" s="69">
        <v>35000000</v>
      </c>
      <c r="D151" s="65">
        <v>34467000</v>
      </c>
      <c r="E151" s="65">
        <v>34467000</v>
      </c>
      <c r="F151" s="65"/>
      <c r="G151" s="70">
        <f t="shared" si="3"/>
        <v>0.98477142857142852</v>
      </c>
    </row>
    <row r="152" spans="1:7" s="61" customFormat="1" x14ac:dyDescent="0.25">
      <c r="A152" s="67"/>
      <c r="B152" s="78" t="s">
        <v>178</v>
      </c>
      <c r="C152" s="69">
        <v>112000000</v>
      </c>
      <c r="D152" s="65">
        <v>214442500</v>
      </c>
      <c r="E152" s="65">
        <v>214442500</v>
      </c>
      <c r="F152" s="65"/>
      <c r="G152" s="70">
        <f t="shared" si="3"/>
        <v>1.9146651785714286</v>
      </c>
    </row>
    <row r="153" spans="1:7" s="61" customFormat="1" x14ac:dyDescent="0.25">
      <c r="A153" s="67"/>
      <c r="B153" s="68" t="s">
        <v>179</v>
      </c>
      <c r="C153" s="69">
        <v>700000000</v>
      </c>
      <c r="D153" s="65">
        <v>750693100</v>
      </c>
      <c r="E153" s="65">
        <v>750693100</v>
      </c>
      <c r="F153" s="65"/>
      <c r="G153" s="70">
        <f t="shared" si="3"/>
        <v>1.0724187142857142</v>
      </c>
    </row>
    <row r="154" spans="1:7" s="61" customFormat="1" ht="31.5" x14ac:dyDescent="0.25">
      <c r="A154" s="67"/>
      <c r="B154" s="68" t="s">
        <v>180</v>
      </c>
      <c r="C154" s="69">
        <v>734000000</v>
      </c>
      <c r="D154" s="65">
        <v>1383792100</v>
      </c>
      <c r="E154" s="65">
        <v>1383792100</v>
      </c>
      <c r="F154" s="65"/>
      <c r="G154" s="70">
        <f t="shared" si="3"/>
        <v>1.8852753405994551</v>
      </c>
    </row>
    <row r="155" spans="1:7" s="61" customFormat="1" ht="31.5" x14ac:dyDescent="0.25">
      <c r="A155" s="67"/>
      <c r="B155" s="68" t="s">
        <v>181</v>
      </c>
      <c r="C155" s="69">
        <v>1362000000</v>
      </c>
      <c r="D155" s="65">
        <v>569027000</v>
      </c>
      <c r="E155" s="65">
        <v>569027000</v>
      </c>
      <c r="F155" s="65"/>
      <c r="G155" s="70">
        <f t="shared" si="3"/>
        <v>0.41778781204111598</v>
      </c>
    </row>
    <row r="156" spans="1:7" s="61" customFormat="1" ht="31.5" x14ac:dyDescent="0.25">
      <c r="A156" s="67"/>
      <c r="B156" s="68" t="s">
        <v>182</v>
      </c>
      <c r="C156" s="69">
        <v>2751000000</v>
      </c>
      <c r="D156" s="65">
        <v>1134577800</v>
      </c>
      <c r="E156" s="65">
        <v>1134577800</v>
      </c>
      <c r="F156" s="65"/>
      <c r="G156" s="70">
        <f t="shared" si="3"/>
        <v>0.41242377317339152</v>
      </c>
    </row>
    <row r="157" spans="1:7" s="61" customFormat="1" ht="31.5" x14ac:dyDescent="0.25">
      <c r="A157" s="67"/>
      <c r="B157" s="68" t="s">
        <v>183</v>
      </c>
      <c r="C157" s="69">
        <v>1890000000</v>
      </c>
      <c r="D157" s="65">
        <v>1890000000</v>
      </c>
      <c r="E157" s="65">
        <v>1890000000</v>
      </c>
      <c r="F157" s="65"/>
      <c r="G157" s="70">
        <f t="shared" si="3"/>
        <v>1</v>
      </c>
    </row>
    <row r="158" spans="1:7" s="61" customFormat="1" ht="31.5" x14ac:dyDescent="0.25">
      <c r="A158" s="67"/>
      <c r="B158" s="68" t="s">
        <v>184</v>
      </c>
      <c r="C158" s="69">
        <v>416000000</v>
      </c>
      <c r="D158" s="65">
        <v>416000000</v>
      </c>
      <c r="E158" s="65">
        <v>416000000</v>
      </c>
      <c r="F158" s="65"/>
      <c r="G158" s="70">
        <f t="shared" si="3"/>
        <v>1</v>
      </c>
    </row>
    <row r="159" spans="1:7" s="61" customFormat="1" x14ac:dyDescent="0.25">
      <c r="A159" s="79" t="s">
        <v>185</v>
      </c>
      <c r="B159" s="80" t="s">
        <v>186</v>
      </c>
      <c r="C159" s="81"/>
      <c r="D159" s="82">
        <v>1140419400</v>
      </c>
      <c r="E159" s="82">
        <v>1140419400</v>
      </c>
      <c r="F159" s="83"/>
      <c r="G159" s="84"/>
    </row>
  </sheetData>
  <mergeCells count="7">
    <mergeCell ref="A4:G4"/>
    <mergeCell ref="A5:G5"/>
    <mergeCell ref="A8:A9"/>
    <mergeCell ref="B8:B9"/>
    <mergeCell ref="C8:C9"/>
    <mergeCell ref="D8:F8"/>
    <mergeCell ref="G8:G9"/>
  </mergeCells>
  <pageMargins left="0.31496062992125984" right="0.35433070866141736" top="0.39370078740157483" bottom="0.43307086614173229" header="0.31496062992125984" footer="0.31496062992125984"/>
  <pageSetup paperSize="9" orientation="landscape" r:id="rId1"/>
  <headerFooter>
    <oddFooter>&amp;R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5BC661-C229-4D8D-BA3A-2EC8118B2E33}"/>
</file>

<file path=customXml/itemProps2.xml><?xml version="1.0" encoding="utf-8"?>
<ds:datastoreItem xmlns:ds="http://schemas.openxmlformats.org/officeDocument/2006/customXml" ds:itemID="{DE9902A5-F095-4EF2-AA08-F1CD6DC52C79}"/>
</file>

<file path=customXml/itemProps3.xml><?xml version="1.0" encoding="utf-8"?>
<ds:datastoreItem xmlns:ds="http://schemas.openxmlformats.org/officeDocument/2006/customXml" ds:itemID="{EC328441-AE41-455C-98D9-38D1FB7779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 cao</vt:lpstr>
      <vt:lpstr>68.1</vt:lpstr>
      <vt:lpstr>'68.1'!Print_Titles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2019-04-04T02:45:29Z</dcterms:created>
  <dcterms:modified xsi:type="dcterms:W3CDTF">2020-06-10T02:27:25Z</dcterms:modified>
</cp:coreProperties>
</file>