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60" yWindow="32760" windowWidth="19200" windowHeight="1138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8" i="1"/>
  <c r="D18"/>
  <c r="D21"/>
  <c r="D20"/>
  <c r="D31"/>
  <c r="D26"/>
  <c r="C18"/>
  <c r="C19"/>
  <c r="D24"/>
  <c r="E21"/>
  <c r="E20"/>
  <c r="D12"/>
  <c r="C12"/>
  <c r="E12"/>
  <c r="D9"/>
  <c r="C9"/>
  <c r="E9"/>
  <c r="E10"/>
  <c r="E11"/>
  <c r="E14"/>
  <c r="E22"/>
  <c r="E23"/>
  <c r="E24"/>
  <c r="A28"/>
  <c r="A12"/>
  <c r="A15"/>
  <c r="A16"/>
  <c r="A17"/>
  <c r="D19"/>
  <c r="E18"/>
  <c r="C8"/>
  <c r="E8"/>
  <c r="E19"/>
</calcChain>
</file>

<file path=xl/sharedStrings.xml><?xml version="1.0" encoding="utf-8"?>
<sst xmlns="http://schemas.openxmlformats.org/spreadsheetml/2006/main" count="53" uniqueCount="50">
  <si>
    <t>Đơn vị: Triệu đồng</t>
  </si>
  <si>
    <t>STT</t>
  </si>
  <si>
    <t>NỘI DUNG</t>
  </si>
  <si>
    <t>A</t>
  </si>
  <si>
    <t>B</t>
  </si>
  <si>
    <t>TỔNG NGUỒN THU NSĐP</t>
  </si>
  <si>
    <t>I</t>
  </si>
  <si>
    <t>Thu NSĐP hưởng 100%</t>
  </si>
  <si>
    <t>Thu NSĐP hưởng từ các khoản thu phân chia</t>
  </si>
  <si>
    <t>II</t>
  </si>
  <si>
    <t>Thu bổ sung từ NSTW</t>
  </si>
  <si>
    <t>Thu bổ sung có mục tiêu</t>
  </si>
  <si>
    <t>III</t>
  </si>
  <si>
    <t>Thu từ quỹ dự trữ tài chính</t>
  </si>
  <si>
    <t>Thu kết dư</t>
  </si>
  <si>
    <t>Thu chuyển nguồn từ năm trước chuyển sang</t>
  </si>
  <si>
    <t>TỔNG CHI NSĐP</t>
  </si>
  <si>
    <t xml:space="preserve">Chi đầu tư phát triển 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</si>
  <si>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</si>
  <si>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</si>
  <si>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</si>
  <si>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</si>
  <si>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</si>
  <si>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</si>
  <si>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</si>
  <si>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</si>
  <si>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Chi chuyển nguồn sang năm sau</t>
  </si>
  <si>
    <t>C</t>
  </si>
  <si>
    <t>D</t>
  </si>
  <si>
    <t>CHI TRẢ NỢ GỐC CỦA NSĐP</t>
  </si>
  <si>
    <t>Từ nguồn vay để trả nợ gốc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</si>
  <si>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</si>
  <si>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</si>
  <si>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</si>
  <si>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</si>
  <si>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</si>
  <si>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>-</t>
  </si>
  <si>
    <t xml:space="preserve">Thu bổ sung cân đối </t>
  </si>
  <si>
    <t>DỰ TOÁN</t>
  </si>
  <si>
    <t>Chi cân đối NSĐP</t>
  </si>
  <si>
    <t>Biểu số 62/CK-NSNN</t>
  </si>
  <si>
    <t>(Quyết toán đã được Hội đồng nhân dân phê chuẩn)</t>
  </si>
  <si>
    <t>QUYẾT TOÁN</t>
  </si>
  <si>
    <t>SO SÁNH
(%)</t>
  </si>
  <si>
    <t>Thu ngân sách địa phương được hưởng theo phân cấp</t>
  </si>
  <si>
    <t>BỘI CHI NSĐP/BỘI THU NSĐP/KẾT DƯ NSĐP</t>
  </si>
  <si>
    <t>E</t>
  </si>
  <si>
    <t>TỔNG MỨC DƯ NỢ VAY CUỐI NĂM CỦA NSĐP</t>
  </si>
  <si>
    <t>CÂN ĐỐI NGÂN SÁCH ĐỊA PHƯƠNG NĂM 2017</t>
  </si>
  <si>
    <t xml:space="preserve">         ỦY BAN NHÂN DÂN
            TỈNH LONG AN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</si>
</sst>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#,###;\-#,###;&quot;&quot;;_(@_)"/>
    <numFmt numFmtId="176" formatCode="0.0%"/>
  </numFmts>
  <fonts count="20">
    <font>
      <sz val="11"/>
      <color theme="1"/>
      <name val="Calibri"/>
      <family val="2"/>
      <scheme val="minor"/>
    </font>
    <font>
      <sz val="12"/>
      <name val=".VnArial Narrow"/>
    </font>
    <font>
      <sz val="12"/>
      <name val=".VnArial Narrow"/>
      <family val="2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  <charset val="163"/>
    </font>
    <font>
      <b/>
      <sz val="12"/>
      <name val="Times New Romanh"/>
    </font>
    <font>
      <sz val="13"/>
      <name val=".VnTime"/>
      <family val="2"/>
    </font>
    <font>
      <sz val="11"/>
      <name val="Times New Roman"/>
      <family val="1"/>
      <charset val="163"/>
    </font>
    <font>
      <i/>
      <sz val="11"/>
      <name val="Times New Roman"/>
      <family val="1"/>
    </font>
    <font>
      <b/>
      <u/>
      <sz val="12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9" fillId="0" borderId="0"/>
    <xf numFmtId="0" fontId="10" fillId="0" borderId="0"/>
    <xf numFmtId="0" fontId="2" fillId="0" borderId="0"/>
    <xf numFmtId="0" fontId="19" fillId="0" borderId="0"/>
    <xf numFmtId="0" fontId="9" fillId="0" borderId="0"/>
    <xf numFmtId="0" fontId="14" fillId="0" borderId="0"/>
    <xf numFmtId="0" fontId="1" fillId="0" borderId="0"/>
  </cellStyleXfs>
  <cellXfs count="54">
    <xf numFmtId="0" fontId="0" fillId="0" borderId="0" xfId="0"/>
    <xf numFmtId="0" fontId="11" fillId="0" borderId="1" xfId="0" applyFont="1" applyFill="1" applyBorder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Continuous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3" fillId="0" borderId="2" xfId="0" quotePrefix="1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16" fillId="0" borderId="2" xfId="0" applyNumberFormat="1" applyFont="1" applyFill="1" applyBorder="1" applyAlignment="1">
      <alignment vertical="center" wrapText="1"/>
    </xf>
    <xf numFmtId="3" fontId="4" fillId="2" borderId="2" xfId="0" applyNumberFormat="1" applyFont="1" applyFill="1" applyBorder="1" applyAlignment="1">
      <alignment vertical="center" wrapText="1"/>
    </xf>
    <xf numFmtId="3" fontId="16" fillId="0" borderId="4" xfId="0" applyNumberFormat="1" applyFont="1" applyFill="1" applyBorder="1" applyAlignment="1">
      <alignment vertical="center" wrapText="1"/>
    </xf>
    <xf numFmtId="176" fontId="4" fillId="0" borderId="3" xfId="0" applyNumberFormat="1" applyFont="1" applyFill="1" applyBorder="1" applyAlignment="1">
      <alignment vertical="center" wrapText="1"/>
    </xf>
    <xf numFmtId="176" fontId="16" fillId="0" borderId="2" xfId="0" applyNumberFormat="1" applyFont="1" applyFill="1" applyBorder="1" applyAlignment="1">
      <alignment vertical="center" wrapText="1"/>
    </xf>
    <xf numFmtId="176" fontId="5" fillId="0" borderId="2" xfId="0" applyNumberFormat="1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 wrapText="1"/>
    </xf>
    <xf numFmtId="176" fontId="4" fillId="0" borderId="2" xfId="0" applyNumberFormat="1" applyFont="1" applyFill="1" applyBorder="1" applyAlignment="1">
      <alignment vertical="center" wrapText="1"/>
    </xf>
    <xf numFmtId="176" fontId="16" fillId="0" borderId="4" xfId="0" applyNumberFormat="1" applyFont="1" applyFill="1" applyBorder="1" applyAlignment="1">
      <alignment vertical="center" wrapText="1"/>
    </xf>
    <xf numFmtId="3" fontId="4" fillId="0" borderId="2" xfId="0" applyNumberFormat="1" applyFont="1" applyBorder="1" applyAlignment="1">
      <alignment vertical="center"/>
    </xf>
    <xf numFmtId="3" fontId="16" fillId="0" borderId="5" xfId="0" applyNumberFormat="1" applyFont="1" applyFill="1" applyBorder="1" applyAlignment="1">
      <alignment vertical="center" wrapText="1"/>
    </xf>
    <xf numFmtId="176" fontId="16" fillId="0" borderId="5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3" fontId="3" fillId="2" borderId="2" xfId="0" applyNumberFormat="1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</cellXfs>
  <cellStyles count="11">
    <cellStyle name="Comma 2" xfId="1"/>
    <cellStyle name="Currency 2" xfId="2"/>
    <cellStyle name="HAI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Normal 8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0</xdr:row>
      <xdr:rowOff>457200</xdr:rowOff>
    </xdr:from>
    <xdr:to>
      <xdr:col>1</xdr:col>
      <xdr:colOff>1104900</xdr:colOff>
      <xdr:row>0</xdr:row>
      <xdr:rowOff>457200</xdr:rowOff>
    </xdr:to>
    <xdr:cxnSp macro="">
      <xdr:nvCxnSpPr>
        <xdr:cNvPr id="3" name="Straight Connector 2"/>
        <xdr:cNvCxnSpPr/>
      </xdr:nvCxnSpPr>
      <xdr:spPr>
        <a:xfrm flipV="1">
          <a:off x="590550" y="457200"/>
          <a:ext cx="89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C10" sqref="C10:D21"/>
    </sheetView>
  </sheetViews>
  <sheetFormatPr defaultColWidth="12.85546875" defaultRowHeight="15.75"/>
  <cols>
    <col min="1" max="1" width="5.28515625" style="7" customWidth="1"/>
    <col min="2" max="2" width="51.140625" style="7" customWidth="1"/>
    <col min="3" max="3" width="11" style="7" customWidth="1"/>
    <col min="4" max="4" width="12.42578125" style="7" customWidth="1"/>
    <col min="5" max="5" width="10.140625" style="7" customWidth="1"/>
    <col min="6" max="16384" width="12.85546875" style="7"/>
  </cols>
  <sheetData>
    <row r="1" spans="1:8" ht="40.5" customHeight="1">
      <c r="A1" s="51" t="s">
        <v>49</v>
      </c>
      <c r="B1" s="51"/>
      <c r="C1" s="6"/>
      <c r="D1" s="44" t="s">
        <v>40</v>
      </c>
      <c r="E1" s="45"/>
      <c r="F1" s="6"/>
    </row>
    <row r="2" spans="1:8" ht="18.75">
      <c r="A2" s="8"/>
      <c r="B2" s="8"/>
      <c r="C2" s="9"/>
      <c r="D2" s="9"/>
      <c r="E2" s="9"/>
    </row>
    <row r="3" spans="1:8" ht="20.25">
      <c r="A3" s="50" t="s">
        <v>48</v>
      </c>
      <c r="B3" s="50"/>
      <c r="C3" s="50"/>
      <c r="D3" s="50"/>
      <c r="E3" s="50"/>
    </row>
    <row r="4" spans="1:8">
      <c r="A4" s="46" t="s">
        <v>41</v>
      </c>
      <c r="B4" s="46"/>
      <c r="C4" s="46"/>
      <c r="D4" s="46"/>
      <c r="E4" s="46"/>
      <c r="F4" s="2"/>
      <c r="G4" s="2"/>
      <c r="H4" s="2"/>
    </row>
    <row r="5" spans="1:8" ht="18.75">
      <c r="A5" s="10"/>
      <c r="B5" s="10"/>
      <c r="C5" s="11"/>
      <c r="D5" s="47" t="s">
        <v>0</v>
      </c>
      <c r="E5" s="47"/>
    </row>
    <row r="6" spans="1:8">
      <c r="A6" s="48" t="s">
        <v>1</v>
      </c>
      <c r="B6" s="48" t="s">
        <v>2</v>
      </c>
      <c r="C6" s="48" t="s">
        <v>38</v>
      </c>
      <c r="D6" s="48" t="s">
        <v>42</v>
      </c>
      <c r="E6" s="48" t="s">
        <v>43</v>
      </c>
    </row>
    <row r="7" spans="1:8">
      <c r="A7" s="49"/>
      <c r="B7" s="49"/>
      <c r="C7" s="49"/>
      <c r="D7" s="49"/>
      <c r="E7" s="49"/>
    </row>
    <row r="8" spans="1:8" s="14" customFormat="1" ht="18.75">
      <c r="A8" s="12" t="s">
        <v>3</v>
      </c>
      <c r="B8" s="13" t="s">
        <v>5</v>
      </c>
      <c r="C8" s="31">
        <f>C9+C12+C15+C16+C17</f>
        <v>9682272</v>
      </c>
      <c r="D8" s="31">
        <f>D9+D12+D15+D16+D17+869+43796</f>
        <v>20176985</v>
      </c>
      <c r="E8" s="35">
        <f>D8/C8</f>
        <v>2.0839101607556572</v>
      </c>
    </row>
    <row r="9" spans="1:8" s="14" customFormat="1" ht="18.75">
      <c r="A9" s="15">
        <v>1</v>
      </c>
      <c r="B9" s="16" t="s">
        <v>44</v>
      </c>
      <c r="C9" s="32">
        <f>C10+C11</f>
        <v>9106335</v>
      </c>
      <c r="D9" s="32">
        <f>D10+D11</f>
        <v>10175881</v>
      </c>
      <c r="E9" s="36">
        <f t="shared" ref="E9:E24" si="0">D9/C9</f>
        <v>1.1174507636716637</v>
      </c>
    </row>
    <row r="10" spans="1:8" s="14" customFormat="1" ht="18.75">
      <c r="A10" s="15" t="s">
        <v>36</v>
      </c>
      <c r="B10" s="17" t="s">
        <v>7</v>
      </c>
      <c r="C10" s="52">
        <v>2171085</v>
      </c>
      <c r="D10" s="52">
        <v>5830524</v>
      </c>
      <c r="E10" s="36">
        <f t="shared" si="0"/>
        <v>2.6855346520288244</v>
      </c>
    </row>
    <row r="11" spans="1:8" s="14" customFormat="1" ht="18.75">
      <c r="A11" s="15" t="s">
        <v>36</v>
      </c>
      <c r="B11" s="17" t="s">
        <v>8</v>
      </c>
      <c r="C11" s="52">
        <v>6935250</v>
      </c>
      <c r="D11" s="52">
        <v>4345357</v>
      </c>
      <c r="E11" s="36">
        <f t="shared" si="0"/>
        <v>0.62656097473054329</v>
      </c>
    </row>
    <row r="12" spans="1:8" s="19" customFormat="1" ht="18.75">
      <c r="A12" s="15">
        <f>A9+1</f>
        <v>2</v>
      </c>
      <c r="B12" s="16" t="s">
        <v>10</v>
      </c>
      <c r="C12" s="53">
        <f>C13+C14</f>
        <v>575937</v>
      </c>
      <c r="D12" s="53">
        <f>D13+D14</f>
        <v>6256115</v>
      </c>
      <c r="E12" s="37">
        <f t="shared" si="0"/>
        <v>10.862498849700575</v>
      </c>
    </row>
    <row r="13" spans="1:8" s="14" customFormat="1" ht="18.75">
      <c r="A13" s="20" t="s">
        <v>36</v>
      </c>
      <c r="B13" s="16" t="s">
        <v>37</v>
      </c>
      <c r="C13" s="52">
        <v>266017</v>
      </c>
      <c r="D13" s="52">
        <v>3909364</v>
      </c>
      <c r="E13" s="38"/>
    </row>
    <row r="14" spans="1:8" s="14" customFormat="1" ht="18.75">
      <c r="A14" s="20" t="s">
        <v>36</v>
      </c>
      <c r="B14" s="16" t="s">
        <v>11</v>
      </c>
      <c r="C14" s="52">
        <v>309920</v>
      </c>
      <c r="D14" s="52">
        <v>2346751</v>
      </c>
      <c r="E14" s="38">
        <f t="shared" si="0"/>
        <v>7.5721186112545169</v>
      </c>
    </row>
    <row r="15" spans="1:8" s="19" customFormat="1" ht="18.75">
      <c r="A15" s="15">
        <f>A12+1</f>
        <v>3</v>
      </c>
      <c r="B15" s="16" t="s">
        <v>13</v>
      </c>
      <c r="C15" s="33"/>
      <c r="D15" s="33">
        <v>8196</v>
      </c>
      <c r="E15" s="37"/>
    </row>
    <row r="16" spans="1:8" s="19" customFormat="1" ht="18.75">
      <c r="A16" s="15">
        <f>A15+1</f>
        <v>4</v>
      </c>
      <c r="B16" s="16" t="s">
        <v>14</v>
      </c>
      <c r="C16" s="33"/>
      <c r="D16" s="33">
        <v>922959</v>
      </c>
      <c r="E16" s="37"/>
    </row>
    <row r="17" spans="1:5" s="19" customFormat="1" ht="18.75">
      <c r="A17" s="15">
        <f>A16+1</f>
        <v>5</v>
      </c>
      <c r="B17" s="16" t="s">
        <v>15</v>
      </c>
      <c r="C17" s="33"/>
      <c r="D17" s="33">
        <v>2769169</v>
      </c>
      <c r="E17" s="37"/>
    </row>
    <row r="18" spans="1:5" s="23" customFormat="1" ht="18.75">
      <c r="A18" s="4" t="s">
        <v>4</v>
      </c>
      <c r="B18" s="22" t="s">
        <v>16</v>
      </c>
      <c r="C18" s="33">
        <f>C19+C26+C30</f>
        <v>9559238</v>
      </c>
      <c r="D18" s="33">
        <f>D19+D26+D29+4354363+43796</f>
        <v>18507627</v>
      </c>
      <c r="E18" s="39">
        <f t="shared" si="0"/>
        <v>1.936098567689182</v>
      </c>
    </row>
    <row r="19" spans="1:5" s="14" customFormat="1" ht="18.75">
      <c r="A19" s="4" t="s">
        <v>6</v>
      </c>
      <c r="B19" s="24" t="s">
        <v>39</v>
      </c>
      <c r="C19" s="53">
        <f>SUM(C20:C24)</f>
        <v>9249318</v>
      </c>
      <c r="D19" s="53">
        <f>SUM(D20:D24)</f>
        <v>10609471</v>
      </c>
      <c r="E19" s="37">
        <f t="shared" si="0"/>
        <v>1.1470544098494613</v>
      </c>
    </row>
    <row r="20" spans="1:5" s="14" customFormat="1" ht="18.75">
      <c r="A20" s="15">
        <v>1</v>
      </c>
      <c r="B20" s="16" t="s">
        <v>17</v>
      </c>
      <c r="C20" s="52">
        <v>2194840</v>
      </c>
      <c r="D20" s="52">
        <f>3930689-331542</f>
        <v>3599147</v>
      </c>
      <c r="E20" s="37">
        <f t="shared" si="0"/>
        <v>1.6398220371416596</v>
      </c>
    </row>
    <row r="21" spans="1:5" s="14" customFormat="1" ht="18.75">
      <c r="A21" s="15">
        <v>2</v>
      </c>
      <c r="B21" s="16" t="s">
        <v>18</v>
      </c>
      <c r="C21" s="52">
        <v>6861302</v>
      </c>
      <c r="D21" s="52">
        <f>7048063-108636-44782</f>
        <v>6894645</v>
      </c>
      <c r="E21" s="37">
        <f t="shared" si="0"/>
        <v>1.0048595732996448</v>
      </c>
    </row>
    <row r="22" spans="1:5" s="14" customFormat="1" ht="18.75">
      <c r="A22" s="15">
        <v>3</v>
      </c>
      <c r="B22" s="16" t="s">
        <v>19</v>
      </c>
      <c r="C22" s="18">
        <v>2916</v>
      </c>
      <c r="D22" s="18">
        <v>5783</v>
      </c>
      <c r="E22" s="37">
        <f t="shared" si="0"/>
        <v>1.983196159122085</v>
      </c>
    </row>
    <row r="23" spans="1:5">
      <c r="A23" s="15">
        <v>4</v>
      </c>
      <c r="B23" s="16" t="s">
        <v>20</v>
      </c>
      <c r="C23" s="18">
        <v>1260</v>
      </c>
      <c r="D23" s="18">
        <v>1260</v>
      </c>
      <c r="E23" s="38">
        <f t="shared" si="0"/>
        <v>1</v>
      </c>
    </row>
    <row r="24" spans="1:5">
      <c r="A24" s="15">
        <v>5</v>
      </c>
      <c r="B24" s="16" t="s">
        <v>21</v>
      </c>
      <c r="C24" s="18">
        <v>189000</v>
      </c>
      <c r="D24" s="18">
        <f>108636</f>
        <v>108636</v>
      </c>
      <c r="E24" s="38">
        <f t="shared" si="0"/>
        <v>0.57479365079365075</v>
      </c>
    </row>
    <row r="25" spans="1:5">
      <c r="A25" s="15">
        <v>6</v>
      </c>
      <c r="B25" s="16" t="s">
        <v>22</v>
      </c>
      <c r="C25" s="18"/>
      <c r="D25" s="18"/>
      <c r="E25" s="38"/>
    </row>
    <row r="26" spans="1:5" s="14" customFormat="1" ht="18.75">
      <c r="A26" s="4" t="s">
        <v>9</v>
      </c>
      <c r="B26" s="24" t="s">
        <v>23</v>
      </c>
      <c r="C26" s="41">
        <v>309920</v>
      </c>
      <c r="D26" s="32">
        <f>D27+D28</f>
        <v>376324</v>
      </c>
      <c r="E26" s="38"/>
    </row>
    <row r="27" spans="1:5" s="14" customFormat="1" ht="18.75">
      <c r="A27" s="15">
        <v>1</v>
      </c>
      <c r="B27" s="16" t="s">
        <v>24</v>
      </c>
      <c r="C27" s="18"/>
      <c r="D27" s="18">
        <v>224701</v>
      </c>
      <c r="E27" s="38"/>
    </row>
    <row r="28" spans="1:5" s="14" customFormat="1" ht="18.75">
      <c r="A28" s="15">
        <f>A27+1</f>
        <v>2</v>
      </c>
      <c r="B28" s="16" t="s">
        <v>25</v>
      </c>
      <c r="C28" s="18"/>
      <c r="D28" s="18">
        <v>151623</v>
      </c>
      <c r="E28" s="38"/>
    </row>
    <row r="29" spans="1:5" s="14" customFormat="1" ht="18.75">
      <c r="A29" s="4" t="s">
        <v>12</v>
      </c>
      <c r="B29" s="24" t="s">
        <v>26</v>
      </c>
      <c r="C29" s="32"/>
      <c r="D29" s="21">
        <v>3123673</v>
      </c>
      <c r="E29" s="38"/>
    </row>
    <row r="30" spans="1:5">
      <c r="A30" s="4" t="s">
        <v>27</v>
      </c>
      <c r="B30" s="3" t="s">
        <v>45</v>
      </c>
      <c r="C30" s="33"/>
      <c r="D30" s="33">
        <v>1497278</v>
      </c>
      <c r="E30" s="39"/>
    </row>
    <row r="31" spans="1:5" s="14" customFormat="1" ht="18.75">
      <c r="A31" s="4" t="s">
        <v>28</v>
      </c>
      <c r="B31" s="25" t="s">
        <v>29</v>
      </c>
      <c r="C31" s="32"/>
      <c r="D31" s="32">
        <f>D32+D33</f>
        <v>172080</v>
      </c>
      <c r="E31" s="36"/>
    </row>
    <row r="32" spans="1:5" s="14" customFormat="1" ht="18.75">
      <c r="A32" s="5">
        <v>1</v>
      </c>
      <c r="B32" s="1" t="s">
        <v>30</v>
      </c>
      <c r="C32" s="32"/>
      <c r="D32" s="32"/>
      <c r="E32" s="36"/>
    </row>
    <row r="33" spans="1:5" s="14" customFormat="1" ht="31.5">
      <c r="A33" s="5">
        <v>2</v>
      </c>
      <c r="B33" s="1" t="s">
        <v>31</v>
      </c>
      <c r="C33" s="32"/>
      <c r="D33" s="32">
        <v>172080</v>
      </c>
      <c r="E33" s="36"/>
    </row>
    <row r="34" spans="1:5" s="14" customFormat="1" ht="18.75">
      <c r="A34" s="4" t="s">
        <v>32</v>
      </c>
      <c r="B34" s="3" t="s">
        <v>33</v>
      </c>
      <c r="C34" s="32"/>
      <c r="D34" s="32"/>
      <c r="E34" s="36"/>
    </row>
    <row r="35" spans="1:5" s="14" customFormat="1" ht="18.75">
      <c r="A35" s="5">
        <v>1</v>
      </c>
      <c r="B35" s="26" t="s">
        <v>34</v>
      </c>
      <c r="C35" s="32"/>
      <c r="D35" s="32"/>
      <c r="E35" s="36"/>
    </row>
    <row r="36" spans="1:5" s="14" customFormat="1" ht="18.75">
      <c r="A36" s="27">
        <v>2</v>
      </c>
      <c r="B36" s="28" t="s">
        <v>35</v>
      </c>
      <c r="C36" s="34"/>
      <c r="D36" s="34"/>
      <c r="E36" s="40"/>
    </row>
    <row r="37" spans="1:5" s="14" customFormat="1" ht="31.5">
      <c r="A37" s="29" t="s">
        <v>46</v>
      </c>
      <c r="B37" s="30" t="s">
        <v>47</v>
      </c>
      <c r="C37" s="42"/>
      <c r="D37" s="42"/>
      <c r="E37" s="43"/>
    </row>
    <row r="38" spans="1:5" ht="18.75">
      <c r="A38" s="19"/>
      <c r="B38" s="14"/>
      <c r="C38" s="14"/>
      <c r="D38" s="14"/>
    </row>
    <row r="39" spans="1:5" ht="18.75">
      <c r="A39" s="19"/>
    </row>
  </sheetData>
  <mergeCells count="10">
    <mergeCell ref="D1:E1"/>
    <mergeCell ref="A4:E4"/>
    <mergeCell ref="D5:E5"/>
    <mergeCell ref="A6:A7"/>
    <mergeCell ref="B6:B7"/>
    <mergeCell ref="C6:C7"/>
    <mergeCell ref="D6:D7"/>
    <mergeCell ref="E6:E7"/>
    <mergeCell ref="A3:E3"/>
    <mergeCell ref="A1:B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E09B600-A05D-4248-B65B-6DE3743B1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98319E-5547-439F-9638-A999DAC97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4CABDD-6EAB-4F12-9FF5-E992845E5ADE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Lương Xuân</dc:creator>
  <cp:lastModifiedBy>TTCNTT</cp:lastModifiedBy>
  <dcterms:created xsi:type="dcterms:W3CDTF">2018-08-22T07:49:45Z</dcterms:created>
  <dcterms:modified xsi:type="dcterms:W3CDTF">2020-01-10T03:03:35Z</dcterms:modified>
</cp:coreProperties>
</file>