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2760" yWindow="32760" windowWidth="19200" windowHeight="11385"/>
  </bookViews>
  <sheets>
    <sheet name="Sheet1" sheetId="1" r:id="rId1"/>
  </sheets>
  <calcPr calcId="124519"/>
</workbook>
</file>

<file path=xl/calcChain.xml><?xml version="1.0" encoding="utf-8"?>
<calcChain xmlns="http://schemas.openxmlformats.org/spreadsheetml/2006/main">
  <c r="C10" i="1"/>
  <c r="C27"/>
  <c r="D27"/>
  <c r="D13"/>
  <c r="C8"/>
  <c r="C12"/>
  <c r="C13"/>
  <c r="D12"/>
  <c r="E9"/>
  <c r="E27"/>
  <c r="E29"/>
  <c r="E30"/>
  <c r="E39"/>
  <c r="E40"/>
  <c r="E41"/>
  <c r="D38"/>
  <c r="E38"/>
  <c r="D37"/>
  <c r="E37"/>
  <c r="D36"/>
  <c r="E36"/>
  <c r="E35"/>
  <c r="E34"/>
  <c r="D34"/>
  <c r="E33"/>
  <c r="D32"/>
  <c r="E32"/>
  <c r="D31"/>
  <c r="E31"/>
  <c r="D29"/>
  <c r="A30"/>
  <c r="A31"/>
  <c r="A32"/>
  <c r="A33"/>
  <c r="A34"/>
  <c r="A35"/>
  <c r="A36"/>
  <c r="A37"/>
  <c r="A38"/>
  <c r="D10"/>
  <c r="D8"/>
  <c r="E8"/>
  <c r="E12"/>
  <c r="E13"/>
  <c r="E10"/>
</calcChain>
</file>

<file path=xl/sharedStrings.xml><?xml version="1.0" encoding="utf-8"?>
<sst xmlns="http://schemas.openxmlformats.org/spreadsheetml/2006/main" count="65" uniqueCount="53">
  <si>
    <t>Đơn vị: Triệu đồng</t>
  </si>
  <si>
    <t>STT</t>
  </si>
  <si>
    <t>NỘI DUNG</t>
  </si>
  <si>
    <t>A</t>
  </si>
  <si>
    <t>B</t>
  </si>
  <si>
    <t>I</t>
  </si>
  <si>
    <t>II</t>
  </si>
  <si>
    <t>III</t>
  </si>
  <si>
    <t>IV</t>
  </si>
  <si>
    <t>V</t>
  </si>
  <si>
    <t>TỔNG CHI NSĐP</t>
  </si>
  <si>
    <t>Chi thường xuyên</t>
  </si>
  <si>
    <t>Chi trả nợ lãi các khoản do chính quyền địa phương vay</t>
  </si>
  <si>
    <t>Chi bổ sung quỹ dự trữ tài chính</t>
  </si>
  <si>
    <t>Dự phòng ngân sách</t>
  </si>
  <si>
    <t>Chi tạo nguồn, điều chỉnh tiền lương</t>
  </si>
  <si>
    <t>C</t>
  </si>
  <si>
    <t>SO SÁNH (%)</t>
  </si>
  <si>
    <t>Chi đầu tư phát triển</t>
  </si>
  <si>
    <t>Chi đầu tư cho các dự án</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</si>
  <si>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</si>
  <si>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</si>
  <si>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Trong đó:</t>
  </si>
  <si>
    <t>Chi giáo dục - đào tạo và dạy nghề</t>
  </si>
  <si>
    <t>Chi khoa học và công nghệ</t>
  </si>
  <si>
    <t>VI</t>
  </si>
  <si>
    <t>CHI CHUYỂN NGUỒN SANG NĂM SAU</t>
  </si>
  <si>
    <t>DỰ TOÁN</t>
  </si>
  <si>
    <t>CHI BỔ SUNG CÂN ĐỐI CHO NGÂN SÁCH HUYỆN</t>
  </si>
  <si>
    <t>CHI NGÂN SÁCH CẤP TỈNH THEO LĨNH VỰC</t>
  </si>
  <si>
    <t>1.1</t>
  </si>
  <si>
    <t>1.2</t>
  </si>
  <si>
    <t>1.3</t>
  </si>
  <si>
    <t>Chi y tế, dân số và gia đình</t>
  </si>
  <si>
    <t>1.4</t>
  </si>
  <si>
    <t>Chi văn hóa thông tin</t>
  </si>
  <si>
    <t>1.5</t>
  </si>
  <si>
    <t>Chi phát thanh, truyền hình, thông tấn</t>
  </si>
  <si>
    <t>1.6</t>
  </si>
  <si>
    <t>Chi thể dục thể thao</t>
  </si>
  <si>
    <t>1.7</t>
  </si>
  <si>
    <t>Chi bảo vệ môi trường</t>
  </si>
  <si>
    <t>1.8</t>
  </si>
  <si>
    <t>Chi các hoạt động kinh tế</t>
  </si>
  <si>
    <t>1.9</t>
  </si>
  <si>
    <t>Chi hoạt động của cơ quan quản lý nhà nước, đảng, đoàn thể</t>
  </si>
  <si>
    <t>1.10</t>
  </si>
  <si>
    <t>Chi bảo đảm xã hội</t>
  </si>
  <si>
    <t>(Quyết toán đã được Hội đồng nhân dân phê chuẩn)</t>
  </si>
  <si>
    <t>QUYẾT TOÁN</t>
  </si>
  <si>
    <t>Biểu số 65/CK-NSNN</t>
  </si>
  <si>
    <t>QUYẾT TOÁN CHI NGÂN SÁCH CẤP TỈNH THEO TỪNG LĨNH VỰC NĂM 2017</t>
  </si>
  <si>
    <t xml:space="preserve">       ỦY BAN NHÂN DÂN
           TỈNH LONG AN</t>
  </si>
</sst>
</file>

<file path=xl/styles.xml><?xml version="1.0" encoding="utf-8"?>
<styleSheet xmlns="http://schemas.openxmlformats.org/spreadsheetml/2006/main">
  <numFmts count="6">
    <numFmt numFmtId="44" formatCode="_(&quot;$&quot;* #,##0.00_);_(&quot;$&quot;* \(#,##0.00\);_(&quot;$&quot;* &quot;-&quot;??_);_(@_)"/>
    <numFmt numFmtId="43" formatCode="_(* #,##0.00_);_(* \(#,##0.00\);_(* &quot;-&quot;??_);_(@_)"/>
    <numFmt numFmtId="164" formatCode="###,###"/>
    <numFmt numFmtId="165" formatCode="_(* #,##0_);_(* \(#,##0\);_(* &quot;-&quot;??_);_(@_)"/>
    <numFmt numFmtId="166" formatCode="#,###;\-#,###;&quot;&quot;;_(@_)"/>
    <numFmt numFmtId="167" formatCode="0.0%"/>
  </numFmts>
  <fonts count="18">
    <font>
      <sz val="11"/>
      <color theme="1"/>
      <name val="Calibri"/>
      <family val="2"/>
      <scheme val="minor"/>
    </font>
    <font>
      <sz val="12"/>
      <name val=".VnArial Narrow"/>
      <family val="2"/>
    </font>
    <font>
      <sz val="12"/>
      <name val=".VnArial Narrow"/>
      <family val="2"/>
    </font>
    <font>
      <b/>
      <sz val="12"/>
      <name val="Times New Roman"/>
      <family val="1"/>
      <charset val="163"/>
    </font>
    <font>
      <sz val="12"/>
      <name val=".VnTime"/>
      <family val="2"/>
    </font>
    <font>
      <sz val="10"/>
      <name val="Arial"/>
      <family val="2"/>
      <charset val="163"/>
    </font>
    <font>
      <sz val="12"/>
      <name val="Times New Roman"/>
      <family val="1"/>
      <charset val="163"/>
    </font>
    <font>
      <i/>
      <sz val="12"/>
      <name val="Times New Roman"/>
      <family val="1"/>
      <charset val="163"/>
    </font>
    <font>
      <i/>
      <sz val="13"/>
      <name val="Times New Roman"/>
      <family val="1"/>
      <charset val="163"/>
    </font>
    <font>
      <b/>
      <sz val="13"/>
      <name val="Times New Roman"/>
      <family val="1"/>
      <charset val="163"/>
    </font>
    <font>
      <sz val="13"/>
      <name val="Times New Roman"/>
      <family val="1"/>
      <charset val="163"/>
    </font>
    <font>
      <sz val="13"/>
      <name val=".VnTime"/>
      <family val="2"/>
    </font>
    <font>
      <sz val="11"/>
      <name val="Times New Roman"/>
      <family val="1"/>
      <charset val="163"/>
    </font>
    <font>
      <sz val="13"/>
      <name val="VnTime"/>
    </font>
    <font>
      <sz val="10"/>
      <name val="Times New Roman"/>
      <family val="1"/>
    </font>
    <font>
      <sz val="11"/>
      <color theme="1"/>
      <name val="Calibri"/>
      <family val="2"/>
      <charset val="163"/>
      <scheme val="minor"/>
    </font>
    <font>
      <b/>
      <sz val="16"/>
      <name val="Times New Roman"/>
      <family val="1"/>
      <charset val="163"/>
    </font>
    <font>
      <b/>
      <sz val="13"/>
      <name val="Times New Roman"/>
      <family val="1"/>
    </font>
  </fonts>
  <fills count="3">
    <fill>
      <patternFill patternType="none"/>
    </fill>
    <fill>
      <patternFill patternType="gray125"/>
    </fill>
    <fill>
      <patternFill patternType="solid">
        <fgColor indexed="9"/>
        <bgColor indexed="64"/>
      </patternFill>
    </fill>
  </fills>
  <borders count="6">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s>
  <cellStyleXfs count="13">
    <xf numFmtId="0" fontId="0" fillId="0" borderId="0"/>
    <xf numFmtId="43" fontId="12" fillId="0" borderId="0" applyFont="0" applyFill="0" applyBorder="0" applyAlignment="0" applyProtection="0"/>
    <xf numFmtId="44" fontId="12" fillId="0" borderId="0" applyFont="0" applyFill="0" applyBorder="0" applyAlignment="0" applyProtection="0"/>
    <xf numFmtId="166" fontId="11" fillId="0" borderId="0" applyFont="0" applyFill="0" applyBorder="0" applyAlignment="0" applyProtection="0"/>
    <xf numFmtId="0" fontId="4" fillId="0" borderId="0"/>
    <xf numFmtId="0" fontId="5" fillId="0" borderId="0"/>
    <xf numFmtId="0" fontId="2" fillId="0" borderId="0"/>
    <xf numFmtId="0" fontId="15" fillId="0" borderId="0"/>
    <xf numFmtId="0" fontId="4" fillId="0" borderId="0"/>
    <xf numFmtId="0" fontId="12" fillId="0" borderId="0"/>
    <xf numFmtId="0" fontId="1" fillId="0" borderId="0"/>
    <xf numFmtId="0" fontId="13" fillId="0" borderId="0"/>
    <xf numFmtId="9" fontId="14" fillId="0" borderId="0" applyFont="0" applyFill="0" applyBorder="0" applyAlignment="0" applyProtection="0"/>
  </cellStyleXfs>
  <cellXfs count="53">
    <xf numFmtId="0" fontId="0" fillId="0" borderId="0" xfId="0"/>
    <xf numFmtId="164" fontId="6" fillId="0" borderId="1" xfId="11" applyNumberFormat="1" applyFont="1" applyFill="1" applyBorder="1" applyAlignment="1">
      <alignment vertical="center" wrapText="1"/>
    </xf>
    <xf numFmtId="0" fontId="6" fillId="0" borderId="1" xfId="11" applyFont="1" applyFill="1" applyBorder="1" applyAlignment="1">
      <alignment horizontal="center" vertical="center" wrapText="1"/>
    </xf>
    <xf numFmtId="0" fontId="10" fillId="0" borderId="0" xfId="9" applyFont="1" applyFill="1"/>
    <xf numFmtId="0" fontId="9" fillId="0" borderId="0" xfId="9" applyFont="1" applyFill="1" applyAlignment="1">
      <alignment vertical="top"/>
    </xf>
    <xf numFmtId="165" fontId="9" fillId="0" borderId="0" xfId="1" applyNumberFormat="1" applyFont="1" applyFill="1"/>
    <xf numFmtId="165" fontId="10" fillId="0" borderId="0" xfId="1" applyNumberFormat="1" applyFont="1" applyFill="1"/>
    <xf numFmtId="0" fontId="9" fillId="0" borderId="0" xfId="9" applyFont="1" applyFill="1"/>
    <xf numFmtId="0" fontId="12" fillId="0" borderId="0" xfId="9" applyFont="1" applyFill="1" applyAlignment="1">
      <alignment horizontal="center"/>
    </xf>
    <xf numFmtId="0" fontId="7" fillId="0" borderId="0" xfId="9" applyFont="1" applyFill="1" applyAlignment="1">
      <alignment horizontal="center"/>
    </xf>
    <xf numFmtId="164" fontId="6" fillId="0" borderId="1" xfId="0" applyNumberFormat="1" applyFont="1" applyFill="1" applyBorder="1" applyAlignment="1">
      <alignment vertical="center" wrapText="1"/>
    </xf>
    <xf numFmtId="164" fontId="7" fillId="0" borderId="1" xfId="0" applyNumberFormat="1" applyFont="1" applyFill="1" applyBorder="1" applyAlignment="1">
      <alignment vertical="center" wrapText="1"/>
    </xf>
    <xf numFmtId="3" fontId="10" fillId="0" borderId="0" xfId="9" applyNumberFormat="1" applyFont="1" applyFill="1"/>
    <xf numFmtId="3" fontId="6" fillId="0" borderId="1" xfId="0" applyNumberFormat="1" applyFont="1" applyFill="1" applyBorder="1" applyAlignment="1">
      <alignment horizontal="right" vertical="center" wrapText="1"/>
    </xf>
    <xf numFmtId="3" fontId="7" fillId="0" borderId="1" xfId="0" applyNumberFormat="1" applyFont="1" applyFill="1" applyBorder="1" applyAlignment="1">
      <alignment horizontal="right" vertical="center" wrapText="1"/>
    </xf>
    <xf numFmtId="3" fontId="6" fillId="0" borderId="1" xfId="11" applyNumberFormat="1" applyFont="1" applyFill="1" applyBorder="1" applyAlignment="1">
      <alignment horizontal="right" vertical="center" wrapText="1"/>
    </xf>
    <xf numFmtId="3" fontId="3" fillId="0" borderId="2" xfId="9" applyNumberFormat="1" applyFont="1" applyFill="1" applyBorder="1" applyAlignment="1">
      <alignment horizontal="right" vertical="center" wrapText="1"/>
    </xf>
    <xf numFmtId="3" fontId="3" fillId="0" borderId="1" xfId="9" applyNumberFormat="1" applyFont="1" applyFill="1" applyBorder="1" applyAlignment="1">
      <alignment horizontal="right" vertical="center" wrapText="1"/>
    </xf>
    <xf numFmtId="3" fontId="7" fillId="0" borderId="1" xfId="9" applyNumberFormat="1" applyFont="1" applyFill="1" applyBorder="1" applyAlignment="1">
      <alignment horizontal="right" vertical="center" wrapText="1"/>
    </xf>
    <xf numFmtId="0" fontId="10" fillId="0" borderId="0" xfId="9" applyFont="1" applyFill="1" applyAlignment="1">
      <alignment horizontal="right" vertical="center"/>
    </xf>
    <xf numFmtId="44" fontId="8" fillId="0" borderId="0" xfId="2" applyFont="1" applyFill="1" applyAlignment="1">
      <alignment horizontal="right" vertical="center"/>
    </xf>
    <xf numFmtId="165" fontId="7" fillId="0" borderId="0" xfId="1" applyNumberFormat="1" applyFont="1" applyFill="1" applyAlignment="1">
      <alignment horizontal="right" vertical="center"/>
    </xf>
    <xf numFmtId="0" fontId="3" fillId="0" borderId="1" xfId="9" applyFont="1" applyFill="1" applyBorder="1" applyAlignment="1">
      <alignment horizontal="center" vertical="center" wrapText="1"/>
    </xf>
    <xf numFmtId="0" fontId="6" fillId="0" borderId="1" xfId="9" applyFont="1" applyFill="1" applyBorder="1" applyAlignment="1">
      <alignment horizontal="left" vertical="center" wrapText="1"/>
    </xf>
    <xf numFmtId="0" fontId="3" fillId="0" borderId="1" xfId="9" applyFont="1" applyFill="1" applyBorder="1" applyAlignment="1">
      <alignment vertical="center" wrapText="1"/>
    </xf>
    <xf numFmtId="0" fontId="6" fillId="0" borderId="1" xfId="0" applyFont="1" applyFill="1" applyBorder="1" applyAlignment="1">
      <alignment horizontal="center" vertical="center" wrapText="1"/>
    </xf>
    <xf numFmtId="164" fontId="6" fillId="0" borderId="1" xfId="11" applyNumberFormat="1" applyFont="1" applyFill="1" applyBorder="1" applyAlignment="1">
      <alignment horizontal="justify" vertical="center" wrapText="1"/>
    </xf>
    <xf numFmtId="0" fontId="6" fillId="0" borderId="1" xfId="9" applyFont="1" applyFill="1" applyBorder="1" applyAlignment="1">
      <alignment horizontal="center" vertical="center" wrapText="1"/>
    </xf>
    <xf numFmtId="0" fontId="7" fillId="0" borderId="1" xfId="9" applyFont="1" applyFill="1" applyBorder="1" applyAlignment="1">
      <alignment vertical="center" wrapText="1"/>
    </xf>
    <xf numFmtId="0" fontId="3" fillId="0" borderId="1" xfId="0" applyFont="1" applyFill="1" applyBorder="1" applyAlignment="1">
      <alignmen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3" xfId="0" applyFont="1" applyFill="1" applyBorder="1" applyAlignment="1">
      <alignment vertical="center"/>
    </xf>
    <xf numFmtId="0" fontId="3" fillId="0" borderId="4" xfId="9" applyFont="1" applyFill="1" applyBorder="1" applyAlignment="1">
      <alignment horizontal="center" vertical="center" wrapText="1"/>
    </xf>
    <xf numFmtId="165" fontId="3" fillId="0" borderId="4" xfId="1" applyNumberFormat="1" applyFont="1" applyFill="1" applyBorder="1" applyAlignment="1">
      <alignment horizontal="center" vertical="center" wrapText="1"/>
    </xf>
    <xf numFmtId="0" fontId="3" fillId="0" borderId="2" xfId="9" applyFont="1" applyFill="1" applyBorder="1" applyAlignment="1">
      <alignment horizontal="center" vertical="center" wrapText="1"/>
    </xf>
    <xf numFmtId="167" fontId="6" fillId="0" borderId="5" xfId="12" applyNumberFormat="1" applyFont="1" applyBorder="1" applyAlignment="1">
      <alignment vertical="center"/>
    </xf>
    <xf numFmtId="0" fontId="3" fillId="0" borderId="1" xfId="9" applyFont="1" applyFill="1" applyBorder="1" applyAlignment="1">
      <alignment horizontal="left" vertical="center" wrapText="1"/>
    </xf>
    <xf numFmtId="3" fontId="3" fillId="0" borderId="5" xfId="0" applyNumberFormat="1" applyFont="1" applyBorder="1" applyAlignment="1">
      <alignment horizontal="right" vertical="center"/>
    </xf>
    <xf numFmtId="3" fontId="6" fillId="0" borderId="1" xfId="0" applyNumberFormat="1" applyFont="1" applyBorder="1" applyAlignment="1">
      <alignment horizontal="right" vertical="center"/>
    </xf>
    <xf numFmtId="3" fontId="6" fillId="2" borderId="1" xfId="0" applyNumberFormat="1" applyFont="1" applyFill="1" applyBorder="1" applyAlignment="1">
      <alignment horizontal="right" vertical="center"/>
    </xf>
    <xf numFmtId="3" fontId="6" fillId="0" borderId="1" xfId="0" applyNumberFormat="1" applyFont="1" applyFill="1" applyBorder="1" applyAlignment="1">
      <alignment horizontal="right" vertical="center"/>
    </xf>
    <xf numFmtId="3" fontId="3" fillId="0" borderId="1" xfId="0" applyNumberFormat="1" applyFont="1" applyBorder="1" applyAlignment="1">
      <alignment horizontal="right" vertical="center"/>
    </xf>
    <xf numFmtId="3" fontId="7" fillId="0" borderId="1" xfId="0" applyNumberFormat="1" applyFont="1" applyBorder="1" applyAlignment="1">
      <alignment horizontal="right" vertical="center"/>
    </xf>
    <xf numFmtId="3" fontId="6" fillId="0" borderId="3" xfId="0" applyNumberFormat="1" applyFont="1" applyFill="1" applyBorder="1" applyAlignment="1">
      <alignment horizontal="right" vertical="center"/>
    </xf>
    <xf numFmtId="3" fontId="3" fillId="0" borderId="3" xfId="0" applyNumberFormat="1" applyFont="1" applyFill="1" applyBorder="1" applyAlignment="1">
      <alignment horizontal="right" vertical="center"/>
    </xf>
    <xf numFmtId="167" fontId="6" fillId="0" borderId="3" xfId="12" applyNumberFormat="1" applyFont="1" applyBorder="1" applyAlignment="1">
      <alignment vertical="center"/>
    </xf>
    <xf numFmtId="3" fontId="9" fillId="0" borderId="0" xfId="9" applyNumberFormat="1" applyFont="1" applyFill="1"/>
    <xf numFmtId="0" fontId="16" fillId="0" borderId="0" xfId="9" applyFont="1" applyFill="1" applyAlignment="1">
      <alignment horizontal="center"/>
    </xf>
    <xf numFmtId="0" fontId="7" fillId="0" borderId="0" xfId="9" applyFont="1" applyFill="1" applyAlignment="1">
      <alignment horizontal="center"/>
    </xf>
    <xf numFmtId="0" fontId="17" fillId="0" borderId="0" xfId="0" applyFont="1" applyFill="1" applyAlignment="1">
      <alignment horizontal="left" vertical="center" wrapText="1"/>
    </xf>
    <xf numFmtId="0" fontId="17" fillId="0" borderId="0" xfId="0" applyFont="1" applyFill="1" applyAlignment="1">
      <alignment horizontal="left" vertical="center"/>
    </xf>
    <xf numFmtId="165" fontId="9" fillId="0" borderId="0" xfId="1" applyNumberFormat="1" applyFont="1" applyFill="1" applyAlignment="1">
      <alignment horizontal="right"/>
    </xf>
  </cellXfs>
  <cellStyles count="13">
    <cellStyle name="Comma 2" xfId="1"/>
    <cellStyle name="Currency 2" xfId="2"/>
    <cellStyle name="HAI" xfId="3"/>
    <cellStyle name="Normal" xfId="0" builtinId="0"/>
    <cellStyle name="Normal 2" xfId="4"/>
    <cellStyle name="Normal 3" xfId="5"/>
    <cellStyle name="Normal 4" xfId="6"/>
    <cellStyle name="Normal 5" xfId="7"/>
    <cellStyle name="Normal 6" xfId="8"/>
    <cellStyle name="Normal 7" xfId="9"/>
    <cellStyle name="Normal 8" xfId="10"/>
    <cellStyle name="Normal_Chi NSTW NSDP 2002 - PL" xfId="11"/>
    <cellStyle name="Percent 2 2" xfId="12"/>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571500</xdr:colOff>
      <xdr:row>0</xdr:row>
      <xdr:rowOff>438150</xdr:rowOff>
    </xdr:from>
    <xdr:to>
      <xdr:col>1</xdr:col>
      <xdr:colOff>723900</xdr:colOff>
      <xdr:row>0</xdr:row>
      <xdr:rowOff>439738</xdr:rowOff>
    </xdr:to>
    <xdr:cxnSp macro="">
      <xdr:nvCxnSpPr>
        <xdr:cNvPr id="3" name="Straight Connector 2"/>
        <xdr:cNvCxnSpPr/>
      </xdr:nvCxnSpPr>
      <xdr:spPr>
        <a:xfrm>
          <a:off x="571500" y="438150"/>
          <a:ext cx="8286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43"/>
  <sheetViews>
    <sheetView tabSelected="1" topLeftCell="A4" workbookViewId="0">
      <selection activeCell="D39" sqref="D39"/>
    </sheetView>
  </sheetViews>
  <sheetFormatPr defaultColWidth="11.7109375" defaultRowHeight="16.5"/>
  <cols>
    <col min="1" max="1" width="10.140625" style="3" customWidth="1"/>
    <col min="2" max="2" width="74.42578125" style="3" customWidth="1"/>
    <col min="3" max="4" width="16.28515625" style="3" customWidth="1"/>
    <col min="5" max="5" width="16.28515625" style="6" customWidth="1"/>
    <col min="6" max="7" width="11.7109375" style="3"/>
    <col min="8" max="8" width="12.7109375" style="3" bestFit="1" customWidth="1"/>
    <col min="9" max="16384" width="11.7109375" style="3"/>
  </cols>
  <sheetData>
    <row r="1" spans="1:8" ht="38.25" customHeight="1">
      <c r="A1" s="50" t="s">
        <v>52</v>
      </c>
      <c r="B1" s="51"/>
      <c r="D1" s="52" t="s">
        <v>50</v>
      </c>
      <c r="E1" s="52"/>
    </row>
    <row r="2" spans="1:8">
      <c r="A2" s="4"/>
      <c r="E2" s="5"/>
    </row>
    <row r="3" spans="1:8" ht="20.25">
      <c r="A3" s="48" t="s">
        <v>51</v>
      </c>
      <c r="B3" s="48"/>
      <c r="C3" s="48"/>
      <c r="D3" s="48"/>
      <c r="E3" s="48"/>
    </row>
    <row r="4" spans="1:8">
      <c r="A4" s="49" t="s">
        <v>48</v>
      </c>
      <c r="B4" s="49"/>
      <c r="C4" s="49"/>
      <c r="D4" s="49"/>
      <c r="E4" s="49"/>
    </row>
    <row r="5" spans="1:8">
      <c r="A5" s="9"/>
      <c r="B5" s="9"/>
      <c r="C5" s="9"/>
      <c r="D5" s="9"/>
      <c r="E5" s="9"/>
    </row>
    <row r="6" spans="1:8">
      <c r="A6" s="19"/>
      <c r="B6" s="20"/>
      <c r="C6" s="20"/>
      <c r="D6" s="20"/>
      <c r="E6" s="21" t="s">
        <v>0</v>
      </c>
    </row>
    <row r="7" spans="1:8" s="8" customFormat="1" ht="41.25" customHeight="1">
      <c r="A7" s="33" t="s">
        <v>1</v>
      </c>
      <c r="B7" s="33" t="s">
        <v>2</v>
      </c>
      <c r="C7" s="33" t="s">
        <v>27</v>
      </c>
      <c r="D7" s="33" t="s">
        <v>49</v>
      </c>
      <c r="E7" s="34" t="s">
        <v>17</v>
      </c>
    </row>
    <row r="8" spans="1:8" s="7" customFormat="1" ht="18" customHeight="1">
      <c r="A8" s="35"/>
      <c r="B8" s="35" t="s">
        <v>10</v>
      </c>
      <c r="C8" s="16">
        <f>C9+C10+C43</f>
        <v>7373778</v>
      </c>
      <c r="D8" s="16">
        <f>D9+D10+D43</f>
        <v>10469266</v>
      </c>
      <c r="E8" s="36">
        <f>D8/C8</f>
        <v>1.4197967446267028</v>
      </c>
      <c r="H8" s="47"/>
    </row>
    <row r="9" spans="1:8" s="7" customFormat="1" ht="18" customHeight="1">
      <c r="A9" s="22" t="s">
        <v>3</v>
      </c>
      <c r="B9" s="37" t="s">
        <v>28</v>
      </c>
      <c r="C9" s="38">
        <v>2918024</v>
      </c>
      <c r="D9" s="38">
        <v>2882240</v>
      </c>
      <c r="E9" s="36">
        <f>D9/C9</f>
        <v>0.98773690689315785</v>
      </c>
      <c r="H9" s="47"/>
    </row>
    <row r="10" spans="1:8" s="7" customFormat="1" ht="18" customHeight="1">
      <c r="A10" s="22" t="s">
        <v>4</v>
      </c>
      <c r="B10" s="37" t="s">
        <v>29</v>
      </c>
      <c r="C10" s="17">
        <f>C12+C27+C39+C40+C41+C42+38661</f>
        <v>4455754</v>
      </c>
      <c r="D10" s="17">
        <f>D12+D27+D39+D40+D41+D42</f>
        <v>5218641</v>
      </c>
      <c r="E10" s="36">
        <f>D10/C10</f>
        <v>1.1712138955606615</v>
      </c>
    </row>
    <row r="11" spans="1:8" s="7" customFormat="1" ht="18" customHeight="1">
      <c r="A11" s="22"/>
      <c r="B11" s="23" t="s">
        <v>22</v>
      </c>
      <c r="C11" s="18"/>
      <c r="D11" s="18"/>
      <c r="E11" s="36"/>
    </row>
    <row r="12" spans="1:8" s="7" customFormat="1" ht="18" customHeight="1">
      <c r="A12" s="22" t="s">
        <v>5</v>
      </c>
      <c r="B12" s="24" t="s">
        <v>18</v>
      </c>
      <c r="C12" s="17">
        <f>C13+C25+C26</f>
        <v>1760384</v>
      </c>
      <c r="D12" s="17">
        <f>D13+D25+D26</f>
        <v>2768000</v>
      </c>
      <c r="E12" s="36">
        <f>D12/C12</f>
        <v>1.5723842070820913</v>
      </c>
      <c r="H12" s="47"/>
    </row>
    <row r="13" spans="1:8" s="7" customFormat="1" ht="18" customHeight="1">
      <c r="A13" s="25">
        <v>1</v>
      </c>
      <c r="B13" s="10" t="s">
        <v>19</v>
      </c>
      <c r="C13" s="39">
        <f>1741745+18639</f>
        <v>1760384</v>
      </c>
      <c r="D13" s="13">
        <f>SUM(D15:D24)+29663+19063</f>
        <v>2768000</v>
      </c>
      <c r="E13" s="36">
        <f>D13/C13</f>
        <v>1.5723842070820913</v>
      </c>
      <c r="G13" s="47"/>
    </row>
    <row r="14" spans="1:8" s="7" customFormat="1" ht="18" customHeight="1">
      <c r="A14" s="25"/>
      <c r="B14" s="11" t="s">
        <v>22</v>
      </c>
      <c r="C14" s="14"/>
      <c r="D14" s="14"/>
      <c r="E14" s="36"/>
    </row>
    <row r="15" spans="1:8" s="7" customFormat="1" ht="18" customHeight="1">
      <c r="A15" s="2" t="s">
        <v>30</v>
      </c>
      <c r="B15" s="1" t="s">
        <v>23</v>
      </c>
      <c r="C15" s="15"/>
      <c r="D15" s="40">
        <v>519901</v>
      </c>
      <c r="E15" s="36"/>
    </row>
    <row r="16" spans="1:8" s="7" customFormat="1" ht="18" customHeight="1">
      <c r="A16" s="2" t="s">
        <v>31</v>
      </c>
      <c r="B16" s="1" t="s">
        <v>24</v>
      </c>
      <c r="C16" s="15"/>
      <c r="D16" s="40">
        <v>20010</v>
      </c>
      <c r="E16" s="36"/>
    </row>
    <row r="17" spans="1:7" s="7" customFormat="1" ht="18" customHeight="1">
      <c r="A17" s="2" t="s">
        <v>32</v>
      </c>
      <c r="B17" s="1" t="s">
        <v>33</v>
      </c>
      <c r="C17" s="15"/>
      <c r="D17" s="39">
        <v>442117</v>
      </c>
      <c r="E17" s="36"/>
    </row>
    <row r="18" spans="1:7" s="7" customFormat="1" ht="18" customHeight="1">
      <c r="A18" s="2" t="s">
        <v>34</v>
      </c>
      <c r="B18" s="1" t="s">
        <v>35</v>
      </c>
      <c r="C18" s="15"/>
      <c r="D18" s="39">
        <v>36750</v>
      </c>
      <c r="E18" s="36"/>
    </row>
    <row r="19" spans="1:7" s="7" customFormat="1" ht="18" customHeight="1">
      <c r="A19" s="2" t="s">
        <v>36</v>
      </c>
      <c r="B19" s="1" t="s">
        <v>37</v>
      </c>
      <c r="C19" s="15"/>
      <c r="D19" s="39">
        <v>2695</v>
      </c>
      <c r="E19" s="36"/>
    </row>
    <row r="20" spans="1:7" s="7" customFormat="1" ht="18" customHeight="1">
      <c r="A20" s="2" t="s">
        <v>38</v>
      </c>
      <c r="B20" s="1" t="s">
        <v>39</v>
      </c>
      <c r="C20" s="15"/>
      <c r="D20" s="41"/>
      <c r="E20" s="36"/>
    </row>
    <row r="21" spans="1:7" s="7" customFormat="1" ht="18" customHeight="1">
      <c r="A21" s="2" t="s">
        <v>40</v>
      </c>
      <c r="B21" s="1" t="s">
        <v>41</v>
      </c>
      <c r="C21" s="15"/>
      <c r="D21" s="39"/>
      <c r="E21" s="36"/>
    </row>
    <row r="22" spans="1:7" s="7" customFormat="1" ht="18" customHeight="1">
      <c r="A22" s="2" t="s">
        <v>42</v>
      </c>
      <c r="B22" s="1" t="s">
        <v>43</v>
      </c>
      <c r="C22" s="15"/>
      <c r="D22" s="39">
        <v>1683482</v>
      </c>
      <c r="E22" s="36"/>
    </row>
    <row r="23" spans="1:7" s="7" customFormat="1" ht="18" customHeight="1">
      <c r="A23" s="2" t="s">
        <v>44</v>
      </c>
      <c r="B23" s="1" t="s">
        <v>45</v>
      </c>
      <c r="C23" s="15"/>
      <c r="D23" s="39">
        <v>64</v>
      </c>
      <c r="E23" s="36"/>
    </row>
    <row r="24" spans="1:7" s="7" customFormat="1" ht="18" customHeight="1">
      <c r="A24" s="2" t="s">
        <v>46</v>
      </c>
      <c r="B24" s="1" t="s">
        <v>47</v>
      </c>
      <c r="C24" s="15"/>
      <c r="D24" s="39">
        <v>14255</v>
      </c>
      <c r="E24" s="36"/>
    </row>
    <row r="25" spans="1:7" s="7" customFormat="1" ht="47.25">
      <c r="A25" s="2">
        <v>2</v>
      </c>
      <c r="B25" s="26" t="s">
        <v>20</v>
      </c>
      <c r="C25" s="15"/>
      <c r="D25" s="15"/>
      <c r="E25" s="36"/>
    </row>
    <row r="26" spans="1:7" s="7" customFormat="1" ht="18" customHeight="1">
      <c r="A26" s="25">
        <v>3</v>
      </c>
      <c r="B26" s="10" t="s">
        <v>21</v>
      </c>
      <c r="C26" s="13"/>
      <c r="D26" s="13"/>
      <c r="E26" s="36"/>
    </row>
    <row r="27" spans="1:7" s="7" customFormat="1" ht="18" customHeight="1">
      <c r="A27" s="22" t="s">
        <v>6</v>
      </c>
      <c r="B27" s="24" t="s">
        <v>11</v>
      </c>
      <c r="C27" s="17">
        <f>SUM(C29:C38)+42669+7430+24186</f>
        <v>2559025</v>
      </c>
      <c r="D27" s="17">
        <f>SUM(D29:D38)+56436+8449+63234</f>
        <v>2371251</v>
      </c>
      <c r="E27" s="36">
        <f>D27/C27</f>
        <v>0.92662283486874886</v>
      </c>
    </row>
    <row r="28" spans="1:7" ht="18" customHeight="1">
      <c r="A28" s="27"/>
      <c r="B28" s="28" t="s">
        <v>22</v>
      </c>
      <c r="C28" s="18"/>
      <c r="D28" s="18"/>
      <c r="E28" s="36"/>
      <c r="G28" s="12"/>
    </row>
    <row r="29" spans="1:7" ht="18" customHeight="1">
      <c r="A29" s="27">
        <v>1</v>
      </c>
      <c r="B29" s="1" t="s">
        <v>23</v>
      </c>
      <c r="C29" s="39">
        <v>660310</v>
      </c>
      <c r="D29" s="39">
        <f>501766-4</f>
        <v>501762</v>
      </c>
      <c r="E29" s="36">
        <f>D29/C29</f>
        <v>0.75988853720222316</v>
      </c>
    </row>
    <row r="30" spans="1:7" ht="18" customHeight="1">
      <c r="A30" s="27">
        <f t="shared" ref="A30:A38" si="0">+A29+1</f>
        <v>2</v>
      </c>
      <c r="B30" s="1" t="s">
        <v>24</v>
      </c>
      <c r="C30" s="39">
        <v>25960</v>
      </c>
      <c r="D30" s="39">
        <v>24935</v>
      </c>
      <c r="E30" s="36">
        <f>D30/C30</f>
        <v>0.96051617873651773</v>
      </c>
    </row>
    <row r="31" spans="1:7" ht="18" customHeight="1">
      <c r="A31" s="27">
        <f t="shared" si="0"/>
        <v>3</v>
      </c>
      <c r="B31" s="1" t="s">
        <v>33</v>
      </c>
      <c r="C31" s="39">
        <v>595110</v>
      </c>
      <c r="D31" s="39">
        <f>636345-13100</f>
        <v>623245</v>
      </c>
      <c r="E31" s="36">
        <f t="shared" ref="E31:E41" si="1">D31/C31</f>
        <v>1.0472769740048058</v>
      </c>
    </row>
    <row r="32" spans="1:7" ht="18" customHeight="1">
      <c r="A32" s="27">
        <f t="shared" si="0"/>
        <v>4</v>
      </c>
      <c r="B32" s="1" t="s">
        <v>35</v>
      </c>
      <c r="C32" s="39">
        <v>25335</v>
      </c>
      <c r="D32" s="39">
        <f>34778-3504</f>
        <v>31274</v>
      </c>
      <c r="E32" s="36">
        <f t="shared" si="1"/>
        <v>1.2344187882376159</v>
      </c>
    </row>
    <row r="33" spans="1:5" ht="18" customHeight="1">
      <c r="A33" s="27">
        <f t="shared" si="0"/>
        <v>5</v>
      </c>
      <c r="B33" s="1" t="s">
        <v>37</v>
      </c>
      <c r="C33" s="39">
        <v>9500</v>
      </c>
      <c r="D33" s="39">
        <v>9583</v>
      </c>
      <c r="E33" s="36">
        <f t="shared" si="1"/>
        <v>1.0087368421052632</v>
      </c>
    </row>
    <row r="34" spans="1:5" ht="18" customHeight="1">
      <c r="A34" s="27">
        <f t="shared" si="0"/>
        <v>6</v>
      </c>
      <c r="B34" s="1" t="s">
        <v>39</v>
      </c>
      <c r="C34" s="39">
        <v>14120</v>
      </c>
      <c r="D34" s="39">
        <f>18230-2265</f>
        <v>15965</v>
      </c>
      <c r="E34" s="36">
        <f t="shared" si="1"/>
        <v>1.1306657223796035</v>
      </c>
    </row>
    <row r="35" spans="1:5" ht="18" customHeight="1">
      <c r="A35" s="27">
        <f t="shared" si="0"/>
        <v>7</v>
      </c>
      <c r="B35" s="1" t="s">
        <v>41</v>
      </c>
      <c r="C35" s="39">
        <v>78372</v>
      </c>
      <c r="D35" s="39">
        <v>33156</v>
      </c>
      <c r="E35" s="36">
        <f t="shared" si="1"/>
        <v>0.42305925585668352</v>
      </c>
    </row>
    <row r="36" spans="1:5" ht="18" customHeight="1">
      <c r="A36" s="27">
        <f t="shared" si="0"/>
        <v>8</v>
      </c>
      <c r="B36" s="1" t="s">
        <v>43</v>
      </c>
      <c r="C36" s="39">
        <v>615144</v>
      </c>
      <c r="D36" s="39">
        <f>536243-16055</f>
        <v>520188</v>
      </c>
      <c r="E36" s="36">
        <f t="shared" si="1"/>
        <v>0.84563614373219931</v>
      </c>
    </row>
    <row r="37" spans="1:5" ht="18" customHeight="1">
      <c r="A37" s="27">
        <f t="shared" si="0"/>
        <v>9</v>
      </c>
      <c r="B37" s="1" t="s">
        <v>45</v>
      </c>
      <c r="C37" s="39">
        <v>421239</v>
      </c>
      <c r="D37" s="39">
        <f>462755-18661</f>
        <v>444094</v>
      </c>
      <c r="E37" s="36">
        <f t="shared" si="1"/>
        <v>1.0542566096681456</v>
      </c>
    </row>
    <row r="38" spans="1:5" ht="18" customHeight="1">
      <c r="A38" s="27">
        <f t="shared" si="0"/>
        <v>10</v>
      </c>
      <c r="B38" s="1" t="s">
        <v>47</v>
      </c>
      <c r="C38" s="39">
        <v>39650</v>
      </c>
      <c r="D38" s="39">
        <f>50657-11727</f>
        <v>38930</v>
      </c>
      <c r="E38" s="36">
        <f t="shared" si="1"/>
        <v>0.98184110970996219</v>
      </c>
    </row>
    <row r="39" spans="1:5" ht="18" customHeight="1">
      <c r="A39" s="22" t="s">
        <v>7</v>
      </c>
      <c r="B39" s="29" t="s">
        <v>12</v>
      </c>
      <c r="C39" s="42">
        <v>2916</v>
      </c>
      <c r="D39" s="42">
        <v>5783</v>
      </c>
      <c r="E39" s="36">
        <f t="shared" si="1"/>
        <v>1.983196159122085</v>
      </c>
    </row>
    <row r="40" spans="1:5" ht="18" customHeight="1">
      <c r="A40" s="30" t="s">
        <v>8</v>
      </c>
      <c r="B40" s="29" t="s">
        <v>13</v>
      </c>
      <c r="C40" s="42">
        <v>1260</v>
      </c>
      <c r="D40" s="42">
        <v>1260</v>
      </c>
      <c r="E40" s="36">
        <f t="shared" si="1"/>
        <v>1</v>
      </c>
    </row>
    <row r="41" spans="1:5" ht="18" customHeight="1">
      <c r="A41" s="30" t="s">
        <v>9</v>
      </c>
      <c r="B41" s="29" t="s">
        <v>14</v>
      </c>
      <c r="C41" s="42">
        <v>93508</v>
      </c>
      <c r="D41" s="42">
        <v>72347</v>
      </c>
      <c r="E41" s="36">
        <f t="shared" si="1"/>
        <v>0.77369850707960819</v>
      </c>
    </row>
    <row r="42" spans="1:5" s="7" customFormat="1" ht="18" customHeight="1">
      <c r="A42" s="30" t="s">
        <v>25</v>
      </c>
      <c r="B42" s="29" t="s">
        <v>15</v>
      </c>
      <c r="C42" s="43"/>
      <c r="D42" s="43"/>
      <c r="E42" s="36"/>
    </row>
    <row r="43" spans="1:5" s="7" customFormat="1" ht="18" customHeight="1">
      <c r="A43" s="31" t="s">
        <v>16</v>
      </c>
      <c r="B43" s="32" t="s">
        <v>26</v>
      </c>
      <c r="C43" s="44"/>
      <c r="D43" s="45">
        <v>2368385</v>
      </c>
      <c r="E43" s="46"/>
    </row>
  </sheetData>
  <mergeCells count="4">
    <mergeCell ref="A3:E3"/>
    <mergeCell ref="A4:E4"/>
    <mergeCell ref="A1:B1"/>
    <mergeCell ref="D1:E1"/>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48A5B02-D91F-4D1A-8BA3-56D01AE51E8B}">
  <ds:schemaRefs>
    <ds:schemaRef ds:uri="http://schemas.microsoft.com/sharepoint/v3/contenttype/forms"/>
  </ds:schemaRefs>
</ds:datastoreItem>
</file>

<file path=customXml/itemProps2.xml><?xml version="1.0" encoding="utf-8"?>
<ds:datastoreItem xmlns:ds="http://schemas.openxmlformats.org/officeDocument/2006/customXml" ds:itemID="{4EC60134-4F36-4862-B7C6-FB1490B431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B8080636-1B73-412B-88DB-FA5BAABD514F}">
  <ds:schemaRef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 Lương Xuân</dc:creator>
  <cp:lastModifiedBy>TTCNTT</cp:lastModifiedBy>
  <dcterms:created xsi:type="dcterms:W3CDTF">2018-08-22T07:49:45Z</dcterms:created>
  <dcterms:modified xsi:type="dcterms:W3CDTF">2020-01-10T02:59:03Z</dcterms:modified>
</cp:coreProperties>
</file>