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92" yWindow="120" windowWidth="18888" windowHeight="6624"/>
  </bookViews>
  <sheets>
    <sheet name="Sheet1" sheetId="1" r:id="rId1"/>
    <sheet name="Sheet2" sheetId="2" r:id="rId2"/>
    <sheet name="Sheet3" sheetId="3" r:id="rId3"/>
  </sheets>
  <externalReferences>
    <externalReference r:id="rId4"/>
  </externalReferences>
  <definedNames>
    <definedName name="_xlnm.Print_Titles" localSheetId="0">Sheet1!$5:$7</definedName>
  </definedNames>
  <calcPr calcId="144525"/>
</workbook>
</file>

<file path=xl/calcChain.xml><?xml version="1.0" encoding="utf-8"?>
<calcChain xmlns="http://schemas.openxmlformats.org/spreadsheetml/2006/main">
  <c r="G10" i="1" l="1"/>
  <c r="D43" i="1" l="1"/>
  <c r="G43" i="1" s="1"/>
  <c r="C42" i="1"/>
  <c r="G42" i="1" s="1"/>
  <c r="C41" i="1"/>
  <c r="G41" i="1" s="1"/>
  <c r="D40" i="1"/>
  <c r="C40" i="1"/>
  <c r="D39" i="1"/>
  <c r="G39" i="1" s="1"/>
  <c r="D38" i="1"/>
  <c r="C38" i="1"/>
  <c r="D37" i="1"/>
  <c r="C37" i="1"/>
  <c r="D36" i="1"/>
  <c r="C36" i="1"/>
  <c r="D35" i="1"/>
  <c r="C35" i="1"/>
  <c r="D34" i="1"/>
  <c r="C34" i="1"/>
  <c r="D33" i="1"/>
  <c r="C33" i="1"/>
  <c r="D32" i="1"/>
  <c r="C32" i="1"/>
  <c r="D31" i="1"/>
  <c r="C31" i="1"/>
  <c r="D30" i="1"/>
  <c r="C30" i="1"/>
  <c r="D29" i="1"/>
  <c r="C29" i="1"/>
  <c r="F27" i="1"/>
  <c r="F10" i="1" s="1"/>
  <c r="E27" i="1"/>
  <c r="E10" i="1" s="1"/>
  <c r="D26" i="1"/>
  <c r="G26" i="1" s="1"/>
  <c r="D25" i="1"/>
  <c r="G25" i="1" s="1"/>
  <c r="D24" i="1"/>
  <c r="G24" i="1" s="1"/>
  <c r="D23" i="1"/>
  <c r="G23" i="1" s="1"/>
  <c r="D22" i="1"/>
  <c r="G22" i="1" s="1"/>
  <c r="D21" i="1"/>
  <c r="G21" i="1" s="1"/>
  <c r="D20" i="1"/>
  <c r="G20" i="1" s="1"/>
  <c r="D19" i="1"/>
  <c r="G19" i="1" s="1"/>
  <c r="D18" i="1"/>
  <c r="G18" i="1" s="1"/>
  <c r="D17" i="1"/>
  <c r="G17" i="1" s="1"/>
  <c r="D16" i="1"/>
  <c r="G16" i="1" s="1"/>
  <c r="D15" i="1"/>
  <c r="G15" i="1" s="1"/>
  <c r="C13" i="1"/>
  <c r="D9" i="1"/>
  <c r="H36" i="1" l="1"/>
  <c r="G33" i="1"/>
  <c r="G34" i="1"/>
  <c r="G31" i="1"/>
  <c r="H35" i="1"/>
  <c r="G40" i="1"/>
  <c r="H33" i="1"/>
  <c r="G37" i="1"/>
  <c r="H38" i="1"/>
  <c r="H30" i="1"/>
  <c r="H31" i="1"/>
  <c r="H32" i="1"/>
  <c r="H40" i="1"/>
  <c r="G32" i="1"/>
  <c r="H37" i="1"/>
  <c r="G29" i="1"/>
  <c r="G35" i="1"/>
  <c r="H29" i="1"/>
  <c r="G38" i="1"/>
  <c r="D13" i="1"/>
  <c r="H13" i="1" s="1"/>
  <c r="G30" i="1"/>
  <c r="G36" i="1"/>
  <c r="H34" i="1"/>
  <c r="G9" i="1"/>
  <c r="H9" i="1"/>
  <c r="G27" i="1" l="1"/>
  <c r="G13" i="1"/>
  <c r="H27" i="1"/>
  <c r="H12" i="1"/>
  <c r="H10" i="1" l="1"/>
  <c r="H8" i="1" l="1"/>
</calcChain>
</file>

<file path=xl/sharedStrings.xml><?xml version="1.0" encoding="utf-8"?>
<sst xmlns="http://schemas.openxmlformats.org/spreadsheetml/2006/main" count="75" uniqueCount="61">
  <si>
    <t>QUYẾT TOÁN CHI NGÂN SÁCH CẤP TỈNH THEO LĨNH VỰC NĂM 2017</t>
  </si>
  <si>
    <t>ĐVT: Triệu đồng</t>
  </si>
  <si>
    <t>STT</t>
  </si>
  <si>
    <t>Nội dung</t>
  </si>
  <si>
    <t>Dự toán</t>
  </si>
  <si>
    <t>Quyết toán</t>
  </si>
  <si>
    <t>Tỉnh</t>
  </si>
  <si>
    <t>Ngân sách</t>
  </si>
  <si>
    <t>So sánh</t>
  </si>
  <si>
    <t>Tuyệt đối</t>
  </si>
  <si>
    <t>Tương đối (%)</t>
  </si>
  <si>
    <t>A</t>
  </si>
  <si>
    <t>B</t>
  </si>
  <si>
    <t>3=2-1</t>
  </si>
  <si>
    <t>4=2/1</t>
  </si>
  <si>
    <t>TỔNG CHI NSĐP</t>
  </si>
  <si>
    <t>CHI NGÂN SÁCH CẤP TỈNH THEO LĨNH VỰC</t>
  </si>
  <si>
    <t>kể cả bổ sung có mục tiêu, CTMT; không bao gồm CTMTQG</t>
  </si>
  <si>
    <t>I</t>
  </si>
  <si>
    <t xml:space="preserve">Chi đầu tư phát triển </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</si>
  <si>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</si>
  <si>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</si>
  <si>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</si>
  <si>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</si>
  <si>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</si>
  <si>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</si>
  <si>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</si>
  <si>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</si>
  <si>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</si>
  <si>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</si>
  <si>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</si>
  <si>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</si>
  <si>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</si>
  <si>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</si>
  <si>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</si>
  <si>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Cột dự toán: Lấy số liệu ở cột 4 của BC tình hình thực hiện DT (kể cả DT chưa PB, gồm DT và lệnh chi)</t>
  </si>
  <si>
    <t>kể cả chi trợ giá</t>
  </si>
  <si>
    <t>III</t>
  </si>
  <si>
    <t xml:space="preserve">Chi trả nợ lãi các khoản do chính quyền địa phương vay </t>
  </si>
  <si>
    <t>IV</t>
  </si>
  <si>
    <t xml:space="preserve">Chi bổ sung quỹ dự trữ tài chính </t>
  </si>
  <si>
    <t>V</t>
  </si>
  <si>
    <t>Dự phòng ngân sách</t>
  </si>
  <si>
    <t>VI</t>
  </si>
  <si>
    <t>Chi tạo nguồn, điều chỉnh tiền lương</t>
  </si>
  <si>
    <t>C</t>
  </si>
  <si>
    <t>CHI CHUYỂN NGUỒN SANG NĂM SAU</t>
  </si>
  <si>
    <t>UBND TỈNH PHÚ YÊN</t>
  </si>
  <si>
    <t>Biểu số 65/CK-NSNN</t>
  </si>
  <si>
    <t>Trong đó:</t>
  </si>
  <si>
    <t>1.1</t>
  </si>
  <si>
    <t>1.2</t>
  </si>
  <si>
    <t>1.3</t>
  </si>
  <si>
    <t>1.4</t>
  </si>
  <si>
    <t>1.5</t>
  </si>
  <si>
    <t>1.6</t>
  </si>
  <si>
    <t>1.7</t>
  </si>
  <si>
    <t>1.8</t>
  </si>
  <si>
    <t>1.9</t>
  </si>
  <si>
    <t>1.10</t>
  </si>
  <si>
    <t>CHI BỔ SUNG CÂN ĐỐI CHO NGÂN SÁCH HUYỆN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</si>
</sst>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quot;&quot;;_(@_)"/>
  </numFmts>
  <fonts count="27">
    <font>
      <sz val="12"/>
      <color theme="1"/>
      <name val="Times New Roman"/>
      <family val="2"/>
    </font>
    <font>
      <b/>
      <sz val="11"/>
      <color theme="1"/>
      <name val="Times New Roman"/>
      <family val="1"/>
    </font>
    <font>
      <sz val="11"/>
      <color theme="1"/>
      <name val="Times New Roman"/>
      <family val="1"/>
    </font>
    <font>
      <sz val="12"/>
      <color theme="1"/>
      <name val="Times New Roman"/>
      <family val="1"/>
    </font>
    <font>
      <sz val="11"/>
      <name val="Times New Roman"/>
      <family val="1"/>
    </font>
    <font>
      <b/>
      <sz val="14"/>
      <name val="Times New Roman"/>
      <family val="1"/>
    </font>
    <font>
      <i/>
      <sz val="12"/>
      <name val="Times New Roman"/>
      <family val="1"/>
    </font>
    <font>
      <b/>
      <sz val="14"/>
      <color theme="1"/>
      <name val="Times New Roman"/>
      <family val="1"/>
    </font>
    <font>
      <i/>
      <sz val="12"/>
      <color theme="1"/>
      <name val="Times New Roman"/>
      <family val="1"/>
    </font>
    <font>
      <b/>
      <sz val="10"/>
      <color theme="1"/>
      <name val="Times New Roman"/>
      <family val="1"/>
    </font>
    <font>
      <sz val="10"/>
      <color theme="1"/>
      <name val="Times New Roman"/>
      <family val="1"/>
    </font>
    <font>
      <b/>
      <sz val="12"/>
      <color rgb="FF00B0F0"/>
      <name val="Times New Roman"/>
      <family val="1"/>
    </font>
    <font>
      <b/>
      <sz val="12"/>
      <color theme="1"/>
      <name val="Times New Roman"/>
      <family val="1"/>
    </font>
    <font>
      <b/>
      <i/>
      <sz val="10"/>
      <color theme="1"/>
      <name val="Times New Roman"/>
      <family val="1"/>
    </font>
    <font>
      <i/>
      <sz val="10"/>
      <color theme="1"/>
      <name val="Times New Roman"/>
      <family val="1"/>
    </font>
    <font>
      <b/>
      <sz val="12"/>
      <name val="Times New Roman"/>
      <family val="1"/>
    </font>
    <font>
      <sz val="11"/>
      <color theme="1"/>
      <name val="Calibri"/>
      <family val="2"/>
      <scheme val="minor"/>
    </font>
    <font>
      <sz val="12"/>
      <name val=".VnArial Narrow"/>
    </font>
    <font>
      <sz val="12"/>
      <name val=".VnArial Narrow"/>
      <family val="2"/>
    </font>
    <font>
      <sz val="12"/>
      <name val=".VnTime"/>
      <family val="2"/>
    </font>
    <font>
      <sz val="10"/>
      <name val="Arial"/>
      <family val="2"/>
      <charset val="163"/>
    </font>
    <font>
      <sz val="12"/>
      <name val="Times New Roman"/>
      <family val="1"/>
      <charset val="163"/>
    </font>
    <font>
      <sz val="13"/>
      <name val=".VnTime"/>
      <family val="2"/>
    </font>
    <font>
      <sz val="11"/>
      <name val="Times New Roman"/>
      <family val="1"/>
      <charset val="163"/>
    </font>
    <font>
      <sz val="13"/>
      <name val="VnTime"/>
    </font>
    <font>
      <sz val="11"/>
      <color theme="1"/>
      <name val="Calibri"/>
      <family val="2"/>
      <charset val="163"/>
      <scheme val="minor"/>
    </font>
    <font>
      <b/>
      <sz val="10"/>
      <name val="Times New Roman"/>
      <family val="1"/>
      <charset val="163"/>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hair">
        <color theme="0" tint="-0.34998626667073579"/>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theme="0" tint="-0.34998626667073579"/>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s>
  <cellStyleXfs count="13">
    <xf numFmtId="0" fontId="0" fillId="0" borderId="0"/>
    <xf numFmtId="0" fontId="16" fillId="0" borderId="0"/>
    <xf numFmtId="43" fontId="23" fillId="0" borderId="0" applyFont="0" applyFill="0" applyBorder="0" applyAlignment="0" applyProtection="0"/>
    <xf numFmtId="44" fontId="23" fillId="0" borderId="0" applyFont="0" applyFill="0" applyBorder="0" applyAlignment="0" applyProtection="0"/>
    <xf numFmtId="164" fontId="22" fillId="0" borderId="0" applyFont="0" applyFill="0" applyBorder="0" applyAlignment="0" applyProtection="0"/>
    <xf numFmtId="0" fontId="19" fillId="0" borderId="0"/>
    <xf numFmtId="0" fontId="20" fillId="0" borderId="0"/>
    <xf numFmtId="0" fontId="18" fillId="0" borderId="0"/>
    <xf numFmtId="0" fontId="25" fillId="0" borderId="0"/>
    <xf numFmtId="0" fontId="19" fillId="0" borderId="0"/>
    <xf numFmtId="0" fontId="23" fillId="0" borderId="0"/>
    <xf numFmtId="0" fontId="17" fillId="0" borderId="0"/>
    <xf numFmtId="0" fontId="24" fillId="0" borderId="0"/>
  </cellStyleXfs>
  <cellXfs count="65">
    <xf numFmtId="0" fontId="0" fillId="0" borderId="0" xfId="0"/>
    <xf numFmtId="3" fontId="3" fillId="0" borderId="0" xfId="0" applyNumberFormat="1" applyFont="1" applyAlignment="1">
      <alignment horizontal="right"/>
    </xf>
    <xf numFmtId="38" fontId="3" fillId="0" borderId="0" xfId="0" applyNumberFormat="1" applyFont="1" applyAlignment="1">
      <alignment horizontal="right"/>
    </xf>
    <xf numFmtId="0" fontId="3" fillId="0" borderId="0" xfId="0" applyFont="1" applyAlignment="1">
      <alignment horizontal="center"/>
    </xf>
    <xf numFmtId="0" fontId="3" fillId="0" borderId="0" xfId="0" applyFont="1"/>
    <xf numFmtId="0" fontId="4" fillId="0" borderId="0" xfId="0" applyFont="1"/>
    <xf numFmtId="0" fontId="5" fillId="0" borderId="0" xfId="0" applyFont="1" applyAlignment="1">
      <alignment vertical="center"/>
    </xf>
    <xf numFmtId="0" fontId="6" fillId="0" borderId="0" xfId="0" applyFont="1" applyAlignment="1">
      <alignment horizontal="right" vertical="center"/>
    </xf>
    <xf numFmtId="3" fontId="9" fillId="2" borderId="4" xfId="0" applyNumberFormat="1" applyFont="1" applyFill="1" applyBorder="1" applyAlignment="1">
      <alignment horizontal="center" vertical="center" wrapText="1"/>
    </xf>
    <xf numFmtId="3" fontId="9" fillId="0" borderId="8" xfId="0" applyNumberFormat="1" applyFont="1" applyBorder="1" applyAlignment="1">
      <alignment horizontal="center" vertical="center" wrapText="1"/>
    </xf>
    <xf numFmtId="38" fontId="9" fillId="0" borderId="8"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10" fillId="0" borderId="8" xfId="0" applyFont="1" applyBorder="1" applyAlignment="1">
      <alignment horizontal="center" vertical="center" wrapText="1"/>
    </xf>
    <xf numFmtId="3" fontId="2" fillId="0" borderId="8" xfId="0" applyNumberFormat="1" applyFont="1" applyBorder="1" applyAlignment="1">
      <alignment horizontal="center" vertical="center" wrapText="1"/>
    </xf>
    <xf numFmtId="38" fontId="2"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9" fillId="0" borderId="9" xfId="0" applyFont="1" applyBorder="1" applyAlignment="1">
      <alignment horizontal="center" vertical="center" wrapText="1"/>
    </xf>
    <xf numFmtId="3" fontId="1" fillId="0" borderId="9" xfId="0" applyNumberFormat="1" applyFont="1" applyBorder="1" applyAlignment="1">
      <alignment horizontal="right" vertical="center" wrapText="1"/>
    </xf>
    <xf numFmtId="2" fontId="1" fillId="0" borderId="9" xfId="0" applyNumberFormat="1" applyFont="1" applyBorder="1" applyAlignment="1">
      <alignment horizontal="right" vertical="center" wrapText="1"/>
    </xf>
    <xf numFmtId="3" fontId="3" fillId="0" borderId="0" xfId="0" applyNumberFormat="1" applyFont="1"/>
    <xf numFmtId="3" fontId="11" fillId="0" borderId="0" xfId="0" applyNumberFormat="1" applyFont="1"/>
    <xf numFmtId="0" fontId="9" fillId="0" borderId="10" xfId="0" applyFont="1" applyBorder="1" applyAlignment="1">
      <alignment horizontal="center" vertical="center" wrapText="1"/>
    </xf>
    <xf numFmtId="0" fontId="9" fillId="0" borderId="10" xfId="0" applyFont="1" applyBorder="1" applyAlignment="1">
      <alignment vertical="center" wrapText="1"/>
    </xf>
    <xf numFmtId="3" fontId="1" fillId="0" borderId="10" xfId="0" applyNumberFormat="1" applyFont="1" applyBorder="1" applyAlignment="1">
      <alignment horizontal="right" vertical="center" wrapText="1"/>
    </xf>
    <xf numFmtId="3" fontId="2" fillId="0" borderId="10" xfId="0" applyNumberFormat="1" applyFont="1" applyBorder="1" applyAlignment="1">
      <alignment horizontal="right" vertical="center" wrapText="1"/>
    </xf>
    <xf numFmtId="1" fontId="1" fillId="0" borderId="10" xfId="0" applyNumberFormat="1" applyFont="1" applyBorder="1" applyAlignment="1">
      <alignment horizontal="right" vertical="center" wrapText="1"/>
    </xf>
    <xf numFmtId="2" fontId="1" fillId="0" borderId="10" xfId="0" applyNumberFormat="1" applyFont="1" applyBorder="1" applyAlignment="1">
      <alignment horizontal="right" vertical="center" wrapText="1"/>
    </xf>
    <xf numFmtId="0" fontId="10" fillId="0" borderId="0" xfId="0" applyFont="1"/>
    <xf numFmtId="0" fontId="10" fillId="0" borderId="10" xfId="0" applyFont="1" applyBorder="1" applyAlignment="1">
      <alignment horizontal="center" vertical="center" wrapText="1"/>
    </xf>
    <xf numFmtId="0" fontId="10" fillId="0" borderId="10" xfId="0" applyFont="1" applyBorder="1" applyAlignment="1">
      <alignment vertical="center" wrapText="1"/>
    </xf>
    <xf numFmtId="2" fontId="2" fillId="0" borderId="10" xfId="0" applyNumberFormat="1" applyFont="1" applyBorder="1" applyAlignment="1">
      <alignment horizontal="right" vertical="center" wrapText="1"/>
    </xf>
    <xf numFmtId="2" fontId="2" fillId="0" borderId="10" xfId="0" applyNumberFormat="1" applyFont="1" applyBorder="1" applyAlignment="1">
      <alignment horizontal="center" vertical="center" wrapText="1"/>
    </xf>
    <xf numFmtId="3" fontId="2" fillId="0" borderId="10" xfId="0" applyNumberFormat="1" applyFont="1" applyFill="1" applyBorder="1" applyAlignment="1">
      <alignment horizontal="right" vertical="center" wrapText="1"/>
    </xf>
    <xf numFmtId="0" fontId="10" fillId="0" borderId="0" xfId="0" applyFont="1" applyAlignment="1">
      <alignment vertical="center"/>
    </xf>
    <xf numFmtId="0" fontId="10" fillId="0" borderId="12" xfId="0" applyFont="1" applyBorder="1" applyAlignment="1">
      <alignment vertical="center" wrapText="1"/>
    </xf>
    <xf numFmtId="3" fontId="2" fillId="0" borderId="12" xfId="0" applyNumberFormat="1" applyFont="1" applyBorder="1" applyAlignment="1">
      <alignment horizontal="right" vertical="center" wrapText="1"/>
    </xf>
    <xf numFmtId="3" fontId="2" fillId="0" borderId="12" xfId="0" applyNumberFormat="1" applyFont="1" applyFill="1" applyBorder="1" applyAlignment="1">
      <alignment horizontal="right" vertical="center" wrapText="1"/>
    </xf>
    <xf numFmtId="2" fontId="2" fillId="0" borderId="12" xfId="0" applyNumberFormat="1" applyFont="1" applyBorder="1" applyAlignment="1">
      <alignment horizontal="right" vertical="center" wrapText="1"/>
    </xf>
    <xf numFmtId="0" fontId="12" fillId="0" borderId="0" xfId="0" applyFont="1"/>
    <xf numFmtId="3" fontId="1" fillId="0" borderId="11" xfId="0" applyNumberFormat="1" applyFont="1" applyBorder="1" applyAlignment="1">
      <alignment horizontal="right" vertical="center" wrapText="1"/>
    </xf>
    <xf numFmtId="0" fontId="13" fillId="0" borderId="0" xfId="0" applyFont="1" applyAlignment="1">
      <alignment vertical="center"/>
    </xf>
    <xf numFmtId="0" fontId="14" fillId="0" borderId="0" xfId="0" applyFont="1" applyAlignment="1">
      <alignment vertical="center"/>
    </xf>
    <xf numFmtId="0" fontId="2" fillId="0" borderId="0"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0" borderId="12" xfId="0" applyFont="1" applyBorder="1" applyAlignment="1">
      <alignment vertical="center" wrapText="1"/>
    </xf>
    <xf numFmtId="3" fontId="1" fillId="0" borderId="12" xfId="0" applyNumberFormat="1" applyFont="1" applyBorder="1" applyAlignment="1">
      <alignment horizontal="right" vertical="center" wrapText="1"/>
    </xf>
    <xf numFmtId="0" fontId="21" fillId="0" borderId="10" xfId="10" applyFont="1" applyFill="1" applyBorder="1" applyAlignment="1">
      <alignment horizontal="left" wrapText="1"/>
    </xf>
    <xf numFmtId="0" fontId="21" fillId="0" borderId="10" xfId="12" applyFont="1" applyFill="1" applyBorder="1" applyAlignment="1">
      <alignment horizontal="center" wrapText="1"/>
    </xf>
    <xf numFmtId="0" fontId="21" fillId="0" borderId="10" xfId="10" applyFont="1" applyFill="1" applyBorder="1" applyAlignment="1">
      <alignment horizontal="left" wrapText="1"/>
    </xf>
    <xf numFmtId="0" fontId="9" fillId="0" borderId="11" xfId="0" applyFont="1" applyBorder="1" applyAlignment="1">
      <alignment horizontal="center" vertical="center" wrapText="1"/>
    </xf>
    <xf numFmtId="0" fontId="9" fillId="0" borderId="11" xfId="0" applyFont="1" applyBorder="1" applyAlignment="1">
      <alignment vertical="center" wrapText="1"/>
    </xf>
    <xf numFmtId="1" fontId="1" fillId="0" borderId="11" xfId="0" applyNumberFormat="1" applyFont="1" applyBorder="1" applyAlignment="1">
      <alignment horizontal="right" vertical="center" wrapText="1"/>
    </xf>
    <xf numFmtId="3" fontId="8" fillId="0" borderId="0" xfId="0" applyNumberFormat="1" applyFont="1" applyAlignment="1">
      <alignment horizontal="center"/>
    </xf>
    <xf numFmtId="3" fontId="12" fillId="0" borderId="0" xfId="0" applyNumberFormat="1" applyFont="1" applyAlignment="1">
      <alignment horizontal="center"/>
    </xf>
    <xf numFmtId="0" fontId="5" fillId="0" borderId="0" xfId="0" applyFont="1" applyAlignment="1">
      <alignment horizontal="left" vertical="center"/>
    </xf>
    <xf numFmtId="0" fontId="15" fillId="0" borderId="0" xfId="0" applyFont="1" applyAlignment="1">
      <alignment horizontal="center" vertical="center"/>
    </xf>
    <xf numFmtId="0" fontId="8" fillId="0" borderId="1" xfId="0" applyFont="1" applyBorder="1" applyAlignment="1">
      <alignment horizontal="right"/>
    </xf>
    <xf numFmtId="0" fontId="9" fillId="0" borderId="2" xfId="0" applyFont="1" applyBorder="1" applyAlignment="1">
      <alignment horizontal="center" vertical="center" wrapText="1"/>
    </xf>
    <xf numFmtId="0" fontId="9" fillId="0" borderId="7" xfId="0" applyFont="1" applyBorder="1" applyAlignment="1">
      <alignment horizontal="center" vertical="center" wrapText="1"/>
    </xf>
    <xf numFmtId="3" fontId="9" fillId="0" borderId="3" xfId="0" applyNumberFormat="1" applyFont="1" applyBorder="1" applyAlignment="1">
      <alignment horizontal="center" vertical="center" wrapText="1"/>
    </xf>
    <xf numFmtId="3" fontId="9" fillId="0" borderId="8" xfId="0" applyNumberFormat="1"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7" fillId="0" borderId="0" xfId="0" applyFont="1" applyAlignment="1">
      <alignment horizontal="center" vertical="center"/>
    </xf>
    <xf numFmtId="0" fontId="26" fillId="0" borderId="10" xfId="10" applyFont="1" applyFill="1" applyBorder="1" applyAlignment="1">
      <alignment horizontal="left" wrapText="1"/>
    </xf>
  </cellXfs>
  <cellStyles count="13">
    <cellStyle name="Comma 2" xfId="2"/>
    <cellStyle name="Currency 2" xfId="3"/>
    <cellStyle name="HAI" xfId="4"/>
    <cellStyle name="Normal" xfId="0" builtinId="0"/>
    <cellStyle name="Normal 2" xfId="5"/>
    <cellStyle name="Normal 3" xfId="6"/>
    <cellStyle name="Normal 4" xfId="7"/>
    <cellStyle name="Normal 5" xfId="8"/>
    <cellStyle name="Normal 6" xfId="9"/>
    <cellStyle name="Normal 7" xfId="10"/>
    <cellStyle name="Normal 8" xfId="11"/>
    <cellStyle name="Normal 9" xfId="1"/>
    <cellStyle name="Normal_Chi NSTW NSDP 2002 - PL"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ilieu/Tam/Quyet%20toan%202017/Thong%20tu%20342/2018-Xin-Quyet%20toan%20chi%20bieu%20so%2062%20nam%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P"/>
      <sheetName val="PHoa"/>
      <sheetName val="DHoa"/>
      <sheetName val="THoa"/>
      <sheetName val="TAn"/>
      <sheetName val="SCau"/>
      <sheetName val="ĐXuan"/>
      <sheetName val="SHoa"/>
      <sheetName val="SHinh"/>
      <sheetName val="TINH"/>
      <sheetName val="ToanTinh"/>
      <sheetName val="BIEU62"/>
      <sheetName val="Sheet1"/>
      <sheetName val="TMCTMTQG"/>
      <sheetName val="TMĐT"/>
      <sheetName val="Bieu 62 ĐC"/>
      <sheetName val="BTC-Bieu 62 ĐC"/>
    </sheetNames>
    <sheetDataSet>
      <sheetData sheetId="0">
        <row r="9">
          <cell r="E9">
            <v>219119662268</v>
          </cell>
        </row>
      </sheetData>
      <sheetData sheetId="1">
        <row r="9">
          <cell r="E9">
            <v>49088702801</v>
          </cell>
        </row>
      </sheetData>
      <sheetData sheetId="2">
        <row r="9">
          <cell r="E9">
            <v>90255669927</v>
          </cell>
        </row>
      </sheetData>
      <sheetData sheetId="3">
        <row r="9">
          <cell r="E9">
            <v>55223073880</v>
          </cell>
        </row>
      </sheetData>
      <sheetData sheetId="4">
        <row r="9">
          <cell r="E9">
            <v>57520186642</v>
          </cell>
        </row>
      </sheetData>
      <sheetData sheetId="5">
        <row r="9">
          <cell r="E9">
            <v>89924997595</v>
          </cell>
        </row>
      </sheetData>
      <sheetData sheetId="6">
        <row r="9">
          <cell r="E9">
            <v>79781963344</v>
          </cell>
        </row>
      </sheetData>
      <sheetData sheetId="7">
        <row r="9">
          <cell r="E9">
            <v>43369587395</v>
          </cell>
        </row>
      </sheetData>
      <sheetData sheetId="8">
        <row r="9">
          <cell r="E9">
            <v>63732292919</v>
          </cell>
        </row>
      </sheetData>
      <sheetData sheetId="9">
        <row r="11">
          <cell r="E11">
            <v>46757721000</v>
          </cell>
        </row>
        <row r="13">
          <cell r="E13">
            <v>60035934987</v>
          </cell>
        </row>
        <row r="14">
          <cell r="E14">
            <v>68971769358</v>
          </cell>
        </row>
        <row r="15">
          <cell r="E15">
            <v>17117360915</v>
          </cell>
        </row>
        <row r="16">
          <cell r="E16">
            <v>10577739942</v>
          </cell>
        </row>
        <row r="17">
          <cell r="E17">
            <v>3002100000</v>
          </cell>
        </row>
        <row r="18">
          <cell r="E18">
            <v>2000000000</v>
          </cell>
        </row>
        <row r="19">
          <cell r="E19">
            <v>0</v>
          </cell>
        </row>
        <row r="20">
          <cell r="E20">
            <v>761796113576</v>
          </cell>
        </row>
        <row r="21">
          <cell r="E21">
            <v>54657345656</v>
          </cell>
        </row>
        <row r="22">
          <cell r="E22">
            <v>2204360000</v>
          </cell>
        </row>
        <row r="24">
          <cell r="E24">
            <v>10000000000</v>
          </cell>
        </row>
        <row r="25">
          <cell r="E25">
            <v>50000000000</v>
          </cell>
        </row>
        <row r="28">
          <cell r="E28">
            <v>3334500000</v>
          </cell>
        </row>
        <row r="32">
          <cell r="D32">
            <v>430147000000</v>
          </cell>
          <cell r="E32">
            <v>421334364300</v>
          </cell>
        </row>
        <row r="33">
          <cell r="D33">
            <v>18000000000</v>
          </cell>
          <cell r="E33">
            <v>16242087480</v>
          </cell>
        </row>
        <row r="34">
          <cell r="D34">
            <v>526806000000</v>
          </cell>
          <cell r="E34">
            <v>492541278883</v>
          </cell>
        </row>
        <row r="35">
          <cell r="D35">
            <v>41529000000</v>
          </cell>
          <cell r="E35">
            <v>42669823859</v>
          </cell>
        </row>
        <row r="36">
          <cell r="D36">
            <v>14899000000</v>
          </cell>
          <cell r="E36">
            <v>13217576711</v>
          </cell>
        </row>
        <row r="37">
          <cell r="D37">
            <v>14588000000</v>
          </cell>
          <cell r="E37">
            <v>11929322214</v>
          </cell>
        </row>
        <row r="38">
          <cell r="D38">
            <v>4600000000</v>
          </cell>
          <cell r="E38">
            <v>4633292967</v>
          </cell>
        </row>
        <row r="39">
          <cell r="D39">
            <v>152604000000</v>
          </cell>
          <cell r="E39">
            <v>172470777180</v>
          </cell>
        </row>
        <row r="45">
          <cell r="D45">
            <v>308774000000</v>
          </cell>
          <cell r="E45">
            <v>317763116700</v>
          </cell>
        </row>
        <row r="49">
          <cell r="D49">
            <v>40129000000</v>
          </cell>
          <cell r="E49">
            <v>60861347908</v>
          </cell>
        </row>
        <row r="55">
          <cell r="D55">
            <v>54930000000</v>
          </cell>
        </row>
        <row r="56">
          <cell r="D56">
            <v>1000000000</v>
          </cell>
          <cell r="E56">
            <v>1000000000</v>
          </cell>
        </row>
        <row r="57">
          <cell r="E57">
            <v>1555020000000</v>
          </cell>
        </row>
        <row r="58">
          <cell r="D58">
            <v>216800000000</v>
          </cell>
        </row>
        <row r="67">
          <cell r="E67">
            <v>2067538000000</v>
          </cell>
        </row>
      </sheetData>
      <sheetData sheetId="10"/>
      <sheetData sheetId="11">
        <row r="29">
          <cell r="D29">
            <v>5039288</v>
          </cell>
        </row>
      </sheetData>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abSelected="1" workbookViewId="0">
      <selection activeCell="B10" sqref="B10"/>
    </sheetView>
  </sheetViews>
  <sheetFormatPr defaultRowHeight="15.6"/>
  <cols>
    <col min="1" max="1" width="5" style="4" customWidth="1"/>
    <col min="2" max="2" width="46.296875" style="4" customWidth="1"/>
    <col min="3" max="3" width="10.19921875" style="1" customWidth="1"/>
    <col min="4" max="4" width="8.59765625" style="1" customWidth="1"/>
    <col min="5" max="5" width="13.8984375" style="1" hidden="1" customWidth="1"/>
    <col min="6" max="6" width="12.5" style="1" hidden="1" customWidth="1"/>
    <col min="7" max="7" width="9.796875" style="2" customWidth="1"/>
    <col min="8" max="8" width="11.59765625" style="3" customWidth="1"/>
    <col min="9" max="14" width="0" style="4" hidden="1" customWidth="1"/>
    <col min="15" max="15" width="9.796875" style="4" customWidth="1"/>
    <col min="16" max="16384" width="8.796875" style="4"/>
  </cols>
  <sheetData>
    <row r="1" spans="1:19" s="5" customFormat="1" ht="17.399999999999999">
      <c r="A1" s="54" t="s">
        <v>47</v>
      </c>
      <c r="B1" s="54"/>
      <c r="F1" s="55" t="s">
        <v>48</v>
      </c>
      <c r="G1" s="55"/>
      <c r="H1" s="55"/>
    </row>
    <row r="2" spans="1:19" s="5" customFormat="1" ht="13.2" customHeight="1">
      <c r="A2" s="6"/>
      <c r="B2" s="7"/>
      <c r="C2" s="7"/>
      <c r="D2" s="7"/>
      <c r="E2" s="7"/>
      <c r="F2" s="7"/>
      <c r="G2" s="7"/>
      <c r="H2" s="7"/>
    </row>
    <row r="3" spans="1:19" ht="16.8" customHeight="1">
      <c r="A3" s="63" t="s">
        <v>0</v>
      </c>
      <c r="B3" s="63"/>
      <c r="C3" s="63"/>
      <c r="D3" s="63"/>
      <c r="E3" s="63"/>
      <c r="F3" s="63"/>
      <c r="G3" s="63"/>
      <c r="H3" s="63"/>
    </row>
    <row r="4" spans="1:19">
      <c r="G4" s="56" t="s">
        <v>1</v>
      </c>
      <c r="H4" s="56"/>
    </row>
    <row r="5" spans="1:19" ht="12.6" customHeight="1">
      <c r="A5" s="57" t="s">
        <v>2</v>
      </c>
      <c r="B5" s="57" t="s">
        <v>3</v>
      </c>
      <c r="C5" s="59" t="s">
        <v>4</v>
      </c>
      <c r="D5" s="59" t="s">
        <v>5</v>
      </c>
      <c r="E5" s="8" t="s">
        <v>6</v>
      </c>
      <c r="F5" s="8" t="s">
        <v>7</v>
      </c>
      <c r="G5" s="61" t="s">
        <v>8</v>
      </c>
      <c r="H5" s="62"/>
    </row>
    <row r="6" spans="1:19" ht="14.4" customHeight="1">
      <c r="A6" s="58"/>
      <c r="B6" s="58"/>
      <c r="C6" s="60"/>
      <c r="D6" s="60"/>
      <c r="E6" s="9"/>
      <c r="F6" s="9"/>
      <c r="G6" s="10" t="s">
        <v>9</v>
      </c>
      <c r="H6" s="11" t="s">
        <v>10</v>
      </c>
    </row>
    <row r="7" spans="1:19" ht="13.8" customHeight="1">
      <c r="A7" s="12" t="s">
        <v>11</v>
      </c>
      <c r="B7" s="12" t="s">
        <v>12</v>
      </c>
      <c r="C7" s="13">
        <v>1</v>
      </c>
      <c r="D7" s="13">
        <v>2</v>
      </c>
      <c r="E7" s="13"/>
      <c r="F7" s="13"/>
      <c r="G7" s="14" t="s">
        <v>13</v>
      </c>
      <c r="H7" s="15" t="s">
        <v>14</v>
      </c>
    </row>
    <row r="8" spans="1:19" ht="18" customHeight="1">
      <c r="A8" s="16"/>
      <c r="B8" s="16" t="s">
        <v>15</v>
      </c>
      <c r="C8" s="17">
        <v>4555725</v>
      </c>
      <c r="D8" s="17">
        <v>6661240.5611269996</v>
      </c>
      <c r="E8" s="17">
        <v>1279241779534</v>
      </c>
      <c r="F8" s="17">
        <v>333074408680</v>
      </c>
      <c r="G8" s="17">
        <v>2105515.561127</v>
      </c>
      <c r="H8" s="18">
        <f>D8/C8*100</f>
        <v>146.21691522484346</v>
      </c>
      <c r="O8" s="19"/>
      <c r="P8" s="20"/>
      <c r="Q8" s="20"/>
      <c r="R8" s="20"/>
      <c r="S8" s="20"/>
    </row>
    <row r="9" spans="1:19" ht="18" customHeight="1">
      <c r="A9" s="21" t="s">
        <v>11</v>
      </c>
      <c r="B9" s="64" t="s">
        <v>60</v>
      </c>
      <c r="C9" s="23">
        <v>2067538</v>
      </c>
      <c r="D9" s="23">
        <f>SUM([1]TINH!$E$67)/1000000</f>
        <v>2067538</v>
      </c>
      <c r="E9" s="23"/>
      <c r="F9" s="23"/>
      <c r="G9" s="24">
        <f>D9-C9</f>
        <v>0</v>
      </c>
      <c r="H9" s="25">
        <f>D9/C9*100</f>
        <v>100</v>
      </c>
      <c r="O9" s="19"/>
    </row>
    <row r="10" spans="1:19" ht="18" customHeight="1">
      <c r="A10" s="21" t="s">
        <v>12</v>
      </c>
      <c r="B10" s="22" t="s">
        <v>16</v>
      </c>
      <c r="C10" s="23">
        <v>2488187</v>
      </c>
      <c r="D10" s="23">
        <v>2977035.561127</v>
      </c>
      <c r="E10" s="23">
        <f>SUM(E12,E27,E39,E40,E41,E42)</f>
        <v>1279241779534</v>
      </c>
      <c r="F10" s="23">
        <f>SUM(F12,F27,F39,F40,F41,F42)</f>
        <v>274421208680</v>
      </c>
      <c r="G10" s="23">
        <f>D10-C10</f>
        <v>488848.56112700002</v>
      </c>
      <c r="H10" s="26">
        <f t="shared" ref="H10:H40" si="0">D10/C10*100</f>
        <v>119.64677739763934</v>
      </c>
      <c r="I10" s="27" t="s">
        <v>17</v>
      </c>
      <c r="O10" s="19"/>
    </row>
    <row r="11" spans="1:19" ht="15" customHeight="1">
      <c r="A11" s="21"/>
      <c r="B11" s="46" t="s">
        <v>49</v>
      </c>
      <c r="C11" s="23"/>
      <c r="D11" s="23"/>
      <c r="E11" s="23"/>
      <c r="F11" s="23"/>
      <c r="G11" s="23"/>
      <c r="H11" s="26"/>
      <c r="I11" s="27"/>
      <c r="O11" s="19"/>
    </row>
    <row r="12" spans="1:19" ht="18" customHeight="1">
      <c r="A12" s="21" t="s">
        <v>18</v>
      </c>
      <c r="B12" s="22" t="s">
        <v>19</v>
      </c>
      <c r="C12" s="23">
        <v>526019</v>
      </c>
      <c r="D12" s="23">
        <v>1087998.0814339998</v>
      </c>
      <c r="E12" s="23"/>
      <c r="F12" s="23"/>
      <c r="G12" s="23">
        <v>561979.08143399982</v>
      </c>
      <c r="H12" s="26">
        <f t="shared" si="0"/>
        <v>206.83627044536414</v>
      </c>
    </row>
    <row r="13" spans="1:19">
      <c r="A13" s="28">
        <v>1</v>
      </c>
      <c r="B13" s="29" t="s">
        <v>20</v>
      </c>
      <c r="C13" s="24">
        <f>476019</f>
        <v>476019</v>
      </c>
      <c r="D13" s="24">
        <f>SUM(D15:D24)</f>
        <v>980362.72443399997</v>
      </c>
      <c r="E13" s="24"/>
      <c r="F13" s="24"/>
      <c r="G13" s="24">
        <f t="shared" ref="G13:G43" si="1">D13-C13</f>
        <v>504343.72443399997</v>
      </c>
      <c r="H13" s="30">
        <f t="shared" si="0"/>
        <v>205.95033484671831</v>
      </c>
    </row>
    <row r="14" spans="1:19">
      <c r="A14" s="28"/>
      <c r="B14" s="46" t="s">
        <v>49</v>
      </c>
      <c r="C14" s="24"/>
      <c r="D14" s="24"/>
      <c r="E14" s="24"/>
      <c r="F14" s="24"/>
      <c r="G14" s="24"/>
      <c r="H14" s="30"/>
    </row>
    <row r="15" spans="1:19">
      <c r="A15" s="47" t="s">
        <v>50</v>
      </c>
      <c r="B15" s="29" t="s">
        <v>21</v>
      </c>
      <c r="C15" s="24"/>
      <c r="D15" s="24">
        <f>SUM([1]TINH!$E$13)/1000000</f>
        <v>60035.934987000001</v>
      </c>
      <c r="E15" s="24"/>
      <c r="F15" s="24"/>
      <c r="G15" s="24">
        <f t="shared" si="1"/>
        <v>60035.934987000001</v>
      </c>
      <c r="H15" s="31"/>
    </row>
    <row r="16" spans="1:19">
      <c r="A16" s="47" t="s">
        <v>51</v>
      </c>
      <c r="B16" s="29" t="s">
        <v>22</v>
      </c>
      <c r="C16" s="24"/>
      <c r="D16" s="24">
        <f>SUM([1]TINH!$E$14)/1000000</f>
        <v>68971.769358000005</v>
      </c>
      <c r="E16" s="24"/>
      <c r="F16" s="24"/>
      <c r="G16" s="24">
        <f t="shared" si="1"/>
        <v>68971.769358000005</v>
      </c>
      <c r="H16" s="31"/>
    </row>
    <row r="17" spans="1:10">
      <c r="A17" s="47" t="s">
        <v>52</v>
      </c>
      <c r="B17" s="29" t="s">
        <v>23</v>
      </c>
      <c r="C17" s="24"/>
      <c r="D17" s="24">
        <f>SUM([1]TINH!$E$15)/1000000</f>
        <v>17117.360915000001</v>
      </c>
      <c r="E17" s="24"/>
      <c r="F17" s="24"/>
      <c r="G17" s="24">
        <f t="shared" si="1"/>
        <v>17117.360915000001</v>
      </c>
      <c r="H17" s="31"/>
    </row>
    <row r="18" spans="1:10">
      <c r="A18" s="47" t="s">
        <v>53</v>
      </c>
      <c r="B18" s="29" t="s">
        <v>24</v>
      </c>
      <c r="C18" s="24"/>
      <c r="D18" s="24">
        <f>SUM([1]TINH!$E$16)/1000000</f>
        <v>10577.739942</v>
      </c>
      <c r="E18" s="24"/>
      <c r="F18" s="24"/>
      <c r="G18" s="24">
        <f t="shared" si="1"/>
        <v>10577.739942</v>
      </c>
      <c r="H18" s="31"/>
    </row>
    <row r="19" spans="1:10">
      <c r="A19" s="47" t="s">
        <v>54</v>
      </c>
      <c r="B19" s="29" t="s">
        <v>25</v>
      </c>
      <c r="C19" s="24"/>
      <c r="D19" s="24">
        <f>SUM([1]TINH!$E$17)/1000000</f>
        <v>3002.1</v>
      </c>
      <c r="E19" s="24"/>
      <c r="F19" s="24"/>
      <c r="G19" s="24">
        <f t="shared" si="1"/>
        <v>3002.1</v>
      </c>
      <c r="H19" s="31"/>
    </row>
    <row r="20" spans="1:10">
      <c r="A20" s="47" t="s">
        <v>55</v>
      </c>
      <c r="B20" s="29" t="s">
        <v>26</v>
      </c>
      <c r="C20" s="24"/>
      <c r="D20" s="24">
        <f>SUM([1]TINH!$E$18)/1000000</f>
        <v>2000</v>
      </c>
      <c r="E20" s="24"/>
      <c r="F20" s="24"/>
      <c r="G20" s="24">
        <f t="shared" si="1"/>
        <v>2000</v>
      </c>
      <c r="H20" s="31"/>
    </row>
    <row r="21" spans="1:10">
      <c r="A21" s="47" t="s">
        <v>56</v>
      </c>
      <c r="B21" s="29" t="s">
        <v>27</v>
      </c>
      <c r="C21" s="24"/>
      <c r="D21" s="24">
        <f>SUM([1]TINH!$E$19)/1000000</f>
        <v>0</v>
      </c>
      <c r="E21" s="24"/>
      <c r="F21" s="24"/>
      <c r="G21" s="24">
        <f t="shared" si="1"/>
        <v>0</v>
      </c>
      <c r="H21" s="31"/>
    </row>
    <row r="22" spans="1:10">
      <c r="A22" s="47" t="s">
        <v>57</v>
      </c>
      <c r="B22" s="29" t="s">
        <v>28</v>
      </c>
      <c r="C22" s="24"/>
      <c r="D22" s="24">
        <f>SUM([1]TINH!$E$20)/1000000</f>
        <v>761796.11357599997</v>
      </c>
      <c r="E22" s="24"/>
      <c r="F22" s="24"/>
      <c r="G22" s="24">
        <f t="shared" si="1"/>
        <v>761796.11357599997</v>
      </c>
      <c r="H22" s="31"/>
    </row>
    <row r="23" spans="1:10">
      <c r="A23" s="47" t="s">
        <v>58</v>
      </c>
      <c r="B23" s="29" t="s">
        <v>29</v>
      </c>
      <c r="C23" s="24"/>
      <c r="D23" s="24">
        <f>SUM([1]TINH!$E$21)/1000000</f>
        <v>54657.345655999998</v>
      </c>
      <c r="E23" s="24"/>
      <c r="F23" s="24"/>
      <c r="G23" s="24">
        <f t="shared" si="1"/>
        <v>54657.345655999998</v>
      </c>
      <c r="H23" s="31"/>
    </row>
    <row r="24" spans="1:10">
      <c r="A24" s="47" t="s">
        <v>59</v>
      </c>
      <c r="B24" s="29" t="s">
        <v>30</v>
      </c>
      <c r="C24" s="24"/>
      <c r="D24" s="24">
        <f>SUM([1]TINH!$E$22)/1000000</f>
        <v>2204.36</v>
      </c>
      <c r="E24" s="24"/>
      <c r="F24" s="24"/>
      <c r="G24" s="24">
        <f t="shared" si="1"/>
        <v>2204.36</v>
      </c>
      <c r="H24" s="31"/>
    </row>
    <row r="25" spans="1:10" ht="43.2" customHeight="1">
      <c r="A25" s="28">
        <v>2</v>
      </c>
      <c r="B25" s="29" t="s">
        <v>31</v>
      </c>
      <c r="C25" s="24"/>
      <c r="D25" s="24">
        <f>SUM([1]TINH!$E$24)/1000000</f>
        <v>10000</v>
      </c>
      <c r="E25" s="24"/>
      <c r="F25" s="24"/>
      <c r="G25" s="24">
        <f t="shared" si="1"/>
        <v>10000</v>
      </c>
      <c r="H25" s="31"/>
    </row>
    <row r="26" spans="1:10">
      <c r="A26" s="28">
        <v>3</v>
      </c>
      <c r="B26" s="29" t="s">
        <v>32</v>
      </c>
      <c r="C26" s="24">
        <v>50000</v>
      </c>
      <c r="D26" s="24">
        <f>SUM([1]TINH!$E$25)/1000000</f>
        <v>50000</v>
      </c>
      <c r="E26" s="24"/>
      <c r="F26" s="24"/>
      <c r="G26" s="24">
        <f t="shared" si="1"/>
        <v>0</v>
      </c>
      <c r="H26" s="31"/>
    </row>
    <row r="27" spans="1:10">
      <c r="A27" s="21" t="s">
        <v>33</v>
      </c>
      <c r="B27" s="22" t="s">
        <v>34</v>
      </c>
      <c r="C27" s="23">
        <v>1689438</v>
      </c>
      <c r="D27" s="23">
        <v>1884702.9796930002</v>
      </c>
      <c r="E27" s="23">
        <f>SUM(E29:E38)+6</f>
        <v>1279241779534</v>
      </c>
      <c r="F27" s="23">
        <f>SUM(F29:F38)+6</f>
        <v>274421208680</v>
      </c>
      <c r="G27" s="23">
        <f t="shared" si="1"/>
        <v>195264.9796930002</v>
      </c>
      <c r="H27" s="26">
        <f t="shared" si="0"/>
        <v>111.55798435296236</v>
      </c>
      <c r="I27" s="27" t="s">
        <v>35</v>
      </c>
    </row>
    <row r="28" spans="1:10">
      <c r="A28" s="21"/>
      <c r="B28" s="48" t="s">
        <v>49</v>
      </c>
      <c r="C28" s="23"/>
      <c r="D28" s="23"/>
      <c r="E28" s="23"/>
      <c r="F28" s="23"/>
      <c r="G28" s="23"/>
      <c r="H28" s="26"/>
      <c r="I28" s="27"/>
    </row>
    <row r="29" spans="1:10">
      <c r="A29" s="28">
        <v>1</v>
      </c>
      <c r="B29" s="29" t="s">
        <v>21</v>
      </c>
      <c r="C29" s="24">
        <f>SUM([1]TINH!$D$32)/1000000</f>
        <v>430147</v>
      </c>
      <c r="D29" s="24">
        <f>SUM([1]TINH!$E$32)/1000000</f>
        <v>421334.36430000002</v>
      </c>
      <c r="E29" s="24">
        <v>411777551420</v>
      </c>
      <c r="F29" s="24">
        <v>9556812880</v>
      </c>
      <c r="G29" s="24">
        <f t="shared" si="1"/>
        <v>-8812.6356999999844</v>
      </c>
      <c r="H29" s="30">
        <f t="shared" si="0"/>
        <v>97.951250223760724</v>
      </c>
      <c r="I29" s="27"/>
      <c r="J29" s="27"/>
    </row>
    <row r="30" spans="1:10">
      <c r="A30" s="28">
        <v>2</v>
      </c>
      <c r="B30" s="29" t="s">
        <v>22</v>
      </c>
      <c r="C30" s="24">
        <f>SUM([1]TINH!$D$33)/1000000</f>
        <v>18000</v>
      </c>
      <c r="D30" s="24">
        <f>SUM([1]TINH!$E$33)/1000000</f>
        <v>16242.08748</v>
      </c>
      <c r="E30" s="24">
        <v>16242087480</v>
      </c>
      <c r="F30" s="24"/>
      <c r="G30" s="24">
        <f t="shared" si="1"/>
        <v>-1757.9125199999999</v>
      </c>
      <c r="H30" s="30">
        <f t="shared" si="0"/>
        <v>90.233819333333329</v>
      </c>
    </row>
    <row r="31" spans="1:10">
      <c r="A31" s="28">
        <v>3</v>
      </c>
      <c r="B31" s="29" t="s">
        <v>23</v>
      </c>
      <c r="C31" s="24">
        <f>SUM([1]TINH!$D$34)/1000000</f>
        <v>526806</v>
      </c>
      <c r="D31" s="24">
        <f>SUM([1]TINH!$E$34)/1000000</f>
        <v>492541.27888300002</v>
      </c>
      <c r="E31" s="32">
        <v>272766514868</v>
      </c>
      <c r="F31" s="32">
        <v>219774764015</v>
      </c>
      <c r="G31" s="24">
        <f t="shared" si="1"/>
        <v>-34264.721116999979</v>
      </c>
      <c r="H31" s="30">
        <f t="shared" si="0"/>
        <v>93.495761035941129</v>
      </c>
    </row>
    <row r="32" spans="1:10">
      <c r="A32" s="28">
        <v>4</v>
      </c>
      <c r="B32" s="29" t="s">
        <v>24</v>
      </c>
      <c r="C32" s="24">
        <f>SUM([1]TINH!$D$35)/1000000</f>
        <v>41529</v>
      </c>
      <c r="D32" s="24">
        <f>SUM([1]TINH!$E$35)/1000000</f>
        <v>42669.823858999996</v>
      </c>
      <c r="E32" s="24">
        <v>42669823859</v>
      </c>
      <c r="F32" s="24"/>
      <c r="G32" s="24">
        <f t="shared" si="1"/>
        <v>1140.8238589999964</v>
      </c>
      <c r="H32" s="30">
        <f t="shared" si="0"/>
        <v>102.7470535264514</v>
      </c>
      <c r="I32" s="27" t="s">
        <v>36</v>
      </c>
    </row>
    <row r="33" spans="1:9">
      <c r="A33" s="28">
        <v>5</v>
      </c>
      <c r="B33" s="29" t="s">
        <v>25</v>
      </c>
      <c r="C33" s="24">
        <f>SUM([1]TINH!$D$36)/1000000</f>
        <v>14899</v>
      </c>
      <c r="D33" s="24">
        <f>SUM([1]TINH!$E$36)/1000000</f>
        <v>13217.576711</v>
      </c>
      <c r="E33" s="24">
        <v>13217576711</v>
      </c>
      <c r="F33" s="24"/>
      <c r="G33" s="24">
        <f t="shared" si="1"/>
        <v>-1681.4232890000003</v>
      </c>
      <c r="H33" s="30">
        <f t="shared" si="0"/>
        <v>88.714522525001669</v>
      </c>
    </row>
    <row r="34" spans="1:9">
      <c r="A34" s="28">
        <v>6</v>
      </c>
      <c r="B34" s="29" t="s">
        <v>26</v>
      </c>
      <c r="C34" s="24">
        <f>SUM([1]TINH!$D$37)/1000000</f>
        <v>14588</v>
      </c>
      <c r="D34" s="24">
        <f>SUM([1]TINH!$E$37)/1000000</f>
        <v>11929.322214</v>
      </c>
      <c r="E34" s="24">
        <v>11929322214</v>
      </c>
      <c r="F34" s="24"/>
      <c r="G34" s="24">
        <f t="shared" si="1"/>
        <v>-2658.6777860000002</v>
      </c>
      <c r="H34" s="30">
        <f t="shared" si="0"/>
        <v>81.774898642720046</v>
      </c>
    </row>
    <row r="35" spans="1:9">
      <c r="A35" s="28">
        <v>7</v>
      </c>
      <c r="B35" s="29" t="s">
        <v>27</v>
      </c>
      <c r="C35" s="32">
        <f>SUM([1]TINH!$D$38)/1000000</f>
        <v>4600</v>
      </c>
      <c r="D35" s="24">
        <f>SUM([1]TINH!$E$38)/1000000</f>
        <v>4633.2929670000003</v>
      </c>
      <c r="E35" s="24">
        <v>4273292967</v>
      </c>
      <c r="F35" s="24">
        <v>360000000</v>
      </c>
      <c r="G35" s="24">
        <f t="shared" si="1"/>
        <v>33.292967000000317</v>
      </c>
      <c r="H35" s="30">
        <f t="shared" si="0"/>
        <v>100.72376015217392</v>
      </c>
    </row>
    <row r="36" spans="1:9">
      <c r="A36" s="28">
        <v>8</v>
      </c>
      <c r="B36" s="29" t="s">
        <v>28</v>
      </c>
      <c r="C36" s="32">
        <f>SUM([1]TINH!$D$39)/1000000</f>
        <v>152604</v>
      </c>
      <c r="D36" s="24">
        <f>SUM([1]TINH!$E$39)/1000000</f>
        <v>172470.77718</v>
      </c>
      <c r="E36" s="24">
        <v>132866145401</v>
      </c>
      <c r="F36" s="24">
        <v>39604631779</v>
      </c>
      <c r="G36" s="24">
        <f t="shared" si="1"/>
        <v>19866.777180000005</v>
      </c>
      <c r="H36" s="30">
        <f t="shared" si="0"/>
        <v>113.01851667059842</v>
      </c>
      <c r="I36" s="27"/>
    </row>
    <row r="37" spans="1:9" ht="19.95" customHeight="1">
      <c r="A37" s="28">
        <v>9</v>
      </c>
      <c r="B37" s="34" t="s">
        <v>29</v>
      </c>
      <c r="C37" s="36">
        <f>SUM([1]TINH!$D$45)/1000000</f>
        <v>308774</v>
      </c>
      <c r="D37" s="35">
        <f>SUM([1]TINH!$E$45)/1000000</f>
        <v>317763.11670000001</v>
      </c>
      <c r="E37" s="35">
        <v>317763116700</v>
      </c>
      <c r="F37" s="35"/>
      <c r="G37" s="35">
        <f t="shared" si="1"/>
        <v>8989.1167000000132</v>
      </c>
      <c r="H37" s="37">
        <f t="shared" si="0"/>
        <v>102.91122850369527</v>
      </c>
      <c r="I37" s="33"/>
    </row>
    <row r="38" spans="1:9" ht="19.95" customHeight="1">
      <c r="A38" s="28">
        <v>10</v>
      </c>
      <c r="B38" s="34" t="s">
        <v>30</v>
      </c>
      <c r="C38" s="35">
        <f>SUM([1]TINH!$D$49)/1000000</f>
        <v>40129</v>
      </c>
      <c r="D38" s="35">
        <f>SUM([1]TINH!$E$49)/1000000</f>
        <v>60861.347908000003</v>
      </c>
      <c r="E38" s="36">
        <v>55736347908</v>
      </c>
      <c r="F38" s="36">
        <v>5125000000</v>
      </c>
      <c r="G38" s="35">
        <f t="shared" si="1"/>
        <v>20732.347908000003</v>
      </c>
      <c r="H38" s="37">
        <f t="shared" si="0"/>
        <v>151.66425255550848</v>
      </c>
    </row>
    <row r="39" spans="1:9">
      <c r="A39" s="43" t="s">
        <v>37</v>
      </c>
      <c r="B39" s="44" t="s">
        <v>38</v>
      </c>
      <c r="C39" s="45"/>
      <c r="D39" s="45">
        <f>SUM([1]TINH!$E$28)/1000000</f>
        <v>3334.5</v>
      </c>
      <c r="E39" s="45"/>
      <c r="F39" s="45"/>
      <c r="G39" s="45">
        <f t="shared" si="1"/>
        <v>3334.5</v>
      </c>
      <c r="H39" s="37"/>
    </row>
    <row r="40" spans="1:9">
      <c r="A40" s="21" t="s">
        <v>39</v>
      </c>
      <c r="B40" s="22" t="s">
        <v>40</v>
      </c>
      <c r="C40" s="23">
        <f>SUM([1]TINH!$D$56)/1000000</f>
        <v>1000</v>
      </c>
      <c r="D40" s="23">
        <f>SUM([1]TINH!$E$56)/1000000</f>
        <v>1000</v>
      </c>
      <c r="E40" s="23"/>
      <c r="F40" s="23"/>
      <c r="G40" s="23">
        <f t="shared" si="1"/>
        <v>0</v>
      </c>
      <c r="H40" s="25">
        <f t="shared" si="0"/>
        <v>100</v>
      </c>
    </row>
    <row r="41" spans="1:9" s="38" customFormat="1">
      <c r="A41" s="21" t="s">
        <v>41</v>
      </c>
      <c r="B41" s="22" t="s">
        <v>42</v>
      </c>
      <c r="C41" s="23">
        <f>SUM([1]TINH!$D$55)/1000000</f>
        <v>54930</v>
      </c>
      <c r="D41" s="23"/>
      <c r="E41" s="23"/>
      <c r="F41" s="23"/>
      <c r="G41" s="23">
        <f t="shared" si="1"/>
        <v>-54930</v>
      </c>
      <c r="H41" s="31"/>
    </row>
    <row r="42" spans="1:9">
      <c r="A42" s="21" t="s">
        <v>43</v>
      </c>
      <c r="B42" s="22" t="s">
        <v>44</v>
      </c>
      <c r="C42" s="23">
        <f>SUM([1]TINH!$D$58)/1000000</f>
        <v>216800</v>
      </c>
      <c r="D42" s="23"/>
      <c r="E42" s="23"/>
      <c r="F42" s="23"/>
      <c r="G42" s="23">
        <f t="shared" si="1"/>
        <v>-216800</v>
      </c>
      <c r="H42" s="31"/>
    </row>
    <row r="43" spans="1:9">
      <c r="A43" s="49" t="s">
        <v>45</v>
      </c>
      <c r="B43" s="50" t="s">
        <v>46</v>
      </c>
      <c r="C43" s="39"/>
      <c r="D43" s="39">
        <f>SUM([1]TINH!$E$57)/1000000</f>
        <v>1555020</v>
      </c>
      <c r="E43" s="39"/>
      <c r="F43" s="39"/>
      <c r="G43" s="39">
        <f t="shared" si="1"/>
        <v>1555020</v>
      </c>
      <c r="H43" s="51"/>
    </row>
    <row r="45" spans="1:9">
      <c r="C45" s="52"/>
      <c r="D45" s="52"/>
      <c r="E45" s="52"/>
      <c r="F45" s="52"/>
      <c r="G45" s="52"/>
      <c r="H45" s="52"/>
    </row>
    <row r="46" spans="1:9">
      <c r="B46" s="40"/>
    </row>
    <row r="47" spans="1:9">
      <c r="B47" s="41"/>
    </row>
    <row r="48" spans="1:9">
      <c r="B48" s="42"/>
      <c r="C48" s="53"/>
      <c r="D48" s="53"/>
      <c r="E48" s="53"/>
      <c r="F48" s="53"/>
      <c r="G48" s="53"/>
      <c r="H48" s="53"/>
    </row>
  </sheetData>
  <mergeCells count="11">
    <mergeCell ref="C45:H45"/>
    <mergeCell ref="C48:H48"/>
    <mergeCell ref="A1:B1"/>
    <mergeCell ref="F1:H1"/>
    <mergeCell ref="G4:H4"/>
    <mergeCell ref="A5:A6"/>
    <mergeCell ref="B5:B6"/>
    <mergeCell ref="C5:C6"/>
    <mergeCell ref="D5:D6"/>
    <mergeCell ref="G5:H5"/>
    <mergeCell ref="A3:H3"/>
  </mergeCells>
  <printOptions horizontalCentered="1"/>
  <pageMargins left="0" right="0" top="0.74803149606299213" bottom="0.55118110236220474"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3382CF-4730-4EDE-A141-9BDBF1F19E1F}"/>
</file>

<file path=customXml/itemProps2.xml><?xml version="1.0" encoding="utf-8"?>
<ds:datastoreItem xmlns:ds="http://schemas.openxmlformats.org/officeDocument/2006/customXml" ds:itemID="{048C16A1-76C9-40A9-AEB7-3599B917CCCB}"/>
</file>

<file path=customXml/itemProps3.xml><?xml version="1.0" encoding="utf-8"?>
<ds:datastoreItem xmlns:ds="http://schemas.openxmlformats.org/officeDocument/2006/customXml" ds:itemID="{B33186CB-F418-4EE7-B3B6-A20E8DFA01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Hong Tam</dc:creator>
  <cp:lastModifiedBy>Pham Thi Hong Tam</cp:lastModifiedBy>
  <cp:lastPrinted>2020-01-06T09:40:07Z</cp:lastPrinted>
  <dcterms:created xsi:type="dcterms:W3CDTF">2020-01-06T09:38:03Z</dcterms:created>
  <dcterms:modified xsi:type="dcterms:W3CDTF">2020-01-07T02:45:49Z</dcterms:modified>
</cp:coreProperties>
</file>