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0" yWindow="5445" windowWidth="14040" windowHeight="5640" activeTab="1"/>
  </bookViews>
  <sheets>
    <sheet name="Mau" sheetId="1" r:id="rId1"/>
    <sheet name="13 11 18" sheetId="2" r:id="rId2"/>
    <sheet name="Sheet3" sheetId="3" r:id="rId3"/>
  </sheets>
  <calcPr calcId="162913"/>
</workbook>
</file>

<file path=xl/calcChain.xml><?xml version="1.0" encoding="utf-8"?>
<calcChain xmlns="http://schemas.openxmlformats.org/spreadsheetml/2006/main">
  <c r="F36" i="2" l="1"/>
  <c r="C36" i="2"/>
  <c r="F35" i="2"/>
  <c r="C35" i="2"/>
  <c r="K34" i="2"/>
  <c r="J34" i="2"/>
  <c r="F34" i="2"/>
  <c r="C34" i="2"/>
  <c r="G33" i="2"/>
  <c r="F33" i="2" s="1"/>
  <c r="C33" i="2"/>
  <c r="F32" i="2"/>
  <c r="C32" i="2"/>
  <c r="K31" i="2"/>
  <c r="J31" i="2"/>
  <c r="F31" i="2"/>
  <c r="I31" i="2" s="1"/>
  <c r="C31" i="2"/>
  <c r="J30" i="2"/>
  <c r="F30" i="2"/>
  <c r="I30" i="2" s="1"/>
  <c r="C30" i="2"/>
  <c r="J29" i="2"/>
  <c r="F29" i="2"/>
  <c r="I29" i="2" s="1"/>
  <c r="C29" i="2"/>
  <c r="K28" i="2"/>
  <c r="J28" i="2"/>
  <c r="F28" i="2"/>
  <c r="C28" i="2"/>
  <c r="K27" i="2"/>
  <c r="J27" i="2"/>
  <c r="F27" i="2"/>
  <c r="I27" i="2" s="1"/>
  <c r="C27" i="2"/>
  <c r="F26" i="2"/>
  <c r="C26" i="2"/>
  <c r="K25" i="2"/>
  <c r="J25" i="2"/>
  <c r="H25" i="2"/>
  <c r="F25" i="2" s="1"/>
  <c r="I25" i="2" s="1"/>
  <c r="C25" i="2"/>
  <c r="J24" i="2"/>
  <c r="F24" i="2"/>
  <c r="I24" i="2" s="1"/>
  <c r="C24" i="2"/>
  <c r="K23" i="2"/>
  <c r="J23" i="2"/>
  <c r="F23" i="2"/>
  <c r="C23" i="2"/>
  <c r="I23" i="2" s="1"/>
  <c r="K22" i="2"/>
  <c r="J22" i="2"/>
  <c r="F22" i="2"/>
  <c r="C22" i="2"/>
  <c r="F21" i="2"/>
  <c r="F20" i="2"/>
  <c r="K19" i="2"/>
  <c r="J19" i="2"/>
  <c r="F19" i="2"/>
  <c r="I19" i="2" s="1"/>
  <c r="C19" i="2"/>
  <c r="K18" i="2"/>
  <c r="H18" i="2"/>
  <c r="G18" i="2"/>
  <c r="F18" i="2"/>
  <c r="E18" i="2"/>
  <c r="D18" i="2"/>
  <c r="J18" i="2" s="1"/>
  <c r="K17" i="2"/>
  <c r="G17" i="2"/>
  <c r="J17" i="2" s="1"/>
  <c r="F17" i="2"/>
  <c r="I17" i="2" s="1"/>
  <c r="C17" i="2"/>
  <c r="F16" i="2"/>
  <c r="C16" i="2"/>
  <c r="F15" i="2"/>
  <c r="C15" i="2"/>
  <c r="K14" i="2"/>
  <c r="H14" i="2"/>
  <c r="G14" i="2"/>
  <c r="F14" i="2" s="1"/>
  <c r="D14" i="2"/>
  <c r="C14" i="2" s="1"/>
  <c r="H13" i="2"/>
  <c r="K13" i="2" s="1"/>
  <c r="G13" i="2"/>
  <c r="G12" i="2" s="1"/>
  <c r="C13" i="2"/>
  <c r="H12" i="2"/>
  <c r="E12" i="2"/>
  <c r="E11" i="2" s="1"/>
  <c r="E10" i="2" s="1"/>
  <c r="D12" i="2"/>
  <c r="K12" i="2" l="1"/>
  <c r="C18" i="2"/>
  <c r="I22" i="2"/>
  <c r="I34" i="2"/>
  <c r="J13" i="2"/>
  <c r="I14" i="2"/>
  <c r="I18" i="2"/>
  <c r="I13" i="2"/>
  <c r="C12" i="2"/>
  <c r="F13" i="2"/>
  <c r="I28" i="2"/>
  <c r="J12" i="2"/>
  <c r="F12" i="2"/>
  <c r="I12" i="2" s="1"/>
  <c r="G11" i="2"/>
  <c r="J14" i="2"/>
  <c r="D11" i="2"/>
  <c r="H11" i="2"/>
  <c r="J11" i="2" l="1"/>
  <c r="F11" i="2"/>
  <c r="G10" i="2"/>
  <c r="K11" i="2"/>
  <c r="H10" i="2"/>
  <c r="K10" i="2" s="1"/>
  <c r="C11" i="2"/>
  <c r="D10" i="2"/>
  <c r="C10" i="2" s="1"/>
  <c r="I11" i="2" l="1"/>
  <c r="F10" i="2"/>
  <c r="I10" i="2" s="1"/>
  <c r="J10" i="2"/>
</calcChain>
</file>

<file path=xl/sharedStrings.xml><?xml version="1.0" encoding="utf-8"?>
<sst xmlns="http://schemas.openxmlformats.org/spreadsheetml/2006/main" count="137" uniqueCount="79">
  <si>
    <t>UBND TỈNH, THÀNH PHỐ...</t>
  </si>
  <si>
    <t>Biểu số 64/CK-NSNN</t>
  </si>
  <si>
    <t>QUYẾT TOÁN CHI NGÂN SÁCH ĐỊA PHƯƠNG, CHI NGÂN SÁCH CẤP TỈNH VÀ CHI NGÂN SÁCH HUYỆN THEO CƠ CẤU CHI NĂM...</t>
  </si>
  <si>
    <t>(Quyết toán đã được Hội đồng nhân dân phê chuẩn)</t>
  </si>
  <si>
    <t>STT</t>
  </si>
  <si>
    <t>NỘI DUNG</t>
  </si>
  <si>
    <t>DỰ TOÁN</t>
  </si>
  <si>
    <t>BAO GỒM</t>
  </si>
  <si>
    <t>QUYẾT TOÁN</t>
  </si>
  <si>
    <t>SO SÁNH (%)</t>
  </si>
  <si>
    <t>NGÂN SÁCH CẤP TỈNH</t>
  </si>
  <si>
    <t>NGÂN SÁCH HUYỆN</t>
  </si>
  <si>
    <t>NSĐP</t>
  </si>
  <si>
    <t>A</t>
  </si>
  <si>
    <t>B</t>
  </si>
  <si>
    <t>1=2+3</t>
  </si>
  <si>
    <t>4=5+6</t>
  </si>
  <si>
    <t>7=4/1</t>
  </si>
  <si>
    <t>8=5/2</t>
  </si>
  <si>
    <t>9=6/3</t>
  </si>
  <si>
    <t>TỔNG CHI NSĐP</t>
  </si>
  <si>
    <t>CHI CÂN ĐỐI NSĐP</t>
  </si>
  <si>
    <t>I</t>
  </si>
  <si>
    <t>Chi đầu tư phát triển</t>
  </si>
  <si>
    <t>Chi đầu tư cho các dự án</t>
  </si>
  <si>
    <t>Trong đó chia theo lĩnh vực:</t>
  </si>
  <si>
    <t>-</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</si>
  <si>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</si>
  <si>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</si>
  <si>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</si>
  <si>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</si>
  <si>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</si>
  <si>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</si>
  <si>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</si>
  <si>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</si>
  <si>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</si>
  <si>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</si>
  <si>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III</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</si>
  <si>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</si>
  <si>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</si>
  <si>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</si>
  <si>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</si>
  <si>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</si>
  <si>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</si>
  <si>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</si>
  <si>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</si>
  <si>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</si>
  <si>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</si>
  <si>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</si>
  <si>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</si>
  <si>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</si>
  <si>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</si>
  <si>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Đơn vị: triệu đồng</t>
  </si>
  <si>
    <t>Đơn vị: đồng</t>
  </si>
  <si>
    <t>Nội dung (1)</t>
  </si>
  <si>
    <t>Bao gồm</t>
  </si>
  <si>
    <t>Quyết toán</t>
  </si>
  <si>
    <t>So sánh (%)</t>
  </si>
  <si>
    <t>Ngân sách TP</t>
  </si>
  <si>
    <t>Ngân sách huyện</t>
  </si>
  <si>
    <t>Ngân sách địa phương</t>
  </si>
  <si>
    <t>Trong đó: Chia theo lĩnh vực</t>
  </si>
  <si>
    <t>Trong đó: Chia theo nguồn vốn</t>
  </si>
  <si>
    <t xml:space="preserve">                + GTGC tiền sử dụng đất</t>
  </si>
  <si>
    <t xml:space="preserve">                + GTGC tiền thuê đất</t>
  </si>
  <si>
    <t>Chi đầu tư và hỗ trợ vốn cho các doanh nghiệp cung cấp sản phẩm, dịch vụ công ích do Nhà nước đặt hàng, các tổ chức kinh tế, các tổ chức tài chính của địa phương theo quy định của pháp luật</t>
  </si>
  <si>
    <t>VII</t>
  </si>
  <si>
    <t>Chi chuyển nguồn sang năm sau</t>
  </si>
  <si>
    <t>CHI BỔ SUNG CHO NGÂN SÁCH CẤP DƯỚI</t>
  </si>
  <si>
    <t>D</t>
  </si>
  <si>
    <t>CHI NỘP NGÂN SÁCH CẤP TRÊN</t>
  </si>
  <si>
    <t xml:space="preserve">                 ỦY BAN NHÂN DÂN                           </t>
  </si>
  <si>
    <t xml:space="preserve">             THÀNH PHỐ CẦN THƠ           </t>
  </si>
  <si>
    <r>
      <t xml:space="preserve">Ghi chú: </t>
    </r>
    <r>
      <rPr>
        <i/>
        <sz val="11"/>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</si>
  <si>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QUYẾT TOÁN CHI NGÂN SÁCH ĐỊA PHƯƠNG, CHI NGÂN SÁCH THÀNH PHỐ VÀ CHI NGÂN SÁCH HUYỆN
THEO CƠ CẤU CHI NĂM 2018</t>
  </si>
  <si>
    <t>Dự toán năm 2018</t>
  </si>
  <si>
    <t>Chi trả lãi vay các khoản do chính quyền địa phương vay</t>
  </si>
  <si>
    <t>trong đó: + chi theo dự toán giao năm 2018</t>
  </si>
  <si>
    <t>(Kèm theo Quyết định số 3169/QĐ-UBND ngày 23 tháng 12 năm 2019 của Ủy ban nhân dân thành phố)</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</si>
</sst>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_);_(* \(#,##0\);_(* &quot;-&quot;??_);_(@_)"/>
  </numFmts>
  <fonts count="19" x14ac:knownFonts="1">
    <font>
      <sz val="11"/>
      <color theme="1"/>
      <name val="Times New Roman"/>
      <family val="2"/>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i/>
      <sz val="11"/>
      <name val="Times New Roman"/>
      <family val="1"/>
    </font>
    <font>
      <i/>
      <sz val="11"/>
      <color theme="1"/>
      <name val="Times New Roman"/>
      <family val="1"/>
    </font>
    <font>
      <b/>
      <sz val="13"/>
      <color rgb="FF000000"/>
      <name val="Times New Roman"/>
      <family val="1"/>
    </font>
    <font>
      <sz val="11"/>
      <color theme="1"/>
      <name val="Times New Roman"/>
      <family val="2"/>
    </font>
    <font>
      <b/>
      <sz val="13"/>
      <color theme="1"/>
      <name val="Times New Roman"/>
      <family val="1"/>
    </font>
    <font>
      <b/>
      <sz val="11"/>
      <color rgb="FFFF0000"/>
      <name val="Times New Roman"/>
      <family val="1"/>
    </font>
    <font>
      <b/>
      <sz val="11"/>
      <color rgb="FF00B050"/>
      <name val="Times New Roman"/>
      <family val="1"/>
    </font>
    <font>
      <b/>
      <sz val="11"/>
      <color theme="1"/>
      <name val="Times New Roman"/>
      <family val="1"/>
    </font>
    <font>
      <sz val="11"/>
      <color rgb="FF00B050"/>
      <name val="Times New Roman"/>
      <family val="1"/>
    </font>
    <font>
      <b/>
      <i/>
      <sz val="11"/>
      <color rgb="FF000000"/>
      <name val="Times New Roman"/>
      <family val="1"/>
    </font>
    <font>
      <sz val="14"/>
      <name val=".VnTime"/>
      <family val="2"/>
    </font>
    <font>
      <b/>
      <sz val="13"/>
      <name val="Times New Roman"/>
      <family val="1"/>
    </font>
    <font>
      <i/>
      <sz val="11"/>
      <color theme="1"/>
      <name val="Times New Roman"/>
      <family val="1"/>
      <charset val="163"/>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3">
    <xf numFmtId="0" fontId="0" fillId="0" borderId="0"/>
    <xf numFmtId="164" fontId="9" fillId="0" borderId="0" applyFont="0" applyFill="0" applyBorder="0" applyAlignment="0" applyProtection="0"/>
    <xf numFmtId="0" fontId="16" fillId="0" borderId="0"/>
  </cellStyleXfs>
  <cellXfs count="55">
    <xf numFmtId="0" fontId="0" fillId="0" borderId="0" xfId="0"/>
    <xf numFmtId="0" fontId="1" fillId="0" borderId="0" xfId="0" applyFont="1"/>
    <xf numFmtId="0" fontId="2" fillId="0" borderId="0" xfId="0" applyFo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2" fillId="0" borderId="0" xfId="0" applyFont="1" applyAlignment="1">
      <alignment horizontal="right"/>
    </xf>
    <xf numFmtId="0" fontId="1"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right" vertical="center"/>
    </xf>
    <xf numFmtId="165" fontId="11" fillId="0" borderId="0" xfId="1" applyNumberFormat="1" applyFont="1" applyAlignment="1">
      <alignment vertical="center"/>
    </xf>
    <xf numFmtId="165" fontId="11" fillId="0" borderId="0" xfId="0" applyNumberFormat="1" applyFont="1" applyAlignment="1">
      <alignment vertical="center"/>
    </xf>
    <xf numFmtId="0" fontId="11" fillId="0" borderId="0" xfId="0" applyFont="1" applyAlignment="1">
      <alignment vertical="center"/>
    </xf>
    <xf numFmtId="165" fontId="12" fillId="0" borderId="0" xfId="1" applyNumberFormat="1" applyFont="1" applyAlignment="1">
      <alignment vertical="center"/>
    </xf>
    <xf numFmtId="165" fontId="12" fillId="0" borderId="0" xfId="0" applyNumberFormat="1" applyFont="1" applyAlignment="1">
      <alignment vertical="center"/>
    </xf>
    <xf numFmtId="0" fontId="12" fillId="0" borderId="0" xfId="0" applyFont="1" applyAlignment="1">
      <alignment vertical="center"/>
    </xf>
    <xf numFmtId="0" fontId="13"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7" fillId="0" borderId="0" xfId="2" applyFont="1" applyFill="1" applyAlignment="1">
      <alignment horizontal="left"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3" xfId="0" applyFont="1" applyBorder="1" applyAlignment="1">
      <alignment vertical="center" wrapText="1"/>
    </xf>
    <xf numFmtId="165" fontId="13" fillId="0" borderId="3" xfId="1" applyNumberFormat="1" applyFont="1" applyBorder="1" applyAlignment="1">
      <alignment horizontal="center" vertical="center" wrapText="1"/>
    </xf>
    <xf numFmtId="164" fontId="13" fillId="0" borderId="3" xfId="1" applyFont="1" applyBorder="1" applyAlignment="1">
      <alignment horizontal="center" vertical="center" wrapText="1"/>
    </xf>
    <xf numFmtId="0" fontId="13" fillId="0" borderId="4" xfId="0" applyFont="1" applyBorder="1" applyAlignment="1">
      <alignment horizontal="center" vertical="center" wrapText="1"/>
    </xf>
    <xf numFmtId="0" fontId="13" fillId="0" borderId="4" xfId="0" applyFont="1" applyBorder="1" applyAlignment="1">
      <alignment vertical="center" wrapText="1"/>
    </xf>
    <xf numFmtId="165" fontId="13" fillId="0" borderId="4" xfId="1" applyNumberFormat="1" applyFont="1" applyBorder="1" applyAlignment="1">
      <alignment horizontal="center" vertical="center" wrapText="1"/>
    </xf>
    <xf numFmtId="164" fontId="13" fillId="0" borderId="4" xfId="1"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vertical="center" wrapText="1"/>
    </xf>
    <xf numFmtId="165" fontId="1" fillId="0" borderId="4" xfId="1" applyNumberFormat="1" applyFont="1" applyBorder="1" applyAlignment="1">
      <alignment horizontal="center" vertical="center" wrapText="1"/>
    </xf>
    <xf numFmtId="164" fontId="1" fillId="0" borderId="4" xfId="1" applyFont="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165" fontId="7" fillId="0" borderId="4" xfId="1" applyNumberFormat="1" applyFont="1" applyBorder="1" applyAlignment="1">
      <alignment horizontal="center" vertical="center" wrapText="1"/>
    </xf>
    <xf numFmtId="164" fontId="7" fillId="0" borderId="4" xfId="1" applyFont="1" applyBorder="1" applyAlignment="1">
      <alignment horizontal="center" vertical="center" wrapText="1"/>
    </xf>
    <xf numFmtId="0" fontId="13" fillId="0" borderId="5" xfId="0" applyFont="1" applyBorder="1" applyAlignment="1">
      <alignment horizontal="center" vertical="center" wrapText="1"/>
    </xf>
    <xf numFmtId="0" fontId="13" fillId="0" borderId="5" xfId="0" applyFont="1" applyBorder="1" applyAlignment="1">
      <alignment vertical="center" wrapText="1"/>
    </xf>
    <xf numFmtId="165" fontId="13" fillId="0" borderId="5" xfId="1" applyNumberFormat="1"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Border="1" applyAlignment="1">
      <alignment vertical="center" wrapText="1"/>
    </xf>
    <xf numFmtId="165" fontId="13" fillId="0" borderId="6" xfId="1" applyNumberFormat="1" applyFont="1" applyBorder="1" applyAlignment="1">
      <alignment horizontal="center" vertical="center" wrapText="1"/>
    </xf>
    <xf numFmtId="164" fontId="13" fillId="0" borderId="6" xfId="1" applyFont="1" applyBorder="1" applyAlignment="1">
      <alignment horizontal="center" vertical="center" wrapText="1"/>
    </xf>
    <xf numFmtId="0" fontId="8" fillId="0" borderId="0" xfId="0" applyFont="1" applyAlignment="1">
      <alignment horizontal="center" vertical="center"/>
    </xf>
    <xf numFmtId="0" fontId="3" fillId="0" borderId="0" xfId="0" applyFont="1" applyAlignment="1">
      <alignment horizontal="center" vertical="center"/>
    </xf>
    <xf numFmtId="0" fontId="7" fillId="0" borderId="2" xfId="0" applyFont="1" applyBorder="1" applyAlignment="1">
      <alignment horizontal="center"/>
    </xf>
    <xf numFmtId="0" fontId="4" fillId="0" borderId="1" xfId="0" applyFont="1" applyBorder="1" applyAlignment="1">
      <alignment horizontal="center" vertical="center" wrapText="1"/>
    </xf>
    <xf numFmtId="0" fontId="15" fillId="0" borderId="0" xfId="0" applyFont="1" applyAlignment="1">
      <alignment horizontal="justify" vertical="center" wrapText="1"/>
    </xf>
    <xf numFmtId="0" fontId="18"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wrapText="1"/>
    </xf>
    <xf numFmtId="0" fontId="13" fillId="0" borderId="1" xfId="0" applyFont="1" applyBorder="1" applyAlignment="1">
      <alignment horizontal="center" vertical="center" wrapText="1"/>
    </xf>
  </cellXfs>
  <cellStyles count="3">
    <cellStyle name="Comma" xfId="1" builtinId="3"/>
    <cellStyle name="Normal" xfId="0" builtinId="0"/>
    <cellStyle name="Normal_Bieu 7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409575</xdr:colOff>
      <xdr:row>1</xdr:row>
      <xdr:rowOff>200025</xdr:rowOff>
    </xdr:from>
    <xdr:to>
      <xdr:col>1</xdr:col>
      <xdr:colOff>1238250</xdr:colOff>
      <xdr:row>1</xdr:row>
      <xdr:rowOff>200025</xdr:rowOff>
    </xdr:to>
    <xdr:sp macro="" textlink="">
      <xdr:nvSpPr>
        <xdr:cNvPr id="2" name="Line 1"/>
        <xdr:cNvSpPr>
          <a:spLocks noChangeShapeType="1"/>
        </xdr:cNvSpPr>
      </xdr:nvSpPr>
      <xdr:spPr bwMode="auto">
        <a:xfrm>
          <a:off x="847725" y="409575"/>
          <a:ext cx="8286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workbookViewId="0">
      <selection activeCell="A3" sqref="A3:K3"/>
    </sheetView>
  </sheetViews>
  <sheetFormatPr defaultColWidth="9.140625" defaultRowHeight="15" x14ac:dyDescent="0.25"/>
  <cols>
    <col min="1" max="1" width="8" style="1" customWidth="1"/>
    <col min="2" max="2" width="35.5703125" style="1" customWidth="1"/>
    <col min="3" max="11" width="16.28515625" style="1" customWidth="1"/>
    <col min="12" max="16384" width="9.140625" style="1"/>
  </cols>
  <sheetData>
    <row r="1" spans="1:11" x14ac:dyDescent="0.25">
      <c r="A1" s="2" t="s">
        <v>0</v>
      </c>
      <c r="K1" s="8" t="s">
        <v>1</v>
      </c>
    </row>
    <row r="3" spans="1:11" ht="16.5" x14ac:dyDescent="0.25">
      <c r="A3" s="46" t="s">
        <v>2</v>
      </c>
      <c r="B3" s="46"/>
      <c r="C3" s="46"/>
      <c r="D3" s="46"/>
      <c r="E3" s="46"/>
      <c r="F3" s="46"/>
      <c r="G3" s="46"/>
      <c r="H3" s="46"/>
      <c r="I3" s="46"/>
      <c r="J3" s="46"/>
      <c r="K3" s="46"/>
    </row>
    <row r="4" spans="1:11" x14ac:dyDescent="0.25">
      <c r="A4" s="47" t="s">
        <v>3</v>
      </c>
      <c r="B4" s="47"/>
      <c r="C4" s="47"/>
      <c r="D4" s="47"/>
      <c r="E4" s="47"/>
      <c r="F4" s="47"/>
      <c r="G4" s="47"/>
      <c r="H4" s="47"/>
      <c r="I4" s="47"/>
      <c r="J4" s="47"/>
      <c r="K4" s="47"/>
    </row>
    <row r="5" spans="1:11" x14ac:dyDescent="0.25">
      <c r="J5" s="48" t="s">
        <v>52</v>
      </c>
      <c r="K5" s="48"/>
    </row>
    <row r="6" spans="1:11" x14ac:dyDescent="0.25">
      <c r="A6" s="49" t="s">
        <v>4</v>
      </c>
      <c r="B6" s="49" t="s">
        <v>5</v>
      </c>
      <c r="C6" s="49" t="s">
        <v>6</v>
      </c>
      <c r="D6" s="49" t="s">
        <v>7</v>
      </c>
      <c r="E6" s="49"/>
      <c r="F6" s="49" t="s">
        <v>8</v>
      </c>
      <c r="G6" s="49" t="s">
        <v>7</v>
      </c>
      <c r="H6" s="49"/>
      <c r="I6" s="49" t="s">
        <v>9</v>
      </c>
      <c r="J6" s="49"/>
      <c r="K6" s="49"/>
    </row>
    <row r="7" spans="1:11" ht="28.5" x14ac:dyDescent="0.25">
      <c r="A7" s="49"/>
      <c r="B7" s="49"/>
      <c r="C7" s="49"/>
      <c r="D7" s="3" t="s">
        <v>10</v>
      </c>
      <c r="E7" s="3" t="s">
        <v>11</v>
      </c>
      <c r="F7" s="49"/>
      <c r="G7" s="3" t="s">
        <v>10</v>
      </c>
      <c r="H7" s="3" t="s">
        <v>11</v>
      </c>
      <c r="I7" s="3" t="s">
        <v>12</v>
      </c>
      <c r="J7" s="3" t="s">
        <v>10</v>
      </c>
      <c r="K7" s="3" t="s">
        <v>11</v>
      </c>
    </row>
    <row r="8" spans="1:11" x14ac:dyDescent="0.25">
      <c r="A8" s="4" t="s">
        <v>13</v>
      </c>
      <c r="B8" s="4" t="s">
        <v>14</v>
      </c>
      <c r="C8" s="4" t="s">
        <v>15</v>
      </c>
      <c r="D8" s="4">
        <v>2</v>
      </c>
      <c r="E8" s="4">
        <v>3</v>
      </c>
      <c r="F8" s="4" t="s">
        <v>16</v>
      </c>
      <c r="G8" s="4">
        <v>5</v>
      </c>
      <c r="H8" s="4">
        <v>6</v>
      </c>
      <c r="I8" s="4" t="s">
        <v>17</v>
      </c>
      <c r="J8" s="4" t="s">
        <v>18</v>
      </c>
      <c r="K8" s="4" t="s">
        <v>19</v>
      </c>
    </row>
    <row r="9" spans="1:11" x14ac:dyDescent="0.25">
      <c r="A9" s="3"/>
      <c r="B9" s="5" t="s">
        <v>20</v>
      </c>
      <c r="C9" s="5"/>
      <c r="D9" s="5"/>
      <c r="E9" s="5"/>
      <c r="F9" s="5"/>
      <c r="G9" s="5"/>
      <c r="H9" s="5"/>
      <c r="I9" s="5"/>
      <c r="J9" s="5"/>
      <c r="K9" s="5"/>
    </row>
    <row r="10" spans="1:11" x14ac:dyDescent="0.25">
      <c r="A10" s="3" t="s">
        <v>13</v>
      </c>
      <c r="B10" s="5" t="s">
        <v>21</v>
      </c>
      <c r="C10" s="6"/>
      <c r="D10" s="6"/>
      <c r="E10" s="6"/>
      <c r="F10" s="6"/>
      <c r="G10" s="6"/>
      <c r="H10" s="6"/>
      <c r="I10" s="6"/>
      <c r="J10" s="6"/>
      <c r="K10" s="6"/>
    </row>
    <row r="11" spans="1:11" x14ac:dyDescent="0.25">
      <c r="A11" s="3" t="s">
        <v>22</v>
      </c>
      <c r="B11" s="5" t="s">
        <v>23</v>
      </c>
      <c r="C11" s="5"/>
      <c r="D11" s="5"/>
      <c r="E11" s="5"/>
      <c r="F11" s="5"/>
      <c r="G11" s="5"/>
      <c r="H11" s="5"/>
      <c r="I11" s="5"/>
      <c r="J11" s="5"/>
      <c r="K11" s="5"/>
    </row>
    <row r="12" spans="1:11" x14ac:dyDescent="0.25">
      <c r="A12" s="4">
        <v>1</v>
      </c>
      <c r="B12" s="6" t="s">
        <v>24</v>
      </c>
      <c r="C12" s="6"/>
      <c r="D12" s="6"/>
      <c r="E12" s="6"/>
      <c r="F12" s="6"/>
      <c r="G12" s="6"/>
      <c r="H12" s="6"/>
      <c r="I12" s="6"/>
      <c r="J12" s="6"/>
      <c r="K12" s="6"/>
    </row>
    <row r="13" spans="1:11" x14ac:dyDescent="0.25">
      <c r="A13" s="4"/>
      <c r="B13" s="6" t="s">
        <v>25</v>
      </c>
      <c r="C13" s="6"/>
      <c r="D13" s="6"/>
      <c r="E13" s="6"/>
      <c r="F13" s="6"/>
      <c r="G13" s="6"/>
      <c r="H13" s="6"/>
      <c r="I13" s="6"/>
      <c r="J13" s="6"/>
      <c r="K13" s="6"/>
    </row>
    <row r="14" spans="1:11" x14ac:dyDescent="0.25">
      <c r="A14" s="4" t="s">
        <v>26</v>
      </c>
      <c r="B14" s="7" t="s">
        <v>27</v>
      </c>
      <c r="C14" s="6"/>
      <c r="D14" s="6"/>
      <c r="E14" s="6"/>
      <c r="F14" s="6"/>
      <c r="G14" s="6"/>
      <c r="H14" s="6"/>
      <c r="I14" s="6"/>
      <c r="J14" s="6"/>
      <c r="K14" s="6"/>
    </row>
    <row r="15" spans="1:11" x14ac:dyDescent="0.25">
      <c r="A15" s="4" t="s">
        <v>26</v>
      </c>
      <c r="B15" s="7" t="s">
        <v>28</v>
      </c>
      <c r="C15" s="6"/>
      <c r="D15" s="6"/>
      <c r="E15" s="6"/>
      <c r="F15" s="6"/>
      <c r="G15" s="6"/>
      <c r="H15" s="6"/>
      <c r="I15" s="6"/>
      <c r="J15" s="6"/>
      <c r="K15" s="6"/>
    </row>
    <row r="16" spans="1:11" x14ac:dyDescent="0.25">
      <c r="A16" s="4"/>
      <c r="B16" s="6" t="s">
        <v>29</v>
      </c>
      <c r="C16" s="6"/>
      <c r="D16" s="6"/>
      <c r="E16" s="6"/>
      <c r="F16" s="6"/>
      <c r="G16" s="6"/>
      <c r="H16" s="6"/>
      <c r="I16" s="6"/>
      <c r="J16" s="6"/>
      <c r="K16" s="6"/>
    </row>
    <row r="17" spans="1:11" ht="30" x14ac:dyDescent="0.25">
      <c r="A17" s="4" t="s">
        <v>26</v>
      </c>
      <c r="B17" s="7" t="s">
        <v>30</v>
      </c>
      <c r="C17" s="6"/>
      <c r="D17" s="6"/>
      <c r="E17" s="6"/>
      <c r="F17" s="6"/>
      <c r="G17" s="6"/>
      <c r="H17" s="6"/>
      <c r="I17" s="6"/>
      <c r="J17" s="6"/>
      <c r="K17" s="6"/>
    </row>
    <row r="18" spans="1:11" ht="30" x14ac:dyDescent="0.25">
      <c r="A18" s="4" t="s">
        <v>26</v>
      </c>
      <c r="B18" s="7" t="s">
        <v>31</v>
      </c>
      <c r="C18" s="6"/>
      <c r="D18" s="6"/>
      <c r="E18" s="6"/>
      <c r="F18" s="6"/>
      <c r="G18" s="6"/>
      <c r="H18" s="6"/>
      <c r="I18" s="6"/>
      <c r="J18" s="6"/>
      <c r="K18" s="6"/>
    </row>
    <row r="19" spans="1:11" ht="75" x14ac:dyDescent="0.25">
      <c r="A19" s="4">
        <v>2</v>
      </c>
      <c r="B19" s="6" t="s">
        <v>32</v>
      </c>
      <c r="C19" s="6"/>
      <c r="D19" s="6"/>
      <c r="E19" s="6"/>
      <c r="F19" s="6"/>
      <c r="G19" s="6"/>
      <c r="H19" s="6"/>
      <c r="I19" s="6"/>
      <c r="J19" s="6"/>
      <c r="K19" s="6"/>
    </row>
    <row r="20" spans="1:11" x14ac:dyDescent="0.25">
      <c r="A20" s="4">
        <v>3</v>
      </c>
      <c r="B20" s="6" t="s">
        <v>33</v>
      </c>
      <c r="C20" s="6"/>
      <c r="D20" s="6"/>
      <c r="E20" s="6"/>
      <c r="F20" s="6"/>
      <c r="G20" s="6"/>
      <c r="H20" s="6"/>
      <c r="I20" s="6"/>
      <c r="J20" s="6"/>
      <c r="K20" s="6"/>
    </row>
    <row r="21" spans="1:11" x14ac:dyDescent="0.25">
      <c r="A21" s="3" t="s">
        <v>34</v>
      </c>
      <c r="B21" s="5" t="s">
        <v>35</v>
      </c>
      <c r="C21" s="6"/>
      <c r="D21" s="6"/>
      <c r="E21" s="6"/>
      <c r="F21" s="6"/>
      <c r="G21" s="6"/>
      <c r="H21" s="6"/>
      <c r="I21" s="6"/>
      <c r="J21" s="6"/>
      <c r="K21" s="6"/>
    </row>
    <row r="22" spans="1:11" x14ac:dyDescent="0.25">
      <c r="A22" s="4"/>
      <c r="B22" s="7" t="s">
        <v>36</v>
      </c>
      <c r="C22" s="6"/>
      <c r="D22" s="6"/>
      <c r="E22" s="6"/>
      <c r="F22" s="6"/>
      <c r="G22" s="6"/>
      <c r="H22" s="6"/>
      <c r="I22" s="6"/>
      <c r="J22" s="6"/>
      <c r="K22" s="6"/>
    </row>
    <row r="23" spans="1:11" x14ac:dyDescent="0.25">
      <c r="A23" s="4">
        <v>1</v>
      </c>
      <c r="B23" s="7" t="s">
        <v>27</v>
      </c>
      <c r="C23" s="6"/>
      <c r="D23" s="6"/>
      <c r="E23" s="6"/>
      <c r="F23" s="6"/>
      <c r="G23" s="6"/>
      <c r="H23" s="6"/>
      <c r="I23" s="6"/>
      <c r="J23" s="6"/>
      <c r="K23" s="6"/>
    </row>
    <row r="24" spans="1:11" x14ac:dyDescent="0.25">
      <c r="A24" s="4">
        <v>2</v>
      </c>
      <c r="B24" s="7" t="s">
        <v>28</v>
      </c>
      <c r="C24" s="6"/>
      <c r="D24" s="6"/>
      <c r="E24" s="6"/>
      <c r="F24" s="6"/>
      <c r="G24" s="6"/>
      <c r="H24" s="6"/>
      <c r="I24" s="6"/>
      <c r="J24" s="6"/>
      <c r="K24" s="6"/>
    </row>
    <row r="25" spans="1:11" ht="28.5" x14ac:dyDescent="0.25">
      <c r="A25" s="3" t="s">
        <v>37</v>
      </c>
      <c r="B25" s="5" t="s">
        <v>38</v>
      </c>
      <c r="C25" s="6"/>
      <c r="D25" s="6"/>
      <c r="E25" s="6"/>
      <c r="F25" s="6"/>
      <c r="G25" s="6"/>
      <c r="H25" s="6"/>
      <c r="I25" s="6"/>
      <c r="J25" s="6"/>
      <c r="K25" s="6"/>
    </row>
    <row r="26" spans="1:11" x14ac:dyDescent="0.25">
      <c r="A26" s="3" t="s">
        <v>39</v>
      </c>
      <c r="B26" s="5" t="s">
        <v>40</v>
      </c>
      <c r="C26" s="6"/>
      <c r="D26" s="6"/>
      <c r="E26" s="6"/>
      <c r="F26" s="6"/>
      <c r="G26" s="6"/>
      <c r="H26" s="6"/>
      <c r="I26" s="6"/>
      <c r="J26" s="6"/>
      <c r="K26" s="6"/>
    </row>
    <row r="27" spans="1:11" x14ac:dyDescent="0.25">
      <c r="A27" s="3" t="s">
        <v>41</v>
      </c>
      <c r="B27" s="5" t="s">
        <v>42</v>
      </c>
      <c r="C27" s="6"/>
      <c r="D27" s="6"/>
      <c r="E27" s="6"/>
      <c r="F27" s="6"/>
      <c r="G27" s="6"/>
      <c r="H27" s="6"/>
      <c r="I27" s="6"/>
      <c r="J27" s="6"/>
      <c r="K27" s="6"/>
    </row>
    <row r="28" spans="1:11" x14ac:dyDescent="0.25">
      <c r="A28" s="3" t="s">
        <v>43</v>
      </c>
      <c r="B28" s="5" t="s">
        <v>44</v>
      </c>
      <c r="C28" s="6"/>
      <c r="D28" s="6"/>
      <c r="E28" s="6"/>
      <c r="F28" s="6"/>
      <c r="G28" s="6"/>
      <c r="H28" s="6"/>
      <c r="I28" s="6"/>
      <c r="J28" s="6"/>
      <c r="K28" s="6"/>
    </row>
    <row r="29" spans="1:11" ht="28.5" x14ac:dyDescent="0.25">
      <c r="A29" s="3" t="s">
        <v>14</v>
      </c>
      <c r="B29" s="5" t="s">
        <v>45</v>
      </c>
      <c r="C29" s="6"/>
      <c r="D29" s="6"/>
      <c r="E29" s="6"/>
      <c r="F29" s="6"/>
      <c r="G29" s="6"/>
      <c r="H29" s="6"/>
      <c r="I29" s="6"/>
      <c r="J29" s="6"/>
      <c r="K29" s="6"/>
    </row>
    <row r="30" spans="1:11" ht="28.5" x14ac:dyDescent="0.25">
      <c r="A30" s="3" t="s">
        <v>22</v>
      </c>
      <c r="B30" s="5" t="s">
        <v>46</v>
      </c>
      <c r="C30" s="6"/>
      <c r="D30" s="6"/>
      <c r="E30" s="6"/>
      <c r="F30" s="6"/>
      <c r="G30" s="6"/>
      <c r="H30" s="6"/>
      <c r="I30" s="6"/>
      <c r="J30" s="6"/>
      <c r="K30" s="6"/>
    </row>
    <row r="31" spans="1:11" ht="30" x14ac:dyDescent="0.25">
      <c r="A31" s="3"/>
      <c r="B31" s="6" t="s">
        <v>47</v>
      </c>
      <c r="C31" s="6"/>
      <c r="D31" s="6"/>
      <c r="E31" s="6"/>
      <c r="F31" s="6"/>
      <c r="G31" s="6"/>
      <c r="H31" s="6"/>
      <c r="I31" s="6"/>
      <c r="J31" s="6"/>
      <c r="K31" s="6"/>
    </row>
    <row r="32" spans="1:11" ht="28.5" x14ac:dyDescent="0.25">
      <c r="A32" s="3" t="s">
        <v>34</v>
      </c>
      <c r="B32" s="5" t="s">
        <v>48</v>
      </c>
      <c r="C32" s="6"/>
      <c r="D32" s="6"/>
      <c r="E32" s="6"/>
      <c r="F32" s="6"/>
      <c r="G32" s="6"/>
      <c r="H32" s="6"/>
      <c r="I32" s="6"/>
      <c r="J32" s="6"/>
      <c r="K32" s="6"/>
    </row>
    <row r="33" spans="1:11" ht="30" x14ac:dyDescent="0.25">
      <c r="A33" s="3"/>
      <c r="B33" s="6" t="s">
        <v>49</v>
      </c>
      <c r="C33" s="6"/>
      <c r="D33" s="6"/>
      <c r="E33" s="6"/>
      <c r="F33" s="6"/>
      <c r="G33" s="6"/>
      <c r="H33" s="6"/>
      <c r="I33" s="6"/>
      <c r="J33" s="6"/>
      <c r="K33" s="6"/>
    </row>
    <row r="34" spans="1:11" ht="28.5" x14ac:dyDescent="0.25">
      <c r="A34" s="3" t="s">
        <v>50</v>
      </c>
      <c r="B34" s="5" t="s">
        <v>51</v>
      </c>
      <c r="C34" s="6"/>
      <c r="D34" s="6"/>
      <c r="E34" s="6"/>
      <c r="F34" s="6"/>
      <c r="G34" s="6"/>
      <c r="H34" s="6"/>
      <c r="I34" s="6"/>
      <c r="J34" s="6"/>
      <c r="K34" s="6"/>
    </row>
  </sheetData>
  <mergeCells count="10">
    <mergeCell ref="A3:K3"/>
    <mergeCell ref="A4:K4"/>
    <mergeCell ref="J5:K5"/>
    <mergeCell ref="I6:K6"/>
    <mergeCell ref="A6:A7"/>
    <mergeCell ref="B6:B7"/>
    <mergeCell ref="C6:C7"/>
    <mergeCell ref="D6:E6"/>
    <mergeCell ref="F6:F7"/>
    <mergeCell ref="G6:H6"/>
  </mergeCells>
  <printOptions horizontalCentered="1"/>
  <pageMargins left="0.3" right="0.3" top="0.3" bottom="0.3" header="0.3" footer="0.3"/>
  <pageSetup paperSize="9" scale="7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tabSelected="1" workbookViewId="0">
      <selection activeCell="E13" sqref="E13"/>
    </sheetView>
  </sheetViews>
  <sheetFormatPr defaultColWidth="10.42578125" defaultRowHeight="15" x14ac:dyDescent="0.25"/>
  <cols>
    <col min="1" max="1" width="6.5703125" style="9" customWidth="1"/>
    <col min="2" max="2" width="36.42578125" style="9" customWidth="1"/>
    <col min="3" max="8" width="20.5703125" style="9" customWidth="1"/>
    <col min="9" max="11" width="12.140625" style="9" customWidth="1"/>
    <col min="12" max="12" width="27.42578125" style="9" bestFit="1" customWidth="1"/>
    <col min="13" max="13" width="21.5703125" style="9" bestFit="1" customWidth="1"/>
    <col min="14" max="16384" width="10.42578125" style="9"/>
  </cols>
  <sheetData>
    <row r="1" spans="1:13" ht="16.5" x14ac:dyDescent="0.25">
      <c r="A1" s="21" t="s">
        <v>71</v>
      </c>
      <c r="K1" s="10" t="s">
        <v>1</v>
      </c>
    </row>
    <row r="2" spans="1:13" ht="16.5" x14ac:dyDescent="0.25">
      <c r="A2" s="21" t="s">
        <v>72</v>
      </c>
      <c r="K2" s="10"/>
    </row>
    <row r="3" spans="1:13" ht="22.7" customHeight="1" x14ac:dyDescent="0.25">
      <c r="A3" s="52"/>
      <c r="B3" s="52"/>
      <c r="C3" s="52"/>
      <c r="D3" s="52"/>
      <c r="E3" s="52"/>
      <c r="F3" s="52"/>
      <c r="G3" s="52"/>
      <c r="H3" s="52"/>
      <c r="I3" s="52"/>
      <c r="J3" s="52"/>
      <c r="K3" s="52"/>
    </row>
    <row r="4" spans="1:13" ht="34.5" customHeight="1" x14ac:dyDescent="0.25">
      <c r="A4" s="53" t="s">
        <v>74</v>
      </c>
      <c r="B4" s="53"/>
      <c r="C4" s="53"/>
      <c r="D4" s="53"/>
      <c r="E4" s="53"/>
      <c r="F4" s="53"/>
      <c r="G4" s="53"/>
      <c r="H4" s="53"/>
      <c r="I4" s="53"/>
      <c r="J4" s="53"/>
      <c r="K4" s="53"/>
      <c r="M4" s="1"/>
    </row>
    <row r="5" spans="1:13" x14ac:dyDescent="0.25">
      <c r="A5" s="51" t="s">
        <v>78</v>
      </c>
      <c r="B5" s="51"/>
      <c r="C5" s="51"/>
      <c r="D5" s="51"/>
      <c r="E5" s="51"/>
      <c r="F5" s="51"/>
      <c r="G5" s="51"/>
      <c r="H5" s="51"/>
      <c r="I5" s="51"/>
      <c r="J5" s="51"/>
      <c r="K5" s="51"/>
      <c r="M5" s="1"/>
    </row>
    <row r="6" spans="1:13" x14ac:dyDescent="0.25">
      <c r="K6" s="11" t="s">
        <v>53</v>
      </c>
    </row>
    <row r="7" spans="1:13" ht="18.75" customHeight="1" x14ac:dyDescent="0.25">
      <c r="A7" s="54" t="s">
        <v>4</v>
      </c>
      <c r="B7" s="54" t="s">
        <v>54</v>
      </c>
      <c r="C7" s="54" t="s">
        <v>75</v>
      </c>
      <c r="D7" s="54" t="s">
        <v>55</v>
      </c>
      <c r="E7" s="54"/>
      <c r="F7" s="54" t="s">
        <v>56</v>
      </c>
      <c r="G7" s="54" t="s">
        <v>55</v>
      </c>
      <c r="H7" s="54"/>
      <c r="I7" s="54" t="s">
        <v>57</v>
      </c>
      <c r="J7" s="54"/>
      <c r="K7" s="54"/>
    </row>
    <row r="8" spans="1:13" ht="51.75" customHeight="1" x14ac:dyDescent="0.25">
      <c r="A8" s="54"/>
      <c r="B8" s="54"/>
      <c r="C8" s="54"/>
      <c r="D8" s="22" t="s">
        <v>58</v>
      </c>
      <c r="E8" s="22" t="s">
        <v>59</v>
      </c>
      <c r="F8" s="54"/>
      <c r="G8" s="22" t="s">
        <v>58</v>
      </c>
      <c r="H8" s="22" t="s">
        <v>59</v>
      </c>
      <c r="I8" s="22" t="s">
        <v>60</v>
      </c>
      <c r="J8" s="22" t="s">
        <v>58</v>
      </c>
      <c r="K8" s="22" t="s">
        <v>59</v>
      </c>
    </row>
    <row r="9" spans="1:13" x14ac:dyDescent="0.25">
      <c r="A9" s="22" t="s">
        <v>13</v>
      </c>
      <c r="B9" s="22" t="s">
        <v>14</v>
      </c>
      <c r="C9" s="22" t="s">
        <v>15</v>
      </c>
      <c r="D9" s="22">
        <v>2</v>
      </c>
      <c r="E9" s="22">
        <v>3</v>
      </c>
      <c r="F9" s="22" t="s">
        <v>16</v>
      </c>
      <c r="G9" s="22">
        <v>5</v>
      </c>
      <c r="H9" s="22">
        <v>6</v>
      </c>
      <c r="I9" s="22" t="s">
        <v>17</v>
      </c>
      <c r="J9" s="22" t="s">
        <v>18</v>
      </c>
      <c r="K9" s="22" t="s">
        <v>19</v>
      </c>
    </row>
    <row r="10" spans="1:13" s="14" customFormat="1" ht="20.100000000000001" customHeight="1" x14ac:dyDescent="0.25">
      <c r="A10" s="23"/>
      <c r="B10" s="24" t="s">
        <v>20</v>
      </c>
      <c r="C10" s="25">
        <f>SUM(D10:E10)</f>
        <v>12404134333992</v>
      </c>
      <c r="D10" s="25">
        <f>D11+D34+D35+D36+D37</f>
        <v>7244542222992</v>
      </c>
      <c r="E10" s="25">
        <f>E11+E34+E35+E36+E37</f>
        <v>5159592111000</v>
      </c>
      <c r="F10" s="25">
        <f>SUM(G10:H10)</f>
        <v>16712716659691</v>
      </c>
      <c r="G10" s="25">
        <f>G11+G34+G35+G36+G37</f>
        <v>10829550681003</v>
      </c>
      <c r="H10" s="25">
        <f>H11+H34+H35+H36+H37</f>
        <v>5883165978688</v>
      </c>
      <c r="I10" s="26">
        <f>F10/C10*100</f>
        <v>134.73505050563554</v>
      </c>
      <c r="J10" s="26">
        <f>G10/D10*100</f>
        <v>149.48564516103252</v>
      </c>
      <c r="K10" s="26">
        <f>H10/E10*100</f>
        <v>114.02385793530803</v>
      </c>
      <c r="L10" s="12"/>
      <c r="M10" s="13"/>
    </row>
    <row r="11" spans="1:13" s="17" customFormat="1" ht="20.100000000000001" customHeight="1" x14ac:dyDescent="0.25">
      <c r="A11" s="27" t="s">
        <v>13</v>
      </c>
      <c r="B11" s="28" t="s">
        <v>21</v>
      </c>
      <c r="C11" s="29">
        <f t="shared" ref="C11:C36" si="0">SUM(D11:E11)</f>
        <v>10186399333992</v>
      </c>
      <c r="D11" s="29">
        <f>D12+D25+D29+D30+D31+D32+D33</f>
        <v>5153490222992</v>
      </c>
      <c r="E11" s="29">
        <f>E12+E25+E29+E30+E31+E32+E33</f>
        <v>5032909111000</v>
      </c>
      <c r="F11" s="29">
        <f t="shared" ref="F11:F36" si="1">SUM(G11:H11)</f>
        <v>11862694712776</v>
      </c>
      <c r="G11" s="29">
        <f>G12+G25+G29+G30+G31+G32+G33</f>
        <v>6484851545567</v>
      </c>
      <c r="H11" s="29">
        <f>H12+H25+H29+H30+H31+H32+H33</f>
        <v>5377843167209</v>
      </c>
      <c r="I11" s="30">
        <f t="shared" ref="I11:K31" si="2">F11/C11*100</f>
        <v>116.45621110876935</v>
      </c>
      <c r="J11" s="30">
        <f t="shared" si="2"/>
        <v>125.83416800977341</v>
      </c>
      <c r="K11" s="30">
        <f t="shared" si="2"/>
        <v>106.85357213097902</v>
      </c>
      <c r="L11" s="15"/>
      <c r="M11" s="16"/>
    </row>
    <row r="12" spans="1:13" s="18" customFormat="1" ht="20.100000000000001" customHeight="1" x14ac:dyDescent="0.25">
      <c r="A12" s="27" t="s">
        <v>22</v>
      </c>
      <c r="B12" s="28" t="s">
        <v>23</v>
      </c>
      <c r="C12" s="29">
        <f t="shared" si="0"/>
        <v>4358582333992</v>
      </c>
      <c r="D12" s="29">
        <f>D13+D23+D24</f>
        <v>2995677730992</v>
      </c>
      <c r="E12" s="29">
        <f>E13+E23+E24</f>
        <v>1362904603000</v>
      </c>
      <c r="F12" s="29">
        <f>SUM(G12:H12)</f>
        <v>3333062426606</v>
      </c>
      <c r="G12" s="29">
        <f>G13+G23+G24</f>
        <v>2124327046307</v>
      </c>
      <c r="H12" s="29">
        <f>H13+H23+H24</f>
        <v>1208735380299</v>
      </c>
      <c r="I12" s="30">
        <f t="shared" si="2"/>
        <v>76.471250769129512</v>
      </c>
      <c r="J12" s="30">
        <f t="shared" si="2"/>
        <v>70.913069998472182</v>
      </c>
      <c r="K12" s="30">
        <f t="shared" si="2"/>
        <v>88.688186806204513</v>
      </c>
    </row>
    <row r="13" spans="1:13" ht="20.100000000000001" customHeight="1" x14ac:dyDescent="0.25">
      <c r="A13" s="31">
        <v>1</v>
      </c>
      <c r="B13" s="32" t="s">
        <v>24</v>
      </c>
      <c r="C13" s="33">
        <f t="shared" si="0"/>
        <v>4328582333992</v>
      </c>
      <c r="D13" s="33">
        <v>2965677730992</v>
      </c>
      <c r="E13" s="33">
        <v>1362904603000</v>
      </c>
      <c r="F13" s="33">
        <f t="shared" si="1"/>
        <v>3303062426606</v>
      </c>
      <c r="G13" s="33">
        <f>1914576123140+179750923167</f>
        <v>2094327046307</v>
      </c>
      <c r="H13" s="33">
        <f>H14</f>
        <v>1208735380299</v>
      </c>
      <c r="I13" s="34">
        <f t="shared" si="2"/>
        <v>76.308180640745192</v>
      </c>
      <c r="J13" s="34">
        <f t="shared" si="2"/>
        <v>70.618834420908613</v>
      </c>
      <c r="K13" s="34">
        <f t="shared" si="2"/>
        <v>88.688186806204513</v>
      </c>
    </row>
    <row r="14" spans="1:13" ht="20.100000000000001" customHeight="1" x14ac:dyDescent="0.25">
      <c r="A14" s="31"/>
      <c r="B14" s="35" t="s">
        <v>61</v>
      </c>
      <c r="C14" s="33">
        <f t="shared" si="0"/>
        <v>4328582333992</v>
      </c>
      <c r="D14" s="33">
        <f>2872403000000+93274730992</f>
        <v>2965677730992</v>
      </c>
      <c r="E14" s="33">
        <v>1362904603000</v>
      </c>
      <c r="F14" s="33">
        <f t="shared" si="1"/>
        <v>3303062426606</v>
      </c>
      <c r="G14" s="33">
        <f>1914576123140+179750923167</f>
        <v>2094327046307</v>
      </c>
      <c r="H14" s="33">
        <f>1208605546523+129833776</f>
        <v>1208735380299</v>
      </c>
      <c r="I14" s="34">
        <f t="shared" si="2"/>
        <v>76.308180640745192</v>
      </c>
      <c r="J14" s="34">
        <f t="shared" si="2"/>
        <v>70.618834420908613</v>
      </c>
      <c r="K14" s="34">
        <f t="shared" si="2"/>
        <v>88.688186806204513</v>
      </c>
    </row>
    <row r="15" spans="1:13" s="19" customFormat="1" x14ac:dyDescent="0.25">
      <c r="A15" s="36" t="s">
        <v>26</v>
      </c>
      <c r="B15" s="35" t="s">
        <v>27</v>
      </c>
      <c r="C15" s="37">
        <f t="shared" si="0"/>
        <v>0</v>
      </c>
      <c r="D15" s="37"/>
      <c r="E15" s="37"/>
      <c r="F15" s="37">
        <f t="shared" si="1"/>
        <v>837149796809</v>
      </c>
      <c r="G15" s="37">
        <v>246262929167</v>
      </c>
      <c r="H15" s="37">
        <v>590886867642</v>
      </c>
      <c r="I15" s="38"/>
      <c r="J15" s="38"/>
      <c r="K15" s="38"/>
    </row>
    <row r="16" spans="1:13" s="19" customFormat="1" ht="20.100000000000001" customHeight="1" x14ac:dyDescent="0.25">
      <c r="A16" s="36" t="s">
        <v>26</v>
      </c>
      <c r="B16" s="35" t="s">
        <v>28</v>
      </c>
      <c r="C16" s="37">
        <f t="shared" si="0"/>
        <v>0</v>
      </c>
      <c r="D16" s="37"/>
      <c r="E16" s="37"/>
      <c r="F16" s="37">
        <f t="shared" si="1"/>
        <v>98377715000</v>
      </c>
      <c r="G16" s="37">
        <v>98377715000</v>
      </c>
      <c r="H16" s="37"/>
      <c r="I16" s="38"/>
      <c r="J16" s="38"/>
      <c r="K16" s="38"/>
    </row>
    <row r="17" spans="1:11" x14ac:dyDescent="0.25">
      <c r="A17" s="31"/>
      <c r="B17" s="35" t="s">
        <v>62</v>
      </c>
      <c r="C17" s="33">
        <f t="shared" si="0"/>
        <v>4328582333992</v>
      </c>
      <c r="D17" s="33">
        <v>2965677730992</v>
      </c>
      <c r="E17" s="33">
        <v>1362904603000</v>
      </c>
      <c r="F17" s="33">
        <f t="shared" si="1"/>
        <v>3302932592830</v>
      </c>
      <c r="G17" s="33">
        <f>1914576123140+179750923167</f>
        <v>2094327046307</v>
      </c>
      <c r="H17" s="33">
        <v>1208605546523</v>
      </c>
      <c r="I17" s="34">
        <f t="shared" ref="I17:K18" si="3">F17/C17*100</f>
        <v>76.305181188130405</v>
      </c>
      <c r="J17" s="34">
        <f t="shared" si="3"/>
        <v>70.618834420908613</v>
      </c>
      <c r="K17" s="34">
        <f t="shared" si="3"/>
        <v>88.678660550609351</v>
      </c>
    </row>
    <row r="18" spans="1:11" s="19" customFormat="1" ht="30" x14ac:dyDescent="0.25">
      <c r="A18" s="36" t="s">
        <v>26</v>
      </c>
      <c r="B18" s="35" t="s">
        <v>30</v>
      </c>
      <c r="C18" s="37">
        <f>SUM(D18:E18)</f>
        <v>393274730992</v>
      </c>
      <c r="D18" s="37">
        <f>SUM(D19:D21)</f>
        <v>300274730992</v>
      </c>
      <c r="E18" s="37">
        <f>SUM(E19:E21)</f>
        <v>93000000000</v>
      </c>
      <c r="F18" s="37">
        <f t="shared" si="1"/>
        <v>316303124718</v>
      </c>
      <c r="G18" s="37">
        <f>SUM(G19:G21)</f>
        <v>246122818747</v>
      </c>
      <c r="H18" s="37">
        <f>SUM(H19:H21)</f>
        <v>70180305971</v>
      </c>
      <c r="I18" s="38">
        <f t="shared" si="3"/>
        <v>80.428031549383789</v>
      </c>
      <c r="J18" s="38">
        <f t="shared" si="3"/>
        <v>81.965877692704453</v>
      </c>
      <c r="K18" s="38">
        <f t="shared" si="3"/>
        <v>75.462694592473127</v>
      </c>
    </row>
    <row r="19" spans="1:11" s="19" customFormat="1" ht="30" x14ac:dyDescent="0.25">
      <c r="A19" s="36"/>
      <c r="B19" s="35" t="s">
        <v>77</v>
      </c>
      <c r="C19" s="37">
        <f t="shared" si="0"/>
        <v>300000000000</v>
      </c>
      <c r="D19" s="37">
        <v>207000000000</v>
      </c>
      <c r="E19" s="37">
        <v>93000000000</v>
      </c>
      <c r="F19" s="37">
        <f t="shared" si="1"/>
        <v>223028393726</v>
      </c>
      <c r="G19" s="37">
        <v>152848087755</v>
      </c>
      <c r="H19" s="37">
        <v>70180305971</v>
      </c>
      <c r="I19" s="38">
        <f t="shared" si="2"/>
        <v>74.342797908666668</v>
      </c>
      <c r="J19" s="38">
        <f t="shared" si="2"/>
        <v>73.839655920289857</v>
      </c>
      <c r="K19" s="38">
        <f t="shared" si="2"/>
        <v>75.462694592473127</v>
      </c>
    </row>
    <row r="20" spans="1:11" s="19" customFormat="1" x14ac:dyDescent="0.25">
      <c r="A20" s="36"/>
      <c r="B20" s="35" t="s">
        <v>63</v>
      </c>
      <c r="C20" s="37">
        <v>61549994944</v>
      </c>
      <c r="D20" s="37">
        <v>61549994944</v>
      </c>
      <c r="E20" s="37"/>
      <c r="F20" s="37">
        <f t="shared" si="1"/>
        <v>61549994944</v>
      </c>
      <c r="G20" s="37">
        <v>61549994944</v>
      </c>
      <c r="H20" s="37"/>
      <c r="I20" s="38"/>
      <c r="J20" s="38"/>
      <c r="K20" s="38"/>
    </row>
    <row r="21" spans="1:11" s="19" customFormat="1" x14ac:dyDescent="0.25">
      <c r="A21" s="36"/>
      <c r="B21" s="35" t="s">
        <v>64</v>
      </c>
      <c r="C21" s="37">
        <v>31724736048</v>
      </c>
      <c r="D21" s="37">
        <v>31724736048</v>
      </c>
      <c r="E21" s="37"/>
      <c r="F21" s="37">
        <f t="shared" si="1"/>
        <v>31724736048</v>
      </c>
      <c r="G21" s="37">
        <v>31724736048</v>
      </c>
      <c r="H21" s="37"/>
      <c r="I21" s="38"/>
      <c r="J21" s="38"/>
      <c r="K21" s="38"/>
    </row>
    <row r="22" spans="1:11" s="19" customFormat="1" ht="30" x14ac:dyDescent="0.25">
      <c r="A22" s="36" t="s">
        <v>26</v>
      </c>
      <c r="B22" s="35" t="s">
        <v>31</v>
      </c>
      <c r="C22" s="37">
        <f t="shared" si="0"/>
        <v>1260000000000</v>
      </c>
      <c r="D22" s="37">
        <v>622733000000</v>
      </c>
      <c r="E22" s="37">
        <v>637267000000</v>
      </c>
      <c r="F22" s="37">
        <f t="shared" si="1"/>
        <v>886461217193</v>
      </c>
      <c r="G22" s="37">
        <v>346291882103</v>
      </c>
      <c r="H22" s="37">
        <v>540169335090</v>
      </c>
      <c r="I22" s="38">
        <f t="shared" si="2"/>
        <v>70.3540648565873</v>
      </c>
      <c r="J22" s="38">
        <f t="shared" si="2"/>
        <v>55.60840393924844</v>
      </c>
      <c r="K22" s="38">
        <f t="shared" si="2"/>
        <v>84.763424920794577</v>
      </c>
    </row>
    <row r="23" spans="1:11" ht="71.45" hidden="1" customHeight="1" x14ac:dyDescent="0.25">
      <c r="A23" s="31">
        <v>2</v>
      </c>
      <c r="B23" s="32" t="s">
        <v>65</v>
      </c>
      <c r="C23" s="33">
        <f t="shared" si="0"/>
        <v>0</v>
      </c>
      <c r="D23" s="33"/>
      <c r="E23" s="33"/>
      <c r="F23" s="33">
        <f t="shared" si="1"/>
        <v>0</v>
      </c>
      <c r="G23" s="33"/>
      <c r="H23" s="33"/>
      <c r="I23" s="34" t="e">
        <f t="shared" si="2"/>
        <v>#DIV/0!</v>
      </c>
      <c r="J23" s="34" t="e">
        <f t="shared" si="2"/>
        <v>#DIV/0!</v>
      </c>
      <c r="K23" s="34" t="e">
        <f t="shared" si="2"/>
        <v>#DIV/0!</v>
      </c>
    </row>
    <row r="24" spans="1:11" x14ac:dyDescent="0.25">
      <c r="A24" s="31">
        <v>2</v>
      </c>
      <c r="B24" s="32" t="s">
        <v>33</v>
      </c>
      <c r="C24" s="33">
        <f t="shared" si="0"/>
        <v>30000000000</v>
      </c>
      <c r="D24" s="33">
        <v>30000000000</v>
      </c>
      <c r="E24" s="33"/>
      <c r="F24" s="33">
        <f t="shared" si="1"/>
        <v>30000000000</v>
      </c>
      <c r="G24" s="33">
        <v>30000000000</v>
      </c>
      <c r="H24" s="33"/>
      <c r="I24" s="34">
        <f t="shared" si="2"/>
        <v>100</v>
      </c>
      <c r="J24" s="34">
        <f t="shared" si="2"/>
        <v>100</v>
      </c>
      <c r="K24" s="34"/>
    </row>
    <row r="25" spans="1:11" s="18" customFormat="1" ht="14.25" x14ac:dyDescent="0.25">
      <c r="A25" s="27" t="s">
        <v>34</v>
      </c>
      <c r="B25" s="28" t="s">
        <v>35</v>
      </c>
      <c r="C25" s="29">
        <f t="shared" si="0"/>
        <v>5685908000000</v>
      </c>
      <c r="D25" s="29">
        <v>2105795492000</v>
      </c>
      <c r="E25" s="29">
        <v>3580112508000</v>
      </c>
      <c r="F25" s="29">
        <f t="shared" si="1"/>
        <v>5579560168872</v>
      </c>
      <c r="G25" s="29">
        <v>1896392077751</v>
      </c>
      <c r="H25" s="29">
        <f>3133280595487+549887495634</f>
        <v>3683168091121</v>
      </c>
      <c r="I25" s="30">
        <f t="shared" si="2"/>
        <v>98.129624483407056</v>
      </c>
      <c r="J25" s="30">
        <f t="shared" si="2"/>
        <v>90.055852287435712</v>
      </c>
      <c r="K25" s="30">
        <f t="shared" si="2"/>
        <v>102.8785571093287</v>
      </c>
    </row>
    <row r="26" spans="1:11" x14ac:dyDescent="0.25">
      <c r="A26" s="31"/>
      <c r="B26" s="35" t="s">
        <v>36</v>
      </c>
      <c r="C26" s="33">
        <f t="shared" si="0"/>
        <v>0</v>
      </c>
      <c r="D26" s="33"/>
      <c r="E26" s="33"/>
      <c r="F26" s="33">
        <f t="shared" si="1"/>
        <v>0</v>
      </c>
      <c r="G26" s="33"/>
      <c r="H26" s="33"/>
      <c r="I26" s="34"/>
      <c r="J26" s="34"/>
      <c r="K26" s="34"/>
    </row>
    <row r="27" spans="1:11" s="19" customFormat="1" x14ac:dyDescent="0.25">
      <c r="A27" s="36">
        <v>1</v>
      </c>
      <c r="B27" s="35" t="s">
        <v>27</v>
      </c>
      <c r="C27" s="37">
        <f t="shared" si="0"/>
        <v>2174161000000</v>
      </c>
      <c r="D27" s="37">
        <v>507966492000</v>
      </c>
      <c r="E27" s="37">
        <v>1666194508000</v>
      </c>
      <c r="F27" s="37">
        <f t="shared" si="1"/>
        <v>2198907382039</v>
      </c>
      <c r="G27" s="37">
        <v>564886980605</v>
      </c>
      <c r="H27" s="37">
        <v>1634020401434</v>
      </c>
      <c r="I27" s="38">
        <f t="shared" si="2"/>
        <v>101.13820375027424</v>
      </c>
      <c r="J27" s="38">
        <f t="shared" si="2"/>
        <v>111.20555971731301</v>
      </c>
      <c r="K27" s="38">
        <f t="shared" si="2"/>
        <v>98.069006564868602</v>
      </c>
    </row>
    <row r="28" spans="1:11" s="19" customFormat="1" x14ac:dyDescent="0.25">
      <c r="A28" s="36">
        <v>2</v>
      </c>
      <c r="B28" s="35" t="s">
        <v>28</v>
      </c>
      <c r="C28" s="37">
        <f t="shared" si="0"/>
        <v>37547000000</v>
      </c>
      <c r="D28" s="37">
        <v>32047000000</v>
      </c>
      <c r="E28" s="37">
        <v>5500000000</v>
      </c>
      <c r="F28" s="37">
        <f t="shared" si="1"/>
        <v>36334860435</v>
      </c>
      <c r="G28" s="37">
        <v>32758080720</v>
      </c>
      <c r="H28" s="37">
        <v>3576779715</v>
      </c>
      <c r="I28" s="38">
        <f t="shared" si="2"/>
        <v>96.771673995259277</v>
      </c>
      <c r="J28" s="38">
        <f t="shared" si="2"/>
        <v>102.21886828720316</v>
      </c>
      <c r="K28" s="38">
        <f t="shared" si="2"/>
        <v>65.032358454545459</v>
      </c>
    </row>
    <row r="29" spans="1:11" s="18" customFormat="1" ht="28.5" x14ac:dyDescent="0.25">
      <c r="A29" s="27" t="s">
        <v>37</v>
      </c>
      <c r="B29" s="28" t="s">
        <v>76</v>
      </c>
      <c r="C29" s="29">
        <f t="shared" si="0"/>
        <v>12400000000</v>
      </c>
      <c r="D29" s="29">
        <v>12400000000</v>
      </c>
      <c r="E29" s="29"/>
      <c r="F29" s="29">
        <f t="shared" si="1"/>
        <v>11452033655</v>
      </c>
      <c r="G29" s="29">
        <v>11452033655</v>
      </c>
      <c r="H29" s="29"/>
      <c r="I29" s="30">
        <f t="shared" si="2"/>
        <v>92.355110120967737</v>
      </c>
      <c r="J29" s="30">
        <f t="shared" si="2"/>
        <v>92.355110120967737</v>
      </c>
      <c r="K29" s="30"/>
    </row>
    <row r="30" spans="1:11" s="18" customFormat="1" ht="14.25" x14ac:dyDescent="0.25">
      <c r="A30" s="27" t="s">
        <v>39</v>
      </c>
      <c r="B30" s="28" t="s">
        <v>40</v>
      </c>
      <c r="C30" s="29">
        <f t="shared" si="0"/>
        <v>1380000000</v>
      </c>
      <c r="D30" s="29">
        <v>1380000000</v>
      </c>
      <c r="E30" s="29"/>
      <c r="F30" s="29">
        <f t="shared" si="1"/>
        <v>1380000000</v>
      </c>
      <c r="G30" s="29">
        <v>1380000000</v>
      </c>
      <c r="H30" s="29"/>
      <c r="I30" s="30">
        <f t="shared" si="2"/>
        <v>100</v>
      </c>
      <c r="J30" s="30">
        <f t="shared" si="2"/>
        <v>100</v>
      </c>
      <c r="K30" s="30"/>
    </row>
    <row r="31" spans="1:11" s="18" customFormat="1" ht="14.25" x14ac:dyDescent="0.25">
      <c r="A31" s="27" t="s">
        <v>41</v>
      </c>
      <c r="B31" s="28" t="s">
        <v>42</v>
      </c>
      <c r="C31" s="29">
        <f t="shared" si="0"/>
        <v>128129000000</v>
      </c>
      <c r="D31" s="29">
        <v>38237000000</v>
      </c>
      <c r="E31" s="29">
        <v>89892000000</v>
      </c>
      <c r="F31" s="29">
        <f t="shared" si="1"/>
        <v>0</v>
      </c>
      <c r="G31" s="29"/>
      <c r="H31" s="29"/>
      <c r="I31" s="30">
        <f t="shared" si="2"/>
        <v>0</v>
      </c>
      <c r="J31" s="30">
        <f t="shared" si="2"/>
        <v>0</v>
      </c>
      <c r="K31" s="30">
        <f t="shared" si="2"/>
        <v>0</v>
      </c>
    </row>
    <row r="32" spans="1:11" s="18" customFormat="1" ht="14.25" x14ac:dyDescent="0.25">
      <c r="A32" s="27" t="s">
        <v>43</v>
      </c>
      <c r="B32" s="28" t="s">
        <v>44</v>
      </c>
      <c r="C32" s="29">
        <f t="shared" si="0"/>
        <v>0</v>
      </c>
      <c r="D32" s="29"/>
      <c r="E32" s="29"/>
      <c r="F32" s="29">
        <f t="shared" si="1"/>
        <v>0</v>
      </c>
      <c r="G32" s="29"/>
      <c r="H32" s="29"/>
      <c r="I32" s="30"/>
      <c r="J32" s="30"/>
      <c r="K32" s="30"/>
    </row>
    <row r="33" spans="1:11" s="18" customFormat="1" ht="14.25" x14ac:dyDescent="0.25">
      <c r="A33" s="27" t="s">
        <v>66</v>
      </c>
      <c r="B33" s="28" t="s">
        <v>67</v>
      </c>
      <c r="C33" s="29">
        <f t="shared" si="0"/>
        <v>0</v>
      </c>
      <c r="D33" s="29"/>
      <c r="E33" s="29"/>
      <c r="F33" s="29">
        <f t="shared" si="1"/>
        <v>2937240083643</v>
      </c>
      <c r="G33" s="29">
        <f>2257035029536+194265358318</f>
        <v>2451300387854</v>
      </c>
      <c r="H33" s="29">
        <v>485939695789</v>
      </c>
      <c r="I33" s="30"/>
      <c r="J33" s="30"/>
      <c r="K33" s="30"/>
    </row>
    <row r="34" spans="1:11" s="20" customFormat="1" ht="28.5" x14ac:dyDescent="0.25">
      <c r="A34" s="27" t="s">
        <v>14</v>
      </c>
      <c r="B34" s="28" t="s">
        <v>45</v>
      </c>
      <c r="C34" s="29">
        <f t="shared" si="0"/>
        <v>2217735000000</v>
      </c>
      <c r="D34" s="29">
        <v>2091052000000</v>
      </c>
      <c r="E34" s="29">
        <v>126683000000</v>
      </c>
      <c r="F34" s="29">
        <f t="shared" si="1"/>
        <v>821646785354</v>
      </c>
      <c r="G34" s="29">
        <v>779076772157</v>
      </c>
      <c r="H34" s="29">
        <v>42570013197</v>
      </c>
      <c r="I34" s="30">
        <f t="shared" ref="I34:K34" si="4">F34/C34*100</f>
        <v>37.048916365300634</v>
      </c>
      <c r="J34" s="30">
        <f t="shared" si="4"/>
        <v>37.257646971811319</v>
      </c>
      <c r="K34" s="30">
        <f t="shared" si="4"/>
        <v>33.6035720633392</v>
      </c>
    </row>
    <row r="35" spans="1:11" ht="29.25" customHeight="1" x14ac:dyDescent="0.25">
      <c r="A35" s="39" t="s">
        <v>50</v>
      </c>
      <c r="B35" s="40" t="s">
        <v>68</v>
      </c>
      <c r="C35" s="41">
        <f t="shared" si="0"/>
        <v>0</v>
      </c>
      <c r="D35" s="41"/>
      <c r="E35" s="41"/>
      <c r="F35" s="41">
        <f t="shared" si="1"/>
        <v>4018974262393</v>
      </c>
      <c r="G35" s="41">
        <v>3565622363279</v>
      </c>
      <c r="H35" s="41">
        <v>453351899114</v>
      </c>
      <c r="I35" s="30"/>
      <c r="J35" s="30"/>
      <c r="K35" s="30"/>
    </row>
    <row r="36" spans="1:11" ht="21.2" customHeight="1" x14ac:dyDescent="0.25">
      <c r="A36" s="39" t="s">
        <v>69</v>
      </c>
      <c r="B36" s="40" t="s">
        <v>70</v>
      </c>
      <c r="C36" s="41">
        <f t="shared" si="0"/>
        <v>0</v>
      </c>
      <c r="D36" s="41"/>
      <c r="E36" s="41"/>
      <c r="F36" s="41">
        <f t="shared" si="1"/>
        <v>9400899168</v>
      </c>
      <c r="G36" s="41"/>
      <c r="H36" s="41">
        <v>9400899168</v>
      </c>
      <c r="I36" s="30"/>
      <c r="J36" s="30"/>
      <c r="K36" s="30"/>
    </row>
    <row r="37" spans="1:11" s="17" customFormat="1" ht="14.25" x14ac:dyDescent="0.25">
      <c r="A37" s="42"/>
      <c r="B37" s="43"/>
      <c r="C37" s="44"/>
      <c r="D37" s="44"/>
      <c r="E37" s="44"/>
      <c r="F37" s="44"/>
      <c r="G37" s="44"/>
      <c r="H37" s="44"/>
      <c r="I37" s="45"/>
      <c r="J37" s="45"/>
      <c r="K37" s="45"/>
    </row>
    <row r="39" spans="1:11" x14ac:dyDescent="0.25">
      <c r="A39" s="50" t="s">
        <v>73</v>
      </c>
      <c r="B39" s="50"/>
      <c r="C39" s="50"/>
      <c r="D39" s="50"/>
      <c r="E39" s="50"/>
      <c r="F39" s="50"/>
      <c r="G39" s="50"/>
      <c r="H39" s="50"/>
      <c r="I39" s="50"/>
      <c r="J39" s="50"/>
      <c r="K39" s="50"/>
    </row>
  </sheetData>
  <mergeCells count="11">
    <mergeCell ref="A39:K39"/>
    <mergeCell ref="A5:K5"/>
    <mergeCell ref="A3:K3"/>
    <mergeCell ref="A4:K4"/>
    <mergeCell ref="A7:A8"/>
    <mergeCell ref="B7:B8"/>
    <mergeCell ref="C7:C8"/>
    <mergeCell ref="D7:E7"/>
    <mergeCell ref="F7:F8"/>
    <mergeCell ref="G7:H7"/>
    <mergeCell ref="I7:K7"/>
  </mergeCells>
  <printOptions horizontalCentered="1"/>
  <pageMargins left="0.5" right="0.5" top="0.5" bottom="0.5" header="0.3" footer="0.3"/>
  <pageSetup paperSize="9" scale="68" fitToHeight="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D374E7-EFB2-4A15-B3D0-B1376D4099CB}"/>
</file>

<file path=customXml/itemProps2.xml><?xml version="1.0" encoding="utf-8"?>
<ds:datastoreItem xmlns:ds="http://schemas.openxmlformats.org/officeDocument/2006/customXml" ds:itemID="{C706039B-A18C-4B33-BDBF-7F44FE8299C5}"/>
</file>

<file path=customXml/itemProps3.xml><?xml version="1.0" encoding="utf-8"?>
<ds:datastoreItem xmlns:ds="http://schemas.openxmlformats.org/officeDocument/2006/customXml" ds:itemID="{4F3A65EE-C8A6-4E96-8493-CC83893C20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Mau</vt:lpstr>
      <vt:lpstr>13 11 18</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Tuan Hiep</dc:creator>
  <cp:lastModifiedBy>DDH</cp:lastModifiedBy>
  <cp:lastPrinted>2019-12-16T03:02:28Z</cp:lastPrinted>
  <dcterms:created xsi:type="dcterms:W3CDTF">2017-06-08T07:30:23Z</dcterms:created>
  <dcterms:modified xsi:type="dcterms:W3CDTF">2020-01-06T08:30:49Z</dcterms:modified>
</cp:coreProperties>
</file>