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knhat.STCKHH\Downloads\cong kai\quyet toan\"/>
    </mc:Choice>
  </mc:AlternateContent>
  <xr:revisionPtr revIDLastSave="0" documentId="13_ncr:1_{46E7193B-DEFC-4D60-A607-DE0C2A246CB3}" xr6:coauthVersionLast="45" xr6:coauthVersionMax="45" xr10:uidLastSave="{00000000-0000-0000-0000-000000000000}"/>
  <bookViews>
    <workbookView xWindow="-120" yWindow="-120" windowWidth="20730" windowHeight="11160" xr2:uid="{458DAE5D-5592-4C5F-B38A-55FBC1DEFB23}"/>
  </bookViews>
  <sheets>
    <sheet name="67" sheetId="1" r:id="rId1"/>
  </sheets>
  <externalReferences>
    <externalReference r:id="rId2"/>
  </externalReferences>
  <definedNames>
    <definedName name="_1">#REF!</definedName>
    <definedName name="_2">#REF!</definedName>
    <definedName name="_bso54" hidden="1">{"'Sheet1'!$L$16"}</definedName>
    <definedName name="_bso58" hidden="1">{"'Sheet1'!$L$16"}</definedName>
    <definedName name="_CON1">#REF!</definedName>
    <definedName name="_CON2">#REF!</definedName>
    <definedName name="_Fill" hidden="1">#REF!</definedName>
    <definedName name="_NET2">#REF!</definedName>
    <definedName name="_Order1" hidden="1">255</definedName>
    <definedName name="_Order2" hidden="1">255</definedName>
    <definedName name="_Sort" hidden="1">#REF!</definedName>
    <definedName name="A">#REF!</definedName>
    <definedName name="aa">#REF!</definedName>
    <definedName name="ADP">#REF!</definedName>
    <definedName name="AKHAC">#REF!</definedName>
    <definedName name="ALTINH">#REF!</definedName>
    <definedName name="ANN">#REF!</definedName>
    <definedName name="ANQD">#REF!</definedName>
    <definedName name="ATW">#REF!</definedName>
    <definedName name="BOQ">#REF!</definedName>
    <definedName name="BVCISUMMARY">#REF!</definedName>
    <definedName name="Can_doi">#REF!</definedName>
    <definedName name="COMMON">#REF!</definedName>
    <definedName name="CON_EQP_COS">#REF!</definedName>
    <definedName name="COVER">#REF!</definedName>
    <definedName name="CRITINST">#REF!</definedName>
    <definedName name="CRITPURC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huong_phuluc_59_name" localSheetId="0">'67'!$A$4</definedName>
    <definedName name="_xlnm.Database">#REF!</definedName>
    <definedName name="DNNN">#REF!</definedName>
    <definedName name="DSUMDATA">#REF!</definedName>
    <definedName name="DTthuquyI.2009" hidden="1">{"'Sheet1'!$L$16"}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_xlnm.Extract">#REF!</definedName>
    <definedName name="h" hidden="1">{"'Sheet1'!$L$16"}</definedName>
    <definedName name="HOME_MANP">#REF!</definedName>
    <definedName name="HOMEOFFICE_COST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"C:\2689\Q\??\00q3961????PTA3??\MyHTML.htm"</definedName>
    <definedName name="HTML_Title" hidden="1">"00Q3961-SUM"</definedName>
    <definedName name="huy" hidden="1">{"'Sheet1'!$L$16"}</definedName>
    <definedName name="IDLAB_COST">#REF!</definedName>
    <definedName name="INDMANP">#REF!</definedName>
    <definedName name="Khac">#REF!</definedName>
    <definedName name="Khong_can_doi">#REF!</definedName>
    <definedName name="l" hidden="1">{"'Sheet1'!$L$16"}</definedName>
    <definedName name="MAJ_CON_EQP">#REF!</definedName>
    <definedName name="MG_A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QD">#REF!</definedName>
    <definedName name="_xlnm.Print_Area">#REF!</definedName>
    <definedName name="PRINT_AREA_MI">#REF!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POSAL">#REF!</definedName>
    <definedName name="Phan_cap">#REF!</definedName>
    <definedName name="Phi_le_phi">#REF!</definedName>
    <definedName name="SPEC">#REF!</definedName>
    <definedName name="SPECSUMMARY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UMMARY">#REF!</definedName>
    <definedName name="TM" hidden="1">{"'Sheet1'!$L$16"}</definedName>
    <definedName name="TW">#REF!</definedName>
    <definedName name="theodoitienSDđất.2009" hidden="1">{"'Sheet1'!$L$16"}</definedName>
    <definedName name="VARIINST">#REF!</definedName>
    <definedName name="VARIPURC">#REF!</definedName>
    <definedName name="W">#REF!</definedName>
    <definedName name="X">#REF!</definedName>
    <definedName name="ZYX">#REF!</definedName>
    <definedName name="ZZZ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0" i="1" l="1"/>
  <c r="Q20" i="1"/>
  <c r="Y20" i="1" s="1"/>
  <c r="O20" i="1"/>
  <c r="W20" i="1" s="1"/>
  <c r="M20" i="1"/>
  <c r="K20" i="1" s="1"/>
  <c r="S20" i="1" s="1"/>
  <c r="E20" i="1"/>
  <c r="C20" i="1"/>
  <c r="Y19" i="1"/>
  <c r="T19" i="1"/>
  <c r="Q19" i="1"/>
  <c r="O19" i="1"/>
  <c r="W19" i="1" s="1"/>
  <c r="M19" i="1"/>
  <c r="U19" i="1" s="1"/>
  <c r="K19" i="1"/>
  <c r="S19" i="1" s="1"/>
  <c r="E19" i="1"/>
  <c r="C19" i="1"/>
  <c r="T18" i="1"/>
  <c r="Q18" i="1"/>
  <c r="O18" i="1" s="1"/>
  <c r="E18" i="1"/>
  <c r="C18" i="1" s="1"/>
  <c r="T17" i="1"/>
  <c r="Q17" i="1"/>
  <c r="Y17" i="1" s="1"/>
  <c r="O17" i="1"/>
  <c r="M17" i="1" s="1"/>
  <c r="E17" i="1"/>
  <c r="C17" i="1"/>
  <c r="T16" i="1"/>
  <c r="Q16" i="1"/>
  <c r="Y16" i="1" s="1"/>
  <c r="O16" i="1"/>
  <c r="W16" i="1" s="1"/>
  <c r="M16" i="1"/>
  <c r="K16" i="1" s="1"/>
  <c r="S16" i="1" s="1"/>
  <c r="E16" i="1"/>
  <c r="C16" i="1"/>
  <c r="Y15" i="1"/>
  <c r="T15" i="1"/>
  <c r="Q15" i="1"/>
  <c r="O15" i="1"/>
  <c r="W15" i="1" s="1"/>
  <c r="M15" i="1"/>
  <c r="U15" i="1" s="1"/>
  <c r="K15" i="1"/>
  <c r="S15" i="1" s="1"/>
  <c r="E15" i="1"/>
  <c r="C15" i="1"/>
  <c r="T14" i="1"/>
  <c r="Q14" i="1"/>
  <c r="O14" i="1" s="1"/>
  <c r="E14" i="1"/>
  <c r="C14" i="1" s="1"/>
  <c r="X13" i="1"/>
  <c r="T13" i="1"/>
  <c r="Q13" i="1"/>
  <c r="O13" i="1"/>
  <c r="M13" i="1" s="1"/>
  <c r="E13" i="1"/>
  <c r="C13" i="1"/>
  <c r="R12" i="1"/>
  <c r="Q12" i="1"/>
  <c r="Y12" i="1" s="1"/>
  <c r="P12" i="1"/>
  <c r="N12" i="1"/>
  <c r="L12" i="1"/>
  <c r="T12" i="1" s="1"/>
  <c r="J12" i="1"/>
  <c r="I12" i="1"/>
  <c r="H12" i="1"/>
  <c r="X12" i="1" s="1"/>
  <c r="G12" i="1"/>
  <c r="F12" i="1"/>
  <c r="E12" i="1"/>
  <c r="D12" i="1"/>
  <c r="K17" i="1" l="1"/>
  <c r="S17" i="1" s="1"/>
  <c r="U17" i="1"/>
  <c r="W14" i="1"/>
  <c r="M14" i="1"/>
  <c r="M18" i="1"/>
  <c r="W18" i="1"/>
  <c r="U13" i="1"/>
  <c r="K13" i="1"/>
  <c r="C12" i="1"/>
  <c r="W13" i="1"/>
  <c r="Y14" i="1"/>
  <c r="U16" i="1"/>
  <c r="O12" i="1"/>
  <c r="W12" i="1" s="1"/>
  <c r="W17" i="1"/>
  <c r="Y18" i="1"/>
  <c r="U20" i="1"/>
  <c r="U14" i="1" l="1"/>
  <c r="K14" i="1"/>
  <c r="S14" i="1" s="1"/>
  <c r="S13" i="1"/>
  <c r="K12" i="1"/>
  <c r="S12" i="1" s="1"/>
  <c r="M12" i="1"/>
  <c r="U12" i="1" s="1"/>
  <c r="U18" i="1"/>
  <c r="K18" i="1"/>
  <c r="S18" i="1" s="1"/>
</calcChain>
</file>

<file path=xl/sharedStrings.xml><?xml version="1.0" encoding="utf-8"?>
<sst xmlns="http://schemas.openxmlformats.org/spreadsheetml/2006/main" count="62" uniqueCount="41">
  <si>
    <t>UBND TỈNH KHÁNH HÒA</t>
  </si>
  <si>
    <t xml:space="preserve">        SỞ TÀI CHÍNH</t>
  </si>
  <si>
    <t>QUYẾT TOÁN CHI BỔ SUNG TỪ NGÂN SÁCH CẤP TỈNH CHO NGÂN SÁCH TỪNG HUYỆN NĂM 2018</t>
  </si>
  <si>
    <t>(Dùng cho ngân sách tỉnh, huyện)</t>
  </si>
  <si>
    <t>Đơn vị: Triệu đồng</t>
  </si>
  <si>
    <t>STT</t>
  </si>
  <si>
    <t xml:space="preserve">Tên đơn vị </t>
  </si>
  <si>
    <t>Dự toán</t>
  </si>
  <si>
    <t>Quyết toán</t>
  </si>
  <si>
    <t>So sách (%)</t>
  </si>
  <si>
    <t>Tổng số</t>
  </si>
  <si>
    <t>Bổ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</si>
  <si>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</si>
  <si>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</si>
  <si>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</si>
  <si>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</si>
  <si>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</si>
  <si>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Vốn ngoài nước</t>
  </si>
  <si>
    <t>Vốn trong nước</t>
  </si>
  <si>
    <t>A</t>
  </si>
  <si>
    <t>B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</si>
  <si>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</si>
  <si>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</si>
  <si>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</si>
  <si>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</si>
  <si>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</si>
  <si>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</si>
  <si>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</si>
  <si>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</si>
  <si>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</si>
  <si>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</si>
  <si>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TỔNG SỐ</t>
  </si>
  <si>
    <t>Thành phố Nha Trang</t>
  </si>
  <si>
    <t>Thành phố Cam Ranh</t>
  </si>
  <si>
    <t>Thị xã Ninh Hòa</t>
  </si>
  <si>
    <t>Huyện Vạn Ninh</t>
  </si>
  <si>
    <t>Huyện Diên Khánh</t>
  </si>
  <si>
    <t>Huyện Cam Lâm</t>
  </si>
  <si>
    <t>Huyện Khánh Vĩnh</t>
  </si>
  <si>
    <t>Huyện Khánh Sơn</t>
  </si>
  <si>
    <t>Biểu số 67/CK-NSNN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</si>
</sst>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0"/>
      <name val="Times New Roman"/>
      <family val="1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9"/>
      <name val="Times New Roman"/>
      <family val="1"/>
    </font>
    <font>
      <i/>
      <sz val="12"/>
      <color indexed="8"/>
      <name val="Times New Roman"/>
      <family val="1"/>
    </font>
    <font>
      <sz val="11"/>
      <color theme="1"/>
      <name val="Times New Roman"/>
      <family val="2"/>
    </font>
    <font>
      <sz val="14"/>
      <color theme="0"/>
      <name val="Times New Roman"/>
      <family val="1"/>
    </font>
    <font>
      <b/>
      <i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9" fillId="0" borderId="0" applyFont="0" applyFill="0" applyBorder="0" applyAlignment="0" applyProtection="0"/>
    <xf numFmtId="0" fontId="1" fillId="0" borderId="0"/>
    <xf numFmtId="0" fontId="2" fillId="0" borderId="0"/>
  </cellStyleXfs>
  <cellXfs count="28">
    <xf numFmtId="0" fontId="0" fillId="0" borderId="0" xfId="0"/>
    <xf numFmtId="0" fontId="1" fillId="0" borderId="0" xfId="2"/>
    <xf numFmtId="0" fontId="3" fillId="0" borderId="0" xfId="3" applyFont="1"/>
    <xf numFmtId="0" fontId="2" fillId="0" borderId="0" xfId="3"/>
    <xf numFmtId="0" fontId="4" fillId="0" borderId="0" xfId="3" applyFont="1" applyAlignment="1">
      <alignment horizontal="right"/>
    </xf>
    <xf numFmtId="0" fontId="5" fillId="0" borderId="0" xfId="2" applyFont="1"/>
    <xf numFmtId="0" fontId="6" fillId="0" borderId="0" xfId="3" applyFont="1" applyAlignment="1">
      <alignment horizontal="center"/>
    </xf>
    <xf numFmtId="0" fontId="7" fillId="0" borderId="0" xfId="3" applyFont="1" applyAlignment="1">
      <alignment horizontal="center"/>
    </xf>
    <xf numFmtId="0" fontId="8" fillId="0" borderId="0" xfId="3" applyFont="1" applyAlignment="1">
      <alignment horizontal="center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top" wrapText="1"/>
    </xf>
    <xf numFmtId="0" fontId="6" fillId="0" borderId="1" xfId="3" applyFont="1" applyBorder="1" applyAlignment="1">
      <alignment vertical="top" wrapText="1"/>
    </xf>
    <xf numFmtId="3" fontId="5" fillId="0" borderId="1" xfId="0" applyNumberFormat="1" applyFont="1" applyBorder="1"/>
    <xf numFmtId="164" fontId="5" fillId="0" borderId="1" xfId="1" applyNumberFormat="1" applyFont="1" applyBorder="1"/>
    <xf numFmtId="0" fontId="0" fillId="0" borderId="1" xfId="0" applyBorder="1"/>
    <xf numFmtId="0" fontId="5" fillId="0" borderId="0" xfId="0" applyFont="1"/>
    <xf numFmtId="0" fontId="3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164" fontId="1" fillId="0" borderId="1" xfId="1" applyNumberFormat="1" applyFont="1" applyBorder="1" applyAlignment="1">
      <alignment vertical="center" wrapText="1"/>
    </xf>
    <xf numFmtId="164" fontId="10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0" xfId="3" applyFont="1" applyAlignment="1">
      <alignment vertical="center" wrapText="1"/>
    </xf>
    <xf numFmtId="164" fontId="10" fillId="0" borderId="1" xfId="1" applyNumberFormat="1" applyFont="1" applyFill="1" applyBorder="1" applyAlignment="1">
      <alignment vertical="center" wrapText="1"/>
    </xf>
    <xf numFmtId="0" fontId="11" fillId="0" borderId="0" xfId="3" applyFont="1"/>
    <xf numFmtId="0" fontId="4" fillId="0" borderId="0" xfId="3" applyFont="1"/>
  </cellXfs>
  <cellStyles count="4">
    <cellStyle name="Normal" xfId="0" builtinId="0"/>
    <cellStyle name="Normal 2" xfId="2" xr:uid="{E2EB139C-5E21-4889-BD67-35EB78BDC71D}"/>
    <cellStyle name="Normal 26" xfId="3" xr:uid="{C0E27ACF-5C44-4E34-AB2A-C9947CB3145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1</xdr:row>
      <xdr:rowOff>228600</xdr:rowOff>
    </xdr:from>
    <xdr:to>
      <xdr:col>0</xdr:col>
      <xdr:colOff>1343025</xdr:colOff>
      <xdr:row>1</xdr:row>
      <xdr:rowOff>228600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F55E56D-7DDC-49E3-9FAE-D01820B62F01}"/>
            </a:ext>
          </a:extLst>
        </xdr:cNvPr>
        <xdr:cNvCxnSpPr/>
      </xdr:nvCxnSpPr>
      <xdr:spPr>
        <a:xfrm>
          <a:off x="533400" y="238125"/>
          <a:ext cx="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2</xdr:row>
      <xdr:rowOff>0</xdr:rowOff>
    </xdr:from>
    <xdr:to>
      <xdr:col>1</xdr:col>
      <xdr:colOff>942975</xdr:colOff>
      <xdr:row>2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3DC094B-35C7-432D-B0A2-D61B97FAAF79}"/>
            </a:ext>
          </a:extLst>
        </xdr:cNvPr>
        <xdr:cNvCxnSpPr/>
      </xdr:nvCxnSpPr>
      <xdr:spPr>
        <a:xfrm>
          <a:off x="619125" y="238125"/>
          <a:ext cx="8572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QUYET%20TOAN\QUYET%20TOAN%202018\MAU%20BIEU\Quyet%20toan\Bieu%20mau%2059-ND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59-ND3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3E930-13A9-4CA5-8779-456B10710B7D}">
  <sheetPr>
    <tabColor rgb="FFFFFF00"/>
  </sheetPr>
  <dimension ref="A1:Z22"/>
  <sheetViews>
    <sheetView tabSelected="1" zoomScale="55" zoomScaleNormal="55" workbookViewId="0">
      <selection activeCell="Y3" sqref="Y3"/>
    </sheetView>
  </sheetViews>
  <sheetFormatPr defaultRowHeight="15" x14ac:dyDescent="0.25"/>
  <cols>
    <col min="1" max="1" width="9.33203125" style="3"/>
    <col min="2" max="2" width="25.5" style="3" customWidth="1"/>
    <col min="3" max="3" width="14.6640625" style="3" customWidth="1"/>
    <col min="4" max="4" width="15.83203125" style="3" customWidth="1"/>
    <col min="5" max="5" width="13.83203125" style="3" customWidth="1"/>
    <col min="6" max="6" width="13" style="3" customWidth="1"/>
    <col min="7" max="7" width="13.83203125" style="3" customWidth="1"/>
    <col min="8" max="8" width="12.83203125" style="3" customWidth="1"/>
    <col min="9" max="9" width="13.83203125" style="3" customWidth="1"/>
    <col min="10" max="10" width="13.1640625" style="3" customWidth="1"/>
    <col min="11" max="11" width="15.1640625" style="3" customWidth="1"/>
    <col min="12" max="13" width="15" style="3" customWidth="1"/>
    <col min="14" max="14" width="14.6640625" style="3" customWidth="1"/>
    <col min="15" max="16" width="13.83203125" style="3" customWidth="1"/>
    <col min="17" max="17" width="16.83203125" style="3" customWidth="1"/>
    <col min="18" max="18" width="13.83203125" style="3" customWidth="1"/>
    <col min="19" max="19" width="14.6640625" style="3" customWidth="1"/>
    <col min="20" max="20" width="13.83203125" style="3" customWidth="1"/>
    <col min="21" max="21" width="15.1640625" style="3" customWidth="1"/>
    <col min="22" max="22" width="12.6640625" style="3" customWidth="1"/>
    <col min="23" max="23" width="15" style="3" customWidth="1"/>
    <col min="24" max="24" width="15.33203125" style="3" customWidth="1"/>
    <col min="25" max="26" width="13.83203125" style="3" customWidth="1"/>
    <col min="27" max="27" width="10.6640625" style="3" customWidth="1"/>
    <col min="28" max="16384" width="9.33203125" style="3"/>
  </cols>
  <sheetData>
    <row r="1" spans="1:26" ht="18.75" x14ac:dyDescent="0.3">
      <c r="A1" s="1" t="s">
        <v>0</v>
      </c>
      <c r="B1" s="2"/>
      <c r="Y1" s="4" t="s">
        <v>40</v>
      </c>
    </row>
    <row r="2" spans="1:26" ht="18.75" hidden="1" x14ac:dyDescent="0.3">
      <c r="A2" s="5" t="s">
        <v>1</v>
      </c>
      <c r="B2" s="2"/>
      <c r="Y2" s="4"/>
    </row>
    <row r="3" spans="1:26" ht="15.75" x14ac:dyDescent="0.25">
      <c r="Y3" s="4"/>
    </row>
    <row r="4" spans="1:26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x14ac:dyDescent="0.25">
      <c r="A5" s="7" t="s">
        <v>3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25">
      <c r="X6" s="8" t="s">
        <v>4</v>
      </c>
      <c r="Y6" s="8"/>
      <c r="Z6" s="8"/>
    </row>
    <row r="7" spans="1:26" s="2" customFormat="1" ht="18.75" x14ac:dyDescent="0.3">
      <c r="A7" s="9" t="s">
        <v>5</v>
      </c>
      <c r="B7" s="9" t="s">
        <v>6</v>
      </c>
      <c r="C7" s="9" t="s">
        <v>7</v>
      </c>
      <c r="D7" s="9"/>
      <c r="E7" s="9"/>
      <c r="F7" s="9"/>
      <c r="G7" s="9"/>
      <c r="H7" s="9"/>
      <c r="I7" s="9"/>
      <c r="J7" s="9"/>
      <c r="K7" s="9" t="s">
        <v>8</v>
      </c>
      <c r="L7" s="9"/>
      <c r="M7" s="9"/>
      <c r="N7" s="9"/>
      <c r="O7" s="9"/>
      <c r="P7" s="9"/>
      <c r="Q7" s="9"/>
      <c r="R7" s="9"/>
      <c r="S7" s="9" t="s">
        <v>9</v>
      </c>
      <c r="T7" s="9"/>
      <c r="U7" s="9"/>
      <c r="V7" s="9"/>
      <c r="W7" s="9"/>
      <c r="X7" s="9"/>
      <c r="Y7" s="9"/>
      <c r="Z7" s="9"/>
    </row>
    <row r="8" spans="1:26" s="2" customFormat="1" ht="18.75" x14ac:dyDescent="0.3">
      <c r="A8" s="9"/>
      <c r="B8" s="9"/>
      <c r="C8" s="9" t="s">
        <v>10</v>
      </c>
      <c r="D8" s="9" t="s">
        <v>11</v>
      </c>
      <c r="E8" s="9" t="s">
        <v>12</v>
      </c>
      <c r="F8" s="9"/>
      <c r="G8" s="9"/>
      <c r="H8" s="9"/>
      <c r="I8" s="9"/>
      <c r="J8" s="9"/>
      <c r="K8" s="9" t="s">
        <v>10</v>
      </c>
      <c r="L8" s="9" t="s">
        <v>11</v>
      </c>
      <c r="M8" s="9" t="s">
        <v>12</v>
      </c>
      <c r="N8" s="9"/>
      <c r="O8" s="9"/>
      <c r="P8" s="9"/>
      <c r="Q8" s="9"/>
      <c r="R8" s="9"/>
      <c r="S8" s="9" t="s">
        <v>10</v>
      </c>
      <c r="T8" s="9" t="s">
        <v>11</v>
      </c>
      <c r="U8" s="9" t="s">
        <v>12</v>
      </c>
      <c r="V8" s="9"/>
      <c r="W8" s="9"/>
      <c r="X8" s="9"/>
      <c r="Y8" s="9"/>
      <c r="Z8" s="9"/>
    </row>
    <row r="9" spans="1:26" s="2" customFormat="1" ht="18.75" x14ac:dyDescent="0.3">
      <c r="A9" s="9"/>
      <c r="B9" s="9"/>
      <c r="C9" s="9"/>
      <c r="D9" s="9"/>
      <c r="E9" s="9" t="s">
        <v>10</v>
      </c>
      <c r="F9" s="9" t="s">
        <v>13</v>
      </c>
      <c r="G9" s="9"/>
      <c r="H9" s="9" t="s">
        <v>14</v>
      </c>
      <c r="I9" s="9" t="s">
        <v>15</v>
      </c>
      <c r="J9" s="9" t="s">
        <v>16</v>
      </c>
      <c r="K9" s="9"/>
      <c r="L9" s="9"/>
      <c r="M9" s="9" t="s">
        <v>10</v>
      </c>
      <c r="N9" s="9" t="s">
        <v>13</v>
      </c>
      <c r="O9" s="9"/>
      <c r="P9" s="9" t="s">
        <v>14</v>
      </c>
      <c r="Q9" s="9" t="s">
        <v>15</v>
      </c>
      <c r="R9" s="9" t="s">
        <v>16</v>
      </c>
      <c r="S9" s="9"/>
      <c r="T9" s="9"/>
      <c r="U9" s="9" t="s">
        <v>10</v>
      </c>
      <c r="V9" s="9" t="s">
        <v>13</v>
      </c>
      <c r="W9" s="9"/>
      <c r="X9" s="9" t="s">
        <v>14</v>
      </c>
      <c r="Y9" s="9" t="s">
        <v>15</v>
      </c>
      <c r="Z9" s="9" t="s">
        <v>16</v>
      </c>
    </row>
    <row r="10" spans="1:26" s="2" customFormat="1" ht="117.75" customHeight="1" x14ac:dyDescent="0.3">
      <c r="A10" s="9"/>
      <c r="B10" s="9"/>
      <c r="C10" s="9"/>
      <c r="D10" s="9"/>
      <c r="E10" s="9"/>
      <c r="F10" s="10" t="s">
        <v>17</v>
      </c>
      <c r="G10" s="10" t="s">
        <v>18</v>
      </c>
      <c r="H10" s="9"/>
      <c r="I10" s="9"/>
      <c r="J10" s="9"/>
      <c r="K10" s="9"/>
      <c r="L10" s="9"/>
      <c r="M10" s="9"/>
      <c r="N10" s="10" t="s">
        <v>17</v>
      </c>
      <c r="O10" s="10" t="s">
        <v>18</v>
      </c>
      <c r="P10" s="9"/>
      <c r="Q10" s="9"/>
      <c r="R10" s="9"/>
      <c r="S10" s="9"/>
      <c r="T10" s="9"/>
      <c r="U10" s="9"/>
      <c r="V10" s="10" t="s">
        <v>17</v>
      </c>
      <c r="W10" s="10" t="s">
        <v>18</v>
      </c>
      <c r="X10" s="9"/>
      <c r="Y10" s="9"/>
      <c r="Z10" s="9"/>
    </row>
    <row r="11" spans="1:26" s="2" customFormat="1" ht="30" customHeight="1" x14ac:dyDescent="0.3">
      <c r="A11" s="11" t="s">
        <v>19</v>
      </c>
      <c r="B11" s="11" t="s">
        <v>20</v>
      </c>
      <c r="C11" s="11">
        <v>1</v>
      </c>
      <c r="D11" s="11">
        <v>2</v>
      </c>
      <c r="E11" s="11" t="s">
        <v>21</v>
      </c>
      <c r="F11" s="11">
        <v>4</v>
      </c>
      <c r="G11" s="11">
        <v>5</v>
      </c>
      <c r="H11" s="11">
        <v>6</v>
      </c>
      <c r="I11" s="11">
        <v>7</v>
      </c>
      <c r="J11" s="11">
        <v>8</v>
      </c>
      <c r="K11" s="11">
        <v>9</v>
      </c>
      <c r="L11" s="11">
        <v>10</v>
      </c>
      <c r="M11" s="11" t="s">
        <v>22</v>
      </c>
      <c r="N11" s="11">
        <v>12</v>
      </c>
      <c r="O11" s="11">
        <v>13</v>
      </c>
      <c r="P11" s="11">
        <v>14</v>
      </c>
      <c r="Q11" s="11">
        <v>15</v>
      </c>
      <c r="R11" s="11">
        <v>16</v>
      </c>
      <c r="S11" s="11" t="s">
        <v>23</v>
      </c>
      <c r="T11" s="11" t="s">
        <v>24</v>
      </c>
      <c r="U11" s="11" t="s">
        <v>25</v>
      </c>
      <c r="V11" s="11" t="s">
        <v>26</v>
      </c>
      <c r="W11" s="11" t="s">
        <v>27</v>
      </c>
      <c r="X11" s="11" t="s">
        <v>28</v>
      </c>
      <c r="Y11" s="11" t="s">
        <v>29</v>
      </c>
      <c r="Z11" s="11" t="s">
        <v>30</v>
      </c>
    </row>
    <row r="12" spans="1:26" s="16" customFormat="1" ht="30" customHeight="1" x14ac:dyDescent="0.3">
      <c r="A12" s="12"/>
      <c r="B12" s="11" t="s">
        <v>31</v>
      </c>
      <c r="C12" s="13">
        <f>SUM(C13:C20)</f>
        <v>2462490</v>
      </c>
      <c r="D12" s="13">
        <f>SUM(D13:D20)</f>
        <v>2409000</v>
      </c>
      <c r="E12" s="13">
        <f>F12+G12</f>
        <v>53490</v>
      </c>
      <c r="F12" s="13">
        <f t="shared" ref="F12:R12" si="0">SUM(F13:F20)</f>
        <v>0</v>
      </c>
      <c r="G12" s="13">
        <f t="shared" si="0"/>
        <v>53490</v>
      </c>
      <c r="H12" s="13">
        <f t="shared" si="0"/>
        <v>990</v>
      </c>
      <c r="I12" s="13">
        <f t="shared" si="0"/>
        <v>52500</v>
      </c>
      <c r="J12" s="13">
        <f t="shared" si="0"/>
        <v>0</v>
      </c>
      <c r="K12" s="13">
        <f t="shared" si="0"/>
        <v>3354412</v>
      </c>
      <c r="L12" s="13">
        <f t="shared" si="0"/>
        <v>2409000</v>
      </c>
      <c r="M12" s="13">
        <f>SUM(M13:M20)</f>
        <v>945412</v>
      </c>
      <c r="N12" s="13">
        <f t="shared" si="0"/>
        <v>0</v>
      </c>
      <c r="O12" s="13">
        <f t="shared" si="0"/>
        <v>945412</v>
      </c>
      <c r="P12" s="13">
        <f t="shared" si="0"/>
        <v>250639</v>
      </c>
      <c r="Q12" s="13">
        <f t="shared" si="0"/>
        <v>694533</v>
      </c>
      <c r="R12" s="13">
        <f t="shared" si="0"/>
        <v>240</v>
      </c>
      <c r="S12" s="14">
        <f t="shared" ref="S12:U20" si="1">K12/C12</f>
        <v>1.3622032982875056</v>
      </c>
      <c r="T12" s="14">
        <f t="shared" si="1"/>
        <v>1</v>
      </c>
      <c r="U12" s="14">
        <f t="shared" si="1"/>
        <v>17.674555991774163</v>
      </c>
      <c r="V12" s="14"/>
      <c r="W12" s="14">
        <f>O12/G12</f>
        <v>17.674555991774163</v>
      </c>
      <c r="X12" s="14">
        <f>P12/H12</f>
        <v>253.17070707070707</v>
      </c>
      <c r="Y12" s="14">
        <f>Q12/I12</f>
        <v>13.229200000000001</v>
      </c>
      <c r="Z12" s="15"/>
    </row>
    <row r="13" spans="1:26" s="24" customFormat="1" ht="37.5" customHeight="1" x14ac:dyDescent="0.2">
      <c r="A13" s="17">
        <v>1</v>
      </c>
      <c r="B13" s="18" t="s">
        <v>32</v>
      </c>
      <c r="C13" s="19">
        <f t="shared" ref="C13:C19" si="2">D13+E13</f>
        <v>990</v>
      </c>
      <c r="D13" s="19">
        <v>0</v>
      </c>
      <c r="E13" s="19">
        <f>SUM(F13:G13)</f>
        <v>990</v>
      </c>
      <c r="F13" s="19"/>
      <c r="G13" s="19">
        <v>990</v>
      </c>
      <c r="H13" s="19">
        <v>990</v>
      </c>
      <c r="I13" s="19"/>
      <c r="J13" s="19"/>
      <c r="K13" s="20">
        <f>L13+M13</f>
        <v>159842</v>
      </c>
      <c r="L13" s="19"/>
      <c r="M13" s="20">
        <f t="shared" ref="M13:M20" si="3">N13+O13</f>
        <v>159842</v>
      </c>
      <c r="N13" s="19"/>
      <c r="O13" s="20">
        <f t="shared" ref="O13:O20" si="4">P13+Q13+R13</f>
        <v>159842</v>
      </c>
      <c r="P13" s="20">
        <v>15141</v>
      </c>
      <c r="Q13" s="20">
        <f>159842-P13</f>
        <v>144701</v>
      </c>
      <c r="R13" s="19"/>
      <c r="S13" s="21">
        <f t="shared" si="1"/>
        <v>161.45656565656566</v>
      </c>
      <c r="T13" s="22" t="e">
        <f t="shared" si="1"/>
        <v>#DIV/0!</v>
      </c>
      <c r="U13" s="21">
        <f t="shared" si="1"/>
        <v>161.45656565656566</v>
      </c>
      <c r="V13" s="21"/>
      <c r="W13" s="21">
        <f>O13/G13</f>
        <v>161.45656565656566</v>
      </c>
      <c r="X13" s="21">
        <f>P13/H13</f>
        <v>15.293939393939393</v>
      </c>
      <c r="Y13" s="21"/>
      <c r="Z13" s="23"/>
    </row>
    <row r="14" spans="1:26" s="24" customFormat="1" ht="30" customHeight="1" x14ac:dyDescent="0.2">
      <c r="A14" s="17">
        <v>2</v>
      </c>
      <c r="B14" s="18" t="s">
        <v>33</v>
      </c>
      <c r="C14" s="20">
        <f t="shared" si="2"/>
        <v>297895</v>
      </c>
      <c r="D14" s="20">
        <v>297895</v>
      </c>
      <c r="E14" s="19">
        <f t="shared" ref="E14:E20" si="5">SUM(F14:G14)</f>
        <v>0</v>
      </c>
      <c r="F14" s="20"/>
      <c r="G14" s="20"/>
      <c r="H14" s="20"/>
      <c r="I14" s="20"/>
      <c r="J14" s="20"/>
      <c r="K14" s="20">
        <f t="shared" ref="K14:K20" si="6">L14+M14</f>
        <v>341507</v>
      </c>
      <c r="L14" s="20">
        <v>299895</v>
      </c>
      <c r="M14" s="20">
        <f>N14+O14</f>
        <v>41612</v>
      </c>
      <c r="N14" s="20"/>
      <c r="O14" s="20">
        <f>P14+Q14+R14</f>
        <v>41612</v>
      </c>
      <c r="P14" s="20">
        <v>13714</v>
      </c>
      <c r="Q14" s="20">
        <f>41612-P14</f>
        <v>27898</v>
      </c>
      <c r="R14" s="20"/>
      <c r="S14" s="21">
        <f t="shared" si="1"/>
        <v>1.1464005773846488</v>
      </c>
      <c r="T14" s="21">
        <f>L14/D14</f>
        <v>1.0067137749878312</v>
      </c>
      <c r="U14" s="25" t="e">
        <f>M14/E14</f>
        <v>#DIV/0!</v>
      </c>
      <c r="V14" s="25"/>
      <c r="W14" s="25" t="e">
        <f t="shared" ref="W14:W20" si="7">O14/G14</f>
        <v>#DIV/0!</v>
      </c>
      <c r="X14" s="25"/>
      <c r="Y14" s="25" t="e">
        <f t="shared" ref="Y14:Y20" si="8">Q14/I14</f>
        <v>#DIV/0!</v>
      </c>
      <c r="Z14" s="20"/>
    </row>
    <row r="15" spans="1:26" s="24" customFormat="1" ht="30" customHeight="1" x14ac:dyDescent="0.2">
      <c r="A15" s="17">
        <v>3</v>
      </c>
      <c r="B15" s="18" t="s">
        <v>34</v>
      </c>
      <c r="C15" s="20">
        <f>D15+E15</f>
        <v>586748</v>
      </c>
      <c r="D15" s="20">
        <v>565016</v>
      </c>
      <c r="E15" s="20">
        <f>SUM(G15:G15)</f>
        <v>21732</v>
      </c>
      <c r="F15" s="20"/>
      <c r="G15" s="20">
        <v>21732</v>
      </c>
      <c r="H15" s="20"/>
      <c r="I15" s="20">
        <v>21732</v>
      </c>
      <c r="J15" s="20"/>
      <c r="K15" s="20">
        <f t="shared" si="6"/>
        <v>804926</v>
      </c>
      <c r="L15" s="20">
        <v>563016</v>
      </c>
      <c r="M15" s="20">
        <f t="shared" si="3"/>
        <v>241910</v>
      </c>
      <c r="N15" s="20"/>
      <c r="O15" s="20">
        <f t="shared" si="4"/>
        <v>241910</v>
      </c>
      <c r="P15" s="20">
        <v>82453</v>
      </c>
      <c r="Q15" s="20">
        <f>241910-P15</f>
        <v>159457</v>
      </c>
      <c r="R15" s="20"/>
      <c r="S15" s="21">
        <f t="shared" si="1"/>
        <v>1.3718427672527218</v>
      </c>
      <c r="T15" s="21">
        <f t="shared" si="1"/>
        <v>0.99646027723108721</v>
      </c>
      <c r="U15" s="21">
        <f t="shared" si="1"/>
        <v>11.131511135652493</v>
      </c>
      <c r="V15" s="21"/>
      <c r="W15" s="21">
        <f t="shared" si="7"/>
        <v>11.131511135652493</v>
      </c>
      <c r="X15" s="21"/>
      <c r="Y15" s="21">
        <f t="shared" si="8"/>
        <v>7.3374286766059269</v>
      </c>
      <c r="Z15" s="20"/>
    </row>
    <row r="16" spans="1:26" s="24" customFormat="1" ht="30" customHeight="1" x14ac:dyDescent="0.2">
      <c r="A16" s="17">
        <v>4</v>
      </c>
      <c r="B16" s="18" t="s">
        <v>35</v>
      </c>
      <c r="C16" s="20">
        <f>D16+E16</f>
        <v>386096</v>
      </c>
      <c r="D16" s="20">
        <v>380096</v>
      </c>
      <c r="E16" s="20">
        <f t="shared" si="5"/>
        <v>6000</v>
      </c>
      <c r="F16" s="20"/>
      <c r="G16" s="20">
        <v>6000</v>
      </c>
      <c r="H16" s="20"/>
      <c r="I16" s="20">
        <v>6000</v>
      </c>
      <c r="J16" s="20"/>
      <c r="K16" s="20">
        <f t="shared" si="6"/>
        <v>528969</v>
      </c>
      <c r="L16" s="20">
        <v>380096</v>
      </c>
      <c r="M16" s="20">
        <f>N16+O16</f>
        <v>148873</v>
      </c>
      <c r="N16" s="20"/>
      <c r="O16" s="20">
        <f>P16+Q16+R16</f>
        <v>148873</v>
      </c>
      <c r="P16" s="20">
        <v>24602</v>
      </c>
      <c r="Q16" s="20">
        <f>148873-P16-R16</f>
        <v>124031</v>
      </c>
      <c r="R16" s="20">
        <v>240</v>
      </c>
      <c r="S16" s="21">
        <f t="shared" si="1"/>
        <v>1.3700452737143094</v>
      </c>
      <c r="T16" s="21">
        <f t="shared" si="1"/>
        <v>1</v>
      </c>
      <c r="U16" s="21">
        <f t="shared" si="1"/>
        <v>24.812166666666666</v>
      </c>
      <c r="V16" s="21"/>
      <c r="W16" s="21">
        <f t="shared" si="7"/>
        <v>24.812166666666666</v>
      </c>
      <c r="X16" s="21"/>
      <c r="Y16" s="21">
        <f t="shared" si="8"/>
        <v>20.671833333333332</v>
      </c>
      <c r="Z16" s="20"/>
    </row>
    <row r="17" spans="1:26" s="24" customFormat="1" ht="30" customHeight="1" x14ac:dyDescent="0.2">
      <c r="A17" s="17">
        <v>5</v>
      </c>
      <c r="B17" s="18" t="s">
        <v>36</v>
      </c>
      <c r="C17" s="20">
        <f t="shared" si="2"/>
        <v>345158</v>
      </c>
      <c r="D17" s="20">
        <v>330158</v>
      </c>
      <c r="E17" s="20">
        <f t="shared" si="5"/>
        <v>15000</v>
      </c>
      <c r="F17" s="20"/>
      <c r="G17" s="20">
        <v>15000</v>
      </c>
      <c r="H17" s="20"/>
      <c r="I17" s="20">
        <v>15000</v>
      </c>
      <c r="J17" s="20"/>
      <c r="K17" s="20">
        <f t="shared" si="6"/>
        <v>450480</v>
      </c>
      <c r="L17" s="20">
        <v>330158</v>
      </c>
      <c r="M17" s="20">
        <f t="shared" si="3"/>
        <v>120322</v>
      </c>
      <c r="N17" s="20"/>
      <c r="O17" s="20">
        <f t="shared" si="4"/>
        <v>120322</v>
      </c>
      <c r="P17" s="20">
        <v>53652</v>
      </c>
      <c r="Q17" s="20">
        <f>120322-P17</f>
        <v>66670</v>
      </c>
      <c r="R17" s="20"/>
      <c r="S17" s="21">
        <f t="shared" si="1"/>
        <v>1.3051414134975867</v>
      </c>
      <c r="T17" s="21">
        <f t="shared" si="1"/>
        <v>1</v>
      </c>
      <c r="U17" s="21">
        <f t="shared" si="1"/>
        <v>8.021466666666667</v>
      </c>
      <c r="V17" s="21"/>
      <c r="W17" s="21">
        <f t="shared" si="7"/>
        <v>8.021466666666667</v>
      </c>
      <c r="X17" s="21"/>
      <c r="Y17" s="21">
        <f t="shared" si="8"/>
        <v>4.4446666666666665</v>
      </c>
      <c r="Z17" s="20"/>
    </row>
    <row r="18" spans="1:26" s="24" customFormat="1" ht="30" customHeight="1" x14ac:dyDescent="0.2">
      <c r="A18" s="17">
        <v>6</v>
      </c>
      <c r="B18" s="18" t="s">
        <v>37</v>
      </c>
      <c r="C18" s="20">
        <f t="shared" si="2"/>
        <v>295664</v>
      </c>
      <c r="D18" s="20">
        <v>289920</v>
      </c>
      <c r="E18" s="20">
        <f t="shared" si="5"/>
        <v>5744</v>
      </c>
      <c r="F18" s="20"/>
      <c r="G18" s="20">
        <v>5744</v>
      </c>
      <c r="H18" s="20"/>
      <c r="I18" s="20">
        <v>5744</v>
      </c>
      <c r="J18" s="20"/>
      <c r="K18" s="20">
        <f t="shared" si="6"/>
        <v>366749</v>
      </c>
      <c r="L18" s="20">
        <v>289920</v>
      </c>
      <c r="M18" s="20">
        <f t="shared" si="3"/>
        <v>76829</v>
      </c>
      <c r="N18" s="20"/>
      <c r="O18" s="20">
        <f t="shared" si="4"/>
        <v>76829</v>
      </c>
      <c r="P18" s="20">
        <v>32228</v>
      </c>
      <c r="Q18" s="20">
        <f>76829-P18</f>
        <v>44601</v>
      </c>
      <c r="R18" s="20"/>
      <c r="S18" s="21">
        <f>K18/C18</f>
        <v>1.2404249418258564</v>
      </c>
      <c r="T18" s="21">
        <f>L18/D18</f>
        <v>1</v>
      </c>
      <c r="U18" s="21">
        <f t="shared" si="1"/>
        <v>13.375522284122562</v>
      </c>
      <c r="V18" s="21"/>
      <c r="W18" s="21">
        <f t="shared" si="7"/>
        <v>13.375522284122562</v>
      </c>
      <c r="X18" s="21"/>
      <c r="Y18" s="21">
        <f t="shared" si="8"/>
        <v>7.7647980501392757</v>
      </c>
      <c r="Z18" s="20"/>
    </row>
    <row r="19" spans="1:26" s="24" customFormat="1" ht="30" customHeight="1" x14ac:dyDescent="0.2">
      <c r="A19" s="17">
        <v>7</v>
      </c>
      <c r="B19" s="18" t="s">
        <v>38</v>
      </c>
      <c r="C19" s="20">
        <f t="shared" si="2"/>
        <v>293454</v>
      </c>
      <c r="D19" s="20">
        <v>290966</v>
      </c>
      <c r="E19" s="20">
        <f t="shared" si="5"/>
        <v>2488</v>
      </c>
      <c r="F19" s="20"/>
      <c r="G19" s="20">
        <v>2488</v>
      </c>
      <c r="H19" s="20"/>
      <c r="I19" s="20">
        <v>2488</v>
      </c>
      <c r="J19" s="20"/>
      <c r="K19" s="20">
        <f t="shared" si="6"/>
        <v>386588</v>
      </c>
      <c r="L19" s="20">
        <v>290966</v>
      </c>
      <c r="M19" s="20">
        <f t="shared" si="3"/>
        <v>95622</v>
      </c>
      <c r="N19" s="20"/>
      <c r="O19" s="20">
        <f t="shared" si="4"/>
        <v>95622</v>
      </c>
      <c r="P19" s="20">
        <v>20537</v>
      </c>
      <c r="Q19" s="20">
        <f>95622-P19</f>
        <v>75085</v>
      </c>
      <c r="R19" s="20"/>
      <c r="S19" s="21">
        <f t="shared" si="1"/>
        <v>1.3173717175434652</v>
      </c>
      <c r="T19" s="21">
        <f t="shared" si="1"/>
        <v>1</v>
      </c>
      <c r="U19" s="21">
        <f t="shared" si="1"/>
        <v>38.433279742765272</v>
      </c>
      <c r="V19" s="21"/>
      <c r="W19" s="21">
        <f t="shared" si="7"/>
        <v>38.433279742765272</v>
      </c>
      <c r="X19" s="21"/>
      <c r="Y19" s="21">
        <f t="shared" si="8"/>
        <v>30.17885852090032</v>
      </c>
      <c r="Z19" s="20"/>
    </row>
    <row r="20" spans="1:26" s="24" customFormat="1" ht="30" customHeight="1" x14ac:dyDescent="0.2">
      <c r="A20" s="17">
        <v>8</v>
      </c>
      <c r="B20" s="18" t="s">
        <v>39</v>
      </c>
      <c r="C20" s="20">
        <f>D20+E20</f>
        <v>256485</v>
      </c>
      <c r="D20" s="20">
        <v>254949</v>
      </c>
      <c r="E20" s="20">
        <f t="shared" si="5"/>
        <v>1536</v>
      </c>
      <c r="F20" s="20"/>
      <c r="G20" s="20">
        <v>1536</v>
      </c>
      <c r="H20" s="20"/>
      <c r="I20" s="20">
        <v>1536</v>
      </c>
      <c r="J20" s="20"/>
      <c r="K20" s="20">
        <f t="shared" si="6"/>
        <v>315351</v>
      </c>
      <c r="L20" s="20">
        <v>254949</v>
      </c>
      <c r="M20" s="20">
        <f t="shared" si="3"/>
        <v>60402</v>
      </c>
      <c r="N20" s="20"/>
      <c r="O20" s="20">
        <f t="shared" si="4"/>
        <v>60402</v>
      </c>
      <c r="P20" s="20">
        <v>8312</v>
      </c>
      <c r="Q20" s="20">
        <f>60402-P20</f>
        <v>52090</v>
      </c>
      <c r="R20" s="20"/>
      <c r="S20" s="21">
        <f t="shared" si="1"/>
        <v>1.2295104976899234</v>
      </c>
      <c r="T20" s="21">
        <f t="shared" si="1"/>
        <v>1</v>
      </c>
      <c r="U20" s="21">
        <f t="shared" si="1"/>
        <v>39.32421875</v>
      </c>
      <c r="V20" s="21"/>
      <c r="W20" s="21">
        <f t="shared" si="7"/>
        <v>39.32421875</v>
      </c>
      <c r="X20" s="21"/>
      <c r="Y20" s="21">
        <f t="shared" si="8"/>
        <v>33.912760416666664</v>
      </c>
      <c r="Z20" s="20"/>
    </row>
    <row r="21" spans="1:26" ht="15.75" x14ac:dyDescent="0.25">
      <c r="A21" s="26"/>
    </row>
    <row r="22" spans="1:26" ht="15.75" x14ac:dyDescent="0.25">
      <c r="A22" s="27"/>
    </row>
  </sheetData>
  <mergeCells count="32">
    <mergeCell ref="U9:U10"/>
    <mergeCell ref="V9:W9"/>
    <mergeCell ref="X9:X10"/>
    <mergeCell ref="Y9:Y10"/>
    <mergeCell ref="Z9:Z10"/>
    <mergeCell ref="U8:Z8"/>
    <mergeCell ref="E9:E10"/>
    <mergeCell ref="F9:G9"/>
    <mergeCell ref="H9:H10"/>
    <mergeCell ref="I9:I10"/>
    <mergeCell ref="J9:J10"/>
    <mergeCell ref="M9:M10"/>
    <mergeCell ref="N9:O9"/>
    <mergeCell ref="P9:P10"/>
    <mergeCell ref="Q9:Q10"/>
    <mergeCell ref="E8:J8"/>
    <mergeCell ref="K8:K10"/>
    <mergeCell ref="L8:L10"/>
    <mergeCell ref="M8:R8"/>
    <mergeCell ref="S8:S10"/>
    <mergeCell ref="T8:T10"/>
    <mergeCell ref="R9:R10"/>
    <mergeCell ref="A4:Z4"/>
    <mergeCell ref="A5:Z5"/>
    <mergeCell ref="X6:Z6"/>
    <mergeCell ref="A7:A10"/>
    <mergeCell ref="B7:B10"/>
    <mergeCell ref="C7:J7"/>
    <mergeCell ref="K7:R7"/>
    <mergeCell ref="S7:Z7"/>
    <mergeCell ref="C8:C10"/>
    <mergeCell ref="D8:D10"/>
  </mergeCells>
  <printOptions horizontalCentered="1"/>
  <pageMargins left="0" right="0" top="0.75" bottom="0.75" header="0.3" footer="0.3"/>
  <pageSetup paperSize="9" scale="4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F589B2-1F82-437A-8967-5B2E8C2DC68D}"/>
</file>

<file path=customXml/itemProps2.xml><?xml version="1.0" encoding="utf-8"?>
<ds:datastoreItem xmlns:ds="http://schemas.openxmlformats.org/officeDocument/2006/customXml" ds:itemID="{BAD307CF-9E5A-4361-BE6D-C0DFE3B007EB}"/>
</file>

<file path=customXml/itemProps3.xml><?xml version="1.0" encoding="utf-8"?>
<ds:datastoreItem xmlns:ds="http://schemas.openxmlformats.org/officeDocument/2006/customXml" ds:itemID="{8BD571F1-7427-4C12-A1C0-D89247D75A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67</vt:lpstr>
      <vt:lpstr>'67'!chuong_phuluc_59_name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dvknhat</dc:creator>
  <cp:lastModifiedBy>dvknhat</cp:lastModifiedBy>
  <dcterms:created xsi:type="dcterms:W3CDTF">2020-01-02T04:10:52Z</dcterms:created>
  <dcterms:modified xsi:type="dcterms:W3CDTF">2020-01-02T04:11:39Z</dcterms:modified>
</cp:coreProperties>
</file>