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9\11 CÔNG KHAI NS-TT343\4 CK QUYET TOAN 2018\"/>
    </mc:Choice>
  </mc:AlternateContent>
  <bookViews>
    <workbookView xWindow="0" yWindow="0" windowWidth="24000" windowHeight="8730"/>
  </bookViews>
  <sheets>
    <sheet name="Bao cao" sheetId="1" r:id="rId1"/>
  </sheets>
  <definedNames>
    <definedName name="_xlnm.Print_Titles" localSheetId="0">'Bao cao'!$8:$12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9" i="1" l="1"/>
  <c r="I59" i="1"/>
  <c r="J35" i="1"/>
  <c r="I35" i="1"/>
  <c r="J34" i="1"/>
  <c r="I34" i="1"/>
  <c r="J31" i="1"/>
  <c r="I31" i="1"/>
  <c r="J29" i="1"/>
  <c r="I29" i="1"/>
  <c r="K28" i="1"/>
  <c r="J28" i="1"/>
  <c r="I28" i="1"/>
  <c r="K26" i="1"/>
  <c r="J26" i="1"/>
  <c r="I26" i="1"/>
  <c r="K17" i="1"/>
  <c r="J17" i="1"/>
  <c r="I17" i="1"/>
  <c r="K16" i="1"/>
  <c r="J16" i="1"/>
  <c r="I16" i="1"/>
  <c r="K15" i="1"/>
  <c r="J15" i="1"/>
  <c r="I15" i="1"/>
  <c r="K14" i="1"/>
  <c r="J14" i="1"/>
  <c r="I14" i="1"/>
  <c r="H17" i="1"/>
  <c r="G14" i="1"/>
  <c r="C14" i="1"/>
  <c r="E14" i="1"/>
  <c r="D14" i="1"/>
  <c r="G15" i="1"/>
  <c r="C15" i="1"/>
  <c r="E15" i="1"/>
  <c r="D15" i="1"/>
  <c r="F89" i="1"/>
  <c r="H86" i="1"/>
  <c r="G86" i="1"/>
  <c r="F88" i="1"/>
  <c r="F87" i="1"/>
  <c r="F86" i="1" s="1"/>
  <c r="F85" i="1"/>
  <c r="E34" i="1"/>
  <c r="D34" i="1"/>
  <c r="C34" i="1" s="1"/>
  <c r="F84" i="1"/>
  <c r="F83" i="1"/>
  <c r="F82" i="1"/>
  <c r="F81" i="1"/>
  <c r="F80" i="1"/>
  <c r="F79" i="1"/>
  <c r="F78" i="1"/>
  <c r="F77" i="1"/>
  <c r="F76" i="1"/>
  <c r="F75" i="1"/>
  <c r="F74" i="1"/>
  <c r="F73" i="1"/>
  <c r="F72" i="1"/>
  <c r="F71" i="1"/>
  <c r="F70" i="1"/>
  <c r="F69" i="1"/>
  <c r="F68" i="1"/>
  <c r="F67" i="1"/>
  <c r="F66" i="1"/>
  <c r="F65" i="1"/>
  <c r="F64" i="1"/>
  <c r="F63" i="1"/>
  <c r="F62" i="1"/>
  <c r="F61" i="1"/>
  <c r="F59" i="1" s="1"/>
  <c r="F60" i="1"/>
  <c r="H59" i="1"/>
  <c r="G59" i="1"/>
  <c r="C59" i="1"/>
  <c r="H37" i="1"/>
  <c r="H36" i="1"/>
  <c r="F36" i="1" s="1"/>
  <c r="F58" i="1"/>
  <c r="F57" i="1"/>
  <c r="F56" i="1"/>
  <c r="F55" i="1"/>
  <c r="F54" i="1"/>
  <c r="F53" i="1"/>
  <c r="F52" i="1"/>
  <c r="F51" i="1"/>
  <c r="F50" i="1"/>
  <c r="F49" i="1"/>
  <c r="F48" i="1"/>
  <c r="F47" i="1"/>
  <c r="F46" i="1"/>
  <c r="F45" i="1"/>
  <c r="F44" i="1"/>
  <c r="F43" i="1"/>
  <c r="F42" i="1"/>
  <c r="F41" i="1"/>
  <c r="F40" i="1"/>
  <c r="F39" i="1"/>
  <c r="F38" i="1"/>
  <c r="G35" i="1"/>
  <c r="G34" i="1" s="1"/>
  <c r="C35" i="1"/>
  <c r="C33" i="1"/>
  <c r="C32" i="1"/>
  <c r="F31" i="1"/>
  <c r="C31" i="1"/>
  <c r="F30" i="1"/>
  <c r="C30" i="1"/>
  <c r="F29" i="1"/>
  <c r="F28" i="1"/>
  <c r="C29" i="1"/>
  <c r="C28" i="1"/>
  <c r="F26" i="1"/>
  <c r="C26" i="1"/>
  <c r="H16" i="1"/>
  <c r="H15" i="1" s="1"/>
  <c r="H14" i="1" s="1"/>
  <c r="G16" i="1"/>
  <c r="F20" i="1"/>
  <c r="F19" i="1"/>
  <c r="F17" i="1"/>
  <c r="F16" i="1" s="1"/>
  <c r="F15" i="1" s="1"/>
  <c r="F14" i="1" s="1"/>
  <c r="C23" i="1"/>
  <c r="C22" i="1"/>
  <c r="C17" i="1"/>
  <c r="C16" i="1" s="1"/>
  <c r="E16" i="1"/>
  <c r="D16" i="1"/>
  <c r="H35" i="1" l="1"/>
  <c r="H34" i="1" s="1"/>
  <c r="F34" i="1" s="1"/>
  <c r="F37" i="1"/>
  <c r="F35" i="1" s="1"/>
  <c r="A117" i="1"/>
  <c r="A118" i="1" s="1"/>
  <c r="A119" i="1" s="1"/>
  <c r="A120" i="1" s="1"/>
  <c r="A121" i="1" s="1"/>
  <c r="A122" i="1" s="1"/>
  <c r="A123" i="1" s="1"/>
  <c r="A124" i="1" s="1"/>
  <c r="A125" i="1" s="1"/>
  <c r="A126" i="1" s="1"/>
  <c r="A127" i="1" s="1"/>
  <c r="A29" i="1"/>
  <c r="H13" i="1"/>
  <c r="E13" i="1"/>
</calcChain>
</file>

<file path=xl/sharedStrings.xml><?xml version="1.0" encoding="utf-8"?>
<sst xmlns="http://schemas.openxmlformats.org/spreadsheetml/2006/main" count="161" uniqueCount="142">
  <si>
    <t>ỦY BAN NHÂN DÂN</t>
  </si>
  <si>
    <t>CỘNG HÒA XÃ HỘI CHỦ NGHĨA VIỆT NAM</t>
  </si>
  <si>
    <t>Biểu mẫu số 64/CK-NSNN</t>
  </si>
  <si>
    <t>TỈNH KIÊN GIANG</t>
  </si>
  <si>
    <t>Độc lập - tự do - Hạnh phúc</t>
  </si>
  <si>
    <t>Đơn vị: Triệu đồng</t>
  </si>
  <si>
    <t xml:space="preserve">Nội dung </t>
  </si>
  <si>
    <t xml:space="preserve">Dự toán </t>
  </si>
  <si>
    <t>Bao gồm</t>
  </si>
  <si>
    <t>Quyết toán</t>
  </si>
  <si>
    <t>So sánh (%)</t>
  </si>
  <si>
    <t>S</t>
  </si>
  <si>
    <t>Ngân sách cấp tỉnh</t>
  </si>
  <si>
    <t xml:space="preserve">Ngân sách cấp tỉnh </t>
  </si>
  <si>
    <t>Ngân</t>
  </si>
  <si>
    <t>T</t>
  </si>
  <si>
    <t>sách</t>
  </si>
  <si>
    <t>địa</t>
  </si>
  <si>
    <t>phương</t>
  </si>
  <si>
    <t>A</t>
  </si>
  <si>
    <t>B</t>
  </si>
  <si>
    <t>1=2+3</t>
  </si>
  <si>
    <t>4=5+6</t>
  </si>
  <si>
    <t>7=4/1</t>
  </si>
  <si>
    <t>8=5/2</t>
  </si>
  <si>
    <t>9=6/3</t>
  </si>
  <si>
    <t>TỔNG CHI NSĐP</t>
  </si>
  <si>
    <t>CHI CÂN ĐỐI NSĐP</t>
  </si>
  <si>
    <t>I</t>
  </si>
  <si>
    <t xml:space="preserve">CHI ĐẦU TƯ PHÁT TRIỂN </t>
  </si>
  <si>
    <t>Chi đầu tư cho các dự án</t>
  </si>
  <si>
    <t>Trong đó: Chia theo lĩnh vực</t>
  </si>
  <si>
    <t>-</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</si>
  <si>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</si>
  <si>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</si>
  <si>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</si>
  <si>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</si>
  <si>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</si>
  <si>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</si>
  <si>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</si>
  <si>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</si>
  <si>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</si>
  <si>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</si>
  <si>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 xml:space="preserve">  Chi giáo dục - đào tạo và dạy nghề</t>
  </si>
  <si>
    <t xml:space="preserve">  Chi khoa học và công nghệ </t>
  </si>
  <si>
    <t>III</t>
  </si>
  <si>
    <t>IV</t>
  </si>
  <si>
    <t xml:space="preserve">CHI BỔ SUNG QUỸ DỰ TRỮ TÀI CHÍNH </t>
  </si>
  <si>
    <t>V</t>
  </si>
  <si>
    <t>DỰ PHÒNG NGÂN SÁCH</t>
  </si>
  <si>
    <t>VI</t>
  </si>
  <si>
    <t>CHI TẠO NGUỒN, ĐIỀU CHỈNH TIỀN LƯƠNG</t>
  </si>
  <si>
    <t>CHI CÁC CHƯƠNG TRÌNH MỤC TIÊU</t>
  </si>
  <si>
    <t>CHI CÁC CHƯƠNG TRÌNH MỤC TIÊU QUỐC GIA</t>
  </si>
  <si>
    <t>CHI CÁC CHƯƠNG TRÌNH MỤC TIÊU, NHIỆM VỤ</t>
  </si>
  <si>
    <t>C</t>
  </si>
  <si>
    <t>CHI BỔ SUNG CHO NGÂN SÁCH CẤP DƯỚI</t>
  </si>
  <si>
    <t>BỔ SUNG CÂN ĐỐI</t>
  </si>
  <si>
    <t>BỔ SUNG CÓ MỤC TIÊU</t>
  </si>
  <si>
    <t>D</t>
  </si>
  <si>
    <t>CHI NỘP NGÂN SÁCH CẤP TRÊN</t>
  </si>
  <si>
    <t xml:space="preserve">CHI CHUYỂN NGUỒN SANG NĂM SAU </t>
  </si>
  <si>
    <r>
      <rPr>
        <b/>
        <i/>
        <sz val="14"/>
        <rFont val="Times New Roman"/>
        <family val="1"/>
      </rPr>
      <t>Ghi chú</t>
    </r>
    <r>
      <rPr>
        <i/>
        <sz val="14"/>
        <rFont val="Times New Roman"/>
        <family val="1"/>
      </rPr>
      <t>: (1)</t>
    </r>
    <r>
      <rPr>
        <i/>
        <sz val="12"/>
        <rFont val="Times New Roman"/>
        <family val="1"/>
      </rPr>
      <t xml:space="preserve">Theo quy định tại Điều 7, Điều 11 và Điều 39 Luật NSNN, ngân sách huyện, xã không có nhiệm vụ chi </t>
    </r>
  </si>
  <si>
    <t xml:space="preserve">         nghiên cứu khoa học và công nghệ, chi trả lãi vay, chi bổ sung quỹ dự trữ tài chính.</t>
  </si>
  <si>
    <t xml:space="preserve">               - Chi đầu tư phát triển chi tiết theo 13 lĩnh vực như chi thường xuyên.</t>
  </si>
  <si>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</si>
  <si>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 xml:space="preserve">       (2) Theo quy định tại Điều 7, Điều 11 và Điều 39 Luật NSNN, Ngân sách huyện, xã không có nhiệm vụ chi </t>
  </si>
  <si>
    <t xml:space="preserve">        nghiên cứu khoa học và công nghệ, chi trả lãi vay, chi bổ sung quỹ dự trữ tài chính.</t>
  </si>
  <si>
    <t>Quốc phòng</t>
  </si>
  <si>
    <t>An ninh và trật tự an toàn xã hội</t>
  </si>
  <si>
    <t>Sự nghiệp y tế, dân số và gia đình</t>
  </si>
  <si>
    <t>Sự nghiệp văn hóa thông tin</t>
  </si>
  <si>
    <t>Sự nghiệp phát thanh, truyền hình</t>
  </si>
  <si>
    <t>Sự nghiệp thể dục thể thao</t>
  </si>
  <si>
    <t>Sự nghiệp bảo vệ môi trường</t>
  </si>
  <si>
    <t>Các hoạt động kinh tế</t>
  </si>
  <si>
    <t>Hoạt động của các cơ quan quản lý hành chính, tổ chức chính trị,…</t>
  </si>
  <si>
    <t>Chi đảm bảo xã hội</t>
  </si>
  <si>
    <t>Các khoản chi khác theo quy định của pháp luật</t>
  </si>
  <si>
    <t>Chi thường xuyên</t>
  </si>
  <si>
    <t xml:space="preserve">Trong đó: </t>
  </si>
  <si>
    <t>Chi về hàng hóa dịch vụ</t>
  </si>
  <si>
    <t>a</t>
  </si>
  <si>
    <t>Lương và phụ cấp</t>
  </si>
  <si>
    <t>b</t>
  </si>
  <si>
    <t>Đóng góp của chủ sử dụng lao động</t>
  </si>
  <si>
    <t>c</t>
  </si>
  <si>
    <t>Chi về mua sắm hàng hóa dịch vụ khác</t>
  </si>
  <si>
    <t>Chi trợ cấp và chi bổ sung thường xuyên khác</t>
  </si>
  <si>
    <t>QUYẾT TOÁN CHI NGÂN SÁCH ĐỊA PHƯƠNG, CHI NGÂN SÁCH CẤP TỈNH VÀ CHI NGÂN SÁCH HUYỆN THEO CƠ CẤU CHI NĂM 2018</t>
  </si>
  <si>
    <t>Ngân sách huyện</t>
  </si>
  <si>
    <t>CHI TRẢ NỢ LÃI CÁC KHOẢN DO CHÍNH QUYỀN ĐỊA PHƯƠNG VAY</t>
  </si>
  <si>
    <t>Đ</t>
  </si>
  <si>
    <t>00010 - Chương trình mục tiêu quốc gia Giảm nghèo bền vững giai đoạn 2016-2020.</t>
  </si>
  <si>
    <t>00011 - Dự án nhân rộng mô hình giảm nghèo</t>
  </si>
  <si>
    <t>00012 - Dự án khuyến nông, lâm, ngư và hỗ trợ phát triển sản xuất, phát triển ngành nghề</t>
  </si>
  <si>
    <t>00016 - Hoạt động giám sát, đánh giá</t>
  </si>
  <si>
    <t>00017 - Dự án hỗ trợ đầu tư cơ sở hạ tầng các huyện nghèo, các xã đặc biệt khó khăn vùng bãi ngang, ven biển và hải đảo.</t>
  </si>
  <si>
    <t>00018 - Dự án hỗ trợ nâng cao năng lực giảm nghèo, truyền thông và giám sát đánh giá chương trình</t>
  </si>
  <si>
    <t>00022 - Chương trình 30a</t>
  </si>
  <si>
    <t>00023 - Chương trình 135</t>
  </si>
  <si>
    <t>00024 - Hỗ trợ p.triển SX, đa dạng hóa sinh kế và nhân rộng mô hình nghèo trên địa bàn các xã ngoài CT 30a và CT 135</t>
  </si>
  <si>
    <t>00025 - Truyền thông và giảm nghèo về thông tin</t>
  </si>
  <si>
    <t>00026 - Nâng cao năng lực và giám sát, đánh giá thực hiện Chương trình</t>
  </si>
  <si>
    <t>00390 - Chương trình mục tiêu quốc gia Xây dựng nông thôn mới giai đoạn 2016 - 2020</t>
  </si>
  <si>
    <t>00391 - Các dự án xây dựng nông thôn mới</t>
  </si>
  <si>
    <t>00392 - Quy hoạch xây dựng nông thôn mới</t>
  </si>
  <si>
    <t>00393 - Phát triển hạ tầng kinh tế - xã hội</t>
  </si>
  <si>
    <t>00394 - Các nội dung về đào tạo nghề cho lao động nông thôn, bồi dưỡng cán bộ HTX phục vụ phát triển SX gắn với tái cơ cấu ngành NN, chuyển dịch cơ cấu kinh tế NT, nâng cao thu nhập người dân</t>
  </si>
  <si>
    <t>00395 - Các n.dung về hỗ trợ phát triển SX gắn với tái cơ cấu ngành NN, chuyển dịch cơ cấu KT nông thôn, nâng cao thu nhập ND</t>
  </si>
  <si>
    <t>00397 - Phát triển giáo dục ở nông thôn</t>
  </si>
  <si>
    <t>00401 - Nâng cao chất lượng đời sống văn hóa của ngừoi dân nông thôn</t>
  </si>
  <si>
    <t>00402 - Vệ sinh môi trường nông thôn, khắc phục, xử lý ô nhiễm và cải thiện môi trường tại các làng nghề</t>
  </si>
  <si>
    <t>00404 - Giữ vững quốc phòng, an ninh và trật tự xã hội nông thôn</t>
  </si>
  <si>
    <t>00405 - N.cao năng lực XD nông thôn mới và c.tác giám sát, đánh giá thực hiện CT; truyền thông về XDNT mới</t>
  </si>
  <si>
    <t>Các chương trình mục tiêu khác</t>
  </si>
  <si>
    <t>00037 - Đề án Kiểm soát dân số các vùng biển, đảo và ven biển giai đoạn 2009 – 2020</t>
  </si>
  <si>
    <t>00038 - Dự án đảm bảo hậu cần và cung cấp dịch vụ kế hoạch hoá gia đình</t>
  </si>
  <si>
    <t>00041 - Dự án tầm soát các dị dạng, bệnh, tật bẩm sinh và kiểm soát mất cân bằng giới tính khi sinh.</t>
  </si>
  <si>
    <t>00042 - Dự án nâng cao năng lực, truyền thông và giám sát, đánh giá thực hiện Chương trình.</t>
  </si>
  <si>
    <t>00071 - Nhiệm vụ nước sạch</t>
  </si>
  <si>
    <t>00091 - Dự án chống xuống cấp và tôn tạo di tích</t>
  </si>
  <si>
    <t>00123 - Dự án hỗ trợ giáo dục miền núi, vùng dân tộc thiểu số và vùng khó khăn; hỗ trợ cơ sở vật chất trường chuyên, trường sư phạm.</t>
  </si>
  <si>
    <t>00256 - Dự án đào tạo nghề cho lao động nông thôn</t>
  </si>
  <si>
    <t>00258 - Dự án nâng cao năng lực, truyền thông và giám sát đánh giá chương trình</t>
  </si>
  <si>
    <t>00292 - Nhiệm vụ phát triển cơ sở hạ tầng thiết yếu ở các xã, thôn, bản đặc biệt khó khăn</t>
  </si>
  <si>
    <t>00335 - Quỹ phúc lợi cho học sinh</t>
  </si>
  <si>
    <t>00371 - Dự án phòng, chống các bệnh lây nhiễm (bệnh lao, bệnh phong, bệnh sốt rét, bệnh sốt xuất huyết)</t>
  </si>
  <si>
    <t>00373 - Dự án tiêm chủng mở rộng thuộc Chương trình mục tiêu quốc gia Y tế</t>
  </si>
  <si>
    <t>00619 - Chương trình mục tiêu Phát triển kinh tế thủy sản bền vững</t>
  </si>
  <si>
    <t>00629 - Chương trình mục tiêu Phát triển lâm nghiệp bền vững</t>
  </si>
  <si>
    <t>00639 - Dự án, mục tiêu khác (Chương trình mục tiêu tái cơ cấu kinh tế nông nghiệp và phòng chống giảm nhẹ thiên tai, ổn định đời sống dân cư)</t>
  </si>
  <si>
    <t>00649 - Dự án, mục tiêu khác (Chương trình mục tiêu y tế - dân số)</t>
  </si>
  <si>
    <t>00669 - Dự án, mục tiêu (Chương trình mục tiêu đảm bảo trật tự an toàn giao thông, phòng cháy, chữa cháy, phòng chống tội phạm và ma túy)</t>
  </si>
  <si>
    <t>00689 - Chương trình mục tiêu Quốc phòng an ninh trên địa bàn trọng điểm</t>
  </si>
  <si>
    <t>00709 - Dự án, mục tiêu khác (Chương trình mục tiêu giáo dục nghề nghiệp - Việc làm và an toàn lao động)</t>
  </si>
  <si>
    <t>00729 - Dự án, mục tiêu khác (Chương trình muc tiêu phát triển văn hóa)</t>
  </si>
  <si>
    <t>00759 - Chương trình phát triển kinh tế xã hội các vùng</t>
  </si>
  <si>
    <t>00789 - Chương trình mục tiêu Đầu tư hạ tầng Khu kinh tế ven biển, khu Kinh tế cửa khẩu, khu công nghiệp, cụm công nghiêp, khu công nghệ cao, khu nông nghiệp ứng dụng công nghệ cao</t>
  </si>
  <si>
    <t>00799 - Chương trình mục tiêu Phát triển hạ tầng du lịch</t>
  </si>
  <si>
    <t>00959 - Các chương trình, mục tiêu, dự án khác</t>
  </si>
  <si>
    <t>(Kèm theo Quyết định số          /QĐ-UBND ngày           tháng       năm 2020  của UBND tỉnh Kiên Giang)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</si>
</sst>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1"/>
      <color theme="1"/>
      <name val="Calibri"/>
      <family val="2"/>
      <charset val="163"/>
      <scheme val="minor"/>
    </font>
    <font>
      <sz val="11"/>
      <color theme="1"/>
      <name val="Calibri"/>
      <family val="2"/>
      <charset val="163"/>
      <scheme val="minor"/>
    </font>
    <font>
      <b/>
      <sz val="14"/>
      <name val="Times New Roman"/>
      <family val="1"/>
    </font>
    <font>
      <sz val="12"/>
      <name val="Times New Roman"/>
      <family val="1"/>
    </font>
    <font>
      <b/>
      <sz val="12"/>
      <name val="Times New Roman"/>
      <family val="1"/>
    </font>
    <font>
      <i/>
      <sz val="12"/>
      <name val="Times New Roman"/>
      <family val="1"/>
    </font>
    <font>
      <i/>
      <sz val="14"/>
      <name val="Times New Roman"/>
      <family val="1"/>
    </font>
    <font>
      <sz val="14"/>
      <name val="Times New Roman"/>
      <family val="1"/>
    </font>
    <font>
      <sz val="12"/>
      <name val=".VnTime"/>
      <family val="2"/>
    </font>
    <font>
      <b/>
      <i/>
      <sz val="14"/>
      <name val="Times New Roman"/>
      <family val="1"/>
    </font>
    <font>
      <b/>
      <u/>
      <sz val="14"/>
      <name val="Times New Roman"/>
      <family val="1"/>
    </font>
    <font>
      <i/>
      <u/>
      <sz val="12"/>
      <name val="Times New Roman"/>
      <family val="1"/>
    </font>
    <font>
      <u/>
      <sz val="12"/>
      <name val="Times New Roman"/>
      <family val="1"/>
    </font>
    <font>
      <b/>
      <u/>
      <sz val="12"/>
      <name val="Times New Roman"/>
      <family val="1"/>
    </font>
    <font>
      <b/>
      <sz val="12"/>
      <name val="Times New Roman h"/>
    </font>
    <font>
      <b/>
      <i/>
      <sz val="12"/>
      <name val="Times New Roman"/>
      <family val="1"/>
    </font>
    <font>
      <b/>
      <sz val="12"/>
      <color rgb="FF0000FF"/>
      <name val="Times New Roman"/>
      <family val="1"/>
    </font>
    <font>
      <sz val="12"/>
      <color rgb="FF0000FF"/>
      <name val="Times New Roman"/>
      <family val="1"/>
    </font>
  </fonts>
  <fills count="2">
    <fill>
      <patternFill patternType="none"/>
    </fill>
    <fill>
      <patternFill patternType="gray125"/>
    </fill>
  </fills>
  <borders count="24">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dashed">
        <color indexed="64"/>
      </bottom>
      <diagonal/>
    </border>
    <border>
      <left style="medium">
        <color indexed="64"/>
      </left>
      <right style="thin">
        <color indexed="64"/>
      </right>
      <top/>
      <bottom style="dashed">
        <color indexed="64"/>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dashed">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cellStyleXfs>
  <cellXfs count="146">
    <xf numFmtId="0" fontId="0" fillId="0" borderId="0" xfId="0"/>
    <xf numFmtId="0" fontId="3" fillId="0" borderId="0" xfId="0" applyFont="1" applyAlignment="1">
      <alignment horizontal="centerContinuous" vertical="center"/>
    </xf>
    <xf numFmtId="0" fontId="3" fillId="0" borderId="0" xfId="0" applyFont="1" applyFill="1" applyAlignment="1">
      <alignment horizontal="centerContinuous"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quotePrefix="1" applyFont="1" applyAlignment="1">
      <alignment horizontal="centerContinuous" vertical="center"/>
    </xf>
    <xf numFmtId="0" fontId="2" fillId="0" borderId="0" xfId="0" quotePrefix="1" applyFont="1" applyAlignment="1">
      <alignment horizontal="centerContinuous"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0" xfId="0" applyFont="1" applyFill="1" applyAlignment="1">
      <alignment vertical="center"/>
    </xf>
    <xf numFmtId="0" fontId="3" fillId="0" borderId="13" xfId="0" applyFont="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Border="1" applyAlignment="1">
      <alignment horizontal="left" vertical="center" wrapText="1"/>
    </xf>
    <xf numFmtId="0" fontId="5" fillId="0" borderId="0" xfId="0" applyFont="1" applyAlignment="1">
      <alignment vertical="center"/>
    </xf>
    <xf numFmtId="0" fontId="5" fillId="0" borderId="0" xfId="0" applyFont="1" applyAlignment="1">
      <alignment vertical="center" wrapText="1"/>
    </xf>
    <xf numFmtId="0" fontId="3" fillId="0" borderId="0" xfId="0" applyFont="1" applyFill="1" applyAlignment="1">
      <alignment vertical="center"/>
    </xf>
    <xf numFmtId="0" fontId="6" fillId="0" borderId="0" xfId="0" applyFont="1" applyAlignment="1">
      <alignment vertical="center"/>
    </xf>
    <xf numFmtId="0" fontId="3" fillId="0" borderId="0" xfId="0" applyFont="1" applyAlignment="1">
      <alignment vertical="center" wrapText="1"/>
    </xf>
    <xf numFmtId="0" fontId="7" fillId="0" borderId="3" xfId="0" applyFont="1" applyBorder="1" applyAlignment="1">
      <alignment horizontal="center" vertical="center"/>
    </xf>
    <xf numFmtId="0" fontId="7" fillId="0" borderId="3" xfId="0" applyFont="1" applyBorder="1" applyAlignment="1">
      <alignment vertical="center" wrapText="1"/>
    </xf>
    <xf numFmtId="3" fontId="6" fillId="0" borderId="4" xfId="0" applyNumberFormat="1" applyFont="1" applyBorder="1" applyAlignment="1">
      <alignment vertical="center"/>
    </xf>
    <xf numFmtId="3" fontId="7" fillId="0" borderId="4" xfId="0" applyNumberFormat="1" applyFont="1" applyBorder="1" applyAlignment="1">
      <alignment vertical="center"/>
    </xf>
    <xf numFmtId="3" fontId="10" fillId="0" borderId="4" xfId="0" applyNumberFormat="1" applyFont="1" applyFill="1" applyBorder="1" applyAlignment="1">
      <alignment vertical="center"/>
    </xf>
    <xf numFmtId="3" fontId="10" fillId="0" borderId="4" xfId="0" applyNumberFormat="1" applyFont="1" applyBorder="1" applyAlignment="1">
      <alignment vertical="center"/>
    </xf>
    <xf numFmtId="0" fontId="3" fillId="0" borderId="4" xfId="0" applyFont="1" applyBorder="1" applyAlignment="1">
      <alignment horizontal="left" vertical="center" wrapText="1"/>
    </xf>
    <xf numFmtId="0" fontId="2" fillId="0" borderId="3" xfId="0" applyFont="1" applyBorder="1" applyAlignment="1">
      <alignment horizontal="center" vertical="center"/>
    </xf>
    <xf numFmtId="0" fontId="2" fillId="0" borderId="15" xfId="0" applyFont="1" applyBorder="1" applyAlignment="1">
      <alignment vertical="center" wrapText="1"/>
    </xf>
    <xf numFmtId="3" fontId="10" fillId="0" borderId="6" xfId="0" applyNumberFormat="1" applyFont="1" applyBorder="1" applyAlignment="1">
      <alignment vertical="center"/>
    </xf>
    <xf numFmtId="0" fontId="6" fillId="0" borderId="15" xfId="0" applyFont="1" applyBorder="1" applyAlignment="1">
      <alignment vertical="center" wrapText="1"/>
    </xf>
    <xf numFmtId="0" fontId="7" fillId="0" borderId="3" xfId="0" quotePrefix="1" applyFont="1" applyBorder="1" applyAlignment="1">
      <alignment horizontal="center" vertical="center"/>
    </xf>
    <xf numFmtId="164" fontId="3" fillId="0" borderId="0" xfId="1" applyNumberFormat="1" applyFont="1" applyFill="1" applyAlignment="1">
      <alignment horizontal="centerContinuous" vertical="center"/>
    </xf>
    <xf numFmtId="164" fontId="3" fillId="0" borderId="13" xfId="1" applyNumberFormat="1" applyFont="1" applyFill="1" applyBorder="1" applyAlignment="1">
      <alignment horizontal="left" vertical="center" wrapText="1"/>
    </xf>
    <xf numFmtId="164" fontId="3" fillId="0" borderId="0" xfId="1" applyNumberFormat="1" applyFont="1" applyFill="1" applyAlignment="1">
      <alignment vertical="center"/>
    </xf>
    <xf numFmtId="164" fontId="10" fillId="0" borderId="4" xfId="1" applyNumberFormat="1" applyFont="1" applyFill="1" applyBorder="1" applyAlignment="1">
      <alignment vertical="center"/>
    </xf>
    <xf numFmtId="0" fontId="2"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1" xfId="0" applyFont="1" applyBorder="1" applyAlignment="1">
      <alignment horizontal="right" vertical="center"/>
    </xf>
    <xf numFmtId="0" fontId="4" fillId="0" borderId="0" xfId="0" applyFont="1" applyAlignment="1">
      <alignment horizontal="centerContinuous" vertical="center"/>
    </xf>
    <xf numFmtId="0" fontId="4" fillId="0" borderId="2" xfId="0" applyFont="1" applyBorder="1" applyAlignment="1">
      <alignment horizontal="center" vertical="center"/>
    </xf>
    <xf numFmtId="0" fontId="4" fillId="0" borderId="18" xfId="0" applyFont="1" applyBorder="1" applyAlignment="1">
      <alignment horizontal="center" vertical="center" wrapText="1"/>
    </xf>
    <xf numFmtId="0" fontId="4" fillId="0" borderId="16" xfId="0" applyFont="1" applyBorder="1" applyAlignment="1">
      <alignment horizontal="center" vertical="center"/>
    </xf>
    <xf numFmtId="164" fontId="4" fillId="0" borderId="18" xfId="1" applyNumberFormat="1" applyFont="1" applyFill="1" applyBorder="1" applyAlignment="1">
      <alignment horizontal="center" vertical="center" wrapText="1"/>
    </xf>
    <xf numFmtId="0" fontId="4" fillId="0" borderId="16" xfId="0" applyFont="1" applyFill="1" applyBorder="1" applyAlignment="1">
      <alignment horizontal="center" vertical="center"/>
    </xf>
    <xf numFmtId="0" fontId="4" fillId="0" borderId="17"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4" fillId="0" borderId="3" xfId="0" applyFont="1" applyBorder="1" applyAlignment="1">
      <alignment horizontal="center" vertical="center"/>
    </xf>
    <xf numFmtId="0" fontId="4" fillId="0" borderId="1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0" xfId="0" applyFont="1" applyFill="1" applyBorder="1" applyAlignment="1">
      <alignment horizontal="center" vertical="center" wrapText="1"/>
    </xf>
    <xf numFmtId="164" fontId="4" fillId="0" borderId="10" xfId="1" applyNumberFormat="1" applyFont="1" applyFill="1" applyBorder="1" applyAlignment="1">
      <alignment horizontal="center" vertical="center" wrapText="1"/>
    </xf>
    <xf numFmtId="0" fontId="4" fillId="0" borderId="5" xfId="0" applyFont="1" applyBorder="1" applyAlignment="1">
      <alignment horizontal="center" vertical="center"/>
    </xf>
    <xf numFmtId="0" fontId="4" fillId="0" borderId="2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11" xfId="0" applyFont="1" applyBorder="1" applyAlignment="1">
      <alignment horizontal="center" vertical="center" wrapText="1"/>
    </xf>
    <xf numFmtId="0" fontId="4" fillId="0" borderId="7" xfId="0" applyFont="1" applyBorder="1" applyAlignment="1">
      <alignment horizontal="center" vertical="center"/>
    </xf>
    <xf numFmtId="0" fontId="4" fillId="0" borderId="22" xfId="0" applyFont="1" applyBorder="1" applyAlignment="1">
      <alignment horizontal="center" vertical="center" wrapText="1"/>
    </xf>
    <xf numFmtId="0" fontId="4" fillId="0" borderId="22" xfId="0" applyFont="1" applyFill="1" applyBorder="1" applyAlignment="1">
      <alignment horizontal="center" vertical="center" wrapText="1"/>
    </xf>
    <xf numFmtId="164" fontId="4" fillId="0" borderId="22" xfId="1" applyNumberFormat="1" applyFont="1" applyFill="1" applyBorder="1" applyAlignment="1">
      <alignment horizontal="center" vertical="center" wrapText="1"/>
    </xf>
    <xf numFmtId="0" fontId="4" fillId="0" borderId="8" xfId="0" applyFont="1" applyBorder="1" applyAlignment="1">
      <alignment horizontal="center" vertical="center"/>
    </xf>
    <xf numFmtId="0" fontId="4" fillId="0" borderId="23" xfId="0" applyFont="1" applyBorder="1" applyAlignment="1">
      <alignment horizontal="center" vertical="center" wrapText="1"/>
    </xf>
    <xf numFmtId="0" fontId="4" fillId="0" borderId="19" xfId="0" applyFont="1" applyBorder="1" applyAlignment="1">
      <alignment horizontal="center" vertical="center"/>
    </xf>
    <xf numFmtId="0" fontId="4" fillId="0" borderId="20" xfId="0" applyFont="1" applyBorder="1" applyAlignment="1">
      <alignment horizontal="center" vertical="center" wrapText="1"/>
    </xf>
    <xf numFmtId="0" fontId="4" fillId="0" borderId="20" xfId="0" applyFont="1" applyBorder="1" applyAlignment="1">
      <alignment horizontal="center" vertical="center"/>
    </xf>
    <xf numFmtId="0" fontId="4" fillId="0" borderId="20" xfId="0" applyFont="1" applyFill="1" applyBorder="1" applyAlignment="1">
      <alignment horizontal="center" vertical="center"/>
    </xf>
    <xf numFmtId="164" fontId="4" fillId="0" borderId="20" xfId="1" applyNumberFormat="1" applyFont="1" applyFill="1" applyBorder="1" applyAlignment="1">
      <alignment horizontal="center" vertical="center"/>
    </xf>
    <xf numFmtId="0" fontId="4" fillId="0" borderId="21" xfId="0" applyFont="1" applyBorder="1" applyAlignment="1">
      <alignment horizontal="center" vertical="center"/>
    </xf>
    <xf numFmtId="164" fontId="4" fillId="0" borderId="0" xfId="1" applyNumberFormat="1" applyFont="1" applyAlignment="1">
      <alignment vertical="center"/>
    </xf>
    <xf numFmtId="164" fontId="4" fillId="0" borderId="0" xfId="0" applyNumberFormat="1" applyFont="1" applyAlignment="1">
      <alignment vertical="center"/>
    </xf>
    <xf numFmtId="0" fontId="4" fillId="0" borderId="9" xfId="0" applyFont="1" applyBorder="1" applyAlignment="1">
      <alignment horizontal="center" vertical="center"/>
    </xf>
    <xf numFmtId="0" fontId="4" fillId="0" borderId="10" xfId="0" applyFont="1" applyBorder="1" applyAlignment="1">
      <alignment vertical="center" wrapText="1"/>
    </xf>
    <xf numFmtId="3" fontId="4" fillId="0" borderId="10" xfId="0" applyNumberFormat="1" applyFont="1" applyBorder="1" applyAlignment="1">
      <alignment vertical="center"/>
    </xf>
    <xf numFmtId="9" fontId="4" fillId="0" borderId="10" xfId="2" applyFont="1" applyBorder="1" applyAlignment="1">
      <alignment vertical="center"/>
    </xf>
    <xf numFmtId="9" fontId="4" fillId="0" borderId="11" xfId="2" applyFont="1" applyBorder="1" applyAlignment="1">
      <alignment vertical="center"/>
    </xf>
    <xf numFmtId="164" fontId="4" fillId="0" borderId="10" xfId="1" applyNumberFormat="1" applyFont="1" applyBorder="1" applyAlignment="1">
      <alignment vertical="center"/>
    </xf>
    <xf numFmtId="0" fontId="3" fillId="0" borderId="9" xfId="0" applyFont="1" applyBorder="1" applyAlignment="1">
      <alignment horizontal="center" vertical="center"/>
    </xf>
    <xf numFmtId="0" fontId="3" fillId="0" borderId="10" xfId="0" applyFont="1" applyBorder="1" applyAlignment="1">
      <alignment vertical="center" wrapText="1"/>
    </xf>
    <xf numFmtId="3" fontId="3" fillId="0" borderId="10" xfId="0" applyNumberFormat="1" applyFont="1" applyBorder="1" applyAlignment="1">
      <alignment vertical="center"/>
    </xf>
    <xf numFmtId="3" fontId="3" fillId="0" borderId="10" xfId="0" applyNumberFormat="1" applyFont="1" applyFill="1" applyBorder="1" applyAlignment="1">
      <alignment vertical="center"/>
    </xf>
    <xf numFmtId="164" fontId="3" fillId="0" borderId="10" xfId="1" applyNumberFormat="1" applyFont="1" applyFill="1" applyBorder="1" applyAlignment="1">
      <alignment vertical="center"/>
    </xf>
    <xf numFmtId="9" fontId="3" fillId="0" borderId="10" xfId="2" applyFont="1" applyBorder="1" applyAlignment="1">
      <alignment vertical="center"/>
    </xf>
    <xf numFmtId="9" fontId="3" fillId="0" borderId="11" xfId="2" applyFont="1" applyBorder="1" applyAlignment="1">
      <alignment vertical="center"/>
    </xf>
    <xf numFmtId="164" fontId="3" fillId="0" borderId="0" xfId="1" applyNumberFormat="1" applyFont="1" applyBorder="1" applyAlignment="1">
      <alignment horizontal="center" vertical="center"/>
    </xf>
    <xf numFmtId="164" fontId="3" fillId="0" borderId="0" xfId="1" applyNumberFormat="1" applyFont="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vertical="center" wrapText="1"/>
    </xf>
    <xf numFmtId="3" fontId="5" fillId="0" borderId="10" xfId="0" applyNumberFormat="1" applyFont="1" applyBorder="1" applyAlignment="1">
      <alignment vertical="center"/>
    </xf>
    <xf numFmtId="3" fontId="11" fillId="0" borderId="10" xfId="0" applyNumberFormat="1" applyFont="1" applyFill="1" applyBorder="1" applyAlignment="1">
      <alignment vertical="center"/>
    </xf>
    <xf numFmtId="164" fontId="11" fillId="0" borderId="10" xfId="1" applyNumberFormat="1" applyFont="1" applyFill="1" applyBorder="1" applyAlignment="1">
      <alignment vertical="center"/>
    </xf>
    <xf numFmtId="9" fontId="5" fillId="0" borderId="10" xfId="2" applyFont="1" applyBorder="1" applyAlignment="1">
      <alignment vertical="center"/>
    </xf>
    <xf numFmtId="9" fontId="5" fillId="0" borderId="11" xfId="2" applyFont="1" applyBorder="1" applyAlignment="1">
      <alignment vertical="center"/>
    </xf>
    <xf numFmtId="164" fontId="5" fillId="0" borderId="0" xfId="1" applyNumberFormat="1" applyFont="1" applyAlignment="1">
      <alignment vertical="center"/>
    </xf>
    <xf numFmtId="0" fontId="5" fillId="0" borderId="9" xfId="0" quotePrefix="1" applyFont="1" applyBorder="1" applyAlignment="1">
      <alignment horizontal="center" vertical="center"/>
    </xf>
    <xf numFmtId="3" fontId="5" fillId="0" borderId="10" xfId="0" applyNumberFormat="1" applyFont="1" applyFill="1" applyBorder="1" applyAlignment="1">
      <alignment vertical="center"/>
    </xf>
    <xf numFmtId="164" fontId="5" fillId="0" borderId="10" xfId="1" applyNumberFormat="1" applyFont="1" applyFill="1" applyBorder="1" applyAlignment="1">
      <alignment vertical="center"/>
    </xf>
    <xf numFmtId="0" fontId="3" fillId="0" borderId="10" xfId="0" applyFont="1" applyBorder="1" applyAlignment="1">
      <alignment horizontal="left" vertical="center" wrapText="1"/>
    </xf>
    <xf numFmtId="3" fontId="12" fillId="0" borderId="10" xfId="0" applyNumberFormat="1" applyFont="1" applyFill="1" applyBorder="1" applyAlignment="1">
      <alignment vertical="center"/>
    </xf>
    <xf numFmtId="164" fontId="12" fillId="0" borderId="10" xfId="1" applyNumberFormat="1" applyFont="1" applyFill="1" applyBorder="1" applyAlignment="1">
      <alignment vertical="center"/>
    </xf>
    <xf numFmtId="3" fontId="13" fillId="0" borderId="10" xfId="0" applyNumberFormat="1" applyFont="1" applyFill="1" applyBorder="1" applyAlignment="1">
      <alignment vertical="center"/>
    </xf>
    <xf numFmtId="164" fontId="13" fillId="0" borderId="10" xfId="1" applyNumberFormat="1" applyFont="1" applyFill="1" applyBorder="1" applyAlignment="1">
      <alignment vertical="center"/>
    </xf>
    <xf numFmtId="0" fontId="3" fillId="0" borderId="0" xfId="0" applyFont="1" applyBorder="1" applyAlignment="1">
      <alignment vertical="center" wrapText="1"/>
    </xf>
    <xf numFmtId="3" fontId="4" fillId="0" borderId="10" xfId="0" applyNumberFormat="1" applyFont="1" applyFill="1" applyBorder="1" applyAlignment="1">
      <alignment vertical="center"/>
    </xf>
    <xf numFmtId="164" fontId="4" fillId="0" borderId="10" xfId="1" applyNumberFormat="1" applyFont="1" applyFill="1" applyBorder="1" applyAlignment="1">
      <alignment vertical="center"/>
    </xf>
    <xf numFmtId="164" fontId="4" fillId="0" borderId="9" xfId="1" applyNumberFormat="1" applyFont="1" applyBorder="1" applyAlignment="1">
      <alignment horizontal="center" vertical="center"/>
    </xf>
    <xf numFmtId="164" fontId="4" fillId="0" borderId="10" xfId="1" applyNumberFormat="1" applyFont="1" applyBorder="1" applyAlignment="1">
      <alignment vertical="center" wrapText="1"/>
    </xf>
    <xf numFmtId="164" fontId="4" fillId="0" borderId="10" xfId="0" applyNumberFormat="1" applyFont="1" applyBorder="1" applyAlignment="1">
      <alignment horizontal="left" vertical="center" wrapText="1"/>
    </xf>
    <xf numFmtId="164" fontId="4" fillId="0" borderId="10" xfId="1" applyNumberFormat="1" applyFont="1" applyBorder="1" applyAlignment="1">
      <alignment horizontal="left" vertical="center" wrapText="1"/>
    </xf>
    <xf numFmtId="0" fontId="14" fillId="0" borderId="10" xfId="0" applyFont="1" applyBorder="1" applyAlignment="1">
      <alignment vertical="center" wrapText="1"/>
    </xf>
    <xf numFmtId="0" fontId="15" fillId="0" borderId="0" xfId="0" applyFont="1" applyAlignment="1">
      <alignment vertical="center"/>
    </xf>
    <xf numFmtId="0" fontId="16" fillId="0" borderId="9" xfId="0" applyFont="1" applyBorder="1" applyAlignment="1">
      <alignment horizontal="center" vertical="center"/>
    </xf>
    <xf numFmtId="0" fontId="16" fillId="0" borderId="10" xfId="0" applyFont="1" applyBorder="1" applyAlignment="1">
      <alignment vertical="center" wrapText="1"/>
    </xf>
    <xf numFmtId="164" fontId="16" fillId="0" borderId="10" xfId="0" applyNumberFormat="1" applyFont="1" applyBorder="1" applyAlignment="1">
      <alignment horizontal="left" vertical="center" wrapText="1"/>
    </xf>
    <xf numFmtId="164" fontId="16" fillId="0" borderId="10" xfId="1" applyNumberFormat="1" applyFont="1" applyBorder="1" applyAlignment="1">
      <alignment horizontal="left" vertical="center" wrapText="1"/>
    </xf>
    <xf numFmtId="3" fontId="16" fillId="0" borderId="10" xfId="0" applyNumberFormat="1" applyFont="1" applyFill="1" applyBorder="1" applyAlignment="1">
      <alignment vertical="center"/>
    </xf>
    <xf numFmtId="164" fontId="16" fillId="0" borderId="10" xfId="1" applyNumberFormat="1" applyFont="1" applyFill="1" applyBorder="1" applyAlignment="1">
      <alignment vertical="center"/>
    </xf>
    <xf numFmtId="0" fontId="16" fillId="0" borderId="0" xfId="0" applyFont="1" applyAlignment="1">
      <alignment vertical="center"/>
    </xf>
    <xf numFmtId="0" fontId="17" fillId="0" borderId="9" xfId="0" applyFont="1" applyBorder="1" applyAlignment="1">
      <alignment horizontal="center" vertical="center"/>
    </xf>
    <xf numFmtId="0" fontId="17" fillId="0" borderId="10" xfId="0" applyFont="1" applyBorder="1" applyAlignment="1">
      <alignment vertical="center" wrapText="1"/>
    </xf>
    <xf numFmtId="164" fontId="17" fillId="0" borderId="10" xfId="0" applyNumberFormat="1" applyFont="1" applyBorder="1" applyAlignment="1">
      <alignment horizontal="left" vertical="center" wrapText="1"/>
    </xf>
    <xf numFmtId="164" fontId="17" fillId="0" borderId="10" xfId="1" applyNumberFormat="1" applyFont="1" applyBorder="1" applyAlignment="1">
      <alignment horizontal="left" vertical="center" wrapText="1"/>
    </xf>
    <xf numFmtId="3" fontId="17" fillId="0" borderId="10" xfId="0" applyNumberFormat="1" applyFont="1" applyFill="1" applyBorder="1" applyAlignment="1">
      <alignment vertical="center"/>
    </xf>
    <xf numFmtId="164" fontId="17" fillId="0" borderId="10" xfId="1" applyNumberFormat="1" applyFont="1" applyFill="1" applyBorder="1" applyAlignment="1">
      <alignment vertical="center"/>
    </xf>
    <xf numFmtId="164" fontId="3" fillId="0" borderId="0" xfId="1" applyNumberFormat="1" applyFont="1" applyAlignment="1">
      <alignment vertical="center"/>
    </xf>
    <xf numFmtId="0" fontId="17" fillId="0" borderId="0" xfId="0" applyFont="1" applyAlignment="1">
      <alignment vertical="center"/>
    </xf>
    <xf numFmtId="164" fontId="16" fillId="0" borderId="9" xfId="1" applyNumberFormat="1" applyFont="1" applyBorder="1" applyAlignment="1">
      <alignment horizontal="center" vertical="center"/>
    </xf>
    <xf numFmtId="164" fontId="16" fillId="0" borderId="10" xfId="1" applyNumberFormat="1" applyFont="1" applyBorder="1" applyAlignment="1">
      <alignment vertical="center" wrapText="1"/>
    </xf>
    <xf numFmtId="164" fontId="16" fillId="0" borderId="0" xfId="1" applyNumberFormat="1" applyFont="1" applyAlignment="1">
      <alignment vertical="center"/>
    </xf>
    <xf numFmtId="0" fontId="4" fillId="0" borderId="9" xfId="0" applyFont="1" applyFill="1" applyBorder="1" applyAlignment="1">
      <alignment horizontal="center" vertical="center"/>
    </xf>
    <xf numFmtId="0" fontId="4" fillId="0" borderId="10" xfId="0" applyFont="1" applyBorder="1" applyAlignment="1">
      <alignment horizontal="left" vertical="center" wrapText="1"/>
    </xf>
    <xf numFmtId="0" fontId="4" fillId="0" borderId="10" xfId="0" applyFont="1" applyFill="1" applyBorder="1" applyAlignment="1">
      <alignment vertical="center" wrapText="1"/>
    </xf>
    <xf numFmtId="164" fontId="4" fillId="0" borderId="10" xfId="0" applyNumberFormat="1" applyFont="1" applyFill="1" applyBorder="1" applyAlignment="1">
      <alignment horizontal="left" vertical="center" wrapText="1"/>
    </xf>
    <xf numFmtId="164" fontId="4" fillId="0" borderId="10" xfId="1" applyNumberFormat="1" applyFont="1" applyFill="1" applyBorder="1" applyAlignment="1">
      <alignment horizontal="left" vertical="center" wrapText="1"/>
    </xf>
    <xf numFmtId="0" fontId="4" fillId="0" borderId="0" xfId="0" applyFont="1" applyFill="1" applyAlignment="1">
      <alignment vertical="center"/>
    </xf>
    <xf numFmtId="0" fontId="16" fillId="0" borderId="9" xfId="0" applyFont="1" applyFill="1" applyBorder="1" applyAlignment="1">
      <alignment horizontal="center" vertical="center"/>
    </xf>
    <xf numFmtId="0" fontId="16" fillId="0" borderId="10" xfId="0" applyFont="1" applyFill="1" applyBorder="1" applyAlignment="1">
      <alignment vertical="center" wrapText="1"/>
    </xf>
    <xf numFmtId="164" fontId="16" fillId="0" borderId="10" xfId="0" applyNumberFormat="1" applyFont="1" applyFill="1" applyBorder="1" applyAlignment="1">
      <alignment horizontal="left" vertical="center" wrapText="1"/>
    </xf>
    <xf numFmtId="164" fontId="16" fillId="0" borderId="10" xfId="1" applyNumberFormat="1" applyFont="1" applyFill="1" applyBorder="1" applyAlignment="1">
      <alignment horizontal="left" vertical="center" wrapText="1"/>
    </xf>
    <xf numFmtId="0" fontId="16" fillId="0" borderId="0" xfId="0" applyFont="1" applyFill="1" applyAlignment="1">
      <alignment vertical="center"/>
    </xf>
    <xf numFmtId="0" fontId="3" fillId="0" borderId="12" xfId="3" applyFont="1" applyBorder="1" applyAlignment="1">
      <alignment vertical="center"/>
    </xf>
    <xf numFmtId="0" fontId="3" fillId="0" borderId="13" xfId="3" applyFont="1" applyBorder="1" applyAlignment="1">
      <alignment vertical="center"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742950</xdr:colOff>
      <xdr:row>2</xdr:row>
      <xdr:rowOff>0</xdr:rowOff>
    </xdr:from>
    <xdr:to>
      <xdr:col>1</xdr:col>
      <xdr:colOff>1924050</xdr:colOff>
      <xdr:row>2</xdr:row>
      <xdr:rowOff>0</xdr:rowOff>
    </xdr:to>
    <xdr:cxnSp macro="">
      <xdr:nvCxnSpPr>
        <xdr:cNvPr id="2" name="Straight Connector 1"/>
        <xdr:cNvCxnSpPr/>
      </xdr:nvCxnSpPr>
      <xdr:spPr>
        <a:xfrm>
          <a:off x="1181100" y="400050"/>
          <a:ext cx="11811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390525</xdr:colOff>
      <xdr:row>2</xdr:row>
      <xdr:rowOff>9525</xdr:rowOff>
    </xdr:from>
    <xdr:to>
      <xdr:col>7</xdr:col>
      <xdr:colOff>838200</xdr:colOff>
      <xdr:row>2</xdr:row>
      <xdr:rowOff>9525</xdr:rowOff>
    </xdr:to>
    <xdr:cxnSp macro="">
      <xdr:nvCxnSpPr>
        <xdr:cNvPr id="3" name="Straight Connector 2"/>
        <xdr:cNvCxnSpPr/>
      </xdr:nvCxnSpPr>
      <xdr:spPr>
        <a:xfrm>
          <a:off x="7439025" y="409575"/>
          <a:ext cx="13049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762000</xdr:colOff>
      <xdr:row>5</xdr:row>
      <xdr:rowOff>19050</xdr:rowOff>
    </xdr:from>
    <xdr:to>
      <xdr:col>5</xdr:col>
      <xdr:colOff>266700</xdr:colOff>
      <xdr:row>5</xdr:row>
      <xdr:rowOff>19050</xdr:rowOff>
    </xdr:to>
    <xdr:cxnSp macro="">
      <xdr:nvCxnSpPr>
        <xdr:cNvPr id="4" name="Straight Connector 3"/>
        <xdr:cNvCxnSpPr/>
      </xdr:nvCxnSpPr>
      <xdr:spPr>
        <a:xfrm>
          <a:off x="4305300" y="1381125"/>
          <a:ext cx="2076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38"/>
  <sheetViews>
    <sheetView tabSelected="1" workbookViewId="0">
      <selection activeCell="F8" sqref="F8:F12"/>
    </sheetView>
  </sheetViews>
  <sheetFormatPr defaultColWidth="11.5703125" defaultRowHeight="15.75"/>
  <cols>
    <col min="1" max="1" width="6.5703125" style="4" customWidth="1"/>
    <col min="2" max="2" width="46.5703125" style="19" customWidth="1"/>
    <col min="3" max="4" width="12.85546875" style="4" customWidth="1"/>
    <col min="5" max="5" width="12.85546875" style="17" customWidth="1"/>
    <col min="6" max="6" width="14" style="34" customWidth="1"/>
    <col min="7" max="7" width="12.85546875" style="17" customWidth="1"/>
    <col min="8" max="8" width="14.42578125" style="17" customWidth="1"/>
    <col min="9" max="9" width="9.7109375" style="4" customWidth="1"/>
    <col min="10" max="10" width="9.28515625" style="4" customWidth="1"/>
    <col min="11" max="11" width="10.140625" style="4" customWidth="1"/>
    <col min="12" max="12" width="23.7109375" style="4" bestFit="1" customWidth="1"/>
    <col min="13" max="13" width="18.28515625" style="4" bestFit="1" customWidth="1"/>
    <col min="14" max="256" width="11.5703125" style="4"/>
    <col min="257" max="257" width="6.5703125" style="4" customWidth="1"/>
    <col min="258" max="258" width="56.42578125" style="4" customWidth="1"/>
    <col min="259" max="263" width="12.85546875" style="4" customWidth="1"/>
    <col min="264" max="264" width="12.5703125" style="4" customWidth="1"/>
    <col min="265" max="266" width="12.85546875" style="4" customWidth="1"/>
    <col min="267" max="267" width="10.7109375" style="4" customWidth="1"/>
    <col min="268" max="269" width="18.28515625" style="4" bestFit="1" customWidth="1"/>
    <col min="270" max="512" width="11.5703125" style="4"/>
    <col min="513" max="513" width="6.5703125" style="4" customWidth="1"/>
    <col min="514" max="514" width="56.42578125" style="4" customWidth="1"/>
    <col min="515" max="519" width="12.85546875" style="4" customWidth="1"/>
    <col min="520" max="520" width="12.5703125" style="4" customWidth="1"/>
    <col min="521" max="522" width="12.85546875" style="4" customWidth="1"/>
    <col min="523" max="523" width="10.7109375" style="4" customWidth="1"/>
    <col min="524" max="525" width="18.28515625" style="4" bestFit="1" customWidth="1"/>
    <col min="526" max="768" width="11.5703125" style="4"/>
    <col min="769" max="769" width="6.5703125" style="4" customWidth="1"/>
    <col min="770" max="770" width="56.42578125" style="4" customWidth="1"/>
    <col min="771" max="775" width="12.85546875" style="4" customWidth="1"/>
    <col min="776" max="776" width="12.5703125" style="4" customWidth="1"/>
    <col min="777" max="778" width="12.85546875" style="4" customWidth="1"/>
    <col min="779" max="779" width="10.7109375" style="4" customWidth="1"/>
    <col min="780" max="781" width="18.28515625" style="4" bestFit="1" customWidth="1"/>
    <col min="782" max="1024" width="11.5703125" style="4"/>
    <col min="1025" max="1025" width="6.5703125" style="4" customWidth="1"/>
    <col min="1026" max="1026" width="56.42578125" style="4" customWidth="1"/>
    <col min="1027" max="1031" width="12.85546875" style="4" customWidth="1"/>
    <col min="1032" max="1032" width="12.5703125" style="4" customWidth="1"/>
    <col min="1033" max="1034" width="12.85546875" style="4" customWidth="1"/>
    <col min="1035" max="1035" width="10.7109375" style="4" customWidth="1"/>
    <col min="1036" max="1037" width="18.28515625" style="4" bestFit="1" customWidth="1"/>
    <col min="1038" max="1280" width="11.5703125" style="4"/>
    <col min="1281" max="1281" width="6.5703125" style="4" customWidth="1"/>
    <col min="1282" max="1282" width="56.42578125" style="4" customWidth="1"/>
    <col min="1283" max="1287" width="12.85546875" style="4" customWidth="1"/>
    <col min="1288" max="1288" width="12.5703125" style="4" customWidth="1"/>
    <col min="1289" max="1290" width="12.85546875" style="4" customWidth="1"/>
    <col min="1291" max="1291" width="10.7109375" style="4" customWidth="1"/>
    <col min="1292" max="1293" width="18.28515625" style="4" bestFit="1" customWidth="1"/>
    <col min="1294" max="1536" width="11.5703125" style="4"/>
    <col min="1537" max="1537" width="6.5703125" style="4" customWidth="1"/>
    <col min="1538" max="1538" width="56.42578125" style="4" customWidth="1"/>
    <col min="1539" max="1543" width="12.85546875" style="4" customWidth="1"/>
    <col min="1544" max="1544" width="12.5703125" style="4" customWidth="1"/>
    <col min="1545" max="1546" width="12.85546875" style="4" customWidth="1"/>
    <col min="1547" max="1547" width="10.7109375" style="4" customWidth="1"/>
    <col min="1548" max="1549" width="18.28515625" style="4" bestFit="1" customWidth="1"/>
    <col min="1550" max="1792" width="11.5703125" style="4"/>
    <col min="1793" max="1793" width="6.5703125" style="4" customWidth="1"/>
    <col min="1794" max="1794" width="56.42578125" style="4" customWidth="1"/>
    <col min="1795" max="1799" width="12.85546875" style="4" customWidth="1"/>
    <col min="1800" max="1800" width="12.5703125" style="4" customWidth="1"/>
    <col min="1801" max="1802" width="12.85546875" style="4" customWidth="1"/>
    <col min="1803" max="1803" width="10.7109375" style="4" customWidth="1"/>
    <col min="1804" max="1805" width="18.28515625" style="4" bestFit="1" customWidth="1"/>
    <col min="1806" max="2048" width="11.5703125" style="4"/>
    <col min="2049" max="2049" width="6.5703125" style="4" customWidth="1"/>
    <col min="2050" max="2050" width="56.42578125" style="4" customWidth="1"/>
    <col min="2051" max="2055" width="12.85546875" style="4" customWidth="1"/>
    <col min="2056" max="2056" width="12.5703125" style="4" customWidth="1"/>
    <col min="2057" max="2058" width="12.85546875" style="4" customWidth="1"/>
    <col min="2059" max="2059" width="10.7109375" style="4" customWidth="1"/>
    <col min="2060" max="2061" width="18.28515625" style="4" bestFit="1" customWidth="1"/>
    <col min="2062" max="2304" width="11.5703125" style="4"/>
    <col min="2305" max="2305" width="6.5703125" style="4" customWidth="1"/>
    <col min="2306" max="2306" width="56.42578125" style="4" customWidth="1"/>
    <col min="2307" max="2311" width="12.85546875" style="4" customWidth="1"/>
    <col min="2312" max="2312" width="12.5703125" style="4" customWidth="1"/>
    <col min="2313" max="2314" width="12.85546875" style="4" customWidth="1"/>
    <col min="2315" max="2315" width="10.7109375" style="4" customWidth="1"/>
    <col min="2316" max="2317" width="18.28515625" style="4" bestFit="1" customWidth="1"/>
    <col min="2318" max="2560" width="11.5703125" style="4"/>
    <col min="2561" max="2561" width="6.5703125" style="4" customWidth="1"/>
    <col min="2562" max="2562" width="56.42578125" style="4" customWidth="1"/>
    <col min="2563" max="2567" width="12.85546875" style="4" customWidth="1"/>
    <col min="2568" max="2568" width="12.5703125" style="4" customWidth="1"/>
    <col min="2569" max="2570" width="12.85546875" style="4" customWidth="1"/>
    <col min="2571" max="2571" width="10.7109375" style="4" customWidth="1"/>
    <col min="2572" max="2573" width="18.28515625" style="4" bestFit="1" customWidth="1"/>
    <col min="2574" max="2816" width="11.5703125" style="4"/>
    <col min="2817" max="2817" width="6.5703125" style="4" customWidth="1"/>
    <col min="2818" max="2818" width="56.42578125" style="4" customWidth="1"/>
    <col min="2819" max="2823" width="12.85546875" style="4" customWidth="1"/>
    <col min="2824" max="2824" width="12.5703125" style="4" customWidth="1"/>
    <col min="2825" max="2826" width="12.85546875" style="4" customWidth="1"/>
    <col min="2827" max="2827" width="10.7109375" style="4" customWidth="1"/>
    <col min="2828" max="2829" width="18.28515625" style="4" bestFit="1" customWidth="1"/>
    <col min="2830" max="3072" width="11.5703125" style="4"/>
    <col min="3073" max="3073" width="6.5703125" style="4" customWidth="1"/>
    <col min="3074" max="3074" width="56.42578125" style="4" customWidth="1"/>
    <col min="3075" max="3079" width="12.85546875" style="4" customWidth="1"/>
    <col min="3080" max="3080" width="12.5703125" style="4" customWidth="1"/>
    <col min="3081" max="3082" width="12.85546875" style="4" customWidth="1"/>
    <col min="3083" max="3083" width="10.7109375" style="4" customWidth="1"/>
    <col min="3084" max="3085" width="18.28515625" style="4" bestFit="1" customWidth="1"/>
    <col min="3086" max="3328" width="11.5703125" style="4"/>
    <col min="3329" max="3329" width="6.5703125" style="4" customWidth="1"/>
    <col min="3330" max="3330" width="56.42578125" style="4" customWidth="1"/>
    <col min="3331" max="3335" width="12.85546875" style="4" customWidth="1"/>
    <col min="3336" max="3336" width="12.5703125" style="4" customWidth="1"/>
    <col min="3337" max="3338" width="12.85546875" style="4" customWidth="1"/>
    <col min="3339" max="3339" width="10.7109375" style="4" customWidth="1"/>
    <col min="3340" max="3341" width="18.28515625" style="4" bestFit="1" customWidth="1"/>
    <col min="3342" max="3584" width="11.5703125" style="4"/>
    <col min="3585" max="3585" width="6.5703125" style="4" customWidth="1"/>
    <col min="3586" max="3586" width="56.42578125" style="4" customWidth="1"/>
    <col min="3587" max="3591" width="12.85546875" style="4" customWidth="1"/>
    <col min="3592" max="3592" width="12.5703125" style="4" customWidth="1"/>
    <col min="3593" max="3594" width="12.85546875" style="4" customWidth="1"/>
    <col min="3595" max="3595" width="10.7109375" style="4" customWidth="1"/>
    <col min="3596" max="3597" width="18.28515625" style="4" bestFit="1" customWidth="1"/>
    <col min="3598" max="3840" width="11.5703125" style="4"/>
    <col min="3841" max="3841" width="6.5703125" style="4" customWidth="1"/>
    <col min="3842" max="3842" width="56.42578125" style="4" customWidth="1"/>
    <col min="3843" max="3847" width="12.85546875" style="4" customWidth="1"/>
    <col min="3848" max="3848" width="12.5703125" style="4" customWidth="1"/>
    <col min="3849" max="3850" width="12.85546875" style="4" customWidth="1"/>
    <col min="3851" max="3851" width="10.7109375" style="4" customWidth="1"/>
    <col min="3852" max="3853" width="18.28515625" style="4" bestFit="1" customWidth="1"/>
    <col min="3854" max="4096" width="11.5703125" style="4"/>
    <col min="4097" max="4097" width="6.5703125" style="4" customWidth="1"/>
    <col min="4098" max="4098" width="56.42578125" style="4" customWidth="1"/>
    <col min="4099" max="4103" width="12.85546875" style="4" customWidth="1"/>
    <col min="4104" max="4104" width="12.5703125" style="4" customWidth="1"/>
    <col min="4105" max="4106" width="12.85546875" style="4" customWidth="1"/>
    <col min="4107" max="4107" width="10.7109375" style="4" customWidth="1"/>
    <col min="4108" max="4109" width="18.28515625" style="4" bestFit="1" customWidth="1"/>
    <col min="4110" max="4352" width="11.5703125" style="4"/>
    <col min="4353" max="4353" width="6.5703125" style="4" customWidth="1"/>
    <col min="4354" max="4354" width="56.42578125" style="4" customWidth="1"/>
    <col min="4355" max="4359" width="12.85546875" style="4" customWidth="1"/>
    <col min="4360" max="4360" width="12.5703125" style="4" customWidth="1"/>
    <col min="4361" max="4362" width="12.85546875" style="4" customWidth="1"/>
    <col min="4363" max="4363" width="10.7109375" style="4" customWidth="1"/>
    <col min="4364" max="4365" width="18.28515625" style="4" bestFit="1" customWidth="1"/>
    <col min="4366" max="4608" width="11.5703125" style="4"/>
    <col min="4609" max="4609" width="6.5703125" style="4" customWidth="1"/>
    <col min="4610" max="4610" width="56.42578125" style="4" customWidth="1"/>
    <col min="4611" max="4615" width="12.85546875" style="4" customWidth="1"/>
    <col min="4616" max="4616" width="12.5703125" style="4" customWidth="1"/>
    <col min="4617" max="4618" width="12.85546875" style="4" customWidth="1"/>
    <col min="4619" max="4619" width="10.7109375" style="4" customWidth="1"/>
    <col min="4620" max="4621" width="18.28515625" style="4" bestFit="1" customWidth="1"/>
    <col min="4622" max="4864" width="11.5703125" style="4"/>
    <col min="4865" max="4865" width="6.5703125" style="4" customWidth="1"/>
    <col min="4866" max="4866" width="56.42578125" style="4" customWidth="1"/>
    <col min="4867" max="4871" width="12.85546875" style="4" customWidth="1"/>
    <col min="4872" max="4872" width="12.5703125" style="4" customWidth="1"/>
    <col min="4873" max="4874" width="12.85546875" style="4" customWidth="1"/>
    <col min="4875" max="4875" width="10.7109375" style="4" customWidth="1"/>
    <col min="4876" max="4877" width="18.28515625" style="4" bestFit="1" customWidth="1"/>
    <col min="4878" max="5120" width="11.5703125" style="4"/>
    <col min="5121" max="5121" width="6.5703125" style="4" customWidth="1"/>
    <col min="5122" max="5122" width="56.42578125" style="4" customWidth="1"/>
    <col min="5123" max="5127" width="12.85546875" style="4" customWidth="1"/>
    <col min="5128" max="5128" width="12.5703125" style="4" customWidth="1"/>
    <col min="5129" max="5130" width="12.85546875" style="4" customWidth="1"/>
    <col min="5131" max="5131" width="10.7109375" style="4" customWidth="1"/>
    <col min="5132" max="5133" width="18.28515625" style="4" bestFit="1" customWidth="1"/>
    <col min="5134" max="5376" width="11.5703125" style="4"/>
    <col min="5377" max="5377" width="6.5703125" style="4" customWidth="1"/>
    <col min="5378" max="5378" width="56.42578125" style="4" customWidth="1"/>
    <col min="5379" max="5383" width="12.85546875" style="4" customWidth="1"/>
    <col min="5384" max="5384" width="12.5703125" style="4" customWidth="1"/>
    <col min="5385" max="5386" width="12.85546875" style="4" customWidth="1"/>
    <col min="5387" max="5387" width="10.7109375" style="4" customWidth="1"/>
    <col min="5388" max="5389" width="18.28515625" style="4" bestFit="1" customWidth="1"/>
    <col min="5390" max="5632" width="11.5703125" style="4"/>
    <col min="5633" max="5633" width="6.5703125" style="4" customWidth="1"/>
    <col min="5634" max="5634" width="56.42578125" style="4" customWidth="1"/>
    <col min="5635" max="5639" width="12.85546875" style="4" customWidth="1"/>
    <col min="5640" max="5640" width="12.5703125" style="4" customWidth="1"/>
    <col min="5641" max="5642" width="12.85546875" style="4" customWidth="1"/>
    <col min="5643" max="5643" width="10.7109375" style="4" customWidth="1"/>
    <col min="5644" max="5645" width="18.28515625" style="4" bestFit="1" customWidth="1"/>
    <col min="5646" max="5888" width="11.5703125" style="4"/>
    <col min="5889" max="5889" width="6.5703125" style="4" customWidth="1"/>
    <col min="5890" max="5890" width="56.42578125" style="4" customWidth="1"/>
    <col min="5891" max="5895" width="12.85546875" style="4" customWidth="1"/>
    <col min="5896" max="5896" width="12.5703125" style="4" customWidth="1"/>
    <col min="5897" max="5898" width="12.85546875" style="4" customWidth="1"/>
    <col min="5899" max="5899" width="10.7109375" style="4" customWidth="1"/>
    <col min="5900" max="5901" width="18.28515625" style="4" bestFit="1" customWidth="1"/>
    <col min="5902" max="6144" width="11.5703125" style="4"/>
    <col min="6145" max="6145" width="6.5703125" style="4" customWidth="1"/>
    <col min="6146" max="6146" width="56.42578125" style="4" customWidth="1"/>
    <col min="6147" max="6151" width="12.85546875" style="4" customWidth="1"/>
    <col min="6152" max="6152" width="12.5703125" style="4" customWidth="1"/>
    <col min="6153" max="6154" width="12.85546875" style="4" customWidth="1"/>
    <col min="6155" max="6155" width="10.7109375" style="4" customWidth="1"/>
    <col min="6156" max="6157" width="18.28515625" style="4" bestFit="1" customWidth="1"/>
    <col min="6158" max="6400" width="11.5703125" style="4"/>
    <col min="6401" max="6401" width="6.5703125" style="4" customWidth="1"/>
    <col min="6402" max="6402" width="56.42578125" style="4" customWidth="1"/>
    <col min="6403" max="6407" width="12.85546875" style="4" customWidth="1"/>
    <col min="6408" max="6408" width="12.5703125" style="4" customWidth="1"/>
    <col min="6409" max="6410" width="12.85546875" style="4" customWidth="1"/>
    <col min="6411" max="6411" width="10.7109375" style="4" customWidth="1"/>
    <col min="6412" max="6413" width="18.28515625" style="4" bestFit="1" customWidth="1"/>
    <col min="6414" max="6656" width="11.5703125" style="4"/>
    <col min="6657" max="6657" width="6.5703125" style="4" customWidth="1"/>
    <col min="6658" max="6658" width="56.42578125" style="4" customWidth="1"/>
    <col min="6659" max="6663" width="12.85546875" style="4" customWidth="1"/>
    <col min="6664" max="6664" width="12.5703125" style="4" customWidth="1"/>
    <col min="6665" max="6666" width="12.85546875" style="4" customWidth="1"/>
    <col min="6667" max="6667" width="10.7109375" style="4" customWidth="1"/>
    <col min="6668" max="6669" width="18.28515625" style="4" bestFit="1" customWidth="1"/>
    <col min="6670" max="6912" width="11.5703125" style="4"/>
    <col min="6913" max="6913" width="6.5703125" style="4" customWidth="1"/>
    <col min="6914" max="6914" width="56.42578125" style="4" customWidth="1"/>
    <col min="6915" max="6919" width="12.85546875" style="4" customWidth="1"/>
    <col min="6920" max="6920" width="12.5703125" style="4" customWidth="1"/>
    <col min="6921" max="6922" width="12.85546875" style="4" customWidth="1"/>
    <col min="6923" max="6923" width="10.7109375" style="4" customWidth="1"/>
    <col min="6924" max="6925" width="18.28515625" style="4" bestFit="1" customWidth="1"/>
    <col min="6926" max="7168" width="11.5703125" style="4"/>
    <col min="7169" max="7169" width="6.5703125" style="4" customWidth="1"/>
    <col min="7170" max="7170" width="56.42578125" style="4" customWidth="1"/>
    <col min="7171" max="7175" width="12.85546875" style="4" customWidth="1"/>
    <col min="7176" max="7176" width="12.5703125" style="4" customWidth="1"/>
    <col min="7177" max="7178" width="12.85546875" style="4" customWidth="1"/>
    <col min="7179" max="7179" width="10.7109375" style="4" customWidth="1"/>
    <col min="7180" max="7181" width="18.28515625" style="4" bestFit="1" customWidth="1"/>
    <col min="7182" max="7424" width="11.5703125" style="4"/>
    <col min="7425" max="7425" width="6.5703125" style="4" customWidth="1"/>
    <col min="7426" max="7426" width="56.42578125" style="4" customWidth="1"/>
    <col min="7427" max="7431" width="12.85546875" style="4" customWidth="1"/>
    <col min="7432" max="7432" width="12.5703125" style="4" customWidth="1"/>
    <col min="7433" max="7434" width="12.85546875" style="4" customWidth="1"/>
    <col min="7435" max="7435" width="10.7109375" style="4" customWidth="1"/>
    <col min="7436" max="7437" width="18.28515625" style="4" bestFit="1" customWidth="1"/>
    <col min="7438" max="7680" width="11.5703125" style="4"/>
    <col min="7681" max="7681" width="6.5703125" style="4" customWidth="1"/>
    <col min="7682" max="7682" width="56.42578125" style="4" customWidth="1"/>
    <col min="7683" max="7687" width="12.85546875" style="4" customWidth="1"/>
    <col min="7688" max="7688" width="12.5703125" style="4" customWidth="1"/>
    <col min="7689" max="7690" width="12.85546875" style="4" customWidth="1"/>
    <col min="7691" max="7691" width="10.7109375" style="4" customWidth="1"/>
    <col min="7692" max="7693" width="18.28515625" style="4" bestFit="1" customWidth="1"/>
    <col min="7694" max="7936" width="11.5703125" style="4"/>
    <col min="7937" max="7937" width="6.5703125" style="4" customWidth="1"/>
    <col min="7938" max="7938" width="56.42578125" style="4" customWidth="1"/>
    <col min="7939" max="7943" width="12.85546875" style="4" customWidth="1"/>
    <col min="7944" max="7944" width="12.5703125" style="4" customWidth="1"/>
    <col min="7945" max="7946" width="12.85546875" style="4" customWidth="1"/>
    <col min="7947" max="7947" width="10.7109375" style="4" customWidth="1"/>
    <col min="7948" max="7949" width="18.28515625" style="4" bestFit="1" customWidth="1"/>
    <col min="7950" max="8192" width="11.5703125" style="4"/>
    <col min="8193" max="8193" width="6.5703125" style="4" customWidth="1"/>
    <col min="8194" max="8194" width="56.42578125" style="4" customWidth="1"/>
    <col min="8195" max="8199" width="12.85546875" style="4" customWidth="1"/>
    <col min="8200" max="8200" width="12.5703125" style="4" customWidth="1"/>
    <col min="8201" max="8202" width="12.85546875" style="4" customWidth="1"/>
    <col min="8203" max="8203" width="10.7109375" style="4" customWidth="1"/>
    <col min="8204" max="8205" width="18.28515625" style="4" bestFit="1" customWidth="1"/>
    <col min="8206" max="8448" width="11.5703125" style="4"/>
    <col min="8449" max="8449" width="6.5703125" style="4" customWidth="1"/>
    <col min="8450" max="8450" width="56.42578125" style="4" customWidth="1"/>
    <col min="8451" max="8455" width="12.85546875" style="4" customWidth="1"/>
    <col min="8456" max="8456" width="12.5703125" style="4" customWidth="1"/>
    <col min="8457" max="8458" width="12.85546875" style="4" customWidth="1"/>
    <col min="8459" max="8459" width="10.7109375" style="4" customWidth="1"/>
    <col min="8460" max="8461" width="18.28515625" style="4" bestFit="1" customWidth="1"/>
    <col min="8462" max="8704" width="11.5703125" style="4"/>
    <col min="8705" max="8705" width="6.5703125" style="4" customWidth="1"/>
    <col min="8706" max="8706" width="56.42578125" style="4" customWidth="1"/>
    <col min="8707" max="8711" width="12.85546875" style="4" customWidth="1"/>
    <col min="8712" max="8712" width="12.5703125" style="4" customWidth="1"/>
    <col min="8713" max="8714" width="12.85546875" style="4" customWidth="1"/>
    <col min="8715" max="8715" width="10.7109375" style="4" customWidth="1"/>
    <col min="8716" max="8717" width="18.28515625" style="4" bestFit="1" customWidth="1"/>
    <col min="8718" max="8960" width="11.5703125" style="4"/>
    <col min="8961" max="8961" width="6.5703125" style="4" customWidth="1"/>
    <col min="8962" max="8962" width="56.42578125" style="4" customWidth="1"/>
    <col min="8963" max="8967" width="12.85546875" style="4" customWidth="1"/>
    <col min="8968" max="8968" width="12.5703125" style="4" customWidth="1"/>
    <col min="8969" max="8970" width="12.85546875" style="4" customWidth="1"/>
    <col min="8971" max="8971" width="10.7109375" style="4" customWidth="1"/>
    <col min="8972" max="8973" width="18.28515625" style="4" bestFit="1" customWidth="1"/>
    <col min="8974" max="9216" width="11.5703125" style="4"/>
    <col min="9217" max="9217" width="6.5703125" style="4" customWidth="1"/>
    <col min="9218" max="9218" width="56.42578125" style="4" customWidth="1"/>
    <col min="9219" max="9223" width="12.85546875" style="4" customWidth="1"/>
    <col min="9224" max="9224" width="12.5703125" style="4" customWidth="1"/>
    <col min="9225" max="9226" width="12.85546875" style="4" customWidth="1"/>
    <col min="9227" max="9227" width="10.7109375" style="4" customWidth="1"/>
    <col min="9228" max="9229" width="18.28515625" style="4" bestFit="1" customWidth="1"/>
    <col min="9230" max="9472" width="11.5703125" style="4"/>
    <col min="9473" max="9473" width="6.5703125" style="4" customWidth="1"/>
    <col min="9474" max="9474" width="56.42578125" style="4" customWidth="1"/>
    <col min="9475" max="9479" width="12.85546875" style="4" customWidth="1"/>
    <col min="9480" max="9480" width="12.5703125" style="4" customWidth="1"/>
    <col min="9481" max="9482" width="12.85546875" style="4" customWidth="1"/>
    <col min="9483" max="9483" width="10.7109375" style="4" customWidth="1"/>
    <col min="9484" max="9485" width="18.28515625" style="4" bestFit="1" customWidth="1"/>
    <col min="9486" max="9728" width="11.5703125" style="4"/>
    <col min="9729" max="9729" width="6.5703125" style="4" customWidth="1"/>
    <col min="9730" max="9730" width="56.42578125" style="4" customWidth="1"/>
    <col min="9731" max="9735" width="12.85546875" style="4" customWidth="1"/>
    <col min="9736" max="9736" width="12.5703125" style="4" customWidth="1"/>
    <col min="9737" max="9738" width="12.85546875" style="4" customWidth="1"/>
    <col min="9739" max="9739" width="10.7109375" style="4" customWidth="1"/>
    <col min="9740" max="9741" width="18.28515625" style="4" bestFit="1" customWidth="1"/>
    <col min="9742" max="9984" width="11.5703125" style="4"/>
    <col min="9985" max="9985" width="6.5703125" style="4" customWidth="1"/>
    <col min="9986" max="9986" width="56.42578125" style="4" customWidth="1"/>
    <col min="9987" max="9991" width="12.85546875" style="4" customWidth="1"/>
    <col min="9992" max="9992" width="12.5703125" style="4" customWidth="1"/>
    <col min="9993" max="9994" width="12.85546875" style="4" customWidth="1"/>
    <col min="9995" max="9995" width="10.7109375" style="4" customWidth="1"/>
    <col min="9996" max="9997" width="18.28515625" style="4" bestFit="1" customWidth="1"/>
    <col min="9998" max="10240" width="11.5703125" style="4"/>
    <col min="10241" max="10241" width="6.5703125" style="4" customWidth="1"/>
    <col min="10242" max="10242" width="56.42578125" style="4" customWidth="1"/>
    <col min="10243" max="10247" width="12.85546875" style="4" customWidth="1"/>
    <col min="10248" max="10248" width="12.5703125" style="4" customWidth="1"/>
    <col min="10249" max="10250" width="12.85546875" style="4" customWidth="1"/>
    <col min="10251" max="10251" width="10.7109375" style="4" customWidth="1"/>
    <col min="10252" max="10253" width="18.28515625" style="4" bestFit="1" customWidth="1"/>
    <col min="10254" max="10496" width="11.5703125" style="4"/>
    <col min="10497" max="10497" width="6.5703125" style="4" customWidth="1"/>
    <col min="10498" max="10498" width="56.42578125" style="4" customWidth="1"/>
    <col min="10499" max="10503" width="12.85546875" style="4" customWidth="1"/>
    <col min="10504" max="10504" width="12.5703125" style="4" customWidth="1"/>
    <col min="10505" max="10506" width="12.85546875" style="4" customWidth="1"/>
    <col min="10507" max="10507" width="10.7109375" style="4" customWidth="1"/>
    <col min="10508" max="10509" width="18.28515625" style="4" bestFit="1" customWidth="1"/>
    <col min="10510" max="10752" width="11.5703125" style="4"/>
    <col min="10753" max="10753" width="6.5703125" style="4" customWidth="1"/>
    <col min="10754" max="10754" width="56.42578125" style="4" customWidth="1"/>
    <col min="10755" max="10759" width="12.85546875" style="4" customWidth="1"/>
    <col min="10760" max="10760" width="12.5703125" style="4" customWidth="1"/>
    <col min="10761" max="10762" width="12.85546875" style="4" customWidth="1"/>
    <col min="10763" max="10763" width="10.7109375" style="4" customWidth="1"/>
    <col min="10764" max="10765" width="18.28515625" style="4" bestFit="1" customWidth="1"/>
    <col min="10766" max="11008" width="11.5703125" style="4"/>
    <col min="11009" max="11009" width="6.5703125" style="4" customWidth="1"/>
    <col min="11010" max="11010" width="56.42578125" style="4" customWidth="1"/>
    <col min="11011" max="11015" width="12.85546875" style="4" customWidth="1"/>
    <col min="11016" max="11016" width="12.5703125" style="4" customWidth="1"/>
    <col min="11017" max="11018" width="12.85546875" style="4" customWidth="1"/>
    <col min="11019" max="11019" width="10.7109375" style="4" customWidth="1"/>
    <col min="11020" max="11021" width="18.28515625" style="4" bestFit="1" customWidth="1"/>
    <col min="11022" max="11264" width="11.5703125" style="4"/>
    <col min="11265" max="11265" width="6.5703125" style="4" customWidth="1"/>
    <col min="11266" max="11266" width="56.42578125" style="4" customWidth="1"/>
    <col min="11267" max="11271" width="12.85546875" style="4" customWidth="1"/>
    <col min="11272" max="11272" width="12.5703125" style="4" customWidth="1"/>
    <col min="11273" max="11274" width="12.85546875" style="4" customWidth="1"/>
    <col min="11275" max="11275" width="10.7109375" style="4" customWidth="1"/>
    <col min="11276" max="11277" width="18.28515625" style="4" bestFit="1" customWidth="1"/>
    <col min="11278" max="11520" width="11.5703125" style="4"/>
    <col min="11521" max="11521" width="6.5703125" style="4" customWidth="1"/>
    <col min="11522" max="11522" width="56.42578125" style="4" customWidth="1"/>
    <col min="11523" max="11527" width="12.85546875" style="4" customWidth="1"/>
    <col min="11528" max="11528" width="12.5703125" style="4" customWidth="1"/>
    <col min="11529" max="11530" width="12.85546875" style="4" customWidth="1"/>
    <col min="11531" max="11531" width="10.7109375" style="4" customWidth="1"/>
    <col min="11532" max="11533" width="18.28515625" style="4" bestFit="1" customWidth="1"/>
    <col min="11534" max="11776" width="11.5703125" style="4"/>
    <col min="11777" max="11777" width="6.5703125" style="4" customWidth="1"/>
    <col min="11778" max="11778" width="56.42578125" style="4" customWidth="1"/>
    <col min="11779" max="11783" width="12.85546875" style="4" customWidth="1"/>
    <col min="11784" max="11784" width="12.5703125" style="4" customWidth="1"/>
    <col min="11785" max="11786" width="12.85546875" style="4" customWidth="1"/>
    <col min="11787" max="11787" width="10.7109375" style="4" customWidth="1"/>
    <col min="11788" max="11789" width="18.28515625" style="4" bestFit="1" customWidth="1"/>
    <col min="11790" max="12032" width="11.5703125" style="4"/>
    <col min="12033" max="12033" width="6.5703125" style="4" customWidth="1"/>
    <col min="12034" max="12034" width="56.42578125" style="4" customWidth="1"/>
    <col min="12035" max="12039" width="12.85546875" style="4" customWidth="1"/>
    <col min="12040" max="12040" width="12.5703125" style="4" customWidth="1"/>
    <col min="12041" max="12042" width="12.85546875" style="4" customWidth="1"/>
    <col min="12043" max="12043" width="10.7109375" style="4" customWidth="1"/>
    <col min="12044" max="12045" width="18.28515625" style="4" bestFit="1" customWidth="1"/>
    <col min="12046" max="12288" width="11.5703125" style="4"/>
    <col min="12289" max="12289" width="6.5703125" style="4" customWidth="1"/>
    <col min="12290" max="12290" width="56.42578125" style="4" customWidth="1"/>
    <col min="12291" max="12295" width="12.85546875" style="4" customWidth="1"/>
    <col min="12296" max="12296" width="12.5703125" style="4" customWidth="1"/>
    <col min="12297" max="12298" width="12.85546875" style="4" customWidth="1"/>
    <col min="12299" max="12299" width="10.7109375" style="4" customWidth="1"/>
    <col min="12300" max="12301" width="18.28515625" style="4" bestFit="1" customWidth="1"/>
    <col min="12302" max="12544" width="11.5703125" style="4"/>
    <col min="12545" max="12545" width="6.5703125" style="4" customWidth="1"/>
    <col min="12546" max="12546" width="56.42578125" style="4" customWidth="1"/>
    <col min="12547" max="12551" width="12.85546875" style="4" customWidth="1"/>
    <col min="12552" max="12552" width="12.5703125" style="4" customWidth="1"/>
    <col min="12553" max="12554" width="12.85546875" style="4" customWidth="1"/>
    <col min="12555" max="12555" width="10.7109375" style="4" customWidth="1"/>
    <col min="12556" max="12557" width="18.28515625" style="4" bestFit="1" customWidth="1"/>
    <col min="12558" max="12800" width="11.5703125" style="4"/>
    <col min="12801" max="12801" width="6.5703125" style="4" customWidth="1"/>
    <col min="12802" max="12802" width="56.42578125" style="4" customWidth="1"/>
    <col min="12803" max="12807" width="12.85546875" style="4" customWidth="1"/>
    <col min="12808" max="12808" width="12.5703125" style="4" customWidth="1"/>
    <col min="12809" max="12810" width="12.85546875" style="4" customWidth="1"/>
    <col min="12811" max="12811" width="10.7109375" style="4" customWidth="1"/>
    <col min="12812" max="12813" width="18.28515625" style="4" bestFit="1" customWidth="1"/>
    <col min="12814" max="13056" width="11.5703125" style="4"/>
    <col min="13057" max="13057" width="6.5703125" style="4" customWidth="1"/>
    <col min="13058" max="13058" width="56.42578125" style="4" customWidth="1"/>
    <col min="13059" max="13063" width="12.85546875" style="4" customWidth="1"/>
    <col min="13064" max="13064" width="12.5703125" style="4" customWidth="1"/>
    <col min="13065" max="13066" width="12.85546875" style="4" customWidth="1"/>
    <col min="13067" max="13067" width="10.7109375" style="4" customWidth="1"/>
    <col min="13068" max="13069" width="18.28515625" style="4" bestFit="1" customWidth="1"/>
    <col min="13070" max="13312" width="11.5703125" style="4"/>
    <col min="13313" max="13313" width="6.5703125" style="4" customWidth="1"/>
    <col min="13314" max="13314" width="56.42578125" style="4" customWidth="1"/>
    <col min="13315" max="13319" width="12.85546875" style="4" customWidth="1"/>
    <col min="13320" max="13320" width="12.5703125" style="4" customWidth="1"/>
    <col min="13321" max="13322" width="12.85546875" style="4" customWidth="1"/>
    <col min="13323" max="13323" width="10.7109375" style="4" customWidth="1"/>
    <col min="13324" max="13325" width="18.28515625" style="4" bestFit="1" customWidth="1"/>
    <col min="13326" max="13568" width="11.5703125" style="4"/>
    <col min="13569" max="13569" width="6.5703125" style="4" customWidth="1"/>
    <col min="13570" max="13570" width="56.42578125" style="4" customWidth="1"/>
    <col min="13571" max="13575" width="12.85546875" style="4" customWidth="1"/>
    <col min="13576" max="13576" width="12.5703125" style="4" customWidth="1"/>
    <col min="13577" max="13578" width="12.85546875" style="4" customWidth="1"/>
    <col min="13579" max="13579" width="10.7109375" style="4" customWidth="1"/>
    <col min="13580" max="13581" width="18.28515625" style="4" bestFit="1" customWidth="1"/>
    <col min="13582" max="13824" width="11.5703125" style="4"/>
    <col min="13825" max="13825" width="6.5703125" style="4" customWidth="1"/>
    <col min="13826" max="13826" width="56.42578125" style="4" customWidth="1"/>
    <col min="13827" max="13831" width="12.85546875" style="4" customWidth="1"/>
    <col min="13832" max="13832" width="12.5703125" style="4" customWidth="1"/>
    <col min="13833" max="13834" width="12.85546875" style="4" customWidth="1"/>
    <col min="13835" max="13835" width="10.7109375" style="4" customWidth="1"/>
    <col min="13836" max="13837" width="18.28515625" style="4" bestFit="1" customWidth="1"/>
    <col min="13838" max="14080" width="11.5703125" style="4"/>
    <col min="14081" max="14081" width="6.5703125" style="4" customWidth="1"/>
    <col min="14082" max="14082" width="56.42578125" style="4" customWidth="1"/>
    <col min="14083" max="14087" width="12.85546875" style="4" customWidth="1"/>
    <col min="14088" max="14088" width="12.5703125" style="4" customWidth="1"/>
    <col min="14089" max="14090" width="12.85546875" style="4" customWidth="1"/>
    <col min="14091" max="14091" width="10.7109375" style="4" customWidth="1"/>
    <col min="14092" max="14093" width="18.28515625" style="4" bestFit="1" customWidth="1"/>
    <col min="14094" max="14336" width="11.5703125" style="4"/>
    <col min="14337" max="14337" width="6.5703125" style="4" customWidth="1"/>
    <col min="14338" max="14338" width="56.42578125" style="4" customWidth="1"/>
    <col min="14339" max="14343" width="12.85546875" style="4" customWidth="1"/>
    <col min="14344" max="14344" width="12.5703125" style="4" customWidth="1"/>
    <col min="14345" max="14346" width="12.85546875" style="4" customWidth="1"/>
    <col min="14347" max="14347" width="10.7109375" style="4" customWidth="1"/>
    <col min="14348" max="14349" width="18.28515625" style="4" bestFit="1" customWidth="1"/>
    <col min="14350" max="14592" width="11.5703125" style="4"/>
    <col min="14593" max="14593" width="6.5703125" style="4" customWidth="1"/>
    <col min="14594" max="14594" width="56.42578125" style="4" customWidth="1"/>
    <col min="14595" max="14599" width="12.85546875" style="4" customWidth="1"/>
    <col min="14600" max="14600" width="12.5703125" style="4" customWidth="1"/>
    <col min="14601" max="14602" width="12.85546875" style="4" customWidth="1"/>
    <col min="14603" max="14603" width="10.7109375" style="4" customWidth="1"/>
    <col min="14604" max="14605" width="18.28515625" style="4" bestFit="1" customWidth="1"/>
    <col min="14606" max="14848" width="11.5703125" style="4"/>
    <col min="14849" max="14849" width="6.5703125" style="4" customWidth="1"/>
    <col min="14850" max="14850" width="56.42578125" style="4" customWidth="1"/>
    <col min="14851" max="14855" width="12.85546875" style="4" customWidth="1"/>
    <col min="14856" max="14856" width="12.5703125" style="4" customWidth="1"/>
    <col min="14857" max="14858" width="12.85546875" style="4" customWidth="1"/>
    <col min="14859" max="14859" width="10.7109375" style="4" customWidth="1"/>
    <col min="14860" max="14861" width="18.28515625" style="4" bestFit="1" customWidth="1"/>
    <col min="14862" max="15104" width="11.5703125" style="4"/>
    <col min="15105" max="15105" width="6.5703125" style="4" customWidth="1"/>
    <col min="15106" max="15106" width="56.42578125" style="4" customWidth="1"/>
    <col min="15107" max="15111" width="12.85546875" style="4" customWidth="1"/>
    <col min="15112" max="15112" width="12.5703125" style="4" customWidth="1"/>
    <col min="15113" max="15114" width="12.85546875" style="4" customWidth="1"/>
    <col min="15115" max="15115" width="10.7109375" style="4" customWidth="1"/>
    <col min="15116" max="15117" width="18.28515625" style="4" bestFit="1" customWidth="1"/>
    <col min="15118" max="15360" width="11.5703125" style="4"/>
    <col min="15361" max="15361" width="6.5703125" style="4" customWidth="1"/>
    <col min="15362" max="15362" width="56.42578125" style="4" customWidth="1"/>
    <col min="15363" max="15367" width="12.85546875" style="4" customWidth="1"/>
    <col min="15368" max="15368" width="12.5703125" style="4" customWidth="1"/>
    <col min="15369" max="15370" width="12.85546875" style="4" customWidth="1"/>
    <col min="15371" max="15371" width="10.7109375" style="4" customWidth="1"/>
    <col min="15372" max="15373" width="18.28515625" style="4" bestFit="1" customWidth="1"/>
    <col min="15374" max="15616" width="11.5703125" style="4"/>
    <col min="15617" max="15617" width="6.5703125" style="4" customWidth="1"/>
    <col min="15618" max="15618" width="56.42578125" style="4" customWidth="1"/>
    <col min="15619" max="15623" width="12.85546875" style="4" customWidth="1"/>
    <col min="15624" max="15624" width="12.5703125" style="4" customWidth="1"/>
    <col min="15625" max="15626" width="12.85546875" style="4" customWidth="1"/>
    <col min="15627" max="15627" width="10.7109375" style="4" customWidth="1"/>
    <col min="15628" max="15629" width="18.28515625" style="4" bestFit="1" customWidth="1"/>
    <col min="15630" max="15872" width="11.5703125" style="4"/>
    <col min="15873" max="15873" width="6.5703125" style="4" customWidth="1"/>
    <col min="15874" max="15874" width="56.42578125" style="4" customWidth="1"/>
    <col min="15875" max="15879" width="12.85546875" style="4" customWidth="1"/>
    <col min="15880" max="15880" width="12.5703125" style="4" customWidth="1"/>
    <col min="15881" max="15882" width="12.85546875" style="4" customWidth="1"/>
    <col min="15883" max="15883" width="10.7109375" style="4" customWidth="1"/>
    <col min="15884" max="15885" width="18.28515625" style="4" bestFit="1" customWidth="1"/>
    <col min="15886" max="16128" width="11.5703125" style="4"/>
    <col min="16129" max="16129" width="6.5703125" style="4" customWidth="1"/>
    <col min="16130" max="16130" width="56.42578125" style="4" customWidth="1"/>
    <col min="16131" max="16135" width="12.85546875" style="4" customWidth="1"/>
    <col min="16136" max="16136" width="12.5703125" style="4" customWidth="1"/>
    <col min="16137" max="16138" width="12.85546875" style="4" customWidth="1"/>
    <col min="16139" max="16139" width="10.7109375" style="4" customWidth="1"/>
    <col min="16140" max="16141" width="18.28515625" style="4" bestFit="1" customWidth="1"/>
    <col min="16142" max="16384" width="11.5703125" style="4"/>
  </cols>
  <sheetData>
    <row r="1" spans="1:13">
      <c r="A1" s="37" t="s">
        <v>0</v>
      </c>
      <c r="B1" s="37"/>
      <c r="C1" s="1"/>
      <c r="D1" s="40"/>
      <c r="E1" s="2"/>
      <c r="F1" s="37" t="s">
        <v>1</v>
      </c>
      <c r="G1" s="37"/>
      <c r="H1" s="37"/>
      <c r="I1" s="37"/>
      <c r="J1" s="37"/>
      <c r="K1" s="3"/>
      <c r="L1" s="3" t="s">
        <v>2</v>
      </c>
    </row>
    <row r="2" spans="1:13">
      <c r="A2" s="37" t="s">
        <v>3</v>
      </c>
      <c r="B2" s="37"/>
      <c r="C2" s="1"/>
      <c r="D2" s="1"/>
      <c r="E2" s="2"/>
      <c r="F2" s="37" t="s">
        <v>4</v>
      </c>
      <c r="G2" s="37"/>
      <c r="H2" s="37"/>
      <c r="I2" s="37"/>
      <c r="J2" s="37"/>
      <c r="K2" s="1"/>
    </row>
    <row r="3" spans="1:13" ht="13.5" customHeight="1">
      <c r="A3" s="5"/>
      <c r="B3" s="5"/>
      <c r="C3" s="1"/>
      <c r="D3" s="1"/>
      <c r="E3" s="2"/>
      <c r="F3" s="32"/>
      <c r="G3" s="2"/>
      <c r="H3" s="2"/>
      <c r="I3" s="1"/>
      <c r="J3" s="1"/>
      <c r="K3" s="1"/>
    </row>
    <row r="4" spans="1:13" ht="40.5" customHeight="1">
      <c r="A4" s="36" t="s">
        <v>89</v>
      </c>
      <c r="B4" s="36"/>
      <c r="C4" s="36"/>
      <c r="D4" s="36"/>
      <c r="E4" s="36"/>
      <c r="F4" s="36"/>
      <c r="G4" s="36"/>
      <c r="H4" s="36"/>
      <c r="I4" s="36"/>
      <c r="J4" s="36"/>
      <c r="K4" s="36"/>
    </row>
    <row r="5" spans="1:13">
      <c r="A5" s="38" t="s">
        <v>141</v>
      </c>
      <c r="B5" s="38"/>
      <c r="C5" s="38"/>
      <c r="D5" s="38"/>
      <c r="E5" s="38"/>
      <c r="F5" s="38"/>
      <c r="G5" s="38"/>
      <c r="H5" s="38"/>
      <c r="I5" s="38"/>
      <c r="J5" s="38"/>
      <c r="K5" s="38"/>
    </row>
    <row r="6" spans="1:13" ht="10.5" customHeight="1">
      <c r="A6" s="6"/>
      <c r="B6" s="7"/>
      <c r="C6" s="1"/>
      <c r="D6" s="1"/>
      <c r="E6" s="2"/>
      <c r="F6" s="32"/>
      <c r="G6" s="2"/>
      <c r="H6" s="2"/>
      <c r="I6" s="1"/>
      <c r="J6" s="1"/>
      <c r="K6" s="1"/>
    </row>
    <row r="7" spans="1:13" ht="19.5" thickBot="1">
      <c r="A7" s="8"/>
      <c r="B7" s="9"/>
      <c r="C7" s="10"/>
      <c r="D7" s="10"/>
      <c r="E7" s="11"/>
      <c r="F7" s="39" t="s">
        <v>5</v>
      </c>
      <c r="G7" s="39"/>
      <c r="H7" s="39"/>
      <c r="I7" s="39"/>
      <c r="J7" s="39"/>
      <c r="K7" s="39"/>
    </row>
    <row r="8" spans="1:13">
      <c r="A8" s="41"/>
      <c r="B8" s="42" t="s">
        <v>6</v>
      </c>
      <c r="C8" s="42" t="s">
        <v>7</v>
      </c>
      <c r="D8" s="43" t="s">
        <v>8</v>
      </c>
      <c r="E8" s="43"/>
      <c r="F8" s="44" t="s">
        <v>9</v>
      </c>
      <c r="G8" s="45" t="s">
        <v>8</v>
      </c>
      <c r="H8" s="45"/>
      <c r="I8" s="43" t="s">
        <v>10</v>
      </c>
      <c r="J8" s="43"/>
      <c r="K8" s="46"/>
      <c r="L8" s="47"/>
      <c r="M8" s="48"/>
    </row>
    <row r="9" spans="1:13" ht="16.5" customHeight="1">
      <c r="A9" s="49" t="s">
        <v>11</v>
      </c>
      <c r="B9" s="50"/>
      <c r="C9" s="50"/>
      <c r="D9" s="51" t="s">
        <v>12</v>
      </c>
      <c r="E9" s="52" t="s">
        <v>90</v>
      </c>
      <c r="F9" s="53"/>
      <c r="G9" s="52" t="s">
        <v>13</v>
      </c>
      <c r="H9" s="52" t="s">
        <v>90</v>
      </c>
      <c r="I9" s="54" t="s">
        <v>14</v>
      </c>
      <c r="J9" s="51" t="s">
        <v>12</v>
      </c>
      <c r="K9" s="55" t="s">
        <v>90</v>
      </c>
      <c r="L9" s="56"/>
      <c r="M9" s="57"/>
    </row>
    <row r="10" spans="1:13">
      <c r="A10" s="49" t="s">
        <v>15</v>
      </c>
      <c r="B10" s="50"/>
      <c r="C10" s="50"/>
      <c r="D10" s="50"/>
      <c r="E10" s="58"/>
      <c r="F10" s="53"/>
      <c r="G10" s="58"/>
      <c r="H10" s="58"/>
      <c r="I10" s="59" t="s">
        <v>16</v>
      </c>
      <c r="J10" s="50"/>
      <c r="K10" s="60"/>
      <c r="L10" s="56"/>
      <c r="M10" s="57"/>
    </row>
    <row r="11" spans="1:13">
      <c r="A11" s="49" t="s">
        <v>15</v>
      </c>
      <c r="B11" s="50"/>
      <c r="C11" s="50"/>
      <c r="D11" s="50"/>
      <c r="E11" s="58"/>
      <c r="F11" s="53"/>
      <c r="G11" s="58"/>
      <c r="H11" s="58"/>
      <c r="I11" s="59" t="s">
        <v>17</v>
      </c>
      <c r="J11" s="50"/>
      <c r="K11" s="60"/>
    </row>
    <row r="12" spans="1:13" ht="20.25" customHeight="1">
      <c r="A12" s="61"/>
      <c r="B12" s="62"/>
      <c r="C12" s="62"/>
      <c r="D12" s="62"/>
      <c r="E12" s="63"/>
      <c r="F12" s="64"/>
      <c r="G12" s="63"/>
      <c r="H12" s="63"/>
      <c r="I12" s="65" t="s">
        <v>18</v>
      </c>
      <c r="J12" s="62"/>
      <c r="K12" s="66"/>
    </row>
    <row r="13" spans="1:13" s="3" customFormat="1">
      <c r="A13" s="67" t="s">
        <v>19</v>
      </c>
      <c r="B13" s="68" t="s">
        <v>20</v>
      </c>
      <c r="C13" s="69" t="s">
        <v>21</v>
      </c>
      <c r="D13" s="69">
        <v>2</v>
      </c>
      <c r="E13" s="70">
        <f>D13+1</f>
        <v>3</v>
      </c>
      <c r="F13" s="71" t="s">
        <v>22</v>
      </c>
      <c r="G13" s="70">
        <v>5</v>
      </c>
      <c r="H13" s="70">
        <f>G13+1</f>
        <v>6</v>
      </c>
      <c r="I13" s="69" t="s">
        <v>23</v>
      </c>
      <c r="J13" s="69" t="s">
        <v>24</v>
      </c>
      <c r="K13" s="72" t="s">
        <v>25</v>
      </c>
      <c r="L13" s="73"/>
      <c r="M13" s="74"/>
    </row>
    <row r="14" spans="1:13" s="3" customFormat="1">
      <c r="A14" s="75"/>
      <c r="B14" s="76" t="s">
        <v>26</v>
      </c>
      <c r="C14" s="77">
        <f>+C15+C34+C85+C86+C89</f>
        <v>14380962</v>
      </c>
      <c r="D14" s="77">
        <f>+D15+D34+D85+D86+D89</f>
        <v>8357644</v>
      </c>
      <c r="E14" s="77">
        <f>+E15+E34+E85+E86+E89</f>
        <v>6023318</v>
      </c>
      <c r="F14" s="77">
        <f t="shared" ref="F14:H14" si="0">+F15+F34+F85+F86+F89</f>
        <v>26388736.419815</v>
      </c>
      <c r="G14" s="77">
        <f t="shared" si="0"/>
        <v>15620834.015938001</v>
      </c>
      <c r="H14" s="77">
        <f t="shared" si="0"/>
        <v>10767902.403876999</v>
      </c>
      <c r="I14" s="78">
        <f>F14/C14</f>
        <v>1.8349771329494509</v>
      </c>
      <c r="J14" s="78">
        <f>G14/D14</f>
        <v>1.8690475468849834</v>
      </c>
      <c r="K14" s="79">
        <f>+H14/E14</f>
        <v>1.7877027916967025</v>
      </c>
      <c r="L14" s="73"/>
      <c r="M14" s="74"/>
    </row>
    <row r="15" spans="1:13" s="3" customFormat="1">
      <c r="A15" s="75" t="s">
        <v>19</v>
      </c>
      <c r="B15" s="76" t="s">
        <v>27</v>
      </c>
      <c r="C15" s="77">
        <f>+C16+C26+C30+C31+C32+C33</f>
        <v>11677371</v>
      </c>
      <c r="D15" s="77">
        <f>+D16+D26+D30+D31+D32+D33</f>
        <v>5654053</v>
      </c>
      <c r="E15" s="77">
        <f>+E16+E26+E30+E31+E32+E33</f>
        <v>6023318</v>
      </c>
      <c r="F15" s="77">
        <f t="shared" ref="F15:H15" si="1">+F16+F26+F30+F31+F32+F33</f>
        <v>11337744.793687999</v>
      </c>
      <c r="G15" s="77">
        <f t="shared" si="1"/>
        <v>4255522.3047460001</v>
      </c>
      <c r="H15" s="77">
        <f t="shared" si="1"/>
        <v>7082222.4889420001</v>
      </c>
      <c r="I15" s="78">
        <f t="shared" ref="I15:I59" si="2">F15/C15</f>
        <v>0.97091586742324099</v>
      </c>
      <c r="J15" s="78">
        <f t="shared" ref="J15:J59" si="3">G15/D15</f>
        <v>0.75264987872345734</v>
      </c>
      <c r="K15" s="79">
        <f t="shared" ref="K15:K28" si="4">+H15/E15</f>
        <v>1.1758008607451906</v>
      </c>
      <c r="L15" s="73"/>
      <c r="M15" s="74"/>
    </row>
    <row r="16" spans="1:13" s="3" customFormat="1">
      <c r="A16" s="75" t="s">
        <v>28</v>
      </c>
      <c r="B16" s="76" t="s">
        <v>29</v>
      </c>
      <c r="C16" s="77">
        <f>+C17+C24+C25</f>
        <v>3282562</v>
      </c>
      <c r="D16" s="77">
        <f>+D17+D24+D25</f>
        <v>2618722</v>
      </c>
      <c r="E16" s="77">
        <f>+E17+E24+E25</f>
        <v>663840</v>
      </c>
      <c r="F16" s="80">
        <f t="shared" ref="F16:H16" si="5">+F17+F24+F25</f>
        <v>3140321.1479700003</v>
      </c>
      <c r="G16" s="77">
        <f t="shared" si="5"/>
        <v>1768817.9996810001</v>
      </c>
      <c r="H16" s="77">
        <f t="shared" si="5"/>
        <v>1371503.1482889999</v>
      </c>
      <c r="I16" s="78">
        <f t="shared" si="2"/>
        <v>0.95666773330404731</v>
      </c>
      <c r="J16" s="78">
        <f t="shared" si="3"/>
        <v>0.67545084956746082</v>
      </c>
      <c r="K16" s="79">
        <f t="shared" si="4"/>
        <v>2.0660146244411304</v>
      </c>
      <c r="L16" s="73"/>
    </row>
    <row r="17" spans="1:13">
      <c r="A17" s="81">
        <v>1</v>
      </c>
      <c r="B17" s="82" t="s">
        <v>30</v>
      </c>
      <c r="C17" s="83">
        <f>+D17+E17</f>
        <v>3282562</v>
      </c>
      <c r="D17" s="83">
        <v>2618722</v>
      </c>
      <c r="E17" s="84">
        <v>663840</v>
      </c>
      <c r="F17" s="85">
        <f>+G17+H17</f>
        <v>3140321.1479700003</v>
      </c>
      <c r="G17" s="84">
        <v>1768817.9996810001</v>
      </c>
      <c r="H17" s="84">
        <f>1371503.248289-0.1</f>
        <v>1371503.1482889999</v>
      </c>
      <c r="I17" s="86">
        <f t="shared" si="2"/>
        <v>0.95666773330404731</v>
      </c>
      <c r="J17" s="86">
        <f t="shared" si="3"/>
        <v>0.67545084956746082</v>
      </c>
      <c r="K17" s="87">
        <f t="shared" si="4"/>
        <v>2.0660146244411304</v>
      </c>
      <c r="L17" s="88"/>
      <c r="M17" s="89"/>
    </row>
    <row r="18" spans="1:13" s="15" customFormat="1">
      <c r="A18" s="90"/>
      <c r="B18" s="91" t="s">
        <v>31</v>
      </c>
      <c r="C18" s="92"/>
      <c r="D18" s="92"/>
      <c r="E18" s="93"/>
      <c r="F18" s="94"/>
      <c r="G18" s="93"/>
      <c r="H18" s="93"/>
      <c r="I18" s="95"/>
      <c r="J18" s="95"/>
      <c r="K18" s="96"/>
      <c r="L18" s="97"/>
    </row>
    <row r="19" spans="1:13" s="15" customFormat="1">
      <c r="A19" s="98" t="s">
        <v>32</v>
      </c>
      <c r="B19" s="91" t="s">
        <v>33</v>
      </c>
      <c r="C19" s="92"/>
      <c r="D19" s="92"/>
      <c r="E19" s="99"/>
      <c r="F19" s="100">
        <f>+G19+H19</f>
        <v>609848.93871999998</v>
      </c>
      <c r="G19" s="99">
        <v>170057.920556</v>
      </c>
      <c r="H19" s="99">
        <v>439791.01816400001</v>
      </c>
      <c r="I19" s="95"/>
      <c r="J19" s="95"/>
      <c r="K19" s="96"/>
      <c r="L19" s="97"/>
    </row>
    <row r="20" spans="1:13" s="15" customFormat="1">
      <c r="A20" s="98" t="s">
        <v>32</v>
      </c>
      <c r="B20" s="91" t="s">
        <v>34</v>
      </c>
      <c r="C20" s="92"/>
      <c r="D20" s="92"/>
      <c r="E20" s="99"/>
      <c r="F20" s="100">
        <f>+G20+H20</f>
        <v>19926.921308000001</v>
      </c>
      <c r="G20" s="99">
        <v>19926.921308000001</v>
      </c>
      <c r="H20" s="99">
        <v>0</v>
      </c>
      <c r="I20" s="95"/>
      <c r="J20" s="95"/>
      <c r="K20" s="96"/>
      <c r="L20" s="97"/>
    </row>
    <row r="21" spans="1:13" s="15" customFormat="1">
      <c r="A21" s="90"/>
      <c r="B21" s="91" t="s">
        <v>35</v>
      </c>
      <c r="C21" s="92"/>
      <c r="D21" s="92"/>
      <c r="E21" s="93"/>
      <c r="F21" s="94"/>
      <c r="G21" s="93"/>
      <c r="H21" s="93"/>
      <c r="I21" s="95"/>
      <c r="J21" s="95"/>
      <c r="K21" s="96"/>
      <c r="L21" s="97"/>
    </row>
    <row r="22" spans="1:13" s="15" customFormat="1">
      <c r="A22" s="98" t="s">
        <v>32</v>
      </c>
      <c r="B22" s="91" t="s">
        <v>36</v>
      </c>
      <c r="C22" s="92">
        <f>+D22+E22</f>
        <v>1000000</v>
      </c>
      <c r="D22" s="92">
        <v>336160</v>
      </c>
      <c r="E22" s="99">
        <v>663840</v>
      </c>
      <c r="F22" s="94"/>
      <c r="G22" s="93"/>
      <c r="H22" s="93"/>
      <c r="I22" s="95"/>
      <c r="J22" s="95"/>
      <c r="K22" s="96"/>
    </row>
    <row r="23" spans="1:13" s="15" customFormat="1">
      <c r="A23" s="98" t="s">
        <v>32</v>
      </c>
      <c r="B23" s="91" t="s">
        <v>37</v>
      </c>
      <c r="C23" s="92">
        <f>+D23+E23</f>
        <v>1190000</v>
      </c>
      <c r="D23" s="92">
        <v>1190000</v>
      </c>
      <c r="E23" s="93"/>
      <c r="F23" s="94"/>
      <c r="G23" s="93"/>
      <c r="H23" s="93"/>
      <c r="I23" s="95"/>
      <c r="J23" s="95"/>
      <c r="K23" s="96"/>
    </row>
    <row r="24" spans="1:13" ht="63">
      <c r="A24" s="81">
        <v>2</v>
      </c>
      <c r="B24" s="101" t="s">
        <v>38</v>
      </c>
      <c r="C24" s="83"/>
      <c r="D24" s="83"/>
      <c r="E24" s="102"/>
      <c r="F24" s="103"/>
      <c r="G24" s="102"/>
      <c r="H24" s="102"/>
      <c r="I24" s="86"/>
      <c r="J24" s="86"/>
      <c r="K24" s="87"/>
    </row>
    <row r="25" spans="1:13">
      <c r="A25" s="81">
        <v>3</v>
      </c>
      <c r="B25" s="82" t="s">
        <v>39</v>
      </c>
      <c r="C25" s="92"/>
      <c r="D25" s="83"/>
      <c r="E25" s="104"/>
      <c r="F25" s="105"/>
      <c r="G25" s="104"/>
      <c r="H25" s="104"/>
      <c r="I25" s="78"/>
      <c r="J25" s="78"/>
      <c r="K25" s="79"/>
      <c r="L25" s="106"/>
      <c r="M25" s="19"/>
    </row>
    <row r="26" spans="1:13" s="3" customFormat="1">
      <c r="A26" s="75" t="s">
        <v>40</v>
      </c>
      <c r="B26" s="76" t="s">
        <v>41</v>
      </c>
      <c r="C26" s="77">
        <f>+D26+E26</f>
        <v>7953065</v>
      </c>
      <c r="D26" s="77">
        <v>2673795</v>
      </c>
      <c r="E26" s="107">
        <v>5279270</v>
      </c>
      <c r="F26" s="108">
        <f>+G26+H26</f>
        <v>8196383.6457179999</v>
      </c>
      <c r="G26" s="107">
        <v>2485664.3050649995</v>
      </c>
      <c r="H26" s="107">
        <v>5710719.3406530004</v>
      </c>
      <c r="I26" s="78">
        <f t="shared" si="2"/>
        <v>1.0305943237881245</v>
      </c>
      <c r="J26" s="78">
        <f t="shared" si="3"/>
        <v>0.92963907295248871</v>
      </c>
      <c r="K26" s="79">
        <f t="shared" si="4"/>
        <v>1.0817251894017545</v>
      </c>
      <c r="L26" s="73"/>
      <c r="M26" s="19"/>
    </row>
    <row r="27" spans="1:13">
      <c r="A27" s="75"/>
      <c r="B27" s="91" t="s">
        <v>42</v>
      </c>
      <c r="C27" s="92"/>
      <c r="D27" s="83"/>
      <c r="E27" s="104"/>
      <c r="F27" s="105"/>
      <c r="G27" s="104"/>
      <c r="H27" s="104"/>
      <c r="I27" s="78"/>
      <c r="J27" s="78"/>
      <c r="K27" s="79"/>
      <c r="L27" s="106"/>
      <c r="M27" s="19"/>
    </row>
    <row r="28" spans="1:13" s="15" customFormat="1">
      <c r="A28" s="90">
        <v>1</v>
      </c>
      <c r="B28" s="91" t="s">
        <v>43</v>
      </c>
      <c r="C28" s="92">
        <f t="shared" ref="C28:C35" si="6">+D28+E28</f>
        <v>3165772</v>
      </c>
      <c r="D28" s="92">
        <v>695219</v>
      </c>
      <c r="E28" s="99">
        <v>2470553</v>
      </c>
      <c r="F28" s="100">
        <f>+G28+H28</f>
        <v>3217702.163892</v>
      </c>
      <c r="G28" s="99">
        <v>701205.56177300005</v>
      </c>
      <c r="H28" s="99">
        <v>2516496.6021189997</v>
      </c>
      <c r="I28" s="95">
        <f t="shared" si="2"/>
        <v>1.0164036335819508</v>
      </c>
      <c r="J28" s="95">
        <f t="shared" si="3"/>
        <v>1.0086110445384837</v>
      </c>
      <c r="K28" s="96">
        <f t="shared" si="4"/>
        <v>1.0185964851266092</v>
      </c>
      <c r="L28" s="97"/>
      <c r="M28" s="97"/>
    </row>
    <row r="29" spans="1:13" s="15" customFormat="1">
      <c r="A29" s="90">
        <f>A28+1</f>
        <v>2</v>
      </c>
      <c r="B29" s="91" t="s">
        <v>44</v>
      </c>
      <c r="C29" s="92">
        <f t="shared" si="6"/>
        <v>34708</v>
      </c>
      <c r="D29" s="92">
        <v>34708</v>
      </c>
      <c r="E29" s="99">
        <v>0</v>
      </c>
      <c r="F29" s="100">
        <f>+G29+H29</f>
        <v>20113.792743999998</v>
      </c>
      <c r="G29" s="99">
        <v>19685.280236999999</v>
      </c>
      <c r="H29" s="100">
        <v>428.51250700000003</v>
      </c>
      <c r="I29" s="95">
        <f t="shared" si="2"/>
        <v>0.57951460020744494</v>
      </c>
      <c r="J29" s="95">
        <f t="shared" si="3"/>
        <v>0.56716838299527483</v>
      </c>
      <c r="K29" s="96"/>
    </row>
    <row r="30" spans="1:13" s="73" customFormat="1" ht="31.5">
      <c r="A30" s="109" t="s">
        <v>45</v>
      </c>
      <c r="B30" s="110" t="s">
        <v>91</v>
      </c>
      <c r="C30" s="80">
        <f t="shared" si="6"/>
        <v>700</v>
      </c>
      <c r="D30" s="80">
        <v>700</v>
      </c>
      <c r="E30" s="105"/>
      <c r="F30" s="108">
        <f>+G30+H30</f>
        <v>0</v>
      </c>
      <c r="G30" s="108">
        <v>0</v>
      </c>
      <c r="H30" s="108">
        <v>0</v>
      </c>
      <c r="I30" s="78"/>
      <c r="J30" s="78"/>
      <c r="K30" s="79"/>
    </row>
    <row r="31" spans="1:13" s="3" customFormat="1">
      <c r="A31" s="75" t="s">
        <v>46</v>
      </c>
      <c r="B31" s="76" t="s">
        <v>47</v>
      </c>
      <c r="C31" s="111">
        <f t="shared" si="6"/>
        <v>1040</v>
      </c>
      <c r="D31" s="112">
        <v>1040</v>
      </c>
      <c r="E31" s="104"/>
      <c r="F31" s="108">
        <f>+G31+H31</f>
        <v>1040</v>
      </c>
      <c r="G31" s="107">
        <v>1040</v>
      </c>
      <c r="H31" s="104"/>
      <c r="I31" s="78">
        <f t="shared" si="2"/>
        <v>1</v>
      </c>
      <c r="J31" s="78">
        <f t="shared" si="3"/>
        <v>1</v>
      </c>
      <c r="K31" s="79"/>
      <c r="L31" s="73"/>
    </row>
    <row r="32" spans="1:13" s="3" customFormat="1">
      <c r="A32" s="75" t="s">
        <v>48</v>
      </c>
      <c r="B32" s="76" t="s">
        <v>49</v>
      </c>
      <c r="C32" s="111">
        <f t="shared" si="6"/>
        <v>231130</v>
      </c>
      <c r="D32" s="112">
        <v>150922</v>
      </c>
      <c r="E32" s="107">
        <v>80208</v>
      </c>
      <c r="F32" s="105"/>
      <c r="G32" s="104"/>
      <c r="H32" s="104"/>
      <c r="I32" s="78"/>
      <c r="J32" s="78"/>
      <c r="K32" s="79"/>
      <c r="L32" s="73"/>
    </row>
    <row r="33" spans="1:12" s="3" customFormat="1" ht="31.5">
      <c r="A33" s="75" t="s">
        <v>50</v>
      </c>
      <c r="B33" s="76" t="s">
        <v>51</v>
      </c>
      <c r="C33" s="111">
        <f t="shared" si="6"/>
        <v>208874</v>
      </c>
      <c r="D33" s="112">
        <v>208874</v>
      </c>
      <c r="E33" s="104"/>
      <c r="F33" s="105"/>
      <c r="G33" s="104"/>
      <c r="H33" s="104"/>
      <c r="I33" s="78"/>
      <c r="J33" s="78"/>
      <c r="K33" s="79"/>
      <c r="L33" s="73"/>
    </row>
    <row r="34" spans="1:12" s="114" customFormat="1">
      <c r="A34" s="75" t="s">
        <v>20</v>
      </c>
      <c r="B34" s="113" t="s">
        <v>52</v>
      </c>
      <c r="C34" s="111">
        <f t="shared" si="6"/>
        <v>2703591</v>
      </c>
      <c r="D34" s="80">
        <f>+D35+D59</f>
        <v>2703591</v>
      </c>
      <c r="E34" s="80">
        <f>+E35+E59</f>
        <v>0</v>
      </c>
      <c r="F34" s="108">
        <f>+G34+H34</f>
        <v>1663529.083054</v>
      </c>
      <c r="G34" s="80">
        <f t="shared" ref="G34:H34" si="7">+G35+G59</f>
        <v>580299.71756400005</v>
      </c>
      <c r="H34" s="80">
        <f t="shared" si="7"/>
        <v>1083229.36549</v>
      </c>
      <c r="I34" s="78">
        <f t="shared" si="2"/>
        <v>0.6153035289191302</v>
      </c>
      <c r="J34" s="78">
        <f t="shared" si="3"/>
        <v>0.21464034965495893</v>
      </c>
      <c r="K34" s="79"/>
    </row>
    <row r="35" spans="1:12" s="121" customFormat="1" ht="31.5">
      <c r="A35" s="115" t="s">
        <v>28</v>
      </c>
      <c r="B35" s="116" t="s">
        <v>53</v>
      </c>
      <c r="C35" s="117">
        <f t="shared" si="6"/>
        <v>146704</v>
      </c>
      <c r="D35" s="118">
        <v>146704</v>
      </c>
      <c r="E35" s="119">
        <v>0</v>
      </c>
      <c r="F35" s="120">
        <f>SUM(F36:F58)</f>
        <v>129083.32135600001</v>
      </c>
      <c r="G35" s="119">
        <f>SUM(G36:G58)</f>
        <v>8860.418334</v>
      </c>
      <c r="H35" s="119">
        <f>SUM(H36:H58)</f>
        <v>120222.903022</v>
      </c>
      <c r="I35" s="78">
        <f t="shared" si="2"/>
        <v>0.87988958280619489</v>
      </c>
      <c r="J35" s="78">
        <f t="shared" si="3"/>
        <v>6.0396569514123678E-2</v>
      </c>
      <c r="K35" s="79"/>
      <c r="L35" s="73"/>
    </row>
    <row r="36" spans="1:12" s="129" customFormat="1" ht="31.5">
      <c r="A36" s="122">
        <v>1</v>
      </c>
      <c r="B36" s="123" t="s">
        <v>93</v>
      </c>
      <c r="C36" s="124"/>
      <c r="D36" s="125"/>
      <c r="E36" s="126"/>
      <c r="F36" s="127">
        <f>+G36+H36</f>
        <v>4296.5252600000003</v>
      </c>
      <c r="G36" s="126"/>
      <c r="H36" s="126">
        <f>4296.52526</f>
        <v>4296.5252600000003</v>
      </c>
      <c r="I36" s="78"/>
      <c r="J36" s="78"/>
      <c r="K36" s="79"/>
      <c r="L36" s="128"/>
    </row>
    <row r="37" spans="1:12" s="129" customFormat="1">
      <c r="A37" s="122">
        <v>2</v>
      </c>
      <c r="B37" s="123" t="s">
        <v>94</v>
      </c>
      <c r="C37" s="124"/>
      <c r="D37" s="125"/>
      <c r="E37" s="126"/>
      <c r="F37" s="127">
        <f>+G37+H37</f>
        <v>594.79999999999995</v>
      </c>
      <c r="G37" s="126"/>
      <c r="H37" s="126">
        <f>595-0.2</f>
        <v>594.79999999999995</v>
      </c>
      <c r="I37" s="78"/>
      <c r="J37" s="78"/>
      <c r="K37" s="79"/>
      <c r="L37" s="128"/>
    </row>
    <row r="38" spans="1:12" s="129" customFormat="1" ht="31.5">
      <c r="A38" s="122">
        <v>3</v>
      </c>
      <c r="B38" s="123" t="s">
        <v>95</v>
      </c>
      <c r="C38" s="124"/>
      <c r="D38" s="125"/>
      <c r="E38" s="126"/>
      <c r="F38" s="127">
        <f t="shared" ref="F38:F58" si="8">+G38+H38</f>
        <v>0</v>
      </c>
      <c r="G38" s="126"/>
      <c r="H38" s="126"/>
      <c r="I38" s="78"/>
      <c r="J38" s="78"/>
      <c r="K38" s="79"/>
      <c r="L38" s="128"/>
    </row>
    <row r="39" spans="1:12" s="129" customFormat="1">
      <c r="A39" s="122">
        <v>4</v>
      </c>
      <c r="B39" s="123" t="s">
        <v>96</v>
      </c>
      <c r="C39" s="124"/>
      <c r="D39" s="125"/>
      <c r="E39" s="126"/>
      <c r="F39" s="127">
        <f t="shared" si="8"/>
        <v>25</v>
      </c>
      <c r="G39" s="126"/>
      <c r="H39" s="126">
        <v>25</v>
      </c>
      <c r="I39" s="78"/>
      <c r="J39" s="78"/>
      <c r="K39" s="79"/>
      <c r="L39" s="128"/>
    </row>
    <row r="40" spans="1:12" s="129" customFormat="1" ht="47.25">
      <c r="A40" s="122">
        <v>5</v>
      </c>
      <c r="B40" s="123" t="s">
        <v>97</v>
      </c>
      <c r="C40" s="124"/>
      <c r="D40" s="125"/>
      <c r="E40" s="126"/>
      <c r="F40" s="127">
        <f t="shared" si="8"/>
        <v>1287.6628479999999</v>
      </c>
      <c r="G40" s="126"/>
      <c r="H40" s="126">
        <v>1287.6628479999999</v>
      </c>
      <c r="I40" s="78"/>
      <c r="J40" s="78"/>
      <c r="K40" s="79"/>
      <c r="L40" s="128"/>
    </row>
    <row r="41" spans="1:12" s="129" customFormat="1" ht="47.25">
      <c r="A41" s="122">
        <v>6</v>
      </c>
      <c r="B41" s="123" t="s">
        <v>98</v>
      </c>
      <c r="C41" s="124"/>
      <c r="D41" s="125"/>
      <c r="E41" s="126"/>
      <c r="F41" s="127">
        <f t="shared" si="8"/>
        <v>0</v>
      </c>
      <c r="G41" s="126"/>
      <c r="H41" s="126"/>
      <c r="I41" s="78"/>
      <c r="J41" s="78"/>
      <c r="K41" s="79"/>
      <c r="L41" s="128"/>
    </row>
    <row r="42" spans="1:12" s="129" customFormat="1">
      <c r="A42" s="122">
        <v>7</v>
      </c>
      <c r="B42" s="123" t="s">
        <v>99</v>
      </c>
      <c r="C42" s="124"/>
      <c r="D42" s="125"/>
      <c r="E42" s="126"/>
      <c r="F42" s="127">
        <f t="shared" si="8"/>
        <v>7140.1170089999996</v>
      </c>
      <c r="G42" s="126"/>
      <c r="H42" s="126">
        <v>7140.1170089999996</v>
      </c>
      <c r="I42" s="78"/>
      <c r="J42" s="78"/>
      <c r="K42" s="79"/>
      <c r="L42" s="128"/>
    </row>
    <row r="43" spans="1:12" s="129" customFormat="1">
      <c r="A43" s="122">
        <v>8</v>
      </c>
      <c r="B43" s="123" t="s">
        <v>100</v>
      </c>
      <c r="C43" s="124"/>
      <c r="D43" s="125"/>
      <c r="E43" s="126"/>
      <c r="F43" s="127">
        <f t="shared" si="8"/>
        <v>12027.407319</v>
      </c>
      <c r="G43" s="126"/>
      <c r="H43" s="126">
        <v>12027.407319</v>
      </c>
      <c r="I43" s="78"/>
      <c r="J43" s="78"/>
      <c r="K43" s="79"/>
      <c r="L43" s="128"/>
    </row>
    <row r="44" spans="1:12" s="129" customFormat="1" ht="47.25">
      <c r="A44" s="122">
        <v>9</v>
      </c>
      <c r="B44" s="123" t="s">
        <v>101</v>
      </c>
      <c r="C44" s="124"/>
      <c r="D44" s="125"/>
      <c r="E44" s="126"/>
      <c r="F44" s="127">
        <f t="shared" si="8"/>
        <v>10860.215</v>
      </c>
      <c r="G44" s="126"/>
      <c r="H44" s="126">
        <v>10860.215</v>
      </c>
      <c r="I44" s="78"/>
      <c r="J44" s="78"/>
      <c r="K44" s="79"/>
      <c r="L44" s="128"/>
    </row>
    <row r="45" spans="1:12" s="129" customFormat="1">
      <c r="A45" s="122">
        <v>10</v>
      </c>
      <c r="B45" s="123" t="s">
        <v>102</v>
      </c>
      <c r="C45" s="124"/>
      <c r="D45" s="125"/>
      <c r="E45" s="126"/>
      <c r="F45" s="127">
        <f t="shared" si="8"/>
        <v>636.85013200000003</v>
      </c>
      <c r="G45" s="126">
        <v>501.85013199999997</v>
      </c>
      <c r="H45" s="126">
        <v>135</v>
      </c>
      <c r="I45" s="78"/>
      <c r="J45" s="78"/>
      <c r="K45" s="79"/>
      <c r="L45" s="128"/>
    </row>
    <row r="46" spans="1:12" s="129" customFormat="1" ht="31.5">
      <c r="A46" s="122">
        <v>11</v>
      </c>
      <c r="B46" s="123" t="s">
        <v>103</v>
      </c>
      <c r="C46" s="124"/>
      <c r="D46" s="125"/>
      <c r="E46" s="126"/>
      <c r="F46" s="127">
        <f t="shared" si="8"/>
        <v>756.74510999999995</v>
      </c>
      <c r="G46" s="126">
        <v>672.60510999999997</v>
      </c>
      <c r="H46" s="126">
        <v>84.14</v>
      </c>
      <c r="I46" s="78"/>
      <c r="J46" s="78"/>
      <c r="K46" s="79"/>
      <c r="L46" s="128"/>
    </row>
    <row r="47" spans="1:12" s="129" customFormat="1" ht="31.5">
      <c r="A47" s="122">
        <v>12</v>
      </c>
      <c r="B47" s="123" t="s">
        <v>104</v>
      </c>
      <c r="C47" s="124"/>
      <c r="D47" s="125"/>
      <c r="E47" s="126"/>
      <c r="F47" s="127">
        <f t="shared" si="8"/>
        <v>1116.215968</v>
      </c>
      <c r="G47" s="126"/>
      <c r="H47" s="126">
        <v>1116.215968</v>
      </c>
      <c r="I47" s="78"/>
      <c r="J47" s="78"/>
      <c r="K47" s="79"/>
      <c r="L47" s="128"/>
    </row>
    <row r="48" spans="1:12" s="129" customFormat="1">
      <c r="A48" s="122">
        <v>13</v>
      </c>
      <c r="B48" s="123" t="s">
        <v>105</v>
      </c>
      <c r="C48" s="124"/>
      <c r="D48" s="125"/>
      <c r="E48" s="126"/>
      <c r="F48" s="127">
        <f t="shared" si="8"/>
        <v>10212.490502000001</v>
      </c>
      <c r="G48" s="126"/>
      <c r="H48" s="126">
        <v>10212.490502000001</v>
      </c>
      <c r="I48" s="78"/>
      <c r="J48" s="78"/>
      <c r="K48" s="79"/>
      <c r="L48" s="128"/>
    </row>
    <row r="49" spans="1:12" s="129" customFormat="1">
      <c r="A49" s="122">
        <v>14</v>
      </c>
      <c r="B49" s="123" t="s">
        <v>106</v>
      </c>
      <c r="C49" s="124"/>
      <c r="D49" s="125"/>
      <c r="E49" s="126"/>
      <c r="F49" s="127">
        <f t="shared" si="8"/>
        <v>1263.0912500000002</v>
      </c>
      <c r="G49" s="126"/>
      <c r="H49" s="126">
        <v>1263.0912500000002</v>
      </c>
      <c r="I49" s="78"/>
      <c r="J49" s="78"/>
      <c r="K49" s="79"/>
      <c r="L49" s="128"/>
    </row>
    <row r="50" spans="1:12" s="129" customFormat="1">
      <c r="A50" s="122">
        <v>15</v>
      </c>
      <c r="B50" s="123" t="s">
        <v>107</v>
      </c>
      <c r="C50" s="124"/>
      <c r="D50" s="125"/>
      <c r="E50" s="126"/>
      <c r="F50" s="127">
        <f t="shared" si="8"/>
        <v>36838.549405999998</v>
      </c>
      <c r="G50" s="126"/>
      <c r="H50" s="126">
        <v>36838.549405999998</v>
      </c>
      <c r="I50" s="78"/>
      <c r="J50" s="78"/>
      <c r="K50" s="79"/>
      <c r="L50" s="128"/>
    </row>
    <row r="51" spans="1:12" s="129" customFormat="1" ht="78.75">
      <c r="A51" s="122">
        <v>16</v>
      </c>
      <c r="B51" s="123" t="s">
        <v>108</v>
      </c>
      <c r="C51" s="124"/>
      <c r="D51" s="125"/>
      <c r="E51" s="126"/>
      <c r="F51" s="127">
        <f t="shared" si="8"/>
        <v>6624.224201</v>
      </c>
      <c r="G51" s="126">
        <v>2100.1904599999998</v>
      </c>
      <c r="H51" s="126">
        <v>4524.0337410000002</v>
      </c>
      <c r="I51" s="78"/>
      <c r="J51" s="78"/>
      <c r="K51" s="79"/>
      <c r="L51" s="128"/>
    </row>
    <row r="52" spans="1:12" s="129" customFormat="1" ht="47.25">
      <c r="A52" s="122">
        <v>17</v>
      </c>
      <c r="B52" s="123" t="s">
        <v>109</v>
      </c>
      <c r="C52" s="124"/>
      <c r="D52" s="125"/>
      <c r="E52" s="126"/>
      <c r="F52" s="127">
        <f t="shared" si="8"/>
        <v>1523.6503399999999</v>
      </c>
      <c r="G52" s="126">
        <v>88.59</v>
      </c>
      <c r="H52" s="126">
        <v>1435.06034</v>
      </c>
      <c r="I52" s="78"/>
      <c r="J52" s="78"/>
      <c r="K52" s="79"/>
      <c r="L52" s="128"/>
    </row>
    <row r="53" spans="1:12" s="129" customFormat="1">
      <c r="A53" s="122">
        <v>18</v>
      </c>
      <c r="B53" s="123" t="s">
        <v>110</v>
      </c>
      <c r="C53" s="124"/>
      <c r="D53" s="125"/>
      <c r="E53" s="126"/>
      <c r="F53" s="127">
        <f t="shared" si="8"/>
        <v>2775.082437</v>
      </c>
      <c r="G53" s="126"/>
      <c r="H53" s="126">
        <v>2775.082437</v>
      </c>
      <c r="I53" s="78"/>
      <c r="J53" s="78"/>
      <c r="K53" s="79"/>
      <c r="L53" s="128"/>
    </row>
    <row r="54" spans="1:12" s="129" customFormat="1" ht="31.5">
      <c r="A54" s="122">
        <v>19</v>
      </c>
      <c r="B54" s="123" t="s">
        <v>111</v>
      </c>
      <c r="C54" s="124"/>
      <c r="D54" s="125"/>
      <c r="E54" s="126"/>
      <c r="F54" s="127">
        <f t="shared" si="8"/>
        <v>12921.708471000002</v>
      </c>
      <c r="G54" s="126"/>
      <c r="H54" s="126">
        <v>12921.708471000002</v>
      </c>
      <c r="I54" s="78"/>
      <c r="J54" s="78"/>
      <c r="K54" s="79"/>
      <c r="L54" s="128"/>
    </row>
    <row r="55" spans="1:12" s="129" customFormat="1" ht="47.25">
      <c r="A55" s="122">
        <v>20</v>
      </c>
      <c r="B55" s="123" t="s">
        <v>112</v>
      </c>
      <c r="C55" s="124"/>
      <c r="D55" s="125"/>
      <c r="E55" s="126"/>
      <c r="F55" s="127">
        <f t="shared" si="8"/>
        <v>64.404425000000003</v>
      </c>
      <c r="G55" s="126"/>
      <c r="H55" s="126">
        <v>64.404425000000003</v>
      </c>
      <c r="I55" s="78"/>
      <c r="J55" s="78"/>
      <c r="K55" s="79"/>
      <c r="L55" s="128"/>
    </row>
    <row r="56" spans="1:12" s="129" customFormat="1" ht="31.5">
      <c r="A56" s="122">
        <v>21</v>
      </c>
      <c r="B56" s="123" t="s">
        <v>113</v>
      </c>
      <c r="C56" s="124"/>
      <c r="D56" s="125"/>
      <c r="E56" s="126"/>
      <c r="F56" s="127">
        <f t="shared" si="8"/>
        <v>250</v>
      </c>
      <c r="G56" s="126">
        <v>250</v>
      </c>
      <c r="H56" s="126"/>
      <c r="I56" s="78"/>
      <c r="J56" s="78"/>
      <c r="K56" s="79"/>
      <c r="L56" s="128"/>
    </row>
    <row r="57" spans="1:12" s="129" customFormat="1" ht="47.25">
      <c r="A57" s="122">
        <v>22</v>
      </c>
      <c r="B57" s="123" t="s">
        <v>114</v>
      </c>
      <c r="C57" s="124"/>
      <c r="D57" s="125"/>
      <c r="E57" s="126"/>
      <c r="F57" s="127">
        <f t="shared" si="8"/>
        <v>7836.326857</v>
      </c>
      <c r="G57" s="126">
        <v>5247.182632</v>
      </c>
      <c r="H57" s="126">
        <v>2589.144225</v>
      </c>
      <c r="I57" s="78"/>
      <c r="J57" s="78"/>
      <c r="K57" s="79"/>
      <c r="L57" s="128"/>
    </row>
    <row r="58" spans="1:12" s="129" customFormat="1">
      <c r="A58" s="122">
        <v>23</v>
      </c>
      <c r="B58" s="123" t="s">
        <v>115</v>
      </c>
      <c r="C58" s="124"/>
      <c r="D58" s="125"/>
      <c r="E58" s="126"/>
      <c r="F58" s="127">
        <f t="shared" si="8"/>
        <v>10032.254821</v>
      </c>
      <c r="G58" s="126"/>
      <c r="H58" s="126">
        <v>10032.254821</v>
      </c>
      <c r="I58" s="78"/>
      <c r="J58" s="78"/>
      <c r="K58" s="79"/>
      <c r="L58" s="128"/>
    </row>
    <row r="59" spans="1:12" s="132" customFormat="1" ht="31.5">
      <c r="A59" s="130" t="s">
        <v>40</v>
      </c>
      <c r="B59" s="131" t="s">
        <v>54</v>
      </c>
      <c r="C59" s="118">
        <f>+D59+E59</f>
        <v>2556887</v>
      </c>
      <c r="D59" s="118">
        <v>2556887</v>
      </c>
      <c r="E59" s="120">
        <v>0</v>
      </c>
      <c r="F59" s="120">
        <f>SUM(F60:F84)</f>
        <v>1534445.7616980001</v>
      </c>
      <c r="G59" s="120">
        <f>SUM(G60:G84)</f>
        <v>571439.29923</v>
      </c>
      <c r="H59" s="120">
        <f>SUM(H60:H84)</f>
        <v>963006.46246800001</v>
      </c>
      <c r="I59" s="78">
        <f t="shared" si="2"/>
        <v>0.60012263416334011</v>
      </c>
      <c r="J59" s="78">
        <f t="shared" si="3"/>
        <v>0.22349024389032446</v>
      </c>
      <c r="K59" s="79"/>
      <c r="L59" s="73"/>
    </row>
    <row r="60" spans="1:12" s="129" customFormat="1" ht="31.5">
      <c r="A60" s="122">
        <v>1</v>
      </c>
      <c r="B60" s="123" t="s">
        <v>116</v>
      </c>
      <c r="C60" s="124"/>
      <c r="D60" s="125"/>
      <c r="E60" s="126"/>
      <c r="F60" s="127">
        <f>+G60+H60</f>
        <v>0</v>
      </c>
      <c r="G60" s="126"/>
      <c r="H60" s="126"/>
      <c r="I60" s="78"/>
      <c r="J60" s="78"/>
      <c r="K60" s="79"/>
      <c r="L60" s="128"/>
    </row>
    <row r="61" spans="1:12" s="129" customFormat="1" ht="31.5">
      <c r="A61" s="122">
        <v>2</v>
      </c>
      <c r="B61" s="123" t="s">
        <v>117</v>
      </c>
      <c r="C61" s="124"/>
      <c r="D61" s="125"/>
      <c r="E61" s="126"/>
      <c r="F61" s="127">
        <f t="shared" ref="F61:F84" si="9">+G61+H61</f>
        <v>4</v>
      </c>
      <c r="G61" s="126"/>
      <c r="H61" s="126">
        <v>4</v>
      </c>
      <c r="I61" s="78"/>
      <c r="J61" s="78"/>
      <c r="K61" s="79"/>
      <c r="L61" s="128"/>
    </row>
    <row r="62" spans="1:12" s="129" customFormat="1" ht="31.5">
      <c r="A62" s="122">
        <v>3</v>
      </c>
      <c r="B62" s="123" t="s">
        <v>118</v>
      </c>
      <c r="C62" s="124"/>
      <c r="D62" s="125"/>
      <c r="E62" s="126"/>
      <c r="F62" s="127">
        <f t="shared" si="9"/>
        <v>0</v>
      </c>
      <c r="G62" s="126"/>
      <c r="H62" s="126"/>
      <c r="I62" s="78"/>
      <c r="J62" s="78"/>
      <c r="K62" s="79"/>
      <c r="L62" s="128"/>
    </row>
    <row r="63" spans="1:12" s="129" customFormat="1" ht="31.5">
      <c r="A63" s="122">
        <v>4</v>
      </c>
      <c r="B63" s="123" t="s">
        <v>119</v>
      </c>
      <c r="C63" s="124"/>
      <c r="D63" s="125"/>
      <c r="E63" s="126"/>
      <c r="F63" s="127">
        <f t="shared" si="9"/>
        <v>0.875</v>
      </c>
      <c r="G63" s="126"/>
      <c r="H63" s="126">
        <v>0.875</v>
      </c>
      <c r="I63" s="78"/>
      <c r="J63" s="78"/>
      <c r="K63" s="79"/>
      <c r="L63" s="128"/>
    </row>
    <row r="64" spans="1:12" s="129" customFormat="1">
      <c r="A64" s="122">
        <v>5</v>
      </c>
      <c r="B64" s="123" t="s">
        <v>120</v>
      </c>
      <c r="C64" s="124"/>
      <c r="D64" s="125"/>
      <c r="E64" s="126"/>
      <c r="F64" s="127">
        <f t="shared" si="9"/>
        <v>0</v>
      </c>
      <c r="G64" s="126"/>
      <c r="H64" s="126"/>
      <c r="I64" s="78"/>
      <c r="J64" s="78"/>
      <c r="K64" s="79"/>
      <c r="L64" s="128"/>
    </row>
    <row r="65" spans="1:12" s="129" customFormat="1">
      <c r="A65" s="122">
        <v>6</v>
      </c>
      <c r="B65" s="123" t="s">
        <v>121</v>
      </c>
      <c r="C65" s="124"/>
      <c r="D65" s="125"/>
      <c r="E65" s="126"/>
      <c r="F65" s="127">
        <f t="shared" si="9"/>
        <v>0</v>
      </c>
      <c r="G65" s="126"/>
      <c r="H65" s="126"/>
      <c r="I65" s="78"/>
      <c r="J65" s="78"/>
      <c r="K65" s="79"/>
      <c r="L65" s="128"/>
    </row>
    <row r="66" spans="1:12" s="129" customFormat="1" ht="47.25">
      <c r="A66" s="122">
        <v>7</v>
      </c>
      <c r="B66" s="123" t="s">
        <v>122</v>
      </c>
      <c r="C66" s="124"/>
      <c r="D66" s="125"/>
      <c r="E66" s="126"/>
      <c r="F66" s="127">
        <f t="shared" si="9"/>
        <v>0</v>
      </c>
      <c r="G66" s="126"/>
      <c r="H66" s="126"/>
      <c r="I66" s="78"/>
      <c r="J66" s="78"/>
      <c r="K66" s="79"/>
      <c r="L66" s="128"/>
    </row>
    <row r="67" spans="1:12" s="129" customFormat="1" ht="31.5">
      <c r="A67" s="122">
        <v>8</v>
      </c>
      <c r="B67" s="123" t="s">
        <v>123</v>
      </c>
      <c r="C67" s="124"/>
      <c r="D67" s="125"/>
      <c r="E67" s="126"/>
      <c r="F67" s="127">
        <f t="shared" si="9"/>
        <v>2062.209957</v>
      </c>
      <c r="G67" s="126"/>
      <c r="H67" s="126">
        <v>2062.209957</v>
      </c>
      <c r="I67" s="78"/>
      <c r="J67" s="78"/>
      <c r="K67" s="79"/>
      <c r="L67" s="128"/>
    </row>
    <row r="68" spans="1:12" s="129" customFormat="1" ht="31.5">
      <c r="A68" s="122">
        <v>9</v>
      </c>
      <c r="B68" s="123" t="s">
        <v>124</v>
      </c>
      <c r="C68" s="124"/>
      <c r="D68" s="125"/>
      <c r="E68" s="126"/>
      <c r="F68" s="127">
        <f t="shared" si="9"/>
        <v>20.449000000000002</v>
      </c>
      <c r="G68" s="126"/>
      <c r="H68" s="126">
        <v>20.449000000000002</v>
      </c>
      <c r="I68" s="78"/>
      <c r="J68" s="78"/>
      <c r="K68" s="79"/>
      <c r="L68" s="128"/>
    </row>
    <row r="69" spans="1:12" s="129" customFormat="1" ht="31.5">
      <c r="A69" s="122">
        <v>10</v>
      </c>
      <c r="B69" s="123" t="s">
        <v>125</v>
      </c>
      <c r="C69" s="124"/>
      <c r="D69" s="125"/>
      <c r="E69" s="126"/>
      <c r="F69" s="127">
        <f t="shared" si="9"/>
        <v>0</v>
      </c>
      <c r="G69" s="126"/>
      <c r="H69" s="126"/>
      <c r="I69" s="78"/>
      <c r="J69" s="78"/>
      <c r="K69" s="79"/>
      <c r="L69" s="128"/>
    </row>
    <row r="70" spans="1:12" s="129" customFormat="1">
      <c r="A70" s="122">
        <v>11</v>
      </c>
      <c r="B70" s="123" t="s">
        <v>126</v>
      </c>
      <c r="C70" s="124"/>
      <c r="D70" s="125"/>
      <c r="E70" s="126"/>
      <c r="F70" s="127">
        <f t="shared" si="9"/>
        <v>0</v>
      </c>
      <c r="G70" s="126"/>
      <c r="H70" s="126"/>
      <c r="I70" s="78"/>
      <c r="J70" s="78"/>
      <c r="K70" s="79"/>
      <c r="L70" s="128"/>
    </row>
    <row r="71" spans="1:12" s="129" customFormat="1" ht="47.25">
      <c r="A71" s="122">
        <v>12</v>
      </c>
      <c r="B71" s="123" t="s">
        <v>127</v>
      </c>
      <c r="C71" s="124"/>
      <c r="D71" s="125"/>
      <c r="E71" s="126"/>
      <c r="F71" s="127">
        <f t="shared" si="9"/>
        <v>0</v>
      </c>
      <c r="G71" s="126"/>
      <c r="H71" s="126"/>
      <c r="I71" s="78"/>
      <c r="J71" s="78"/>
      <c r="K71" s="79"/>
      <c r="L71" s="128"/>
    </row>
    <row r="72" spans="1:12" s="129" customFormat="1" ht="31.5">
      <c r="A72" s="122">
        <v>13</v>
      </c>
      <c r="B72" s="123" t="s">
        <v>128</v>
      </c>
      <c r="C72" s="124"/>
      <c r="D72" s="125"/>
      <c r="E72" s="126"/>
      <c r="F72" s="127">
        <f t="shared" si="9"/>
        <v>0</v>
      </c>
      <c r="G72" s="126"/>
      <c r="H72" s="126"/>
      <c r="I72" s="78"/>
      <c r="J72" s="78"/>
      <c r="K72" s="79"/>
      <c r="L72" s="128"/>
    </row>
    <row r="73" spans="1:12" s="129" customFormat="1" ht="31.5">
      <c r="A73" s="122">
        <v>14</v>
      </c>
      <c r="B73" s="123" t="s">
        <v>129</v>
      </c>
      <c r="C73" s="124"/>
      <c r="D73" s="125"/>
      <c r="E73" s="126"/>
      <c r="F73" s="127">
        <f t="shared" si="9"/>
        <v>38847.238189999996</v>
      </c>
      <c r="G73" s="126">
        <v>38847.238189999996</v>
      </c>
      <c r="H73" s="126"/>
      <c r="I73" s="78"/>
      <c r="J73" s="78"/>
      <c r="K73" s="79"/>
      <c r="L73" s="128"/>
    </row>
    <row r="74" spans="1:12" s="129" customFormat="1" ht="31.5">
      <c r="A74" s="122">
        <v>15</v>
      </c>
      <c r="B74" s="123" t="s">
        <v>130</v>
      </c>
      <c r="C74" s="124"/>
      <c r="D74" s="125"/>
      <c r="E74" s="126"/>
      <c r="F74" s="127">
        <f t="shared" si="9"/>
        <v>73925.308822999999</v>
      </c>
      <c r="G74" s="126">
        <v>73925.308822999999</v>
      </c>
      <c r="H74" s="126"/>
      <c r="I74" s="78"/>
      <c r="J74" s="78"/>
      <c r="K74" s="79"/>
      <c r="L74" s="128"/>
    </row>
    <row r="75" spans="1:12" s="129" customFormat="1" ht="47.25">
      <c r="A75" s="122">
        <v>16</v>
      </c>
      <c r="B75" s="123" t="s">
        <v>131</v>
      </c>
      <c r="C75" s="124"/>
      <c r="D75" s="125"/>
      <c r="E75" s="126"/>
      <c r="F75" s="127">
        <f t="shared" si="9"/>
        <v>128696.20208300001</v>
      </c>
      <c r="G75" s="126">
        <v>124790.04565500001</v>
      </c>
      <c r="H75" s="126">
        <v>3906.1564279999998</v>
      </c>
      <c r="I75" s="78"/>
      <c r="J75" s="78"/>
      <c r="K75" s="79"/>
      <c r="L75" s="128"/>
    </row>
    <row r="76" spans="1:12" s="129" customFormat="1" ht="31.5">
      <c r="A76" s="122">
        <v>17</v>
      </c>
      <c r="B76" s="123" t="s">
        <v>132</v>
      </c>
      <c r="C76" s="124"/>
      <c r="D76" s="125"/>
      <c r="E76" s="126"/>
      <c r="F76" s="127">
        <f t="shared" si="9"/>
        <v>1476.8007</v>
      </c>
      <c r="G76" s="126"/>
      <c r="H76" s="126">
        <v>1476.8007</v>
      </c>
      <c r="I76" s="78"/>
      <c r="J76" s="78"/>
      <c r="K76" s="79"/>
      <c r="L76" s="128"/>
    </row>
    <row r="77" spans="1:12" s="129" customFormat="1" ht="47.25">
      <c r="A77" s="122">
        <v>18</v>
      </c>
      <c r="B77" s="123" t="s">
        <v>133</v>
      </c>
      <c r="C77" s="124"/>
      <c r="D77" s="125"/>
      <c r="E77" s="126"/>
      <c r="F77" s="127">
        <f t="shared" si="9"/>
        <v>155.56492</v>
      </c>
      <c r="G77" s="126"/>
      <c r="H77" s="126">
        <v>155.56492</v>
      </c>
      <c r="I77" s="78"/>
      <c r="J77" s="78"/>
      <c r="K77" s="79"/>
      <c r="L77" s="128"/>
    </row>
    <row r="78" spans="1:12" s="129" customFormat="1" ht="31.5">
      <c r="A78" s="122">
        <v>19</v>
      </c>
      <c r="B78" s="123" t="s">
        <v>134</v>
      </c>
      <c r="C78" s="124"/>
      <c r="D78" s="125"/>
      <c r="E78" s="126"/>
      <c r="F78" s="127">
        <f t="shared" si="9"/>
        <v>6990.6748980000002</v>
      </c>
      <c r="G78" s="126">
        <v>6990.6748980000002</v>
      </c>
      <c r="H78" s="126"/>
      <c r="I78" s="78"/>
      <c r="J78" s="78"/>
      <c r="K78" s="79"/>
      <c r="L78" s="128"/>
    </row>
    <row r="79" spans="1:12" s="129" customFormat="1" ht="47.25">
      <c r="A79" s="122">
        <v>20</v>
      </c>
      <c r="B79" s="123" t="s">
        <v>135</v>
      </c>
      <c r="C79" s="124"/>
      <c r="D79" s="125"/>
      <c r="E79" s="126"/>
      <c r="F79" s="127">
        <f t="shared" si="9"/>
        <v>11019.081885</v>
      </c>
      <c r="G79" s="126">
        <v>11019.081885</v>
      </c>
      <c r="H79" s="126"/>
      <c r="I79" s="78"/>
      <c r="J79" s="78"/>
      <c r="K79" s="79"/>
      <c r="L79" s="128"/>
    </row>
    <row r="80" spans="1:12" s="129" customFormat="1" ht="31.5">
      <c r="A80" s="122">
        <v>21</v>
      </c>
      <c r="B80" s="123" t="s">
        <v>136</v>
      </c>
      <c r="C80" s="124"/>
      <c r="D80" s="125"/>
      <c r="E80" s="126"/>
      <c r="F80" s="127">
        <f t="shared" si="9"/>
        <v>1607.6820769999999</v>
      </c>
      <c r="G80" s="126">
        <v>1607.6820769999999</v>
      </c>
      <c r="H80" s="126"/>
      <c r="I80" s="78"/>
      <c r="J80" s="78"/>
      <c r="K80" s="79"/>
      <c r="L80" s="128"/>
    </row>
    <row r="81" spans="1:12" s="129" customFormat="1" ht="31.5">
      <c r="A81" s="122">
        <v>22</v>
      </c>
      <c r="B81" s="123" t="s">
        <v>137</v>
      </c>
      <c r="C81" s="124"/>
      <c r="D81" s="125"/>
      <c r="E81" s="126"/>
      <c r="F81" s="127">
        <f t="shared" si="9"/>
        <v>202387.01754300002</v>
      </c>
      <c r="G81" s="126">
        <v>185487.03754300001</v>
      </c>
      <c r="H81" s="126">
        <v>16899.98</v>
      </c>
      <c r="I81" s="78"/>
      <c r="J81" s="78"/>
      <c r="K81" s="79"/>
      <c r="L81" s="128"/>
    </row>
    <row r="82" spans="1:12" s="129" customFormat="1" ht="63">
      <c r="A82" s="122">
        <v>23</v>
      </c>
      <c r="B82" s="123" t="s">
        <v>138</v>
      </c>
      <c r="C82" s="124"/>
      <c r="D82" s="125"/>
      <c r="E82" s="126"/>
      <c r="F82" s="127">
        <f t="shared" si="9"/>
        <v>239999.999973</v>
      </c>
      <c r="G82" s="126">
        <v>19999.999973000002</v>
      </c>
      <c r="H82" s="126">
        <v>220000</v>
      </c>
      <c r="I82" s="78"/>
      <c r="J82" s="78"/>
      <c r="K82" s="79"/>
      <c r="L82" s="128"/>
    </row>
    <row r="83" spans="1:12" s="129" customFormat="1" ht="31.5">
      <c r="A83" s="122">
        <v>24</v>
      </c>
      <c r="B83" s="123" t="s">
        <v>139</v>
      </c>
      <c r="C83" s="124"/>
      <c r="D83" s="125"/>
      <c r="E83" s="126"/>
      <c r="F83" s="127">
        <f t="shared" si="9"/>
        <v>30000</v>
      </c>
      <c r="G83" s="126">
        <v>30000</v>
      </c>
      <c r="H83" s="126"/>
      <c r="I83" s="78"/>
      <c r="J83" s="78"/>
      <c r="K83" s="79"/>
      <c r="L83" s="128"/>
    </row>
    <row r="84" spans="1:12" s="129" customFormat="1">
      <c r="A84" s="122">
        <v>25</v>
      </c>
      <c r="B84" s="123" t="s">
        <v>140</v>
      </c>
      <c r="C84" s="124"/>
      <c r="D84" s="125"/>
      <c r="E84" s="126"/>
      <c r="F84" s="127">
        <f t="shared" si="9"/>
        <v>797252.65664900001</v>
      </c>
      <c r="G84" s="126">
        <v>78772.230186000001</v>
      </c>
      <c r="H84" s="126">
        <v>718480.42646300001</v>
      </c>
      <c r="I84" s="78"/>
      <c r="J84" s="78"/>
      <c r="K84" s="79"/>
      <c r="L84" s="128"/>
    </row>
    <row r="85" spans="1:12" s="3" customFormat="1">
      <c r="A85" s="133" t="s">
        <v>55</v>
      </c>
      <c r="B85" s="76" t="s">
        <v>61</v>
      </c>
      <c r="C85" s="111"/>
      <c r="D85" s="134"/>
      <c r="E85" s="107"/>
      <c r="F85" s="108">
        <f>+G85+H85</f>
        <v>6480795.2091899998</v>
      </c>
      <c r="G85" s="107">
        <v>4812619.5260220002</v>
      </c>
      <c r="H85" s="107">
        <v>1668175.6831680001</v>
      </c>
      <c r="I85" s="78"/>
      <c r="J85" s="78"/>
      <c r="K85" s="79"/>
    </row>
    <row r="86" spans="1:12" s="138" customFormat="1" ht="31.5">
      <c r="A86" s="75" t="s">
        <v>59</v>
      </c>
      <c r="B86" s="135" t="s">
        <v>56</v>
      </c>
      <c r="C86" s="136"/>
      <c r="D86" s="137"/>
      <c r="E86" s="107"/>
      <c r="F86" s="107">
        <f>+F87+F88</f>
        <v>6890455.2206650004</v>
      </c>
      <c r="G86" s="107">
        <f>+G87+G88</f>
        <v>5972392.4676060006</v>
      </c>
      <c r="H86" s="107">
        <f>+H87+H88</f>
        <v>918062.75305900001</v>
      </c>
      <c r="I86" s="78"/>
      <c r="J86" s="78"/>
      <c r="K86" s="79"/>
    </row>
    <row r="87" spans="1:12" s="143" customFormat="1">
      <c r="A87" s="139" t="s">
        <v>28</v>
      </c>
      <c r="B87" s="140" t="s">
        <v>57</v>
      </c>
      <c r="C87" s="141"/>
      <c r="D87" s="142"/>
      <c r="E87" s="119"/>
      <c r="F87" s="120">
        <f>+G87+H87</f>
        <v>3569475.0410989998</v>
      </c>
      <c r="G87" s="119">
        <v>2994630</v>
      </c>
      <c r="H87" s="119">
        <v>574845.04109900002</v>
      </c>
      <c r="I87" s="78"/>
      <c r="J87" s="78"/>
      <c r="K87" s="79"/>
      <c r="L87" s="132"/>
    </row>
    <row r="88" spans="1:12" s="143" customFormat="1">
      <c r="A88" s="139" t="s">
        <v>40</v>
      </c>
      <c r="B88" s="140" t="s">
        <v>58</v>
      </c>
      <c r="C88" s="141"/>
      <c r="D88" s="142"/>
      <c r="E88" s="119"/>
      <c r="F88" s="120">
        <f>+G88+H88</f>
        <v>3320980.1795660001</v>
      </c>
      <c r="G88" s="119">
        <v>2977762.4676060001</v>
      </c>
      <c r="H88" s="119">
        <v>343217.71195999999</v>
      </c>
      <c r="I88" s="78"/>
      <c r="J88" s="78"/>
      <c r="K88" s="79"/>
      <c r="L88" s="132"/>
    </row>
    <row r="89" spans="1:12" s="3" customFormat="1">
      <c r="A89" s="75" t="s">
        <v>92</v>
      </c>
      <c r="B89" s="76" t="s">
        <v>60</v>
      </c>
      <c r="C89" s="111"/>
      <c r="D89" s="134"/>
      <c r="E89" s="104"/>
      <c r="F89" s="108">
        <f>+G89+H89</f>
        <v>16212.113218</v>
      </c>
      <c r="G89" s="107"/>
      <c r="H89" s="107">
        <v>16212.113218</v>
      </c>
      <c r="I89" s="78"/>
      <c r="J89" s="78"/>
      <c r="K89" s="79"/>
    </row>
    <row r="90" spans="1:12" ht="16.5" thickBot="1">
      <c r="A90" s="144"/>
      <c r="B90" s="145"/>
      <c r="C90" s="12"/>
      <c r="D90" s="12"/>
      <c r="E90" s="13"/>
      <c r="F90" s="33"/>
      <c r="G90" s="13"/>
      <c r="H90" s="13"/>
      <c r="I90" s="12"/>
      <c r="J90" s="12"/>
      <c r="K90" s="14"/>
    </row>
    <row r="91" spans="1:12" ht="19.5" hidden="1">
      <c r="A91" s="15" t="s">
        <v>62</v>
      </c>
      <c r="B91" s="16"/>
    </row>
    <row r="92" spans="1:12" ht="31.5" hidden="1">
      <c r="A92" s="15"/>
      <c r="B92" s="16" t="s">
        <v>63</v>
      </c>
    </row>
    <row r="93" spans="1:12" ht="18.75" hidden="1">
      <c r="A93" s="18" t="s">
        <v>64</v>
      </c>
    </row>
    <row r="97" spans="1:2" ht="18.75" hidden="1">
      <c r="A97" s="15" t="s">
        <v>65</v>
      </c>
      <c r="B97" s="16"/>
    </row>
    <row r="98" spans="1:2" ht="47.25" hidden="1">
      <c r="A98" s="15"/>
      <c r="B98" s="16" t="s">
        <v>66</v>
      </c>
    </row>
    <row r="99" spans="1:2" ht="31.5" hidden="1">
      <c r="A99" s="15"/>
      <c r="B99" s="16" t="s">
        <v>67</v>
      </c>
    </row>
    <row r="100" spans="1:2" hidden="1"/>
    <row r="101" spans="1:2" hidden="1"/>
    <row r="102" spans="1:2" hidden="1"/>
    <row r="103" spans="1:2" hidden="1"/>
    <row r="104" spans="1:2" hidden="1"/>
    <row r="105" spans="1:2" hidden="1"/>
    <row r="106" spans="1:2" hidden="1"/>
    <row r="107" spans="1:2" hidden="1"/>
    <row r="108" spans="1:2" hidden="1"/>
    <row r="109" spans="1:2" hidden="1"/>
    <row r="110" spans="1:2" hidden="1"/>
    <row r="111" spans="1:2" hidden="1"/>
    <row r="112" spans="1:2" hidden="1"/>
    <row r="113" spans="1:11" hidden="1"/>
    <row r="114" spans="1:11" hidden="1"/>
    <row r="115" spans="1:11" hidden="1"/>
    <row r="116" spans="1:11" hidden="1"/>
    <row r="117" spans="1:11" s="10" customFormat="1" ht="18.75" hidden="1">
      <c r="A117" s="20">
        <f t="shared" ref="A117:A127" si="10">A116+1</f>
        <v>1</v>
      </c>
      <c r="B117" s="21" t="s">
        <v>68</v>
      </c>
      <c r="C117" s="22"/>
      <c r="D117" s="23"/>
      <c r="E117" s="24"/>
      <c r="F117" s="35"/>
      <c r="G117" s="24"/>
      <c r="H117" s="24"/>
      <c r="I117" s="25"/>
      <c r="J117" s="25"/>
      <c r="K117" s="25"/>
    </row>
    <row r="118" spans="1:11" s="10" customFormat="1" ht="18.75" hidden="1">
      <c r="A118" s="20">
        <f t="shared" si="10"/>
        <v>2</v>
      </c>
      <c r="B118" s="21" t="s">
        <v>69</v>
      </c>
      <c r="C118" s="22"/>
      <c r="D118" s="23"/>
      <c r="E118" s="24"/>
      <c r="F118" s="35"/>
      <c r="G118" s="24"/>
      <c r="H118" s="24"/>
      <c r="I118" s="25"/>
      <c r="J118" s="25"/>
      <c r="K118" s="25"/>
    </row>
    <row r="119" spans="1:11" s="10" customFormat="1" ht="18.75" hidden="1">
      <c r="A119" s="20">
        <f t="shared" si="10"/>
        <v>3</v>
      </c>
      <c r="B119" s="21" t="s">
        <v>70</v>
      </c>
      <c r="C119" s="22"/>
      <c r="D119" s="23"/>
      <c r="E119" s="24"/>
      <c r="F119" s="35"/>
      <c r="G119" s="24"/>
      <c r="H119" s="24"/>
      <c r="I119" s="25"/>
      <c r="J119" s="25"/>
      <c r="K119" s="25"/>
    </row>
    <row r="120" spans="1:11" s="10" customFormat="1" ht="18.75" hidden="1">
      <c r="A120" s="20">
        <f t="shared" si="10"/>
        <v>4</v>
      </c>
      <c r="B120" s="21" t="s">
        <v>71</v>
      </c>
      <c r="C120" s="22"/>
      <c r="D120" s="23"/>
      <c r="E120" s="24"/>
      <c r="F120" s="35"/>
      <c r="G120" s="24"/>
      <c r="H120" s="24"/>
      <c r="I120" s="25"/>
      <c r="J120" s="25"/>
      <c r="K120" s="25"/>
    </row>
    <row r="121" spans="1:11" s="10" customFormat="1" ht="18.75" hidden="1">
      <c r="A121" s="20">
        <f t="shared" si="10"/>
        <v>5</v>
      </c>
      <c r="B121" s="21" t="s">
        <v>72</v>
      </c>
      <c r="C121" s="22"/>
      <c r="D121" s="23"/>
      <c r="E121" s="24"/>
      <c r="F121" s="35"/>
      <c r="G121" s="24"/>
      <c r="H121" s="24"/>
      <c r="I121" s="25"/>
      <c r="J121" s="25"/>
      <c r="K121" s="25"/>
    </row>
    <row r="122" spans="1:11" s="10" customFormat="1" ht="18.75" hidden="1">
      <c r="A122" s="20">
        <f t="shared" si="10"/>
        <v>6</v>
      </c>
      <c r="B122" s="21" t="s">
        <v>73</v>
      </c>
      <c r="C122" s="22"/>
      <c r="D122" s="23"/>
      <c r="E122" s="24"/>
      <c r="F122" s="35"/>
      <c r="G122" s="24"/>
      <c r="H122" s="24"/>
      <c r="I122" s="25"/>
      <c r="J122" s="25"/>
      <c r="K122" s="25"/>
    </row>
    <row r="123" spans="1:11" s="10" customFormat="1" ht="18.75" hidden="1">
      <c r="A123" s="20">
        <f t="shared" si="10"/>
        <v>7</v>
      </c>
      <c r="B123" s="21" t="s">
        <v>74</v>
      </c>
      <c r="C123" s="22"/>
      <c r="D123" s="23"/>
      <c r="E123" s="24"/>
      <c r="F123" s="35"/>
      <c r="G123" s="24"/>
      <c r="H123" s="24"/>
      <c r="I123" s="25"/>
      <c r="J123" s="25"/>
      <c r="K123" s="25"/>
    </row>
    <row r="124" spans="1:11" s="10" customFormat="1" ht="18.75" hidden="1">
      <c r="A124" s="20">
        <f t="shared" si="10"/>
        <v>8</v>
      </c>
      <c r="B124" s="21" t="s">
        <v>75</v>
      </c>
      <c r="C124" s="22"/>
      <c r="D124" s="23"/>
      <c r="E124" s="24"/>
      <c r="F124" s="35"/>
      <c r="G124" s="24"/>
      <c r="H124" s="24"/>
      <c r="I124" s="25"/>
      <c r="J124" s="25"/>
      <c r="K124" s="25"/>
    </row>
    <row r="125" spans="1:11" s="10" customFormat="1" ht="37.5" hidden="1">
      <c r="A125" s="20">
        <f t="shared" si="10"/>
        <v>9</v>
      </c>
      <c r="B125" s="21" t="s">
        <v>76</v>
      </c>
      <c r="C125" s="22"/>
      <c r="D125" s="23"/>
      <c r="E125" s="24"/>
      <c r="F125" s="35"/>
      <c r="G125" s="24"/>
      <c r="H125" s="24"/>
      <c r="I125" s="25"/>
      <c r="J125" s="25"/>
      <c r="K125" s="25"/>
    </row>
    <row r="126" spans="1:11" s="10" customFormat="1" ht="18.75" hidden="1">
      <c r="A126" s="20">
        <f t="shared" si="10"/>
        <v>10</v>
      </c>
      <c r="B126" s="21" t="s">
        <v>77</v>
      </c>
      <c r="C126" s="22"/>
      <c r="D126" s="23"/>
      <c r="E126" s="24"/>
      <c r="F126" s="35"/>
      <c r="G126" s="24"/>
      <c r="H126" s="24"/>
      <c r="I126" s="25"/>
      <c r="J126" s="25"/>
      <c r="K126" s="25"/>
    </row>
    <row r="127" spans="1:11" ht="37.5" hidden="1">
      <c r="A127" s="20">
        <f t="shared" si="10"/>
        <v>11</v>
      </c>
      <c r="B127" s="21" t="s">
        <v>78</v>
      </c>
      <c r="C127" s="26"/>
      <c r="D127" s="26"/>
      <c r="E127" s="24"/>
      <c r="F127" s="35"/>
      <c r="G127" s="24"/>
      <c r="H127" s="24"/>
      <c r="I127" s="25"/>
      <c r="J127" s="25"/>
      <c r="K127" s="25"/>
    </row>
    <row r="128" spans="1:11" hidden="1"/>
    <row r="129" spans="1:11" s="10" customFormat="1" ht="18.75" hidden="1">
      <c r="A129" s="27" t="s">
        <v>40</v>
      </c>
      <c r="B129" s="28" t="s">
        <v>79</v>
      </c>
      <c r="C129" s="22"/>
      <c r="D129" s="23"/>
      <c r="E129" s="24"/>
      <c r="F129" s="35"/>
      <c r="G129" s="24"/>
      <c r="H129" s="24"/>
      <c r="I129" s="25"/>
      <c r="J129" s="25"/>
      <c r="K129" s="29"/>
    </row>
    <row r="130" spans="1:11" s="10" customFormat="1" ht="18.75" hidden="1">
      <c r="A130" s="20"/>
      <c r="B130" s="30" t="s">
        <v>80</v>
      </c>
      <c r="C130" s="22"/>
      <c r="D130" s="23"/>
      <c r="E130" s="24"/>
      <c r="F130" s="35"/>
      <c r="G130" s="24"/>
      <c r="H130" s="24"/>
      <c r="I130" s="25"/>
      <c r="J130" s="25"/>
      <c r="K130" s="29"/>
    </row>
    <row r="131" spans="1:11" s="10" customFormat="1" ht="18.75" hidden="1">
      <c r="A131" s="31" t="s">
        <v>32</v>
      </c>
      <c r="B131" s="30" t="s">
        <v>33</v>
      </c>
      <c r="C131" s="22"/>
      <c r="D131" s="23"/>
      <c r="E131" s="24"/>
      <c r="F131" s="35"/>
      <c r="G131" s="24"/>
      <c r="H131" s="24"/>
      <c r="I131" s="25"/>
      <c r="J131" s="25"/>
      <c r="K131" s="29"/>
    </row>
    <row r="132" spans="1:11" s="10" customFormat="1" ht="18.75" hidden="1">
      <c r="A132" s="31" t="s">
        <v>32</v>
      </c>
      <c r="B132" s="30" t="s">
        <v>34</v>
      </c>
      <c r="C132" s="22"/>
      <c r="D132" s="23"/>
      <c r="E132" s="24"/>
      <c r="F132" s="35"/>
      <c r="G132" s="24"/>
      <c r="H132" s="24"/>
      <c r="I132" s="25"/>
      <c r="J132" s="25"/>
      <c r="K132" s="29"/>
    </row>
    <row r="133" spans="1:11" s="10" customFormat="1" ht="18.75" hidden="1">
      <c r="A133" s="20">
        <v>1</v>
      </c>
      <c r="B133" s="30" t="s">
        <v>81</v>
      </c>
      <c r="C133" s="22"/>
      <c r="D133" s="23"/>
      <c r="E133" s="24"/>
      <c r="F133" s="35"/>
      <c r="G133" s="24"/>
      <c r="H133" s="24"/>
      <c r="I133" s="25"/>
      <c r="J133" s="25"/>
      <c r="K133" s="29"/>
    </row>
    <row r="134" spans="1:11" s="10" customFormat="1" ht="18.75" hidden="1">
      <c r="A134" s="20" t="s">
        <v>82</v>
      </c>
      <c r="B134" s="30" t="s">
        <v>83</v>
      </c>
      <c r="C134" s="22"/>
      <c r="D134" s="23"/>
      <c r="E134" s="24"/>
      <c r="F134" s="35"/>
      <c r="G134" s="24"/>
      <c r="H134" s="24"/>
      <c r="I134" s="25"/>
      <c r="J134" s="25"/>
      <c r="K134" s="29"/>
    </row>
    <row r="135" spans="1:11" s="10" customFormat="1" ht="18.75" hidden="1">
      <c r="A135" s="20" t="s">
        <v>84</v>
      </c>
      <c r="B135" s="30" t="s">
        <v>85</v>
      </c>
      <c r="C135" s="22"/>
      <c r="D135" s="23"/>
      <c r="E135" s="24"/>
      <c r="F135" s="35"/>
      <c r="G135" s="24"/>
      <c r="H135" s="24"/>
      <c r="I135" s="25"/>
      <c r="J135" s="25"/>
      <c r="K135" s="29"/>
    </row>
    <row r="136" spans="1:11" s="10" customFormat="1" ht="18.75" hidden="1">
      <c r="A136" s="20" t="s">
        <v>86</v>
      </c>
      <c r="B136" s="30" t="s">
        <v>87</v>
      </c>
      <c r="C136" s="22"/>
      <c r="D136" s="23"/>
      <c r="E136" s="24"/>
      <c r="F136" s="35"/>
      <c r="G136" s="24"/>
      <c r="H136" s="24"/>
      <c r="I136" s="25"/>
      <c r="J136" s="25"/>
      <c r="K136" s="29"/>
    </row>
    <row r="137" spans="1:11" s="10" customFormat="1" ht="37.5" hidden="1">
      <c r="A137" s="20">
        <v>2</v>
      </c>
      <c r="B137" s="30" t="s">
        <v>88</v>
      </c>
      <c r="C137" s="22"/>
      <c r="D137" s="23"/>
      <c r="E137" s="24"/>
      <c r="F137" s="35"/>
      <c r="G137" s="24"/>
      <c r="H137" s="24"/>
      <c r="I137" s="25"/>
      <c r="J137" s="25"/>
      <c r="K137" s="29"/>
    </row>
    <row r="138" spans="1:11" hidden="1"/>
  </sheetData>
  <mergeCells count="23">
    <mergeCell ref="A4:K4"/>
    <mergeCell ref="K9:K12"/>
    <mergeCell ref="J9:J12"/>
    <mergeCell ref="A1:B1"/>
    <mergeCell ref="F1:J1"/>
    <mergeCell ref="A2:B2"/>
    <mergeCell ref="F2:J2"/>
    <mergeCell ref="A5:K5"/>
    <mergeCell ref="F7:K7"/>
    <mergeCell ref="B8:B12"/>
    <mergeCell ref="C8:C12"/>
    <mergeCell ref="D8:E8"/>
    <mergeCell ref="F8:F12"/>
    <mergeCell ref="G8:H8"/>
    <mergeCell ref="I8:K8"/>
    <mergeCell ref="L17:M17"/>
    <mergeCell ref="L8:M8"/>
    <mergeCell ref="D9:D12"/>
    <mergeCell ref="E9:E12"/>
    <mergeCell ref="G9:G12"/>
    <mergeCell ref="H9:H12"/>
    <mergeCell ref="L9:L10"/>
    <mergeCell ref="M9:M10"/>
  </mergeCells>
  <printOptions horizontalCentered="1"/>
  <pageMargins left="0.3" right="0.3" top="0.7" bottom="0.5" header="0.3" footer="0.3"/>
  <pageSetup scale="80" orientation="landscape" horizontalDpi="4294967295" verticalDpi="4294967295" r:id="rId1"/>
  <headerFooter>
    <oddHeader>&amp;RBiểu mẫu số 64/CK-NSNN</oddHeader>
    <oddFooter>&amp;R&amp;P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40454D-6786-4953-BFE6-A0177A528475}"/>
</file>

<file path=customXml/itemProps2.xml><?xml version="1.0" encoding="utf-8"?>
<ds:datastoreItem xmlns:ds="http://schemas.openxmlformats.org/officeDocument/2006/customXml" ds:itemID="{05B26AD2-9381-4C0C-8C78-BE8459994EEB}"/>
</file>

<file path=customXml/itemProps3.xml><?xml version="1.0" encoding="utf-8"?>
<ds:datastoreItem xmlns:ds="http://schemas.openxmlformats.org/officeDocument/2006/customXml" ds:itemID="{576E8DEC-1117-4431-812B-0E65619C0A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cp:lastPrinted>2020-01-13T07:59:05Z</cp:lastPrinted>
  <dcterms:created xsi:type="dcterms:W3CDTF">2019-03-25T03:45:18Z</dcterms:created>
  <dcterms:modified xsi:type="dcterms:W3CDTF">2020-01-13T08:01:10Z</dcterms:modified>
</cp:coreProperties>
</file>