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 dia D\#Phanleloanthao\THẢO 2019\11 CÔNG KHAI NS-TT343\4 CK QUYET TOAN 2018\"/>
    </mc:Choice>
  </mc:AlternateContent>
  <bookViews>
    <workbookView xWindow="0" yWindow="0" windowWidth="24000" windowHeight="8730"/>
  </bookViews>
  <sheets>
    <sheet name="Bao cao" sheetId="1" r:id="rId1"/>
  </sheets>
  <definedNames>
    <definedName name="_xlnm.Print_Titles" localSheetId="0">'Bao cao'!$8:$14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80" i="1" l="1"/>
  <c r="Z180" i="1"/>
  <c r="Y180" i="1"/>
  <c r="X180" i="1"/>
  <c r="W180" i="1"/>
  <c r="V180" i="1"/>
  <c r="AD179" i="1"/>
  <c r="AC179" i="1"/>
  <c r="AB179" i="1"/>
  <c r="AA179" i="1"/>
  <c r="Z179" i="1"/>
  <c r="Y179" i="1"/>
  <c r="X179" i="1"/>
  <c r="W179" i="1"/>
  <c r="V179" i="1"/>
  <c r="Z171" i="1"/>
  <c r="Y171" i="1"/>
  <c r="W171" i="1"/>
  <c r="V171" i="1"/>
  <c r="AD170" i="1"/>
  <c r="AC170" i="1"/>
  <c r="AB170" i="1"/>
  <c r="Z170" i="1"/>
  <c r="Y170" i="1"/>
  <c r="X170" i="1"/>
  <c r="W170" i="1"/>
  <c r="V170" i="1"/>
  <c r="AD159" i="1"/>
  <c r="AC159" i="1"/>
  <c r="AB159" i="1"/>
  <c r="X159" i="1"/>
  <c r="W159" i="1"/>
  <c r="V159" i="1"/>
  <c r="Z150" i="1"/>
  <c r="Y150" i="1"/>
  <c r="W150" i="1"/>
  <c r="V150" i="1"/>
  <c r="AD149" i="1"/>
  <c r="AC149" i="1"/>
  <c r="AB149" i="1"/>
  <c r="Z149" i="1"/>
  <c r="Y149" i="1"/>
  <c r="X149" i="1"/>
  <c r="W149" i="1"/>
  <c r="V149" i="1"/>
  <c r="AA137" i="1"/>
  <c r="Y137" i="1"/>
  <c r="X137" i="1"/>
  <c r="V137" i="1"/>
  <c r="AD136" i="1"/>
  <c r="AC136" i="1"/>
  <c r="AB136" i="1"/>
  <c r="AA136" i="1"/>
  <c r="Z136" i="1"/>
  <c r="Y136" i="1"/>
  <c r="X136" i="1"/>
  <c r="W136" i="1"/>
  <c r="V136" i="1"/>
  <c r="AA125" i="1"/>
  <c r="Y125" i="1"/>
  <c r="X125" i="1"/>
  <c r="V125" i="1"/>
  <c r="AD124" i="1"/>
  <c r="AC124" i="1"/>
  <c r="AB124" i="1"/>
  <c r="AA124" i="1"/>
  <c r="Z124" i="1"/>
  <c r="Y124" i="1"/>
  <c r="X124" i="1"/>
  <c r="W124" i="1"/>
  <c r="V124" i="1"/>
  <c r="Z112" i="1"/>
  <c r="Y112" i="1"/>
  <c r="W112" i="1"/>
  <c r="V112" i="1"/>
  <c r="AD111" i="1"/>
  <c r="AC111" i="1"/>
  <c r="AB111" i="1"/>
  <c r="Z111" i="1"/>
  <c r="Y111" i="1"/>
  <c r="X111" i="1"/>
  <c r="W111" i="1"/>
  <c r="V111" i="1"/>
  <c r="AA91" i="1"/>
  <c r="Y91" i="1"/>
  <c r="X91" i="1"/>
  <c r="V91" i="1"/>
  <c r="AD90" i="1"/>
  <c r="AB90" i="1"/>
  <c r="AA90" i="1"/>
  <c r="Y90" i="1"/>
  <c r="X90" i="1"/>
  <c r="V90" i="1"/>
  <c r="AD78" i="1"/>
  <c r="AC78" i="1"/>
  <c r="AB78" i="1"/>
  <c r="X78" i="1"/>
  <c r="W78" i="1"/>
  <c r="V78" i="1"/>
  <c r="AD65" i="1"/>
  <c r="AC65" i="1"/>
  <c r="AB65" i="1"/>
  <c r="X65" i="1"/>
  <c r="W65" i="1"/>
  <c r="V65" i="1"/>
  <c r="AA51" i="1"/>
  <c r="Y51" i="1"/>
  <c r="X51" i="1"/>
  <c r="V51" i="1"/>
  <c r="AD50" i="1"/>
  <c r="AC50" i="1"/>
  <c r="AB50" i="1"/>
  <c r="AA50" i="1"/>
  <c r="Z50" i="1"/>
  <c r="Y50" i="1"/>
  <c r="X50" i="1"/>
  <c r="W50" i="1"/>
  <c r="V50" i="1"/>
  <c r="AD40" i="1"/>
  <c r="AC40" i="1"/>
  <c r="AB40" i="1"/>
  <c r="X40" i="1"/>
  <c r="W40" i="1"/>
  <c r="V40" i="1"/>
  <c r="AC34" i="1"/>
  <c r="AB34" i="1"/>
  <c r="X34" i="1"/>
  <c r="W34" i="1"/>
  <c r="V34" i="1"/>
  <c r="AD30" i="1"/>
  <c r="AC30" i="1"/>
  <c r="AB30" i="1"/>
  <c r="X30" i="1"/>
  <c r="W30" i="1"/>
  <c r="V30" i="1"/>
  <c r="AD29" i="1"/>
  <c r="AC29" i="1"/>
  <c r="AB29" i="1"/>
  <c r="AA29" i="1"/>
  <c r="Z29" i="1"/>
  <c r="Y29" i="1"/>
  <c r="X29" i="1"/>
  <c r="W29" i="1"/>
  <c r="V29" i="1"/>
  <c r="AD28" i="1"/>
  <c r="AB28" i="1"/>
  <c r="X28" i="1"/>
  <c r="V28" i="1"/>
  <c r="AD27" i="1"/>
  <c r="AB27" i="1"/>
  <c r="X27" i="1"/>
  <c r="V27" i="1"/>
  <c r="AD26" i="1"/>
  <c r="AB26" i="1"/>
  <c r="X26" i="1"/>
  <c r="V26" i="1"/>
  <c r="AD25" i="1"/>
  <c r="AB25" i="1"/>
  <c r="X25" i="1"/>
  <c r="V25" i="1"/>
  <c r="AD24" i="1"/>
  <c r="AB24" i="1"/>
  <c r="X24" i="1"/>
  <c r="V24" i="1"/>
  <c r="AD23" i="1"/>
  <c r="AB23" i="1"/>
  <c r="X23" i="1"/>
  <c r="V23" i="1"/>
  <c r="AA22" i="1"/>
  <c r="Y22" i="1"/>
  <c r="X22" i="1"/>
  <c r="V22" i="1"/>
  <c r="AD21" i="1"/>
  <c r="AB21" i="1"/>
  <c r="X21" i="1"/>
  <c r="V21" i="1"/>
  <c r="AD20" i="1"/>
  <c r="AB20" i="1"/>
  <c r="AA20" i="1"/>
  <c r="Y20" i="1"/>
  <c r="X20" i="1"/>
  <c r="V20" i="1"/>
  <c r="AA19" i="1"/>
  <c r="Y19" i="1"/>
  <c r="X19" i="1"/>
  <c r="V19" i="1"/>
  <c r="AD18" i="1"/>
  <c r="AB18" i="1"/>
  <c r="AA18" i="1"/>
  <c r="X18" i="1"/>
  <c r="V18" i="1"/>
  <c r="AD17" i="1"/>
  <c r="AB17" i="1"/>
  <c r="AA17" i="1"/>
  <c r="Y17" i="1"/>
  <c r="X17" i="1"/>
  <c r="V17" i="1"/>
  <c r="U17" i="1"/>
  <c r="AD16" i="1"/>
  <c r="AC16" i="1"/>
  <c r="AB16" i="1"/>
  <c r="AA16" i="1"/>
  <c r="Z16" i="1"/>
  <c r="Y16" i="1"/>
  <c r="X16" i="1"/>
  <c r="W16" i="1"/>
  <c r="V16" i="1"/>
  <c r="L16" i="1"/>
  <c r="L29" i="1"/>
  <c r="M29" i="1"/>
  <c r="R193" i="1"/>
  <c r="R192" i="1"/>
  <c r="R191" i="1"/>
  <c r="R190" i="1"/>
  <c r="R189" i="1"/>
  <c r="R188" i="1"/>
  <c r="R186" i="1"/>
  <c r="R185" i="1"/>
  <c r="R184" i="1"/>
  <c r="R183" i="1"/>
  <c r="R182" i="1"/>
  <c r="R181" i="1"/>
  <c r="R180" i="1"/>
  <c r="R178" i="1"/>
  <c r="R177" i="1"/>
  <c r="R176" i="1"/>
  <c r="R175" i="1"/>
  <c r="R174" i="1"/>
  <c r="R173" i="1"/>
  <c r="R172" i="1"/>
  <c r="R171" i="1"/>
  <c r="R169" i="1"/>
  <c r="R168" i="1"/>
  <c r="R167" i="1"/>
  <c r="R166" i="1"/>
  <c r="R165" i="1"/>
  <c r="R164" i="1"/>
  <c r="R163" i="1"/>
  <c r="R162" i="1"/>
  <c r="R161" i="1"/>
  <c r="R160" i="1"/>
  <c r="R158" i="1"/>
  <c r="R157" i="1"/>
  <c r="R156" i="1"/>
  <c r="R155" i="1"/>
  <c r="R154" i="1"/>
  <c r="R153" i="1"/>
  <c r="R152" i="1"/>
  <c r="R151" i="1"/>
  <c r="R150" i="1"/>
  <c r="R148" i="1"/>
  <c r="R147" i="1"/>
  <c r="R146" i="1"/>
  <c r="R145" i="1"/>
  <c r="R144" i="1"/>
  <c r="R143" i="1"/>
  <c r="R142" i="1"/>
  <c r="R141" i="1"/>
  <c r="R140" i="1"/>
  <c r="R139" i="1"/>
  <c r="R138" i="1"/>
  <c r="R137" i="1"/>
  <c r="R135" i="1"/>
  <c r="R134" i="1"/>
  <c r="R133" i="1"/>
  <c r="R132" i="1"/>
  <c r="R131" i="1"/>
  <c r="R130" i="1"/>
  <c r="R129" i="1"/>
  <c r="R128" i="1"/>
  <c r="R127" i="1"/>
  <c r="R126" i="1"/>
  <c r="R125" i="1"/>
  <c r="R123" i="1"/>
  <c r="R122" i="1"/>
  <c r="R121" i="1"/>
  <c r="R120" i="1"/>
  <c r="R119" i="1"/>
  <c r="R118" i="1"/>
  <c r="R117" i="1"/>
  <c r="R116" i="1"/>
  <c r="R115" i="1"/>
  <c r="R114" i="1"/>
  <c r="R113" i="1"/>
  <c r="R112" i="1"/>
  <c r="R110" i="1"/>
  <c r="R109" i="1"/>
  <c r="R108" i="1"/>
  <c r="R107" i="1"/>
  <c r="R106" i="1"/>
  <c r="R105" i="1"/>
  <c r="R104" i="1"/>
  <c r="R103" i="1"/>
  <c r="R102" i="1"/>
  <c r="R101" i="1"/>
  <c r="R100" i="1"/>
  <c r="R99" i="1"/>
  <c r="R98" i="1"/>
  <c r="R97" i="1"/>
  <c r="R96" i="1"/>
  <c r="R95" i="1"/>
  <c r="R94" i="1"/>
  <c r="R93" i="1"/>
  <c r="R92" i="1"/>
  <c r="R91" i="1"/>
  <c r="R89" i="1"/>
  <c r="R88" i="1"/>
  <c r="R87" i="1"/>
  <c r="R86" i="1"/>
  <c r="R85" i="1"/>
  <c r="R84" i="1"/>
  <c r="R83" i="1"/>
  <c r="R82" i="1"/>
  <c r="R81" i="1"/>
  <c r="R80" i="1"/>
  <c r="R79" i="1"/>
  <c r="R77" i="1"/>
  <c r="R76" i="1"/>
  <c r="R75" i="1"/>
  <c r="R74" i="1"/>
  <c r="R73" i="1"/>
  <c r="R72" i="1"/>
  <c r="R71" i="1"/>
  <c r="R70" i="1"/>
  <c r="R69" i="1"/>
  <c r="R68" i="1"/>
  <c r="R67" i="1"/>
  <c r="R66" i="1"/>
  <c r="R64" i="1"/>
  <c r="R63" i="1"/>
  <c r="R62" i="1"/>
  <c r="R61" i="1"/>
  <c r="R60" i="1"/>
  <c r="R59" i="1"/>
  <c r="R58" i="1"/>
  <c r="R57" i="1"/>
  <c r="R56" i="1"/>
  <c r="R55" i="1"/>
  <c r="R54" i="1"/>
  <c r="R53" i="1"/>
  <c r="R52" i="1"/>
  <c r="R51" i="1"/>
  <c r="R49" i="1"/>
  <c r="R48" i="1"/>
  <c r="R47" i="1"/>
  <c r="R46" i="1"/>
  <c r="R45" i="1"/>
  <c r="R44" i="1"/>
  <c r="R43" i="1"/>
  <c r="R42" i="1"/>
  <c r="R41" i="1"/>
  <c r="R39" i="1"/>
  <c r="R38" i="1"/>
  <c r="R37" i="1"/>
  <c r="R36" i="1"/>
  <c r="R35" i="1"/>
  <c r="O193" i="1"/>
  <c r="N193" i="1"/>
  <c r="M193" i="1"/>
  <c r="L193" i="1"/>
  <c r="O192" i="1"/>
  <c r="N192" i="1"/>
  <c r="M192" i="1"/>
  <c r="L192" i="1"/>
  <c r="O191" i="1"/>
  <c r="N191" i="1"/>
  <c r="M191" i="1"/>
  <c r="L191" i="1"/>
  <c r="O190" i="1"/>
  <c r="N190" i="1"/>
  <c r="M190" i="1"/>
  <c r="L190" i="1"/>
  <c r="O189" i="1"/>
  <c r="N189" i="1"/>
  <c r="M189" i="1"/>
  <c r="L189" i="1"/>
  <c r="O188" i="1"/>
  <c r="N188" i="1"/>
  <c r="M188" i="1"/>
  <c r="L188" i="1"/>
  <c r="O186" i="1"/>
  <c r="N186" i="1"/>
  <c r="M186" i="1"/>
  <c r="L186" i="1"/>
  <c r="O185" i="1"/>
  <c r="N185" i="1"/>
  <c r="M185" i="1"/>
  <c r="L185" i="1"/>
  <c r="O184" i="1"/>
  <c r="N184" i="1"/>
  <c r="M184" i="1"/>
  <c r="L184" i="1"/>
  <c r="O183" i="1"/>
  <c r="N183" i="1"/>
  <c r="M183" i="1"/>
  <c r="L183" i="1"/>
  <c r="O182" i="1"/>
  <c r="N182" i="1"/>
  <c r="M182" i="1"/>
  <c r="L182" i="1"/>
  <c r="O181" i="1"/>
  <c r="N181" i="1"/>
  <c r="M181" i="1"/>
  <c r="L181" i="1"/>
  <c r="O180" i="1"/>
  <c r="N180" i="1"/>
  <c r="M180" i="1"/>
  <c r="O178" i="1"/>
  <c r="N178" i="1"/>
  <c r="M178" i="1"/>
  <c r="L178" i="1" s="1"/>
  <c r="O177" i="1"/>
  <c r="N177" i="1"/>
  <c r="M177" i="1"/>
  <c r="L177" i="1" s="1"/>
  <c r="O176" i="1"/>
  <c r="N176" i="1"/>
  <c r="M176" i="1"/>
  <c r="L176" i="1" s="1"/>
  <c r="O175" i="1"/>
  <c r="N175" i="1"/>
  <c r="M175" i="1"/>
  <c r="L175" i="1" s="1"/>
  <c r="O174" i="1"/>
  <c r="N174" i="1"/>
  <c r="M174" i="1"/>
  <c r="L174" i="1" s="1"/>
  <c r="O173" i="1"/>
  <c r="N173" i="1"/>
  <c r="M173" i="1"/>
  <c r="L173" i="1" s="1"/>
  <c r="O172" i="1"/>
  <c r="N172" i="1"/>
  <c r="M172" i="1"/>
  <c r="L172" i="1" s="1"/>
  <c r="O171" i="1"/>
  <c r="N171" i="1"/>
  <c r="M171" i="1"/>
  <c r="L171" i="1" s="1"/>
  <c r="O169" i="1"/>
  <c r="N169" i="1"/>
  <c r="M169" i="1"/>
  <c r="L169" i="1"/>
  <c r="O168" i="1"/>
  <c r="N168" i="1"/>
  <c r="M168" i="1"/>
  <c r="L168" i="1"/>
  <c r="O167" i="1"/>
  <c r="N167" i="1"/>
  <c r="M167" i="1"/>
  <c r="L167" i="1"/>
  <c r="O166" i="1"/>
  <c r="N166" i="1"/>
  <c r="M166" i="1"/>
  <c r="L166" i="1"/>
  <c r="O165" i="1"/>
  <c r="N165" i="1"/>
  <c r="M165" i="1"/>
  <c r="L165" i="1"/>
  <c r="O164" i="1"/>
  <c r="N164" i="1"/>
  <c r="M164" i="1"/>
  <c r="L164" i="1"/>
  <c r="O163" i="1"/>
  <c r="N163" i="1"/>
  <c r="M163" i="1"/>
  <c r="L163" i="1"/>
  <c r="O162" i="1"/>
  <c r="N162" i="1"/>
  <c r="M162" i="1"/>
  <c r="L162" i="1"/>
  <c r="O161" i="1"/>
  <c r="N161" i="1"/>
  <c r="M161" i="1"/>
  <c r="L161" i="1"/>
  <c r="O160" i="1"/>
  <c r="N160" i="1"/>
  <c r="M160" i="1"/>
  <c r="L160" i="1" s="1"/>
  <c r="O158" i="1"/>
  <c r="N158" i="1"/>
  <c r="M158" i="1"/>
  <c r="L158" i="1"/>
  <c r="O157" i="1"/>
  <c r="N157" i="1"/>
  <c r="M157" i="1"/>
  <c r="L157" i="1"/>
  <c r="O156" i="1"/>
  <c r="N156" i="1"/>
  <c r="M156" i="1"/>
  <c r="L156" i="1"/>
  <c r="O155" i="1"/>
  <c r="N155" i="1"/>
  <c r="M155" i="1"/>
  <c r="L155" i="1"/>
  <c r="O154" i="1"/>
  <c r="N154" i="1"/>
  <c r="M154" i="1"/>
  <c r="L154" i="1"/>
  <c r="O153" i="1"/>
  <c r="N153" i="1"/>
  <c r="M153" i="1"/>
  <c r="L153" i="1"/>
  <c r="O152" i="1"/>
  <c r="N152" i="1"/>
  <c r="M152" i="1"/>
  <c r="L152" i="1"/>
  <c r="O151" i="1"/>
  <c r="N151" i="1"/>
  <c r="M151" i="1"/>
  <c r="L151" i="1"/>
  <c r="O150" i="1"/>
  <c r="N150" i="1"/>
  <c r="M150" i="1"/>
  <c r="O148" i="1"/>
  <c r="N148" i="1"/>
  <c r="M148" i="1"/>
  <c r="L148" i="1"/>
  <c r="O147" i="1"/>
  <c r="N147" i="1"/>
  <c r="M147" i="1"/>
  <c r="L147" i="1"/>
  <c r="O146" i="1"/>
  <c r="N146" i="1"/>
  <c r="M146" i="1"/>
  <c r="L146" i="1"/>
  <c r="O145" i="1"/>
  <c r="N145" i="1"/>
  <c r="M145" i="1"/>
  <c r="L145" i="1"/>
  <c r="O144" i="1"/>
  <c r="N144" i="1"/>
  <c r="M144" i="1"/>
  <c r="L144" i="1"/>
  <c r="O143" i="1"/>
  <c r="N143" i="1"/>
  <c r="M143" i="1"/>
  <c r="L143" i="1"/>
  <c r="O142" i="1"/>
  <c r="N142" i="1"/>
  <c r="M142" i="1"/>
  <c r="L142" i="1"/>
  <c r="O141" i="1"/>
  <c r="N141" i="1"/>
  <c r="M141" i="1"/>
  <c r="L141" i="1"/>
  <c r="O140" i="1"/>
  <c r="N140" i="1"/>
  <c r="M140" i="1"/>
  <c r="L140" i="1"/>
  <c r="O139" i="1"/>
  <c r="N139" i="1"/>
  <c r="M139" i="1"/>
  <c r="L139" i="1"/>
  <c r="O138" i="1"/>
  <c r="N138" i="1"/>
  <c r="M138" i="1"/>
  <c r="L138" i="1"/>
  <c r="O137" i="1"/>
  <c r="N137" i="1"/>
  <c r="M137" i="1"/>
  <c r="O135" i="1"/>
  <c r="N135" i="1"/>
  <c r="M135" i="1"/>
  <c r="L135" i="1"/>
  <c r="O134" i="1"/>
  <c r="N134" i="1"/>
  <c r="M134" i="1"/>
  <c r="L134" i="1"/>
  <c r="O133" i="1"/>
  <c r="N133" i="1"/>
  <c r="M133" i="1"/>
  <c r="L133" i="1"/>
  <c r="O132" i="1"/>
  <c r="N132" i="1"/>
  <c r="M132" i="1"/>
  <c r="L132" i="1"/>
  <c r="O131" i="1"/>
  <c r="N131" i="1"/>
  <c r="M131" i="1"/>
  <c r="L131" i="1"/>
  <c r="O130" i="1"/>
  <c r="N130" i="1"/>
  <c r="M130" i="1"/>
  <c r="L130" i="1"/>
  <c r="O129" i="1"/>
  <c r="N129" i="1"/>
  <c r="M129" i="1"/>
  <c r="L129" i="1"/>
  <c r="O128" i="1"/>
  <c r="N128" i="1"/>
  <c r="M128" i="1"/>
  <c r="L128" i="1"/>
  <c r="O127" i="1"/>
  <c r="N127" i="1"/>
  <c r="M127" i="1"/>
  <c r="L127" i="1"/>
  <c r="O126" i="1"/>
  <c r="N126" i="1"/>
  <c r="M126" i="1"/>
  <c r="L126" i="1"/>
  <c r="O125" i="1"/>
  <c r="N125" i="1"/>
  <c r="M125" i="1"/>
  <c r="L125" i="1" s="1"/>
  <c r="O123" i="1"/>
  <c r="N123" i="1"/>
  <c r="M123" i="1"/>
  <c r="L123" i="1"/>
  <c r="O122" i="1"/>
  <c r="N122" i="1"/>
  <c r="M122" i="1"/>
  <c r="L122" i="1"/>
  <c r="O121" i="1"/>
  <c r="N121" i="1"/>
  <c r="M121" i="1"/>
  <c r="L121" i="1"/>
  <c r="O120" i="1"/>
  <c r="N120" i="1"/>
  <c r="M120" i="1"/>
  <c r="L120" i="1"/>
  <c r="O119" i="1"/>
  <c r="N119" i="1"/>
  <c r="M119" i="1"/>
  <c r="L119" i="1"/>
  <c r="O118" i="1"/>
  <c r="N118" i="1"/>
  <c r="M118" i="1"/>
  <c r="L118" i="1"/>
  <c r="O117" i="1"/>
  <c r="N117" i="1"/>
  <c r="M117" i="1"/>
  <c r="L117" i="1"/>
  <c r="O116" i="1"/>
  <c r="N116" i="1"/>
  <c r="M116" i="1"/>
  <c r="L116" i="1"/>
  <c r="O115" i="1"/>
  <c r="N115" i="1"/>
  <c r="M115" i="1"/>
  <c r="L115" i="1"/>
  <c r="O114" i="1"/>
  <c r="N114" i="1"/>
  <c r="M114" i="1"/>
  <c r="L114" i="1"/>
  <c r="O113" i="1"/>
  <c r="N113" i="1"/>
  <c r="M113" i="1"/>
  <c r="L113" i="1"/>
  <c r="O112" i="1"/>
  <c r="N112" i="1"/>
  <c r="M112" i="1"/>
  <c r="O110" i="1"/>
  <c r="N110" i="1"/>
  <c r="M110" i="1"/>
  <c r="L110" i="1"/>
  <c r="O109" i="1"/>
  <c r="N109" i="1"/>
  <c r="M109" i="1"/>
  <c r="L109" i="1"/>
  <c r="O108" i="1"/>
  <c r="N108" i="1"/>
  <c r="M108" i="1"/>
  <c r="L108" i="1"/>
  <c r="O107" i="1"/>
  <c r="N107" i="1"/>
  <c r="M107" i="1"/>
  <c r="L107" i="1"/>
  <c r="O106" i="1"/>
  <c r="N106" i="1"/>
  <c r="M106" i="1"/>
  <c r="L106" i="1"/>
  <c r="O105" i="1"/>
  <c r="N105" i="1"/>
  <c r="M105" i="1"/>
  <c r="L105" i="1"/>
  <c r="O104" i="1"/>
  <c r="N104" i="1"/>
  <c r="M104" i="1"/>
  <c r="L104" i="1"/>
  <c r="O103" i="1"/>
  <c r="N103" i="1"/>
  <c r="M103" i="1"/>
  <c r="L103" i="1"/>
  <c r="O102" i="1"/>
  <c r="N102" i="1"/>
  <c r="M102" i="1"/>
  <c r="L102" i="1"/>
  <c r="O101" i="1"/>
  <c r="N101" i="1"/>
  <c r="M101" i="1"/>
  <c r="L101" i="1"/>
  <c r="O100" i="1"/>
  <c r="N100" i="1"/>
  <c r="M100" i="1"/>
  <c r="L100" i="1"/>
  <c r="O99" i="1"/>
  <c r="N99" i="1"/>
  <c r="M99" i="1"/>
  <c r="L99" i="1"/>
  <c r="O98" i="1"/>
  <c r="N98" i="1"/>
  <c r="M98" i="1"/>
  <c r="L98" i="1"/>
  <c r="O97" i="1"/>
  <c r="N97" i="1"/>
  <c r="M97" i="1"/>
  <c r="L97" i="1"/>
  <c r="O96" i="1"/>
  <c r="N96" i="1"/>
  <c r="M96" i="1"/>
  <c r="L96" i="1"/>
  <c r="O95" i="1"/>
  <c r="N95" i="1"/>
  <c r="M95" i="1"/>
  <c r="L95" i="1"/>
  <c r="O94" i="1"/>
  <c r="N94" i="1"/>
  <c r="M94" i="1"/>
  <c r="L94" i="1"/>
  <c r="O93" i="1"/>
  <c r="N93" i="1"/>
  <c r="M93" i="1"/>
  <c r="L93" i="1"/>
  <c r="O92" i="1"/>
  <c r="N92" i="1"/>
  <c r="M92" i="1"/>
  <c r="L92" i="1"/>
  <c r="O91" i="1"/>
  <c r="N91" i="1"/>
  <c r="L91" i="1" s="1"/>
  <c r="M91" i="1"/>
  <c r="O89" i="1"/>
  <c r="N89" i="1"/>
  <c r="M89" i="1"/>
  <c r="L89" i="1"/>
  <c r="O88" i="1"/>
  <c r="N88" i="1"/>
  <c r="M88" i="1"/>
  <c r="L88" i="1"/>
  <c r="O87" i="1"/>
  <c r="N87" i="1"/>
  <c r="M87" i="1"/>
  <c r="L87" i="1"/>
  <c r="O86" i="1"/>
  <c r="N86" i="1"/>
  <c r="M86" i="1"/>
  <c r="L86" i="1"/>
  <c r="O85" i="1"/>
  <c r="N85" i="1"/>
  <c r="M85" i="1"/>
  <c r="L85" i="1"/>
  <c r="O84" i="1"/>
  <c r="N84" i="1"/>
  <c r="M84" i="1"/>
  <c r="L84" i="1"/>
  <c r="O83" i="1"/>
  <c r="N83" i="1"/>
  <c r="M83" i="1"/>
  <c r="L83" i="1"/>
  <c r="O82" i="1"/>
  <c r="N82" i="1"/>
  <c r="M82" i="1"/>
  <c r="L82" i="1"/>
  <c r="O81" i="1"/>
  <c r="N81" i="1"/>
  <c r="M81" i="1"/>
  <c r="L81" i="1"/>
  <c r="O80" i="1"/>
  <c r="N80" i="1"/>
  <c r="M80" i="1"/>
  <c r="L80" i="1"/>
  <c r="O79" i="1"/>
  <c r="N79" i="1"/>
  <c r="M79" i="1"/>
  <c r="O77" i="1"/>
  <c r="N77" i="1"/>
  <c r="M77" i="1"/>
  <c r="L77" i="1"/>
  <c r="O76" i="1"/>
  <c r="N76" i="1"/>
  <c r="M76" i="1"/>
  <c r="L76" i="1"/>
  <c r="O75" i="1"/>
  <c r="N75" i="1"/>
  <c r="M75" i="1"/>
  <c r="L75" i="1"/>
  <c r="O74" i="1"/>
  <c r="N74" i="1"/>
  <c r="M74" i="1"/>
  <c r="L74" i="1"/>
  <c r="O73" i="1"/>
  <c r="N73" i="1"/>
  <c r="M73" i="1"/>
  <c r="L73" i="1"/>
  <c r="O72" i="1"/>
  <c r="N72" i="1"/>
  <c r="M72" i="1"/>
  <c r="L72" i="1"/>
  <c r="O71" i="1"/>
  <c r="N71" i="1"/>
  <c r="M71" i="1"/>
  <c r="L71" i="1"/>
  <c r="O70" i="1"/>
  <c r="N70" i="1"/>
  <c r="M70" i="1"/>
  <c r="L70" i="1"/>
  <c r="O69" i="1"/>
  <c r="N69" i="1"/>
  <c r="M69" i="1"/>
  <c r="L69" i="1"/>
  <c r="O68" i="1"/>
  <c r="N68" i="1"/>
  <c r="M68" i="1"/>
  <c r="L68" i="1"/>
  <c r="O67" i="1"/>
  <c r="N67" i="1"/>
  <c r="M67" i="1"/>
  <c r="L67" i="1"/>
  <c r="O66" i="1"/>
  <c r="N66" i="1"/>
  <c r="M66" i="1"/>
  <c r="L66" i="1" s="1"/>
  <c r="O64" i="1"/>
  <c r="N64" i="1"/>
  <c r="L64" i="1" s="1"/>
  <c r="M64" i="1"/>
  <c r="O63" i="1"/>
  <c r="N63" i="1"/>
  <c r="L63" i="1" s="1"/>
  <c r="M63" i="1"/>
  <c r="O62" i="1"/>
  <c r="N62" i="1"/>
  <c r="L62" i="1" s="1"/>
  <c r="M62" i="1"/>
  <c r="O61" i="1"/>
  <c r="N61" i="1"/>
  <c r="L61" i="1" s="1"/>
  <c r="M61" i="1"/>
  <c r="O60" i="1"/>
  <c r="N60" i="1"/>
  <c r="L60" i="1" s="1"/>
  <c r="M60" i="1"/>
  <c r="O59" i="1"/>
  <c r="N59" i="1"/>
  <c r="L59" i="1" s="1"/>
  <c r="M59" i="1"/>
  <c r="O58" i="1"/>
  <c r="N58" i="1"/>
  <c r="L58" i="1" s="1"/>
  <c r="M58" i="1"/>
  <c r="O57" i="1"/>
  <c r="N57" i="1"/>
  <c r="L57" i="1" s="1"/>
  <c r="M57" i="1"/>
  <c r="O56" i="1"/>
  <c r="N56" i="1"/>
  <c r="L56" i="1" s="1"/>
  <c r="M56" i="1"/>
  <c r="O55" i="1"/>
  <c r="N55" i="1"/>
  <c r="L55" i="1" s="1"/>
  <c r="M55" i="1"/>
  <c r="O54" i="1"/>
  <c r="N54" i="1"/>
  <c r="L54" i="1" s="1"/>
  <c r="M54" i="1"/>
  <c r="O53" i="1"/>
  <c r="N53" i="1"/>
  <c r="L53" i="1" s="1"/>
  <c r="M53" i="1"/>
  <c r="O52" i="1"/>
  <c r="N52" i="1"/>
  <c r="L52" i="1" s="1"/>
  <c r="M52" i="1"/>
  <c r="O51" i="1"/>
  <c r="N51" i="1"/>
  <c r="M51" i="1"/>
  <c r="O49" i="1"/>
  <c r="N49" i="1"/>
  <c r="M49" i="1"/>
  <c r="L49" i="1"/>
  <c r="O48" i="1"/>
  <c r="N48" i="1"/>
  <c r="M48" i="1"/>
  <c r="L48" i="1"/>
  <c r="O47" i="1"/>
  <c r="N47" i="1"/>
  <c r="M47" i="1"/>
  <c r="L47" i="1"/>
  <c r="O46" i="1"/>
  <c r="N46" i="1"/>
  <c r="M46" i="1"/>
  <c r="L46" i="1"/>
  <c r="O45" i="1"/>
  <c r="N45" i="1"/>
  <c r="M45" i="1"/>
  <c r="L45" i="1"/>
  <c r="O44" i="1"/>
  <c r="N44" i="1"/>
  <c r="M44" i="1"/>
  <c r="L44" i="1"/>
  <c r="O43" i="1"/>
  <c r="N43" i="1"/>
  <c r="M43" i="1"/>
  <c r="L43" i="1"/>
  <c r="O42" i="1"/>
  <c r="N42" i="1"/>
  <c r="M42" i="1"/>
  <c r="L42" i="1"/>
  <c r="O41" i="1"/>
  <c r="N41" i="1"/>
  <c r="M41" i="1"/>
  <c r="L41" i="1"/>
  <c r="O39" i="1"/>
  <c r="N39" i="1"/>
  <c r="M39" i="1"/>
  <c r="L39" i="1"/>
  <c r="O38" i="1"/>
  <c r="N38" i="1"/>
  <c r="M38" i="1"/>
  <c r="L38" i="1"/>
  <c r="O37" i="1"/>
  <c r="N37" i="1"/>
  <c r="M37" i="1"/>
  <c r="L37" i="1"/>
  <c r="O36" i="1"/>
  <c r="N36" i="1"/>
  <c r="M36" i="1"/>
  <c r="L36" i="1"/>
  <c r="O35" i="1"/>
  <c r="N35" i="1"/>
  <c r="M35" i="1"/>
  <c r="L35" i="1" s="1"/>
  <c r="L33" i="1"/>
  <c r="L32" i="1"/>
  <c r="L31" i="1"/>
  <c r="N33" i="1"/>
  <c r="M33" i="1"/>
  <c r="N32" i="1"/>
  <c r="M32" i="1"/>
  <c r="N31" i="1"/>
  <c r="M31" i="1"/>
  <c r="R33" i="1"/>
  <c r="R32" i="1"/>
  <c r="R31" i="1"/>
  <c r="O33" i="1"/>
  <c r="O32" i="1"/>
  <c r="O31" i="1"/>
  <c r="L180" i="1" l="1"/>
  <c r="L150" i="1"/>
  <c r="L137" i="1"/>
  <c r="L112" i="1"/>
  <c r="L79" i="1"/>
  <c r="L51" i="1"/>
  <c r="U187" i="1"/>
  <c r="U16" i="1" s="1"/>
  <c r="T187" i="1"/>
  <c r="S187" i="1"/>
  <c r="R187" i="1"/>
  <c r="Q187" i="1"/>
  <c r="P187" i="1"/>
  <c r="O187" i="1"/>
  <c r="N187" i="1"/>
  <c r="M187" i="1"/>
  <c r="L187" i="1"/>
  <c r="U179" i="1"/>
  <c r="T179" i="1"/>
  <c r="S179" i="1"/>
  <c r="R179" i="1"/>
  <c r="Q179" i="1"/>
  <c r="P179" i="1"/>
  <c r="O179" i="1"/>
  <c r="N179" i="1"/>
  <c r="M179" i="1"/>
  <c r="L179" i="1"/>
  <c r="U170" i="1"/>
  <c r="T170" i="1"/>
  <c r="S170" i="1"/>
  <c r="R170" i="1"/>
  <c r="Q170" i="1"/>
  <c r="P170" i="1"/>
  <c r="O170" i="1"/>
  <c r="N170" i="1"/>
  <c r="M170" i="1"/>
  <c r="L170" i="1"/>
  <c r="U159" i="1"/>
  <c r="T159" i="1"/>
  <c r="S159" i="1"/>
  <c r="R159" i="1"/>
  <c r="Q159" i="1"/>
  <c r="P159" i="1"/>
  <c r="O159" i="1"/>
  <c r="N159" i="1"/>
  <c r="M159" i="1"/>
  <c r="L159" i="1"/>
  <c r="U149" i="1"/>
  <c r="T149" i="1"/>
  <c r="S149" i="1"/>
  <c r="R149" i="1"/>
  <c r="Q149" i="1"/>
  <c r="P149" i="1"/>
  <c r="O149" i="1"/>
  <c r="N149" i="1"/>
  <c r="M149" i="1"/>
  <c r="L149" i="1"/>
  <c r="U136" i="1"/>
  <c r="T136" i="1"/>
  <c r="S136" i="1"/>
  <c r="R136" i="1"/>
  <c r="Q136" i="1"/>
  <c r="P136" i="1"/>
  <c r="O136" i="1"/>
  <c r="N136" i="1"/>
  <c r="M136" i="1"/>
  <c r="L136" i="1"/>
  <c r="U124" i="1"/>
  <c r="T124" i="1"/>
  <c r="S124" i="1"/>
  <c r="R124" i="1"/>
  <c r="Q124" i="1"/>
  <c r="P124" i="1"/>
  <c r="O124" i="1"/>
  <c r="N124" i="1"/>
  <c r="M124" i="1"/>
  <c r="L124" i="1"/>
  <c r="U111" i="1"/>
  <c r="T111" i="1"/>
  <c r="S111" i="1"/>
  <c r="R111" i="1"/>
  <c r="Q111" i="1"/>
  <c r="P111" i="1"/>
  <c r="O111" i="1"/>
  <c r="N111" i="1"/>
  <c r="M111" i="1"/>
  <c r="L111" i="1"/>
  <c r="U90" i="1"/>
  <c r="T90" i="1"/>
  <c r="S90" i="1"/>
  <c r="R90" i="1"/>
  <c r="Q90" i="1"/>
  <c r="P90" i="1"/>
  <c r="O90" i="1"/>
  <c r="N90" i="1"/>
  <c r="M90" i="1"/>
  <c r="L90" i="1"/>
  <c r="U78" i="1"/>
  <c r="T78" i="1"/>
  <c r="S78" i="1"/>
  <c r="R78" i="1"/>
  <c r="Q78" i="1"/>
  <c r="P78" i="1"/>
  <c r="O78" i="1"/>
  <c r="N78" i="1"/>
  <c r="M78" i="1"/>
  <c r="L78" i="1"/>
  <c r="U65" i="1"/>
  <c r="T65" i="1"/>
  <c r="S65" i="1"/>
  <c r="R65" i="1"/>
  <c r="Q65" i="1"/>
  <c r="P65" i="1"/>
  <c r="O65" i="1"/>
  <c r="N65" i="1"/>
  <c r="M65" i="1"/>
  <c r="L65" i="1"/>
  <c r="U50" i="1"/>
  <c r="T50" i="1"/>
  <c r="S50" i="1"/>
  <c r="R50" i="1"/>
  <c r="Q50" i="1"/>
  <c r="P50" i="1"/>
  <c r="O50" i="1"/>
  <c r="N50" i="1"/>
  <c r="M50" i="1"/>
  <c r="L50" i="1"/>
  <c r="U40" i="1"/>
  <c r="T40" i="1"/>
  <c r="S40" i="1"/>
  <c r="R40" i="1"/>
  <c r="Q40" i="1"/>
  <c r="P40" i="1"/>
  <c r="O40" i="1"/>
  <c r="N40" i="1"/>
  <c r="M40" i="1"/>
  <c r="L40" i="1"/>
  <c r="U34" i="1"/>
  <c r="T34" i="1"/>
  <c r="S34" i="1"/>
  <c r="R34" i="1"/>
  <c r="Q34" i="1"/>
  <c r="P34" i="1"/>
  <c r="O34" i="1"/>
  <c r="N34" i="1"/>
  <c r="M34" i="1"/>
  <c r="L34" i="1"/>
  <c r="U30" i="1"/>
  <c r="T30" i="1"/>
  <c r="S30" i="1"/>
  <c r="R30" i="1"/>
  <c r="Q30" i="1"/>
  <c r="P30" i="1"/>
  <c r="O30" i="1"/>
  <c r="N30" i="1"/>
  <c r="M30" i="1"/>
  <c r="L30" i="1"/>
  <c r="R19" i="1"/>
  <c r="R20" i="1"/>
  <c r="R21" i="1"/>
  <c r="R22" i="1"/>
  <c r="R17" i="1" s="1"/>
  <c r="R23" i="1"/>
  <c r="R24" i="1"/>
  <c r="R25" i="1"/>
  <c r="R26" i="1"/>
  <c r="R27" i="1"/>
  <c r="R28" i="1"/>
  <c r="R18" i="1"/>
  <c r="O19" i="1"/>
  <c r="O20" i="1"/>
  <c r="O21" i="1"/>
  <c r="O22" i="1"/>
  <c r="O23" i="1"/>
  <c r="O24" i="1"/>
  <c r="O25" i="1"/>
  <c r="O26" i="1"/>
  <c r="O27" i="1"/>
  <c r="O28" i="1"/>
  <c r="O18" i="1"/>
  <c r="N28" i="1"/>
  <c r="L28" i="1" s="1"/>
  <c r="N27" i="1"/>
  <c r="N26" i="1"/>
  <c r="L26" i="1" s="1"/>
  <c r="N25" i="1"/>
  <c r="N24" i="1"/>
  <c r="N23" i="1"/>
  <c r="N22" i="1"/>
  <c r="N21" i="1"/>
  <c r="N20" i="1"/>
  <c r="N19" i="1"/>
  <c r="N18" i="1"/>
  <c r="M20" i="1"/>
  <c r="M28" i="1"/>
  <c r="M27" i="1"/>
  <c r="L27" i="1" s="1"/>
  <c r="M26" i="1"/>
  <c r="M25" i="1"/>
  <c r="M24" i="1"/>
  <c r="M23" i="1"/>
  <c r="L23" i="1" s="1"/>
  <c r="M22" i="1"/>
  <c r="M21" i="1"/>
  <c r="M19" i="1"/>
  <c r="M18" i="1"/>
  <c r="L24" i="1"/>
  <c r="L22" i="1"/>
  <c r="T17" i="1"/>
  <c r="S17" i="1"/>
  <c r="Q17" i="1"/>
  <c r="P17" i="1"/>
  <c r="C16" i="1"/>
  <c r="F16" i="1"/>
  <c r="I16" i="1"/>
  <c r="K16" i="1"/>
  <c r="J16" i="1"/>
  <c r="H16" i="1"/>
  <c r="G16" i="1"/>
  <c r="D16" i="1"/>
  <c r="E16" i="1"/>
  <c r="C29" i="1"/>
  <c r="F29" i="1"/>
  <c r="I29" i="1"/>
  <c r="K29" i="1"/>
  <c r="J29" i="1"/>
  <c r="H29" i="1"/>
  <c r="G29" i="1"/>
  <c r="E29" i="1"/>
  <c r="D29" i="1"/>
  <c r="K187" i="1"/>
  <c r="J187" i="1"/>
  <c r="H187" i="1"/>
  <c r="G187" i="1"/>
  <c r="F187" i="1"/>
  <c r="D187" i="1"/>
  <c r="I193" i="1"/>
  <c r="I192" i="1"/>
  <c r="I191" i="1"/>
  <c r="I190" i="1"/>
  <c r="I189" i="1"/>
  <c r="I188" i="1"/>
  <c r="I187" i="1" s="1"/>
  <c r="F193" i="1"/>
  <c r="E193" i="1"/>
  <c r="D193" i="1"/>
  <c r="C193" i="1" s="1"/>
  <c r="F192" i="1"/>
  <c r="E192" i="1"/>
  <c r="D192" i="1"/>
  <c r="C192" i="1" s="1"/>
  <c r="F191" i="1"/>
  <c r="E191" i="1"/>
  <c r="D191" i="1"/>
  <c r="C191" i="1" s="1"/>
  <c r="F190" i="1"/>
  <c r="E190" i="1"/>
  <c r="D190" i="1"/>
  <c r="C190" i="1" s="1"/>
  <c r="F189" i="1"/>
  <c r="E189" i="1"/>
  <c r="D189" i="1"/>
  <c r="C189" i="1" s="1"/>
  <c r="F188" i="1"/>
  <c r="E188" i="1"/>
  <c r="E187" i="1" s="1"/>
  <c r="D188" i="1"/>
  <c r="C188" i="1" s="1"/>
  <c r="K179" i="1"/>
  <c r="J179" i="1"/>
  <c r="H179" i="1"/>
  <c r="G179" i="1"/>
  <c r="I186" i="1"/>
  <c r="I185" i="1"/>
  <c r="I184" i="1"/>
  <c r="I183" i="1"/>
  <c r="I182" i="1"/>
  <c r="I181" i="1"/>
  <c r="I180" i="1"/>
  <c r="I179" i="1" s="1"/>
  <c r="F186" i="1"/>
  <c r="E186" i="1"/>
  <c r="D186" i="1"/>
  <c r="F185" i="1"/>
  <c r="E185" i="1"/>
  <c r="D185" i="1"/>
  <c r="C185" i="1" s="1"/>
  <c r="F184" i="1"/>
  <c r="E184" i="1"/>
  <c r="D184" i="1"/>
  <c r="F183" i="1"/>
  <c r="E183" i="1"/>
  <c r="D183" i="1"/>
  <c r="C183" i="1" s="1"/>
  <c r="F182" i="1"/>
  <c r="E182" i="1"/>
  <c r="D182" i="1"/>
  <c r="F181" i="1"/>
  <c r="E181" i="1"/>
  <c r="D181" i="1"/>
  <c r="C181" i="1" s="1"/>
  <c r="F180" i="1"/>
  <c r="F179" i="1" s="1"/>
  <c r="E180" i="1"/>
  <c r="E179" i="1" s="1"/>
  <c r="D180" i="1"/>
  <c r="I178" i="1"/>
  <c r="I177" i="1"/>
  <c r="I176" i="1"/>
  <c r="I175" i="1"/>
  <c r="I174" i="1"/>
  <c r="I173" i="1"/>
  <c r="I172" i="1"/>
  <c r="I171" i="1"/>
  <c r="F178" i="1"/>
  <c r="F177" i="1"/>
  <c r="F176" i="1"/>
  <c r="F175" i="1"/>
  <c r="F174" i="1"/>
  <c r="F173" i="1"/>
  <c r="F172" i="1"/>
  <c r="F171" i="1"/>
  <c r="K170" i="1"/>
  <c r="J170" i="1"/>
  <c r="H170" i="1"/>
  <c r="G170" i="1"/>
  <c r="E178" i="1"/>
  <c r="D178" i="1"/>
  <c r="E177" i="1"/>
  <c r="D177" i="1"/>
  <c r="E176" i="1"/>
  <c r="D176" i="1"/>
  <c r="E175" i="1"/>
  <c r="C175" i="1" s="1"/>
  <c r="D175" i="1"/>
  <c r="E174" i="1"/>
  <c r="D174" i="1"/>
  <c r="E173" i="1"/>
  <c r="D173" i="1"/>
  <c r="E172" i="1"/>
  <c r="D172" i="1"/>
  <c r="E171" i="1"/>
  <c r="D171" i="1"/>
  <c r="C171" i="1" s="1"/>
  <c r="I169" i="1"/>
  <c r="I168" i="1"/>
  <c r="I167" i="1"/>
  <c r="I166" i="1"/>
  <c r="I165" i="1"/>
  <c r="I164" i="1"/>
  <c r="I163" i="1"/>
  <c r="I162" i="1"/>
  <c r="I161" i="1"/>
  <c r="I160" i="1"/>
  <c r="F169" i="1"/>
  <c r="F168" i="1"/>
  <c r="F167" i="1"/>
  <c r="F166" i="1"/>
  <c r="F165" i="1"/>
  <c r="F164" i="1"/>
  <c r="F163" i="1"/>
  <c r="F162" i="1"/>
  <c r="F161" i="1"/>
  <c r="F160" i="1"/>
  <c r="F159" i="1" s="1"/>
  <c r="K159" i="1"/>
  <c r="J159" i="1"/>
  <c r="H159" i="1"/>
  <c r="G159" i="1"/>
  <c r="E169" i="1"/>
  <c r="D169" i="1"/>
  <c r="E168" i="1"/>
  <c r="C168" i="1" s="1"/>
  <c r="D168" i="1"/>
  <c r="E167" i="1"/>
  <c r="D167" i="1"/>
  <c r="E166" i="1"/>
  <c r="C166" i="1" s="1"/>
  <c r="D166" i="1"/>
  <c r="E165" i="1"/>
  <c r="D165" i="1"/>
  <c r="E164" i="1"/>
  <c r="C164" i="1" s="1"/>
  <c r="D164" i="1"/>
  <c r="E163" i="1"/>
  <c r="D163" i="1"/>
  <c r="E162" i="1"/>
  <c r="D162" i="1"/>
  <c r="C162" i="1"/>
  <c r="E161" i="1"/>
  <c r="D161" i="1"/>
  <c r="C161" i="1" s="1"/>
  <c r="E160" i="1"/>
  <c r="D160" i="1"/>
  <c r="D159" i="1" s="1"/>
  <c r="I158" i="1"/>
  <c r="I157" i="1"/>
  <c r="I156" i="1"/>
  <c r="I155" i="1"/>
  <c r="I154" i="1"/>
  <c r="I153" i="1"/>
  <c r="I152" i="1"/>
  <c r="I151" i="1"/>
  <c r="I150" i="1"/>
  <c r="F158" i="1"/>
  <c r="F157" i="1"/>
  <c r="F156" i="1"/>
  <c r="F155" i="1"/>
  <c r="F154" i="1"/>
  <c r="F153" i="1"/>
  <c r="F152" i="1"/>
  <c r="F151" i="1"/>
  <c r="F150" i="1"/>
  <c r="K149" i="1"/>
  <c r="J149" i="1"/>
  <c r="H149" i="1"/>
  <c r="G149" i="1"/>
  <c r="E158" i="1"/>
  <c r="D158" i="1"/>
  <c r="C158" i="1" s="1"/>
  <c r="E157" i="1"/>
  <c r="D157" i="1"/>
  <c r="E156" i="1"/>
  <c r="D156" i="1"/>
  <c r="E155" i="1"/>
  <c r="D155" i="1"/>
  <c r="C155" i="1" s="1"/>
  <c r="E154" i="1"/>
  <c r="D154" i="1"/>
  <c r="E153" i="1"/>
  <c r="D153" i="1"/>
  <c r="E152" i="1"/>
  <c r="D152" i="1"/>
  <c r="E151" i="1"/>
  <c r="D151" i="1"/>
  <c r="C151" i="1" s="1"/>
  <c r="E150" i="1"/>
  <c r="E149" i="1" s="1"/>
  <c r="D150" i="1"/>
  <c r="C150" i="1" s="1"/>
  <c r="I148" i="1"/>
  <c r="I147" i="1"/>
  <c r="I146" i="1"/>
  <c r="I145" i="1"/>
  <c r="I144" i="1"/>
  <c r="I143" i="1"/>
  <c r="I142" i="1"/>
  <c r="I141" i="1"/>
  <c r="I140" i="1"/>
  <c r="I139" i="1"/>
  <c r="I138" i="1"/>
  <c r="I137" i="1"/>
  <c r="I136" i="1" s="1"/>
  <c r="F148" i="1"/>
  <c r="F147" i="1"/>
  <c r="F146" i="1"/>
  <c r="F145" i="1"/>
  <c r="F144" i="1"/>
  <c r="F143" i="1"/>
  <c r="F142" i="1"/>
  <c r="F141" i="1"/>
  <c r="F140" i="1"/>
  <c r="F139" i="1"/>
  <c r="F138" i="1"/>
  <c r="F137" i="1"/>
  <c r="F136" i="1" s="1"/>
  <c r="K136" i="1"/>
  <c r="J136" i="1"/>
  <c r="H136" i="1"/>
  <c r="G136" i="1"/>
  <c r="E148" i="1"/>
  <c r="D148" i="1"/>
  <c r="C148" i="1" s="1"/>
  <c r="E147" i="1"/>
  <c r="D147" i="1"/>
  <c r="E146" i="1"/>
  <c r="D146" i="1"/>
  <c r="C146" i="1" s="1"/>
  <c r="E145" i="1"/>
  <c r="D145" i="1"/>
  <c r="E144" i="1"/>
  <c r="D144" i="1"/>
  <c r="C144" i="1" s="1"/>
  <c r="E143" i="1"/>
  <c r="D143" i="1"/>
  <c r="E142" i="1"/>
  <c r="D142" i="1"/>
  <c r="C142" i="1" s="1"/>
  <c r="E141" i="1"/>
  <c r="D141" i="1"/>
  <c r="E140" i="1"/>
  <c r="D140" i="1"/>
  <c r="E139" i="1"/>
  <c r="D139" i="1"/>
  <c r="E138" i="1"/>
  <c r="D138" i="1"/>
  <c r="C138" i="1" s="1"/>
  <c r="E137" i="1"/>
  <c r="E136" i="1" s="1"/>
  <c r="D137" i="1"/>
  <c r="E135" i="1"/>
  <c r="D135" i="1"/>
  <c r="C135" i="1" s="1"/>
  <c r="E134" i="1"/>
  <c r="D134" i="1"/>
  <c r="E133" i="1"/>
  <c r="D133" i="1"/>
  <c r="E132" i="1"/>
  <c r="C132" i="1" s="1"/>
  <c r="D132" i="1"/>
  <c r="E131" i="1"/>
  <c r="D131" i="1"/>
  <c r="E130" i="1"/>
  <c r="D130" i="1"/>
  <c r="E129" i="1"/>
  <c r="D129" i="1"/>
  <c r="E128" i="1"/>
  <c r="C128" i="1" s="1"/>
  <c r="D128" i="1"/>
  <c r="E127" i="1"/>
  <c r="D127" i="1"/>
  <c r="E126" i="1"/>
  <c r="D126" i="1"/>
  <c r="E125" i="1"/>
  <c r="D125" i="1"/>
  <c r="I135" i="1"/>
  <c r="I134" i="1"/>
  <c r="I133" i="1"/>
  <c r="I132" i="1"/>
  <c r="I131" i="1"/>
  <c r="I130" i="1"/>
  <c r="I129" i="1"/>
  <c r="I128" i="1"/>
  <c r="I127" i="1"/>
  <c r="I126" i="1"/>
  <c r="I125" i="1"/>
  <c r="K124" i="1"/>
  <c r="J124" i="1"/>
  <c r="H124" i="1"/>
  <c r="G124" i="1"/>
  <c r="F135" i="1"/>
  <c r="F134" i="1"/>
  <c r="F133" i="1"/>
  <c r="F132" i="1"/>
  <c r="F131" i="1"/>
  <c r="F130" i="1"/>
  <c r="F129" i="1"/>
  <c r="F128" i="1"/>
  <c r="F127" i="1"/>
  <c r="F126" i="1"/>
  <c r="F125" i="1"/>
  <c r="K111" i="1"/>
  <c r="J111" i="1"/>
  <c r="H111" i="1"/>
  <c r="G111" i="1"/>
  <c r="I123" i="1"/>
  <c r="I122" i="1"/>
  <c r="I121" i="1"/>
  <c r="I120" i="1"/>
  <c r="I119" i="1"/>
  <c r="I118" i="1"/>
  <c r="I117" i="1"/>
  <c r="I116" i="1"/>
  <c r="I115" i="1"/>
  <c r="I114" i="1"/>
  <c r="I113" i="1"/>
  <c r="I112" i="1"/>
  <c r="F123" i="1"/>
  <c r="F122" i="1"/>
  <c r="F121" i="1"/>
  <c r="F120" i="1"/>
  <c r="F119" i="1"/>
  <c r="F118" i="1"/>
  <c r="F117" i="1"/>
  <c r="F116" i="1"/>
  <c r="F115" i="1"/>
  <c r="F114" i="1"/>
  <c r="F113" i="1"/>
  <c r="F112" i="1"/>
  <c r="E123" i="1"/>
  <c r="D123" i="1"/>
  <c r="E122" i="1"/>
  <c r="D122" i="1"/>
  <c r="E121" i="1"/>
  <c r="D121" i="1"/>
  <c r="E120" i="1"/>
  <c r="D120" i="1"/>
  <c r="E119" i="1"/>
  <c r="D119" i="1"/>
  <c r="E118" i="1"/>
  <c r="D118" i="1"/>
  <c r="E117" i="1"/>
  <c r="D117" i="1"/>
  <c r="E116" i="1"/>
  <c r="C116" i="1" s="1"/>
  <c r="D116" i="1"/>
  <c r="E115" i="1"/>
  <c r="D115" i="1"/>
  <c r="E114" i="1"/>
  <c r="D114" i="1"/>
  <c r="E113" i="1"/>
  <c r="D113" i="1"/>
  <c r="E112" i="1"/>
  <c r="D112" i="1"/>
  <c r="D111" i="1" s="1"/>
  <c r="C121" i="1"/>
  <c r="E110" i="1"/>
  <c r="C110" i="1" s="1"/>
  <c r="D110" i="1"/>
  <c r="E109" i="1"/>
  <c r="D109" i="1"/>
  <c r="E108" i="1"/>
  <c r="D108" i="1"/>
  <c r="E107" i="1"/>
  <c r="D107" i="1"/>
  <c r="E106" i="1"/>
  <c r="C106" i="1" s="1"/>
  <c r="D106" i="1"/>
  <c r="E105" i="1"/>
  <c r="D105" i="1"/>
  <c r="E104" i="1"/>
  <c r="D104" i="1"/>
  <c r="E103" i="1"/>
  <c r="D103" i="1"/>
  <c r="E102" i="1"/>
  <c r="C102" i="1" s="1"/>
  <c r="D102" i="1"/>
  <c r="E101" i="1"/>
  <c r="D101" i="1"/>
  <c r="E100" i="1"/>
  <c r="D100" i="1"/>
  <c r="E99" i="1"/>
  <c r="D99" i="1"/>
  <c r="E98" i="1"/>
  <c r="C98" i="1" s="1"/>
  <c r="D98" i="1"/>
  <c r="E97" i="1"/>
  <c r="D97" i="1"/>
  <c r="E96" i="1"/>
  <c r="D96" i="1"/>
  <c r="E95" i="1"/>
  <c r="D95" i="1"/>
  <c r="E94" i="1"/>
  <c r="C94" i="1" s="1"/>
  <c r="D94" i="1"/>
  <c r="E93" i="1"/>
  <c r="D93" i="1"/>
  <c r="E92" i="1"/>
  <c r="D92" i="1"/>
  <c r="E91" i="1"/>
  <c r="D91" i="1"/>
  <c r="D90" i="1" s="1"/>
  <c r="I110" i="1"/>
  <c r="I109" i="1"/>
  <c r="I108" i="1"/>
  <c r="I107" i="1"/>
  <c r="I106" i="1"/>
  <c r="I105" i="1"/>
  <c r="I104" i="1"/>
  <c r="I103" i="1"/>
  <c r="I102" i="1"/>
  <c r="I101" i="1"/>
  <c r="I100" i="1"/>
  <c r="I99" i="1"/>
  <c r="I98" i="1"/>
  <c r="I97" i="1"/>
  <c r="I96" i="1"/>
  <c r="I95" i="1"/>
  <c r="I94" i="1"/>
  <c r="I93" i="1"/>
  <c r="I92" i="1"/>
  <c r="I91" i="1"/>
  <c r="F110" i="1"/>
  <c r="F109" i="1"/>
  <c r="F108" i="1"/>
  <c r="F107" i="1"/>
  <c r="F106" i="1"/>
  <c r="F105" i="1"/>
  <c r="F104" i="1"/>
  <c r="F103" i="1"/>
  <c r="F102" i="1"/>
  <c r="F101" i="1"/>
  <c r="F100" i="1"/>
  <c r="F99" i="1"/>
  <c r="F98" i="1"/>
  <c r="F97" i="1"/>
  <c r="F96" i="1"/>
  <c r="F95" i="1"/>
  <c r="F94" i="1"/>
  <c r="F93" i="1"/>
  <c r="F92" i="1"/>
  <c r="F91" i="1"/>
  <c r="K90" i="1"/>
  <c r="J90" i="1"/>
  <c r="H90" i="1"/>
  <c r="G90" i="1"/>
  <c r="T29" i="1" l="1"/>
  <c r="T16" i="1" s="1"/>
  <c r="P29" i="1"/>
  <c r="P16" i="1" s="1"/>
  <c r="Q29" i="1"/>
  <c r="Q16" i="1" s="1"/>
  <c r="O29" i="1"/>
  <c r="S29" i="1"/>
  <c r="S16" i="1" s="1"/>
  <c r="N29" i="1"/>
  <c r="R29" i="1"/>
  <c r="R16" i="1" s="1"/>
  <c r="L20" i="1"/>
  <c r="L19" i="1"/>
  <c r="O17" i="1"/>
  <c r="N17" i="1"/>
  <c r="L18" i="1"/>
  <c r="L21" i="1"/>
  <c r="L25" i="1"/>
  <c r="L17" i="1" s="1"/>
  <c r="M17" i="1"/>
  <c r="C187" i="1"/>
  <c r="I149" i="1"/>
  <c r="C92" i="1"/>
  <c r="C96" i="1"/>
  <c r="C100" i="1"/>
  <c r="C104" i="1"/>
  <c r="C108" i="1"/>
  <c r="F111" i="1"/>
  <c r="C129" i="1"/>
  <c r="C131" i="1"/>
  <c r="C133" i="1"/>
  <c r="C160" i="1"/>
  <c r="C176" i="1"/>
  <c r="C178" i="1"/>
  <c r="C182" i="1"/>
  <c r="C186" i="1"/>
  <c r="E111" i="1"/>
  <c r="I111" i="1"/>
  <c r="I159" i="1"/>
  <c r="F124" i="1"/>
  <c r="C93" i="1"/>
  <c r="C95" i="1"/>
  <c r="C97" i="1"/>
  <c r="C99" i="1"/>
  <c r="C101" i="1"/>
  <c r="C103" i="1"/>
  <c r="C105" i="1"/>
  <c r="C107" i="1"/>
  <c r="C109" i="1"/>
  <c r="C113" i="1"/>
  <c r="C115" i="1"/>
  <c r="C117" i="1"/>
  <c r="C119" i="1"/>
  <c r="C123" i="1"/>
  <c r="C165" i="1"/>
  <c r="C169" i="1"/>
  <c r="F170" i="1"/>
  <c r="C180" i="1"/>
  <c r="C184" i="1"/>
  <c r="C179" i="1"/>
  <c r="D179" i="1"/>
  <c r="E170" i="1"/>
  <c r="C173" i="1"/>
  <c r="I170" i="1"/>
  <c r="C172" i="1"/>
  <c r="C174" i="1"/>
  <c r="C177" i="1"/>
  <c r="D170" i="1"/>
  <c r="C167" i="1"/>
  <c r="E159" i="1"/>
  <c r="C163" i="1"/>
  <c r="F90" i="1"/>
  <c r="I90" i="1"/>
  <c r="C91" i="1"/>
  <c r="C141" i="1"/>
  <c r="C143" i="1"/>
  <c r="E90" i="1"/>
  <c r="E124" i="1"/>
  <c r="C112" i="1"/>
  <c r="C114" i="1"/>
  <c r="C118" i="1"/>
  <c r="C120" i="1"/>
  <c r="C122" i="1"/>
  <c r="I124" i="1"/>
  <c r="C125" i="1"/>
  <c r="C127" i="1"/>
  <c r="C130" i="1"/>
  <c r="C134" i="1"/>
  <c r="C152" i="1"/>
  <c r="C154" i="1"/>
  <c r="C156" i="1"/>
  <c r="C153" i="1"/>
  <c r="F149" i="1"/>
  <c r="D149" i="1"/>
  <c r="C157" i="1"/>
  <c r="C137" i="1"/>
  <c r="C139" i="1"/>
  <c r="C145" i="1"/>
  <c r="D136" i="1"/>
  <c r="C140" i="1"/>
  <c r="C147" i="1"/>
  <c r="D124" i="1"/>
  <c r="C126" i="1"/>
  <c r="E89" i="1"/>
  <c r="D89" i="1"/>
  <c r="C89" i="1" s="1"/>
  <c r="E88" i="1"/>
  <c r="D88" i="1"/>
  <c r="E87" i="1"/>
  <c r="D87" i="1"/>
  <c r="C87" i="1" s="1"/>
  <c r="E86" i="1"/>
  <c r="D86" i="1"/>
  <c r="C86" i="1" s="1"/>
  <c r="E85" i="1"/>
  <c r="D85" i="1"/>
  <c r="C85" i="1" s="1"/>
  <c r="E84" i="1"/>
  <c r="D84" i="1"/>
  <c r="E83" i="1"/>
  <c r="D83" i="1"/>
  <c r="C83" i="1" s="1"/>
  <c r="E82" i="1"/>
  <c r="D82" i="1"/>
  <c r="C82" i="1" s="1"/>
  <c r="E81" i="1"/>
  <c r="D81" i="1"/>
  <c r="C81" i="1" s="1"/>
  <c r="E80" i="1"/>
  <c r="D80" i="1"/>
  <c r="E79" i="1"/>
  <c r="D79" i="1"/>
  <c r="C79" i="1" s="1"/>
  <c r="E77" i="1"/>
  <c r="D77" i="1"/>
  <c r="H78" i="1"/>
  <c r="G78" i="1"/>
  <c r="F78" i="1"/>
  <c r="J78" i="1"/>
  <c r="K78" i="1"/>
  <c r="I80" i="1"/>
  <c r="I81" i="1"/>
  <c r="I82" i="1"/>
  <c r="I83" i="1"/>
  <c r="I84" i="1"/>
  <c r="I85" i="1"/>
  <c r="I86" i="1"/>
  <c r="I87" i="1"/>
  <c r="I88" i="1"/>
  <c r="I89" i="1"/>
  <c r="I79" i="1"/>
  <c r="O16" i="1" l="1"/>
  <c r="M16" i="1"/>
  <c r="N16" i="1"/>
  <c r="C124" i="1"/>
  <c r="C111" i="1"/>
  <c r="C159" i="1"/>
  <c r="C170" i="1"/>
  <c r="C90" i="1"/>
  <c r="I78" i="1"/>
  <c r="D78" i="1"/>
  <c r="C80" i="1"/>
  <c r="C78" i="1" s="1"/>
  <c r="E78" i="1"/>
  <c r="C84" i="1"/>
  <c r="C88" i="1"/>
  <c r="C149" i="1"/>
  <c r="C136" i="1"/>
  <c r="C77" i="1"/>
  <c r="E76" i="1"/>
  <c r="D76" i="1"/>
  <c r="E75" i="1"/>
  <c r="D75" i="1"/>
  <c r="E74" i="1"/>
  <c r="D74" i="1"/>
  <c r="E73" i="1"/>
  <c r="D73" i="1"/>
  <c r="E72" i="1"/>
  <c r="D72" i="1"/>
  <c r="E71" i="1"/>
  <c r="D71" i="1"/>
  <c r="E70" i="1"/>
  <c r="D70" i="1"/>
  <c r="E69" i="1"/>
  <c r="D69" i="1"/>
  <c r="E68" i="1"/>
  <c r="D68" i="1"/>
  <c r="E67" i="1"/>
  <c r="D67" i="1"/>
  <c r="E66" i="1"/>
  <c r="D66" i="1"/>
  <c r="I77" i="1"/>
  <c r="I76" i="1"/>
  <c r="I75" i="1"/>
  <c r="I74" i="1"/>
  <c r="I73" i="1"/>
  <c r="I72" i="1"/>
  <c r="I71" i="1"/>
  <c r="I70" i="1"/>
  <c r="I69" i="1"/>
  <c r="I68" i="1"/>
  <c r="I67" i="1"/>
  <c r="I66" i="1"/>
  <c r="I65" i="1" s="1"/>
  <c r="H65" i="1"/>
  <c r="G65" i="1"/>
  <c r="F65" i="1"/>
  <c r="K65" i="1"/>
  <c r="J65" i="1"/>
  <c r="D59" i="1"/>
  <c r="E56" i="1"/>
  <c r="E64" i="1"/>
  <c r="D64" i="1"/>
  <c r="E63" i="1"/>
  <c r="D63" i="1"/>
  <c r="E62" i="1"/>
  <c r="D62" i="1"/>
  <c r="E61" i="1"/>
  <c r="D61" i="1"/>
  <c r="E60" i="1"/>
  <c r="D60" i="1"/>
  <c r="E59" i="1"/>
  <c r="E58" i="1"/>
  <c r="D58" i="1"/>
  <c r="C58" i="1" s="1"/>
  <c r="E57" i="1"/>
  <c r="D57" i="1"/>
  <c r="D56" i="1"/>
  <c r="C56" i="1" s="1"/>
  <c r="E55" i="1"/>
  <c r="D55" i="1"/>
  <c r="E54" i="1"/>
  <c r="D54" i="1"/>
  <c r="E53" i="1"/>
  <c r="D53" i="1"/>
  <c r="E52" i="1"/>
  <c r="D52" i="1"/>
  <c r="E51" i="1"/>
  <c r="D51" i="1"/>
  <c r="I64" i="1"/>
  <c r="I63" i="1"/>
  <c r="I62" i="1"/>
  <c r="I61" i="1"/>
  <c r="I60" i="1"/>
  <c r="I59" i="1"/>
  <c r="I58" i="1"/>
  <c r="I57" i="1"/>
  <c r="I56" i="1"/>
  <c r="I55" i="1"/>
  <c r="I54" i="1"/>
  <c r="I53" i="1"/>
  <c r="I52" i="1"/>
  <c r="I51" i="1"/>
  <c r="F64" i="1"/>
  <c r="F63" i="1"/>
  <c r="F62" i="1"/>
  <c r="F61" i="1"/>
  <c r="F60" i="1"/>
  <c r="F59" i="1"/>
  <c r="F58" i="1"/>
  <c r="F57" i="1"/>
  <c r="F56" i="1"/>
  <c r="F55" i="1"/>
  <c r="F54" i="1"/>
  <c r="F53" i="1"/>
  <c r="F52" i="1"/>
  <c r="F51" i="1"/>
  <c r="K50" i="1"/>
  <c r="J50" i="1"/>
  <c r="H50" i="1"/>
  <c r="G50" i="1"/>
  <c r="E49" i="1"/>
  <c r="D49" i="1"/>
  <c r="C49" i="1" s="1"/>
  <c r="E48" i="1"/>
  <c r="D48" i="1"/>
  <c r="E47" i="1"/>
  <c r="D47" i="1"/>
  <c r="C47" i="1" s="1"/>
  <c r="E46" i="1"/>
  <c r="D46" i="1"/>
  <c r="E45" i="1"/>
  <c r="D45" i="1"/>
  <c r="C45" i="1" s="1"/>
  <c r="E44" i="1"/>
  <c r="D44" i="1"/>
  <c r="E43" i="1"/>
  <c r="D43" i="1"/>
  <c r="C43" i="1" s="1"/>
  <c r="E42" i="1"/>
  <c r="D42" i="1"/>
  <c r="E41" i="1"/>
  <c r="D41" i="1"/>
  <c r="C41" i="1" s="1"/>
  <c r="I49" i="1"/>
  <c r="I48" i="1"/>
  <c r="I47" i="1"/>
  <c r="I46" i="1"/>
  <c r="I45" i="1"/>
  <c r="I44" i="1"/>
  <c r="I43" i="1"/>
  <c r="I42" i="1"/>
  <c r="I41" i="1"/>
  <c r="H40" i="1"/>
  <c r="G40" i="1"/>
  <c r="F40" i="1"/>
  <c r="E40" i="1"/>
  <c r="K40" i="1"/>
  <c r="J40" i="1"/>
  <c r="E39" i="1"/>
  <c r="D39" i="1"/>
  <c r="E38" i="1"/>
  <c r="D38" i="1"/>
  <c r="E37" i="1"/>
  <c r="D37" i="1"/>
  <c r="E36" i="1"/>
  <c r="D36" i="1"/>
  <c r="C36" i="1" s="1"/>
  <c r="E35" i="1"/>
  <c r="E34" i="1" s="1"/>
  <c r="D35" i="1"/>
  <c r="H34" i="1"/>
  <c r="G34" i="1"/>
  <c r="F34" i="1"/>
  <c r="K34" i="1"/>
  <c r="J34" i="1"/>
  <c r="I35" i="1"/>
  <c r="I39" i="1"/>
  <c r="I38" i="1"/>
  <c r="I37" i="1"/>
  <c r="I36" i="1"/>
  <c r="E32" i="1"/>
  <c r="D33" i="1"/>
  <c r="D32" i="1"/>
  <c r="D31" i="1"/>
  <c r="E33" i="1"/>
  <c r="E31" i="1"/>
  <c r="E30" i="1" s="1"/>
  <c r="I33" i="1"/>
  <c r="I32" i="1"/>
  <c r="I31" i="1"/>
  <c r="H30" i="1"/>
  <c r="G30" i="1"/>
  <c r="F30" i="1"/>
  <c r="K30" i="1"/>
  <c r="J30" i="1"/>
  <c r="D19" i="1"/>
  <c r="D20" i="1"/>
  <c r="D21" i="1"/>
  <c r="D22" i="1"/>
  <c r="D23" i="1"/>
  <c r="D24" i="1"/>
  <c r="D25" i="1"/>
  <c r="D26" i="1"/>
  <c r="D27" i="1"/>
  <c r="D28" i="1"/>
  <c r="D18" i="1"/>
  <c r="E19" i="1"/>
  <c r="C19" i="1" s="1"/>
  <c r="E20" i="1"/>
  <c r="E21" i="1"/>
  <c r="E22" i="1"/>
  <c r="E23" i="1"/>
  <c r="C23" i="1" s="1"/>
  <c r="E24" i="1"/>
  <c r="E25" i="1"/>
  <c r="E26" i="1"/>
  <c r="E27" i="1"/>
  <c r="C27" i="1" s="1"/>
  <c r="E28" i="1"/>
  <c r="E18" i="1"/>
  <c r="I19" i="1"/>
  <c r="I20" i="1"/>
  <c r="I21" i="1"/>
  <c r="I22" i="1"/>
  <c r="I23" i="1"/>
  <c r="I24" i="1"/>
  <c r="I25" i="1"/>
  <c r="I26" i="1"/>
  <c r="I27" i="1"/>
  <c r="I28" i="1"/>
  <c r="I18" i="1"/>
  <c r="K17" i="1"/>
  <c r="J17" i="1"/>
  <c r="F23" i="1"/>
  <c r="F24" i="1"/>
  <c r="F25" i="1"/>
  <c r="F26" i="1"/>
  <c r="F27" i="1"/>
  <c r="F28" i="1"/>
  <c r="F19" i="1"/>
  <c r="F20" i="1"/>
  <c r="F21" i="1"/>
  <c r="F22" i="1"/>
  <c r="F18" i="1"/>
  <c r="H17" i="1"/>
  <c r="G17" i="1"/>
  <c r="C24" i="1"/>
  <c r="C33" i="1" l="1"/>
  <c r="C39" i="1"/>
  <c r="C28" i="1"/>
  <c r="C20" i="1"/>
  <c r="D30" i="1"/>
  <c r="C38" i="1"/>
  <c r="E50" i="1"/>
  <c r="C61" i="1"/>
  <c r="C59" i="1"/>
  <c r="C42" i="1"/>
  <c r="C44" i="1"/>
  <c r="C48" i="1"/>
  <c r="C53" i="1"/>
  <c r="C55" i="1"/>
  <c r="C60" i="1"/>
  <c r="C62" i="1"/>
  <c r="C64" i="1"/>
  <c r="E65" i="1"/>
  <c r="C67" i="1"/>
  <c r="C69" i="1"/>
  <c r="C71" i="1"/>
  <c r="C73" i="1"/>
  <c r="C75" i="1"/>
  <c r="I34" i="1"/>
  <c r="C35" i="1"/>
  <c r="I50" i="1"/>
  <c r="D50" i="1"/>
  <c r="C57" i="1"/>
  <c r="D34" i="1"/>
  <c r="I40" i="1"/>
  <c r="D17" i="1"/>
  <c r="C25" i="1"/>
  <c r="C21" i="1"/>
  <c r="C37" i="1"/>
  <c r="C52" i="1"/>
  <c r="C54" i="1"/>
  <c r="C63" i="1"/>
  <c r="D65" i="1"/>
  <c r="C68" i="1"/>
  <c r="C70" i="1"/>
  <c r="C72" i="1"/>
  <c r="C74" i="1"/>
  <c r="C76" i="1"/>
  <c r="C51" i="1"/>
  <c r="C50" i="1" s="1"/>
  <c r="C18" i="1"/>
  <c r="E17" i="1"/>
  <c r="I17" i="1"/>
  <c r="C32" i="1"/>
  <c r="C30" i="1" s="1"/>
  <c r="D40" i="1"/>
  <c r="F17" i="1"/>
  <c r="C46" i="1"/>
  <c r="C66" i="1"/>
  <c r="F50" i="1"/>
  <c r="I30" i="1"/>
  <c r="C26" i="1"/>
  <c r="C22" i="1"/>
  <c r="D15" i="1"/>
  <c r="E15" i="1" s="1"/>
  <c r="C40" i="1" l="1"/>
  <c r="C34" i="1"/>
  <c r="C17" i="1"/>
  <c r="C65" i="1"/>
</calcChain>
</file>

<file path=xl/sharedStrings.xml><?xml version="1.0" encoding="utf-8"?>
<sst xmlns="http://schemas.openxmlformats.org/spreadsheetml/2006/main" count="402" uniqueCount="209">
  <si>
    <t xml:space="preserve">ỦY BAN NHÂN DÂN </t>
  </si>
  <si>
    <t xml:space="preserve">CỘNG HÒA XÃ HỘI CHỦ NGHĨA VIỆT NAM </t>
  </si>
  <si>
    <t>Biểu mẫu số 68/CK-NSNN</t>
  </si>
  <si>
    <t>TỈNH KIÊN GIANG</t>
  </si>
  <si>
    <t>Độc lập - Tự do - Hạnh phúc</t>
  </si>
  <si>
    <t>Đơn vị: Triệu đồng</t>
  </si>
  <si>
    <t>STT</t>
  </si>
  <si>
    <t xml:space="preserve">Nội dung   </t>
  </si>
  <si>
    <t>Dự toán</t>
  </si>
  <si>
    <t>Quyết toán</t>
  </si>
  <si>
    <t>So sánh (%)</t>
  </si>
  <si>
    <t>Tổng số</t>
  </si>
  <si>
    <t>Trong đó</t>
  </si>
  <si>
    <t>Đầu tư phát triển</t>
  </si>
  <si>
    <t>Kinh phí sự nghiệp</t>
  </si>
  <si>
    <t>Chi đầu tư phát triển</t>
  </si>
  <si>
    <t>Chi thường xuyên</t>
  </si>
  <si>
    <t>A</t>
  </si>
  <si>
    <t>B</t>
  </si>
  <si>
    <t>TỔNG SỐ</t>
  </si>
  <si>
    <t>I</t>
  </si>
  <si>
    <t>NGÂN SÁCH CẤP TỈNH</t>
  </si>
  <si>
    <t>II</t>
  </si>
  <si>
    <t xml:space="preserve">NGÂN SÁCH HUYỆN </t>
  </si>
  <si>
    <t xml:space="preserve">                  Chi Chương trình mục tiêu quốc gia ngân sách xã chi tiết đến từng cơ quan, tổ chức.</t>
  </si>
  <si>
    <t>QUYẾT TOÁN CHI CHƯƠNG TRÌNH MỤC TIÊU QUỐC GIA NGÂN SÁCH CẤP TỈNH VÀ NGÂN SÁCH HUYỆN NĂM 2018</t>
  </si>
  <si>
    <t>Giảm nghèo bền vững giai đoạn 2016-2020</t>
  </si>
  <si>
    <t>Xây dựng nông thôn mới giai đoạn 2016 - 2020</t>
  </si>
  <si>
    <t>Sở Nông nghiệp và Phát triển nông thôn</t>
  </si>
  <si>
    <t>Sở Lao động - Thương binh và Xã hội</t>
  </si>
  <si>
    <t>Sở Thông tin và Truyền thông</t>
  </si>
  <si>
    <t>Sở Nội vụ</t>
  </si>
  <si>
    <t>Ban Dân tộc</t>
  </si>
  <si>
    <t>Uỷ ban Mặt trận Tổ quốc tỉnh</t>
  </si>
  <si>
    <t xml:space="preserve">Tỉnh đoàn Kiên Giang </t>
  </si>
  <si>
    <t>Hội Liên hiệp Phụ nữ tỉnh</t>
  </si>
  <si>
    <t>Hội Nông dân tỉnh</t>
  </si>
  <si>
    <t>Hội Cựu chiến binh tỉnh</t>
  </si>
  <si>
    <t>Các đơn vị khác</t>
  </si>
  <si>
    <t>1</t>
  </si>
  <si>
    <t xml:space="preserve">    Tổng thành phố Rạch Giá</t>
  </si>
  <si>
    <t>Thành phố Rạch Giá</t>
  </si>
  <si>
    <t>Xã Phi Thông</t>
  </si>
  <si>
    <t>Văn phòng Điều phối nông thôn mới (cấp huyện)</t>
  </si>
  <si>
    <t>-</t>
  </si>
  <si>
    <t>2</t>
  </si>
  <si>
    <t xml:space="preserve">    Tổng thành phố Hà Tiên</t>
  </si>
  <si>
    <t>Thành phố Hà Tiên</t>
  </si>
  <si>
    <t>Xã Tiên Hải</t>
  </si>
  <si>
    <t>Xã Mỹ Đức</t>
  </si>
  <si>
    <t>Xã Thuận Yên</t>
  </si>
  <si>
    <t>3</t>
  </si>
  <si>
    <t xml:space="preserve">    Tổng huyện Kiên Lương</t>
  </si>
  <si>
    <t>Huyện Kiên Lương</t>
  </si>
  <si>
    <t>Xã Hòa Điền</t>
  </si>
  <si>
    <t>Xã Hòn Nghệ</t>
  </si>
  <si>
    <t>Xã Kiên Bình</t>
  </si>
  <si>
    <t>Xã Bình Trị</t>
  </si>
  <si>
    <t>Xã Bình An</t>
  </si>
  <si>
    <t>Xã Dương Hòa</t>
  </si>
  <si>
    <t>Xã Sơn Hải</t>
  </si>
  <si>
    <t>4</t>
  </si>
  <si>
    <t xml:space="preserve">    Tổng huyện Hòn Đất</t>
  </si>
  <si>
    <t>Huyện Hòn Đất</t>
  </si>
  <si>
    <t>Xã Mỹ Lâm</t>
  </si>
  <si>
    <t>Xã Sơn Kiên</t>
  </si>
  <si>
    <t>Xã Thổ Sơn</t>
  </si>
  <si>
    <t>Xã Bình Sơn</t>
  </si>
  <si>
    <t>Xã Bình Giang</t>
  </si>
  <si>
    <t>Xã Mỹ Thái</t>
  </si>
  <si>
    <t>Xã Nam Thái Sơn</t>
  </si>
  <si>
    <t>Xã Mỹ Hiệp Sơn</t>
  </si>
  <si>
    <t>Xã Sơn Bình</t>
  </si>
  <si>
    <t>Xã Mỹ Thuận</t>
  </si>
  <si>
    <t>Xã Lình Huỳnh</t>
  </si>
  <si>
    <t>Xã Mỹ Phước</t>
  </si>
  <si>
    <t>5</t>
  </si>
  <si>
    <t xml:space="preserve">    Tổng huyện Tân Hiệp</t>
  </si>
  <si>
    <t>Huyện Tân Hiệp</t>
  </si>
  <si>
    <t>Xã Tân Hiệp A</t>
  </si>
  <si>
    <t>Xã Thạnh Đông A</t>
  </si>
  <si>
    <t>Xã Tân Hiệp B</t>
  </si>
  <si>
    <t>Xã Tân Hòa</t>
  </si>
  <si>
    <t>Xã Tân An</t>
  </si>
  <si>
    <t>Xã Tân Hội</t>
  </si>
  <si>
    <t>Xã Thạnh Đông B</t>
  </si>
  <si>
    <t>Xã Thạnh Đông</t>
  </si>
  <si>
    <t>Xã Thạnh Trị</t>
  </si>
  <si>
    <t>Xã Tân Thành</t>
  </si>
  <si>
    <t>6</t>
  </si>
  <si>
    <t>Tổng huyện Châu Thành</t>
  </si>
  <si>
    <t>Huyện Châu Thành</t>
  </si>
  <si>
    <t>Xã Thạnh Lộc</t>
  </si>
  <si>
    <t>Xã Giục Tượng</t>
  </si>
  <si>
    <t>Xã Vĩnh Hòa Hiệp</t>
  </si>
  <si>
    <t>Xã Vĩnh Hòa Phú</t>
  </si>
  <si>
    <t>Xã Minh Hòa</t>
  </si>
  <si>
    <t>Xã Mong Thọ A</t>
  </si>
  <si>
    <t>Xã Mong Thọ B</t>
  </si>
  <si>
    <t>Xã Mong Thọ</t>
  </si>
  <si>
    <t xml:space="preserve">    Tổng huyện Giồng Riềng</t>
  </si>
  <si>
    <t>Huyện Giồng Riềng</t>
  </si>
  <si>
    <t>Xã Long Thạnh</t>
  </si>
  <si>
    <t>Xã Hòa An</t>
  </si>
  <si>
    <t>Xã Hòa Thuận</t>
  </si>
  <si>
    <t>Xã Ngọc Hòa</t>
  </si>
  <si>
    <t>Xã Ngọc Thành</t>
  </si>
  <si>
    <t>Xã Ngọc Thuận</t>
  </si>
  <si>
    <t>Xã Thạnh Phước</t>
  </si>
  <si>
    <t>Xã Vĩnh Phú</t>
  </si>
  <si>
    <t>Xã Vĩnh Thạnh</t>
  </si>
  <si>
    <t>Xã Bàn Tân Định</t>
  </si>
  <si>
    <t>Xã Bàn Thạch</t>
  </si>
  <si>
    <t>Xã Thạnh Hòa</t>
  </si>
  <si>
    <t>Xã Hòa Hưng</t>
  </si>
  <si>
    <t>Xã Ngọc Chúc</t>
  </si>
  <si>
    <t>Xã Thạnh Hưng</t>
  </si>
  <si>
    <t>Xã Hòa Lợi</t>
  </si>
  <si>
    <t>Xã Thạnh Bình</t>
  </si>
  <si>
    <t xml:space="preserve">    Tổng huyện Gò Quao</t>
  </si>
  <si>
    <t>Huyện Gò Quao</t>
  </si>
  <si>
    <t>Xã Định An</t>
  </si>
  <si>
    <t>Xã Định Hòa</t>
  </si>
  <si>
    <t>Xã Vĩnh Hòa Hưng Bắc</t>
  </si>
  <si>
    <t>Xã Vĩnh Hòa Hưng Nam</t>
  </si>
  <si>
    <t>Xã Thủy Liễu</t>
  </si>
  <si>
    <t>Xã Thới Quản</t>
  </si>
  <si>
    <t>Xã Vĩnh Phước A</t>
  </si>
  <si>
    <t>Xã Vĩnh Phước B</t>
  </si>
  <si>
    <t>Xã Vĩnh Thắng</t>
  </si>
  <si>
    <t>Xã Vĩnh Tuy</t>
  </si>
  <si>
    <t xml:space="preserve">    Tổng huyện An Biên</t>
  </si>
  <si>
    <t>Huyện An Biên</t>
  </si>
  <si>
    <t>Xã Đông Yên</t>
  </si>
  <si>
    <t>Thị Trấn Thứ Ba</t>
  </si>
  <si>
    <t>Xã Tây Yên A</t>
  </si>
  <si>
    <t>Xã Hưng Yên</t>
  </si>
  <si>
    <t>Xã Tây Yên</t>
  </si>
  <si>
    <t>Xã Đông Thái</t>
  </si>
  <si>
    <t>Xã Nam Yên</t>
  </si>
  <si>
    <t>Xã Nam Thái</t>
  </si>
  <si>
    <t>Xã Nam Thái A</t>
  </si>
  <si>
    <t xml:space="preserve">    Tổng huyện An Minh</t>
  </si>
  <si>
    <t>Huyện An Minh</t>
  </si>
  <si>
    <t>Xã Đông Hòa</t>
  </si>
  <si>
    <t>Xã Vân Khánh</t>
  </si>
  <si>
    <t>Xã Vân Khánh Đông</t>
  </si>
  <si>
    <t>Xã Đông Hưng A</t>
  </si>
  <si>
    <t>Xã Thuận Hòa</t>
  </si>
  <si>
    <t>Xã Tân Thạnh</t>
  </si>
  <si>
    <t>Xã Vân Khánh Tây</t>
  </si>
  <si>
    <t xml:space="preserve">Xã Đông Hưng </t>
  </si>
  <si>
    <t>Xã Đông Hưng B</t>
  </si>
  <si>
    <t>Xã Đông Thạnh</t>
  </si>
  <si>
    <t>11</t>
  </si>
  <si>
    <t xml:space="preserve">    Tổng huyện Vĩnh Thuận</t>
  </si>
  <si>
    <t>Huyện Vĩnh Thuận</t>
  </si>
  <si>
    <t>Xã Vĩnh Bình Bắc</t>
  </si>
  <si>
    <t>Xã Vĩnh Thuận</t>
  </si>
  <si>
    <t>Xã Phong Đông</t>
  </si>
  <si>
    <t>Xã Vĩnh Phong</t>
  </si>
  <si>
    <t>Xã Vĩnh Bình Nam</t>
  </si>
  <si>
    <t>Xã Tân Thuận</t>
  </si>
  <si>
    <t>Xã Bình Minh</t>
  </si>
  <si>
    <t>12</t>
  </si>
  <si>
    <t xml:space="preserve">    Tổng huyện Phú Quốc</t>
  </si>
  <si>
    <t>Huyện Phú Quốc</t>
  </si>
  <si>
    <t>Xã Cửa Cạn</t>
  </si>
  <si>
    <t>Xã Cửa Dương</t>
  </si>
  <si>
    <t>Xã Dương Tơ</t>
  </si>
  <si>
    <t>Xã Hàm Ninh</t>
  </si>
  <si>
    <t>Xã Gành Dầu</t>
  </si>
  <si>
    <t>Xã Bãi Thơm</t>
  </si>
  <si>
    <t>Xã Hòn Thơm</t>
  </si>
  <si>
    <t>Xã Thổ Châu</t>
  </si>
  <si>
    <t>13</t>
  </si>
  <si>
    <t xml:space="preserve">    Tổng huyện U Minh Thượng</t>
  </si>
  <si>
    <t>Huyện U Minh Thượng</t>
  </si>
  <si>
    <t>Xã Thạnh Yên</t>
  </si>
  <si>
    <t>Xã Vĩnh Hòa</t>
  </si>
  <si>
    <t>Xã Thạnh Yên A</t>
  </si>
  <si>
    <t>Xã Hòa Chánh</t>
  </si>
  <si>
    <t>Xã Minh Thuận</t>
  </si>
  <si>
    <t>Xã An Minh Bắc</t>
  </si>
  <si>
    <t>14</t>
  </si>
  <si>
    <t xml:space="preserve">    Tổng huyện Giang Thành</t>
  </si>
  <si>
    <t>Huyện Giang Thành</t>
  </si>
  <si>
    <t>Xã Vĩnh Điều</t>
  </si>
  <si>
    <t>Xã Tân Khánh Hòa</t>
  </si>
  <si>
    <t>Xã Phú Lợi</t>
  </si>
  <si>
    <t>Xã Phú Mỹ</t>
  </si>
  <si>
    <t xml:space="preserve">    Tổng huyện Kiên Hải</t>
  </si>
  <si>
    <t>Huyện Kiên Hải</t>
  </si>
  <si>
    <t>Xã Lại Sơn</t>
  </si>
  <si>
    <t>Xã An Sơn</t>
  </si>
  <si>
    <t>Xã Hòn Tre</t>
  </si>
  <si>
    <t>Xã Nam Du</t>
  </si>
  <si>
    <t>Chi các chương trình mục tiêu khác (Vốn đầu tư)</t>
  </si>
  <si>
    <t>20=10/1</t>
  </si>
  <si>
    <t>21=11/2</t>
  </si>
  <si>
    <t>22=12/3</t>
  </si>
  <si>
    <t>23=13/4</t>
  </si>
  <si>
    <t>24=14/5</t>
  </si>
  <si>
    <t>25=15/6</t>
  </si>
  <si>
    <t>26=16/7</t>
  </si>
  <si>
    <t>27=17/8</t>
  </si>
  <si>
    <t>28=18/9</t>
  </si>
  <si>
    <t>(Kèm theo Quyết định số          /QĐ-UBND ngày           tháng       năm 2020  của UBND tỉnh Kiên Giang)</t>
  </si>
  <si>
    <r>
      <t xml:space="preserve"> </t>
    </r>
    <r>
      <rPr>
        <b/>
        <i/>
        <sz val="12"/>
        <rFont val="Times New Roman"/>
        <family val="1"/>
      </rPr>
      <t>Ghi chú</t>
    </r>
    <r>
      <rPr>
        <i/>
        <sz val="12"/>
        <rFont val="Times New Roman"/>
        <family val="1"/>
      </rPr>
      <t>:(1) Chi Chương trình mục tiêu quốc gia ngân sách tỉnh chi tiết đến từng cơ quan, tổ chức và từng huyện. Chi Chương trình mục tiêu quốc gia ngân sách huyện chi tiết đến từng xã.</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</si>
</sst>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2">
    <font>
      <sz val="11"/>
      <color theme="1"/>
      <name val="Calibri"/>
      <family val="2"/>
      <charset val="163"/>
      <scheme val="minor"/>
    </font>
    <font>
      <sz val="12"/>
      <name val=".VnTime"/>
      <family val="2"/>
    </font>
    <font>
      <b/>
      <sz val="12"/>
      <name val="Times New Roman"/>
      <family val="1"/>
    </font>
    <font>
      <sz val="11"/>
      <color theme="1"/>
      <name val="Calibri"/>
      <family val="2"/>
      <charset val="163"/>
      <scheme val="minor"/>
    </font>
    <font>
      <sz val="12"/>
      <name val="Times New Roman"/>
      <family val="1"/>
    </font>
    <font>
      <sz val="14"/>
      <name val=".VnTime"/>
      <family val="2"/>
    </font>
    <font>
      <i/>
      <sz val="12"/>
      <name val="Times New Roman"/>
      <family val="1"/>
    </font>
    <font>
      <b/>
      <sz val="12"/>
      <color rgb="FFFF0000"/>
      <name val="Times New Roman"/>
      <family val="1"/>
    </font>
    <font>
      <b/>
      <sz val="12"/>
      <color rgb="FF0000FF"/>
      <name val="Times New Roman"/>
      <family val="1"/>
    </font>
    <font>
      <b/>
      <sz val="12"/>
      <color rgb="FFFF00FF"/>
      <name val="Times New Roman"/>
      <family val="1"/>
    </font>
    <font>
      <sz val="12"/>
      <color rgb="FFFF00FF"/>
      <name val="Times New Roman"/>
      <family val="1"/>
    </font>
    <font>
      <b/>
      <i/>
      <sz val="12"/>
      <name val="Times New Roman"/>
      <family val="1"/>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style="thin">
        <color rgb="FF000000"/>
      </right>
      <top style="dashed">
        <color rgb="FF000000"/>
      </top>
      <bottom style="dashed">
        <color rgb="FF000000"/>
      </bottom>
      <diagonal/>
    </border>
    <border>
      <left style="thin">
        <color rgb="FF000000"/>
      </left>
      <right style="thin">
        <color rgb="FF000000"/>
      </right>
      <top style="dashed">
        <color rgb="FF000000"/>
      </top>
      <bottom style="dashed">
        <color rgb="FF000000"/>
      </bottom>
      <diagonal/>
    </border>
    <border>
      <left style="thin">
        <color indexed="64"/>
      </left>
      <right style="thin">
        <color indexed="64"/>
      </right>
      <top style="dashed">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5" fillId="0" borderId="0" applyProtection="0"/>
  </cellStyleXfs>
  <cellXfs count="77">
    <xf numFmtId="0" fontId="0" fillId="0" borderId="0" xfId="0"/>
    <xf numFmtId="164" fontId="4" fillId="0" borderId="0" xfId="1" applyNumberFormat="1" applyFont="1" applyFill="1" applyAlignment="1">
      <alignment horizontal="centerContinuous" vertical="center"/>
    </xf>
    <xf numFmtId="0" fontId="2" fillId="0" borderId="0" xfId="3" applyFont="1" applyFill="1" applyAlignment="1">
      <alignment vertical="center"/>
    </xf>
    <xf numFmtId="0" fontId="4" fillId="0" borderId="0" xfId="3" applyFont="1" applyFill="1" applyAlignment="1">
      <alignment vertical="center"/>
    </xf>
    <xf numFmtId="0" fontId="4" fillId="0" borderId="0" xfId="3" applyFont="1" applyFill="1" applyAlignment="1">
      <alignment horizontal="centerContinuous" vertical="center"/>
    </xf>
    <xf numFmtId="0" fontId="2" fillId="0" borderId="4" xfId="3" applyFont="1" applyFill="1" applyBorder="1" applyAlignment="1">
      <alignment vertical="center"/>
    </xf>
    <xf numFmtId="164" fontId="2" fillId="0" borderId="4" xfId="1" applyNumberFormat="1" applyFont="1" applyFill="1" applyBorder="1" applyAlignment="1">
      <alignment vertical="center"/>
    </xf>
    <xf numFmtId="164" fontId="4" fillId="0" borderId="4" xfId="1" applyNumberFormat="1" applyFont="1" applyFill="1" applyBorder="1" applyAlignment="1">
      <alignment vertical="center"/>
    </xf>
    <xf numFmtId="0" fontId="4" fillId="0" borderId="4" xfId="0" applyFont="1" applyFill="1" applyBorder="1" applyAlignment="1">
      <alignment horizontal="center" vertical="center"/>
    </xf>
    <xf numFmtId="0" fontId="4" fillId="0" borderId="4" xfId="3" applyFont="1" applyFill="1" applyBorder="1" applyAlignment="1">
      <alignment vertical="center"/>
    </xf>
    <xf numFmtId="0" fontId="2" fillId="0" borderId="4" xfId="0" applyFont="1" applyFill="1" applyBorder="1" applyAlignment="1">
      <alignment horizontal="center" vertical="center"/>
    </xf>
    <xf numFmtId="0" fontId="4" fillId="0" borderId="5" xfId="3" applyFont="1" applyFill="1" applyBorder="1" applyAlignment="1">
      <alignment vertical="center"/>
    </xf>
    <xf numFmtId="164" fontId="4" fillId="0" borderId="5" xfId="1" applyNumberFormat="1" applyFont="1" applyFill="1" applyBorder="1" applyAlignment="1">
      <alignment vertical="center"/>
    </xf>
    <xf numFmtId="0" fontId="6" fillId="0" borderId="0" xfId="0" applyFont="1" applyFill="1" applyAlignment="1">
      <alignment horizontal="left" vertical="center"/>
    </xf>
    <xf numFmtId="0" fontId="6" fillId="0" borderId="0" xfId="0" applyFont="1" applyFill="1" applyAlignment="1">
      <alignment vertical="center"/>
    </xf>
    <xf numFmtId="164" fontId="4" fillId="0" borderId="0" xfId="1" applyNumberFormat="1" applyFont="1" applyFill="1" applyAlignment="1">
      <alignment vertical="center"/>
    </xf>
    <xf numFmtId="0" fontId="4" fillId="0" borderId="4" xfId="0" applyFont="1" applyFill="1" applyBorder="1" applyAlignment="1">
      <alignment vertical="center" wrapText="1"/>
    </xf>
    <xf numFmtId="0" fontId="2" fillId="0" borderId="4" xfId="3" applyFont="1" applyFill="1" applyBorder="1" applyAlignment="1">
      <alignment vertical="center" wrapText="1"/>
    </xf>
    <xf numFmtId="0" fontId="4" fillId="0" borderId="4" xfId="3" applyFont="1" applyFill="1" applyBorder="1" applyAlignment="1">
      <alignment vertical="center" wrapText="1"/>
    </xf>
    <xf numFmtId="0" fontId="4" fillId="0" borderId="4" xfId="0" quotePrefix="1" applyFont="1" applyFill="1" applyBorder="1" applyAlignment="1">
      <alignment horizontal="center" vertical="center"/>
    </xf>
    <xf numFmtId="0" fontId="2" fillId="0" borderId="4" xfId="0" quotePrefix="1" applyFont="1" applyFill="1" applyBorder="1" applyAlignment="1">
      <alignment horizontal="center" vertical="center"/>
    </xf>
    <xf numFmtId="0" fontId="4" fillId="0" borderId="13" xfId="0" applyFont="1" applyFill="1" applyBorder="1" applyAlignment="1">
      <alignment horizontal="center" vertical="center"/>
    </xf>
    <xf numFmtId="164" fontId="4" fillId="0" borderId="13" xfId="1" applyNumberFormat="1" applyFont="1" applyFill="1" applyBorder="1" applyAlignment="1">
      <alignment vertical="center"/>
    </xf>
    <xf numFmtId="3" fontId="4" fillId="0" borderId="13" xfId="3" applyNumberFormat="1" applyFont="1" applyFill="1" applyBorder="1" applyAlignment="1">
      <alignment vertical="center"/>
    </xf>
    <xf numFmtId="0" fontId="2" fillId="0" borderId="13" xfId="0" applyFont="1" applyFill="1" applyBorder="1" applyAlignment="1">
      <alignment horizontal="center" vertical="center"/>
    </xf>
    <xf numFmtId="0" fontId="2" fillId="0" borderId="13" xfId="0" applyFont="1" applyFill="1" applyBorder="1" applyAlignment="1">
      <alignment horizontal="center" vertical="center" wrapText="1"/>
    </xf>
    <xf numFmtId="164" fontId="2" fillId="0" borderId="13" xfId="1" applyNumberFormat="1" applyFont="1" applyFill="1" applyBorder="1" applyAlignment="1">
      <alignment vertical="center"/>
    </xf>
    <xf numFmtId="3" fontId="2" fillId="0" borderId="13" xfId="3" applyNumberFormat="1" applyFont="1" applyFill="1" applyBorder="1" applyAlignment="1">
      <alignment vertical="center"/>
    </xf>
    <xf numFmtId="0" fontId="4" fillId="0" borderId="13" xfId="0" applyFont="1" applyFill="1" applyBorder="1" applyAlignment="1">
      <alignment horizontal="left" vertical="center" wrapText="1"/>
    </xf>
    <xf numFmtId="164" fontId="2" fillId="0" borderId="13" xfId="3" applyNumberFormat="1" applyFont="1" applyFill="1" applyBorder="1" applyAlignment="1">
      <alignment vertical="center"/>
    </xf>
    <xf numFmtId="0" fontId="2" fillId="0" borderId="13" xfId="0" applyFont="1" applyFill="1" applyBorder="1" applyAlignment="1">
      <alignment horizontal="left" vertical="center" wrapText="1"/>
    </xf>
    <xf numFmtId="0" fontId="4" fillId="0" borderId="5" xfId="3" applyFont="1" applyFill="1" applyBorder="1" applyAlignment="1">
      <alignment horizontal="left" vertical="center" wrapText="1"/>
    </xf>
    <xf numFmtId="0" fontId="8" fillId="0" borderId="4" xfId="3" applyFont="1" applyFill="1" applyBorder="1" applyAlignment="1">
      <alignment horizontal="center" vertical="center"/>
    </xf>
    <xf numFmtId="0" fontId="8" fillId="0" borderId="4" xfId="3" applyFont="1" applyFill="1" applyBorder="1" applyAlignment="1">
      <alignment vertical="center"/>
    </xf>
    <xf numFmtId="164" fontId="8" fillId="0" borderId="4" xfId="1" applyNumberFormat="1" applyFont="1" applyFill="1" applyBorder="1" applyAlignment="1">
      <alignment vertical="center"/>
    </xf>
    <xf numFmtId="0" fontId="8" fillId="0" borderId="0" xfId="3" applyFont="1" applyFill="1" applyAlignment="1">
      <alignment vertical="center"/>
    </xf>
    <xf numFmtId="0" fontId="9" fillId="0" borderId="3" xfId="3" applyFont="1" applyFill="1" applyBorder="1" applyAlignment="1">
      <alignment horizontal="center" vertical="center"/>
    </xf>
    <xf numFmtId="164" fontId="9" fillId="0" borderId="3" xfId="1" applyNumberFormat="1" applyFont="1" applyFill="1" applyBorder="1" applyAlignment="1">
      <alignment horizontal="center" vertical="center"/>
    </xf>
    <xf numFmtId="9" fontId="9" fillId="0" borderId="3" xfId="2" applyFont="1" applyFill="1" applyBorder="1" applyAlignment="1">
      <alignment horizontal="center" vertical="center"/>
    </xf>
    <xf numFmtId="164" fontId="9" fillId="0" borderId="0" xfId="3" applyNumberFormat="1" applyFont="1" applyFill="1" applyAlignment="1">
      <alignment horizontal="center" vertical="center"/>
    </xf>
    <xf numFmtId="0" fontId="9" fillId="0" borderId="0" xfId="3" applyFont="1" applyFill="1" applyAlignment="1">
      <alignment horizontal="center" vertical="center"/>
    </xf>
    <xf numFmtId="9" fontId="10" fillId="0" borderId="3" xfId="2" applyFont="1" applyFill="1" applyBorder="1" applyAlignment="1">
      <alignment horizontal="center" vertical="center"/>
    </xf>
    <xf numFmtId="164" fontId="2" fillId="0" borderId="2" xfId="1" applyNumberFormat="1" applyFont="1" applyFill="1" applyBorder="1" applyAlignment="1">
      <alignment horizontal="center" vertical="center" wrapText="1"/>
    </xf>
    <xf numFmtId="164" fontId="2" fillId="0" borderId="14" xfId="1" applyNumberFormat="1" applyFont="1" applyFill="1" applyBorder="1" applyAlignment="1">
      <alignment horizontal="center" vertical="center" wrapText="1"/>
    </xf>
    <xf numFmtId="164" fontId="2" fillId="0" borderId="15" xfId="1" applyNumberFormat="1" applyFont="1" applyFill="1" applyBorder="1" applyAlignment="1">
      <alignment horizontal="center" vertical="center" wrapText="1"/>
    </xf>
    <xf numFmtId="164" fontId="2" fillId="0" borderId="16" xfId="1" applyNumberFormat="1" applyFont="1" applyFill="1" applyBorder="1" applyAlignment="1">
      <alignment horizontal="center" vertical="center" wrapText="1"/>
    </xf>
    <xf numFmtId="0" fontId="2" fillId="0" borderId="1" xfId="3" applyFont="1" applyFill="1" applyBorder="1" applyAlignment="1">
      <alignment horizontal="center" vertical="center" wrapText="1"/>
    </xf>
    <xf numFmtId="0" fontId="2" fillId="0" borderId="6" xfId="3" applyFont="1" applyFill="1" applyBorder="1" applyAlignment="1">
      <alignment horizontal="center" vertical="center" wrapText="1"/>
    </xf>
    <xf numFmtId="0" fontId="2" fillId="0" borderId="8" xfId="3" applyFont="1" applyFill="1" applyBorder="1" applyAlignment="1">
      <alignment horizontal="center" vertical="center" wrapText="1"/>
    </xf>
    <xf numFmtId="164" fontId="2" fillId="0" borderId="6" xfId="1" applyNumberFormat="1" applyFont="1" applyFill="1" applyBorder="1" applyAlignment="1">
      <alignment horizontal="center" vertical="center" wrapText="1"/>
    </xf>
    <xf numFmtId="164" fontId="2" fillId="0" borderId="7" xfId="1" applyNumberFormat="1" applyFont="1" applyFill="1" applyBorder="1" applyAlignment="1">
      <alignment horizontal="center" vertical="center" wrapText="1"/>
    </xf>
    <xf numFmtId="164" fontId="2" fillId="0" borderId="8" xfId="1" applyNumberFormat="1" applyFont="1" applyFill="1" applyBorder="1" applyAlignment="1">
      <alignment horizontal="center" vertical="center" wrapText="1"/>
    </xf>
    <xf numFmtId="164" fontId="2" fillId="0" borderId="9" xfId="1" applyNumberFormat="1" applyFont="1" applyFill="1" applyBorder="1" applyAlignment="1">
      <alignment horizontal="center" vertical="center" wrapText="1"/>
    </xf>
    <xf numFmtId="164" fontId="2" fillId="0" borderId="10" xfId="1" applyNumberFormat="1" applyFont="1" applyFill="1" applyBorder="1" applyAlignment="1">
      <alignment horizontal="center" vertical="center" wrapText="1"/>
    </xf>
    <xf numFmtId="164" fontId="2" fillId="0" borderId="2" xfId="1" applyNumberFormat="1" applyFont="1" applyFill="1" applyBorder="1" applyAlignment="1">
      <alignment horizontal="center" vertical="center" wrapText="1"/>
    </xf>
    <xf numFmtId="164" fontId="2" fillId="0" borderId="1" xfId="1" applyNumberFormat="1" applyFont="1" applyFill="1" applyBorder="1" applyAlignment="1">
      <alignment horizontal="center" vertical="center" wrapText="1"/>
    </xf>
    <xf numFmtId="0" fontId="2" fillId="0" borderId="0" xfId="3" applyFont="1" applyFill="1" applyAlignment="1">
      <alignment horizontal="center" vertical="center"/>
    </xf>
    <xf numFmtId="164" fontId="2" fillId="0" borderId="0" xfId="1" applyNumberFormat="1" applyFont="1" applyFill="1" applyAlignment="1">
      <alignment horizontal="center" vertical="center"/>
    </xf>
    <xf numFmtId="164" fontId="7" fillId="0" borderId="6" xfId="1" applyNumberFormat="1" applyFont="1" applyFill="1" applyBorder="1" applyAlignment="1">
      <alignment horizontal="center" vertical="center"/>
    </xf>
    <xf numFmtId="164" fontId="7" fillId="0" borderId="7" xfId="1" applyNumberFormat="1" applyFont="1" applyFill="1" applyBorder="1" applyAlignment="1">
      <alignment horizontal="center" vertical="center"/>
    </xf>
    <xf numFmtId="164" fontId="7" fillId="0" borderId="8" xfId="1" applyNumberFormat="1" applyFont="1" applyFill="1" applyBorder="1" applyAlignment="1">
      <alignment horizontal="center" vertical="center"/>
    </xf>
    <xf numFmtId="164" fontId="9" fillId="0" borderId="1" xfId="1" applyNumberFormat="1" applyFont="1" applyFill="1" applyBorder="1" applyAlignment="1">
      <alignment horizontal="center" vertical="center"/>
    </xf>
    <xf numFmtId="0" fontId="2" fillId="0" borderId="0" xfId="3" applyFont="1" applyFill="1" applyAlignment="1">
      <alignment horizontal="right" vertical="center"/>
    </xf>
    <xf numFmtId="0" fontId="2" fillId="0" borderId="0" xfId="3" applyFont="1" applyFill="1" applyAlignment="1">
      <alignment horizontal="right" vertical="center"/>
    </xf>
    <xf numFmtId="0" fontId="2" fillId="0" borderId="0" xfId="3" applyFont="1" applyFill="1" applyAlignment="1">
      <alignment horizontal="left" vertical="center"/>
    </xf>
    <xf numFmtId="0" fontId="6" fillId="0" borderId="0" xfId="4" applyNumberFormat="1" applyFont="1" applyFill="1" applyBorder="1" applyAlignment="1">
      <alignment horizontal="center" vertical="center" wrapText="1"/>
    </xf>
    <xf numFmtId="0" fontId="2" fillId="0" borderId="0" xfId="4" applyNumberFormat="1" applyFont="1" applyFill="1" applyBorder="1" applyAlignment="1">
      <alignment vertical="center" wrapText="1"/>
    </xf>
    <xf numFmtId="164" fontId="2" fillId="0" borderId="0" xfId="1" applyNumberFormat="1" applyFont="1" applyFill="1" applyBorder="1" applyAlignment="1">
      <alignment vertical="center" wrapText="1"/>
    </xf>
    <xf numFmtId="0" fontId="6" fillId="0" borderId="0" xfId="3" applyFont="1" applyFill="1" applyAlignment="1">
      <alignment horizontal="left" vertical="center"/>
    </xf>
    <xf numFmtId="164" fontId="6" fillId="0" borderId="0" xfId="1" applyNumberFormat="1" applyFont="1" applyFill="1" applyBorder="1" applyAlignment="1">
      <alignment horizontal="center" vertical="center"/>
    </xf>
    <xf numFmtId="164" fontId="6" fillId="0" borderId="0" xfId="1" applyNumberFormat="1" applyFont="1" applyFill="1" applyBorder="1" applyAlignment="1">
      <alignment horizontal="center" vertical="center"/>
    </xf>
    <xf numFmtId="0" fontId="6" fillId="0" borderId="0" xfId="3" applyFont="1" applyFill="1" applyBorder="1" applyAlignment="1">
      <alignment horizontal="right" vertical="center"/>
    </xf>
    <xf numFmtId="0" fontId="2" fillId="0" borderId="11" xfId="0" applyFont="1" applyFill="1" applyBorder="1" applyAlignment="1">
      <alignment horizontal="center" vertical="center" wrapText="1"/>
    </xf>
    <xf numFmtId="0" fontId="2" fillId="0" borderId="12" xfId="0" applyFont="1" applyFill="1" applyBorder="1" applyAlignment="1">
      <alignment horizontal="left" vertical="center" wrapText="1"/>
    </xf>
    <xf numFmtId="164" fontId="6" fillId="0" borderId="0" xfId="1" applyNumberFormat="1" applyFont="1" applyFill="1" applyAlignment="1">
      <alignment horizontal="left" vertical="center"/>
    </xf>
    <xf numFmtId="0" fontId="2" fillId="0" borderId="2" xfId="3" applyFont="1" applyFill="1" applyBorder="1" applyAlignment="1">
      <alignment horizontal="center" vertical="center" wrapText="1"/>
    </xf>
    <xf numFmtId="0" fontId="2" fillId="0" borderId="0" xfId="3" applyFont="1" applyFill="1" applyAlignment="1">
      <alignment horizontal="center" vertical="center" wrapText="1"/>
    </xf>
  </cellXfs>
  <cellStyles count="5">
    <cellStyle name="Comma" xfId="1" builtinId="3"/>
    <cellStyle name="Normal" xfId="0" builtinId="0"/>
    <cellStyle name="Normal 2" xfId="3"/>
    <cellStyle name="Normal 3 4" xfId="4"/>
    <cellStyle name="Percent" xfId="2" builtinId="5"/>
  </cellStyles>
  <dxfs count="0"/>
  <tableStyles count="0" defaultTableStyle="TableStyleMedium2" defaultPivotStyle="PivotStyleLight16"/>
  <colors>
    <mruColors>
      <color rgb="FFFF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190500</xdr:colOff>
      <xdr:row>1</xdr:row>
      <xdr:rowOff>228600</xdr:rowOff>
    </xdr:from>
    <xdr:to>
      <xdr:col>1</xdr:col>
      <xdr:colOff>1276350</xdr:colOff>
      <xdr:row>1</xdr:row>
      <xdr:rowOff>228600</xdr:rowOff>
    </xdr:to>
    <xdr:cxnSp macro="">
      <xdr:nvCxnSpPr>
        <xdr:cNvPr id="2" name="Straight Connector 1"/>
        <xdr:cNvCxnSpPr/>
      </xdr:nvCxnSpPr>
      <xdr:spPr>
        <a:xfrm>
          <a:off x="457200" y="495300"/>
          <a:ext cx="1085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xdr:row>
      <xdr:rowOff>247650</xdr:rowOff>
    </xdr:from>
    <xdr:to>
      <xdr:col>16</xdr:col>
      <xdr:colOff>542925</xdr:colOff>
      <xdr:row>1</xdr:row>
      <xdr:rowOff>247650</xdr:rowOff>
    </xdr:to>
    <xdr:cxnSp macro="">
      <xdr:nvCxnSpPr>
        <xdr:cNvPr id="3" name="Straight Connector 2"/>
        <xdr:cNvCxnSpPr/>
      </xdr:nvCxnSpPr>
      <xdr:spPr>
        <a:xfrm>
          <a:off x="10991850" y="514350"/>
          <a:ext cx="11525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95250</xdr:colOff>
      <xdr:row>5</xdr:row>
      <xdr:rowOff>19050</xdr:rowOff>
    </xdr:from>
    <xdr:to>
      <xdr:col>15</xdr:col>
      <xdr:colOff>314325</xdr:colOff>
      <xdr:row>5</xdr:row>
      <xdr:rowOff>19050</xdr:rowOff>
    </xdr:to>
    <xdr:cxnSp macro="">
      <xdr:nvCxnSpPr>
        <xdr:cNvPr id="4" name="Straight Connector 3"/>
        <xdr:cNvCxnSpPr/>
      </xdr:nvCxnSpPr>
      <xdr:spPr>
        <a:xfrm>
          <a:off x="8362950" y="1285875"/>
          <a:ext cx="2886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206"/>
  <sheetViews>
    <sheetView tabSelected="1" topLeftCell="A7" workbookViewId="0">
      <selection activeCell="P16" sqref="P16"/>
    </sheetView>
  </sheetViews>
  <sheetFormatPr defaultColWidth="11.5703125" defaultRowHeight="15.75"/>
  <cols>
    <col min="1" max="1" width="4" style="3" customWidth="1"/>
    <col min="2" max="2" width="26.140625" style="3" customWidth="1"/>
    <col min="3" max="3" width="9.7109375" style="15" customWidth="1"/>
    <col min="4" max="4" width="9.85546875" style="15" customWidth="1"/>
    <col min="5" max="5" width="8.5703125" style="15" customWidth="1"/>
    <col min="6" max="7" width="8.7109375" style="15" customWidth="1"/>
    <col min="8" max="8" width="9.28515625" style="15" customWidth="1"/>
    <col min="9" max="9" width="10" style="15" customWidth="1"/>
    <col min="10" max="10" width="8.5703125" style="15" customWidth="1"/>
    <col min="11" max="11" width="8.7109375" style="15" customWidth="1"/>
    <col min="12" max="12" width="10" style="15" customWidth="1"/>
    <col min="13" max="13" width="8.85546875" style="15" customWidth="1"/>
    <col min="14" max="14" width="8.5703125" style="15" customWidth="1"/>
    <col min="15" max="15" width="8.85546875" style="15" customWidth="1"/>
    <col min="16" max="16" width="8.42578125" style="15" customWidth="1"/>
    <col min="17" max="17" width="9.140625" style="15" customWidth="1"/>
    <col min="18" max="18" width="8.42578125" style="15" customWidth="1"/>
    <col min="19" max="20" width="9" style="15" customWidth="1"/>
    <col min="21" max="21" width="8.5703125" style="15" customWidth="1"/>
    <col min="22" max="23" width="8" style="3" customWidth="1"/>
    <col min="24" max="24" width="7.85546875" style="3" customWidth="1"/>
    <col min="25" max="25" width="7.7109375" style="3" customWidth="1"/>
    <col min="26" max="26" width="7" style="3" customWidth="1"/>
    <col min="27" max="27" width="7.7109375" style="3" customWidth="1"/>
    <col min="28" max="29" width="7" style="3" customWidth="1"/>
    <col min="30" max="30" width="7.7109375" style="3" customWidth="1"/>
    <col min="31" max="32" width="0" style="3" hidden="1" customWidth="1"/>
    <col min="33" max="267" width="11.5703125" style="3"/>
    <col min="268" max="268" width="4" style="3" customWidth="1"/>
    <col min="269" max="269" width="0" style="3" hidden="1" customWidth="1"/>
    <col min="270" max="270" width="33.5703125" style="3" customWidth="1"/>
    <col min="271" max="271" width="9.85546875" style="3" customWidth="1"/>
    <col min="272" max="272" width="10" style="3" customWidth="1"/>
    <col min="273" max="273" width="10.5703125" style="3" customWidth="1"/>
    <col min="274" max="276" width="0" style="3" hidden="1" customWidth="1"/>
    <col min="277" max="277" width="10.42578125" style="3" customWidth="1"/>
    <col min="278" max="278" width="10.5703125" style="3" customWidth="1"/>
    <col min="279" max="279" width="10.42578125" style="3" customWidth="1"/>
    <col min="280" max="280" width="9.140625" style="3" customWidth="1"/>
    <col min="281" max="281" width="10.5703125" style="3" customWidth="1"/>
    <col min="282" max="282" width="10.85546875" style="3" customWidth="1"/>
    <col min="283" max="283" width="8.85546875" style="3" customWidth="1"/>
    <col min="284" max="286" width="9.140625" style="3" customWidth="1"/>
    <col min="287" max="523" width="11.5703125" style="3"/>
    <col min="524" max="524" width="4" style="3" customWidth="1"/>
    <col min="525" max="525" width="0" style="3" hidden="1" customWidth="1"/>
    <col min="526" max="526" width="33.5703125" style="3" customWidth="1"/>
    <col min="527" max="527" width="9.85546875" style="3" customWidth="1"/>
    <col min="528" max="528" width="10" style="3" customWidth="1"/>
    <col min="529" max="529" width="10.5703125" style="3" customWidth="1"/>
    <col min="530" max="532" width="0" style="3" hidden="1" customWidth="1"/>
    <col min="533" max="533" width="10.42578125" style="3" customWidth="1"/>
    <col min="534" max="534" width="10.5703125" style="3" customWidth="1"/>
    <col min="535" max="535" width="10.42578125" style="3" customWidth="1"/>
    <col min="536" max="536" width="9.140625" style="3" customWidth="1"/>
    <col min="537" max="537" width="10.5703125" style="3" customWidth="1"/>
    <col min="538" max="538" width="10.85546875" style="3" customWidth="1"/>
    <col min="539" max="539" width="8.85546875" style="3" customWidth="1"/>
    <col min="540" max="542" width="9.140625" style="3" customWidth="1"/>
    <col min="543" max="779" width="11.5703125" style="3"/>
    <col min="780" max="780" width="4" style="3" customWidth="1"/>
    <col min="781" max="781" width="0" style="3" hidden="1" customWidth="1"/>
    <col min="782" max="782" width="33.5703125" style="3" customWidth="1"/>
    <col min="783" max="783" width="9.85546875" style="3" customWidth="1"/>
    <col min="784" max="784" width="10" style="3" customWidth="1"/>
    <col min="785" max="785" width="10.5703125" style="3" customWidth="1"/>
    <col min="786" max="788" width="0" style="3" hidden="1" customWidth="1"/>
    <col min="789" max="789" width="10.42578125" style="3" customWidth="1"/>
    <col min="790" max="790" width="10.5703125" style="3" customWidth="1"/>
    <col min="791" max="791" width="10.42578125" style="3" customWidth="1"/>
    <col min="792" max="792" width="9.140625" style="3" customWidth="1"/>
    <col min="793" max="793" width="10.5703125" style="3" customWidth="1"/>
    <col min="794" max="794" width="10.85546875" style="3" customWidth="1"/>
    <col min="795" max="795" width="8.85546875" style="3" customWidth="1"/>
    <col min="796" max="798" width="9.140625" style="3" customWidth="1"/>
    <col min="799" max="1035" width="11.5703125" style="3"/>
    <col min="1036" max="1036" width="4" style="3" customWidth="1"/>
    <col min="1037" max="1037" width="0" style="3" hidden="1" customWidth="1"/>
    <col min="1038" max="1038" width="33.5703125" style="3" customWidth="1"/>
    <col min="1039" max="1039" width="9.85546875" style="3" customWidth="1"/>
    <col min="1040" max="1040" width="10" style="3" customWidth="1"/>
    <col min="1041" max="1041" width="10.5703125" style="3" customWidth="1"/>
    <col min="1042" max="1044" width="0" style="3" hidden="1" customWidth="1"/>
    <col min="1045" max="1045" width="10.42578125" style="3" customWidth="1"/>
    <col min="1046" max="1046" width="10.5703125" style="3" customWidth="1"/>
    <col min="1047" max="1047" width="10.42578125" style="3" customWidth="1"/>
    <col min="1048" max="1048" width="9.140625" style="3" customWidth="1"/>
    <col min="1049" max="1049" width="10.5703125" style="3" customWidth="1"/>
    <col min="1050" max="1050" width="10.85546875" style="3" customWidth="1"/>
    <col min="1051" max="1051" width="8.85546875" style="3" customWidth="1"/>
    <col min="1052" max="1054" width="9.140625" style="3" customWidth="1"/>
    <col min="1055" max="1291" width="11.5703125" style="3"/>
    <col min="1292" max="1292" width="4" style="3" customWidth="1"/>
    <col min="1293" max="1293" width="0" style="3" hidden="1" customWidth="1"/>
    <col min="1294" max="1294" width="33.5703125" style="3" customWidth="1"/>
    <col min="1295" max="1295" width="9.85546875" style="3" customWidth="1"/>
    <col min="1296" max="1296" width="10" style="3" customWidth="1"/>
    <col min="1297" max="1297" width="10.5703125" style="3" customWidth="1"/>
    <col min="1298" max="1300" width="0" style="3" hidden="1" customWidth="1"/>
    <col min="1301" max="1301" width="10.42578125" style="3" customWidth="1"/>
    <col min="1302" max="1302" width="10.5703125" style="3" customWidth="1"/>
    <col min="1303" max="1303" width="10.42578125" style="3" customWidth="1"/>
    <col min="1304" max="1304" width="9.140625" style="3" customWidth="1"/>
    <col min="1305" max="1305" width="10.5703125" style="3" customWidth="1"/>
    <col min="1306" max="1306" width="10.85546875" style="3" customWidth="1"/>
    <col min="1307" max="1307" width="8.85546875" style="3" customWidth="1"/>
    <col min="1308" max="1310" width="9.140625" style="3" customWidth="1"/>
    <col min="1311" max="1547" width="11.5703125" style="3"/>
    <col min="1548" max="1548" width="4" style="3" customWidth="1"/>
    <col min="1549" max="1549" width="0" style="3" hidden="1" customWidth="1"/>
    <col min="1550" max="1550" width="33.5703125" style="3" customWidth="1"/>
    <col min="1551" max="1551" width="9.85546875" style="3" customWidth="1"/>
    <col min="1552" max="1552" width="10" style="3" customWidth="1"/>
    <col min="1553" max="1553" width="10.5703125" style="3" customWidth="1"/>
    <col min="1554" max="1556" width="0" style="3" hidden="1" customWidth="1"/>
    <col min="1557" max="1557" width="10.42578125" style="3" customWidth="1"/>
    <col min="1558" max="1558" width="10.5703125" style="3" customWidth="1"/>
    <col min="1559" max="1559" width="10.42578125" style="3" customWidth="1"/>
    <col min="1560" max="1560" width="9.140625" style="3" customWidth="1"/>
    <col min="1561" max="1561" width="10.5703125" style="3" customWidth="1"/>
    <col min="1562" max="1562" width="10.85546875" style="3" customWidth="1"/>
    <col min="1563" max="1563" width="8.85546875" style="3" customWidth="1"/>
    <col min="1564" max="1566" width="9.140625" style="3" customWidth="1"/>
    <col min="1567" max="1803" width="11.5703125" style="3"/>
    <col min="1804" max="1804" width="4" style="3" customWidth="1"/>
    <col min="1805" max="1805" width="0" style="3" hidden="1" customWidth="1"/>
    <col min="1806" max="1806" width="33.5703125" style="3" customWidth="1"/>
    <col min="1807" max="1807" width="9.85546875" style="3" customWidth="1"/>
    <col min="1808" max="1808" width="10" style="3" customWidth="1"/>
    <col min="1809" max="1809" width="10.5703125" style="3" customWidth="1"/>
    <col min="1810" max="1812" width="0" style="3" hidden="1" customWidth="1"/>
    <col min="1813" max="1813" width="10.42578125" style="3" customWidth="1"/>
    <col min="1814" max="1814" width="10.5703125" style="3" customWidth="1"/>
    <col min="1815" max="1815" width="10.42578125" style="3" customWidth="1"/>
    <col min="1816" max="1816" width="9.140625" style="3" customWidth="1"/>
    <col min="1817" max="1817" width="10.5703125" style="3" customWidth="1"/>
    <col min="1818" max="1818" width="10.85546875" style="3" customWidth="1"/>
    <col min="1819" max="1819" width="8.85546875" style="3" customWidth="1"/>
    <col min="1820" max="1822" width="9.140625" style="3" customWidth="1"/>
    <col min="1823" max="2059" width="11.5703125" style="3"/>
    <col min="2060" max="2060" width="4" style="3" customWidth="1"/>
    <col min="2061" max="2061" width="0" style="3" hidden="1" customWidth="1"/>
    <col min="2062" max="2062" width="33.5703125" style="3" customWidth="1"/>
    <col min="2063" max="2063" width="9.85546875" style="3" customWidth="1"/>
    <col min="2064" max="2064" width="10" style="3" customWidth="1"/>
    <col min="2065" max="2065" width="10.5703125" style="3" customWidth="1"/>
    <col min="2066" max="2068" width="0" style="3" hidden="1" customWidth="1"/>
    <col min="2069" max="2069" width="10.42578125" style="3" customWidth="1"/>
    <col min="2070" max="2070" width="10.5703125" style="3" customWidth="1"/>
    <col min="2071" max="2071" width="10.42578125" style="3" customWidth="1"/>
    <col min="2072" max="2072" width="9.140625" style="3" customWidth="1"/>
    <col min="2073" max="2073" width="10.5703125" style="3" customWidth="1"/>
    <col min="2074" max="2074" width="10.85546875" style="3" customWidth="1"/>
    <col min="2075" max="2075" width="8.85546875" style="3" customWidth="1"/>
    <col min="2076" max="2078" width="9.140625" style="3" customWidth="1"/>
    <col min="2079" max="2315" width="11.5703125" style="3"/>
    <col min="2316" max="2316" width="4" style="3" customWidth="1"/>
    <col min="2317" max="2317" width="0" style="3" hidden="1" customWidth="1"/>
    <col min="2318" max="2318" width="33.5703125" style="3" customWidth="1"/>
    <col min="2319" max="2319" width="9.85546875" style="3" customWidth="1"/>
    <col min="2320" max="2320" width="10" style="3" customWidth="1"/>
    <col min="2321" max="2321" width="10.5703125" style="3" customWidth="1"/>
    <col min="2322" max="2324" width="0" style="3" hidden="1" customWidth="1"/>
    <col min="2325" max="2325" width="10.42578125" style="3" customWidth="1"/>
    <col min="2326" max="2326" width="10.5703125" style="3" customWidth="1"/>
    <col min="2327" max="2327" width="10.42578125" style="3" customWidth="1"/>
    <col min="2328" max="2328" width="9.140625" style="3" customWidth="1"/>
    <col min="2329" max="2329" width="10.5703125" style="3" customWidth="1"/>
    <col min="2330" max="2330" width="10.85546875" style="3" customWidth="1"/>
    <col min="2331" max="2331" width="8.85546875" style="3" customWidth="1"/>
    <col min="2332" max="2334" width="9.140625" style="3" customWidth="1"/>
    <col min="2335" max="2571" width="11.5703125" style="3"/>
    <col min="2572" max="2572" width="4" style="3" customWidth="1"/>
    <col min="2573" max="2573" width="0" style="3" hidden="1" customWidth="1"/>
    <col min="2574" max="2574" width="33.5703125" style="3" customWidth="1"/>
    <col min="2575" max="2575" width="9.85546875" style="3" customWidth="1"/>
    <col min="2576" max="2576" width="10" style="3" customWidth="1"/>
    <col min="2577" max="2577" width="10.5703125" style="3" customWidth="1"/>
    <col min="2578" max="2580" width="0" style="3" hidden="1" customWidth="1"/>
    <col min="2581" max="2581" width="10.42578125" style="3" customWidth="1"/>
    <col min="2582" max="2582" width="10.5703125" style="3" customWidth="1"/>
    <col min="2583" max="2583" width="10.42578125" style="3" customWidth="1"/>
    <col min="2584" max="2584" width="9.140625" style="3" customWidth="1"/>
    <col min="2585" max="2585" width="10.5703125" style="3" customWidth="1"/>
    <col min="2586" max="2586" width="10.85546875" style="3" customWidth="1"/>
    <col min="2587" max="2587" width="8.85546875" style="3" customWidth="1"/>
    <col min="2588" max="2590" width="9.140625" style="3" customWidth="1"/>
    <col min="2591" max="2827" width="11.5703125" style="3"/>
    <col min="2828" max="2828" width="4" style="3" customWidth="1"/>
    <col min="2829" max="2829" width="0" style="3" hidden="1" customWidth="1"/>
    <col min="2830" max="2830" width="33.5703125" style="3" customWidth="1"/>
    <col min="2831" max="2831" width="9.85546875" style="3" customWidth="1"/>
    <col min="2832" max="2832" width="10" style="3" customWidth="1"/>
    <col min="2833" max="2833" width="10.5703125" style="3" customWidth="1"/>
    <col min="2834" max="2836" width="0" style="3" hidden="1" customWidth="1"/>
    <col min="2837" max="2837" width="10.42578125" style="3" customWidth="1"/>
    <col min="2838" max="2838" width="10.5703125" style="3" customWidth="1"/>
    <col min="2839" max="2839" width="10.42578125" style="3" customWidth="1"/>
    <col min="2840" max="2840" width="9.140625" style="3" customWidth="1"/>
    <col min="2841" max="2841" width="10.5703125" style="3" customWidth="1"/>
    <col min="2842" max="2842" width="10.85546875" style="3" customWidth="1"/>
    <col min="2843" max="2843" width="8.85546875" style="3" customWidth="1"/>
    <col min="2844" max="2846" width="9.140625" style="3" customWidth="1"/>
    <col min="2847" max="3083" width="11.5703125" style="3"/>
    <col min="3084" max="3084" width="4" style="3" customWidth="1"/>
    <col min="3085" max="3085" width="0" style="3" hidden="1" customWidth="1"/>
    <col min="3086" max="3086" width="33.5703125" style="3" customWidth="1"/>
    <col min="3087" max="3087" width="9.85546875" style="3" customWidth="1"/>
    <col min="3088" max="3088" width="10" style="3" customWidth="1"/>
    <col min="3089" max="3089" width="10.5703125" style="3" customWidth="1"/>
    <col min="3090" max="3092" width="0" style="3" hidden="1" customWidth="1"/>
    <col min="3093" max="3093" width="10.42578125" style="3" customWidth="1"/>
    <col min="3094" max="3094" width="10.5703125" style="3" customWidth="1"/>
    <col min="3095" max="3095" width="10.42578125" style="3" customWidth="1"/>
    <col min="3096" max="3096" width="9.140625" style="3" customWidth="1"/>
    <col min="3097" max="3097" width="10.5703125" style="3" customWidth="1"/>
    <col min="3098" max="3098" width="10.85546875" style="3" customWidth="1"/>
    <col min="3099" max="3099" width="8.85546875" style="3" customWidth="1"/>
    <col min="3100" max="3102" width="9.140625" style="3" customWidth="1"/>
    <col min="3103" max="3339" width="11.5703125" style="3"/>
    <col min="3340" max="3340" width="4" style="3" customWidth="1"/>
    <col min="3341" max="3341" width="0" style="3" hidden="1" customWidth="1"/>
    <col min="3342" max="3342" width="33.5703125" style="3" customWidth="1"/>
    <col min="3343" max="3343" width="9.85546875" style="3" customWidth="1"/>
    <col min="3344" max="3344" width="10" style="3" customWidth="1"/>
    <col min="3345" max="3345" width="10.5703125" style="3" customWidth="1"/>
    <col min="3346" max="3348" width="0" style="3" hidden="1" customWidth="1"/>
    <col min="3349" max="3349" width="10.42578125" style="3" customWidth="1"/>
    <col min="3350" max="3350" width="10.5703125" style="3" customWidth="1"/>
    <col min="3351" max="3351" width="10.42578125" style="3" customWidth="1"/>
    <col min="3352" max="3352" width="9.140625" style="3" customWidth="1"/>
    <col min="3353" max="3353" width="10.5703125" style="3" customWidth="1"/>
    <col min="3354" max="3354" width="10.85546875" style="3" customWidth="1"/>
    <col min="3355" max="3355" width="8.85546875" style="3" customWidth="1"/>
    <col min="3356" max="3358" width="9.140625" style="3" customWidth="1"/>
    <col min="3359" max="3595" width="11.5703125" style="3"/>
    <col min="3596" max="3596" width="4" style="3" customWidth="1"/>
    <col min="3597" max="3597" width="0" style="3" hidden="1" customWidth="1"/>
    <col min="3598" max="3598" width="33.5703125" style="3" customWidth="1"/>
    <col min="3599" max="3599" width="9.85546875" style="3" customWidth="1"/>
    <col min="3600" max="3600" width="10" style="3" customWidth="1"/>
    <col min="3601" max="3601" width="10.5703125" style="3" customWidth="1"/>
    <col min="3602" max="3604" width="0" style="3" hidden="1" customWidth="1"/>
    <col min="3605" max="3605" width="10.42578125" style="3" customWidth="1"/>
    <col min="3606" max="3606" width="10.5703125" style="3" customWidth="1"/>
    <col min="3607" max="3607" width="10.42578125" style="3" customWidth="1"/>
    <col min="3608" max="3608" width="9.140625" style="3" customWidth="1"/>
    <col min="3609" max="3609" width="10.5703125" style="3" customWidth="1"/>
    <col min="3610" max="3610" width="10.85546875" style="3" customWidth="1"/>
    <col min="3611" max="3611" width="8.85546875" style="3" customWidth="1"/>
    <col min="3612" max="3614" width="9.140625" style="3" customWidth="1"/>
    <col min="3615" max="3851" width="11.5703125" style="3"/>
    <col min="3852" max="3852" width="4" style="3" customWidth="1"/>
    <col min="3853" max="3853" width="0" style="3" hidden="1" customWidth="1"/>
    <col min="3854" max="3854" width="33.5703125" style="3" customWidth="1"/>
    <col min="3855" max="3855" width="9.85546875" style="3" customWidth="1"/>
    <col min="3856" max="3856" width="10" style="3" customWidth="1"/>
    <col min="3857" max="3857" width="10.5703125" style="3" customWidth="1"/>
    <col min="3858" max="3860" width="0" style="3" hidden="1" customWidth="1"/>
    <col min="3861" max="3861" width="10.42578125" style="3" customWidth="1"/>
    <col min="3862" max="3862" width="10.5703125" style="3" customWidth="1"/>
    <col min="3863" max="3863" width="10.42578125" style="3" customWidth="1"/>
    <col min="3864" max="3864" width="9.140625" style="3" customWidth="1"/>
    <col min="3865" max="3865" width="10.5703125" style="3" customWidth="1"/>
    <col min="3866" max="3866" width="10.85546875" style="3" customWidth="1"/>
    <col min="3867" max="3867" width="8.85546875" style="3" customWidth="1"/>
    <col min="3868" max="3870" width="9.140625" style="3" customWidth="1"/>
    <col min="3871" max="4107" width="11.5703125" style="3"/>
    <col min="4108" max="4108" width="4" style="3" customWidth="1"/>
    <col min="4109" max="4109" width="0" style="3" hidden="1" customWidth="1"/>
    <col min="4110" max="4110" width="33.5703125" style="3" customWidth="1"/>
    <col min="4111" max="4111" width="9.85546875" style="3" customWidth="1"/>
    <col min="4112" max="4112" width="10" style="3" customWidth="1"/>
    <col min="4113" max="4113" width="10.5703125" style="3" customWidth="1"/>
    <col min="4114" max="4116" width="0" style="3" hidden="1" customWidth="1"/>
    <col min="4117" max="4117" width="10.42578125" style="3" customWidth="1"/>
    <col min="4118" max="4118" width="10.5703125" style="3" customWidth="1"/>
    <col min="4119" max="4119" width="10.42578125" style="3" customWidth="1"/>
    <col min="4120" max="4120" width="9.140625" style="3" customWidth="1"/>
    <col min="4121" max="4121" width="10.5703125" style="3" customWidth="1"/>
    <col min="4122" max="4122" width="10.85546875" style="3" customWidth="1"/>
    <col min="4123" max="4123" width="8.85546875" style="3" customWidth="1"/>
    <col min="4124" max="4126" width="9.140625" style="3" customWidth="1"/>
    <col min="4127" max="4363" width="11.5703125" style="3"/>
    <col min="4364" max="4364" width="4" style="3" customWidth="1"/>
    <col min="4365" max="4365" width="0" style="3" hidden="1" customWidth="1"/>
    <col min="4366" max="4366" width="33.5703125" style="3" customWidth="1"/>
    <col min="4367" max="4367" width="9.85546875" style="3" customWidth="1"/>
    <col min="4368" max="4368" width="10" style="3" customWidth="1"/>
    <col min="4369" max="4369" width="10.5703125" style="3" customWidth="1"/>
    <col min="4370" max="4372" width="0" style="3" hidden="1" customWidth="1"/>
    <col min="4373" max="4373" width="10.42578125" style="3" customWidth="1"/>
    <col min="4374" max="4374" width="10.5703125" style="3" customWidth="1"/>
    <col min="4375" max="4375" width="10.42578125" style="3" customWidth="1"/>
    <col min="4376" max="4376" width="9.140625" style="3" customWidth="1"/>
    <col min="4377" max="4377" width="10.5703125" style="3" customWidth="1"/>
    <col min="4378" max="4378" width="10.85546875" style="3" customWidth="1"/>
    <col min="4379" max="4379" width="8.85546875" style="3" customWidth="1"/>
    <col min="4380" max="4382" width="9.140625" style="3" customWidth="1"/>
    <col min="4383" max="4619" width="11.5703125" style="3"/>
    <col min="4620" max="4620" width="4" style="3" customWidth="1"/>
    <col min="4621" max="4621" width="0" style="3" hidden="1" customWidth="1"/>
    <col min="4622" max="4622" width="33.5703125" style="3" customWidth="1"/>
    <col min="4623" max="4623" width="9.85546875" style="3" customWidth="1"/>
    <col min="4624" max="4624" width="10" style="3" customWidth="1"/>
    <col min="4625" max="4625" width="10.5703125" style="3" customWidth="1"/>
    <col min="4626" max="4628" width="0" style="3" hidden="1" customWidth="1"/>
    <col min="4629" max="4629" width="10.42578125" style="3" customWidth="1"/>
    <col min="4630" max="4630" width="10.5703125" style="3" customWidth="1"/>
    <col min="4631" max="4631" width="10.42578125" style="3" customWidth="1"/>
    <col min="4632" max="4632" width="9.140625" style="3" customWidth="1"/>
    <col min="4633" max="4633" width="10.5703125" style="3" customWidth="1"/>
    <col min="4634" max="4634" width="10.85546875" style="3" customWidth="1"/>
    <col min="4635" max="4635" width="8.85546875" style="3" customWidth="1"/>
    <col min="4636" max="4638" width="9.140625" style="3" customWidth="1"/>
    <col min="4639" max="4875" width="11.5703125" style="3"/>
    <col min="4876" max="4876" width="4" style="3" customWidth="1"/>
    <col min="4877" max="4877" width="0" style="3" hidden="1" customWidth="1"/>
    <col min="4878" max="4878" width="33.5703125" style="3" customWidth="1"/>
    <col min="4879" max="4879" width="9.85546875" style="3" customWidth="1"/>
    <col min="4880" max="4880" width="10" style="3" customWidth="1"/>
    <col min="4881" max="4881" width="10.5703125" style="3" customWidth="1"/>
    <col min="4882" max="4884" width="0" style="3" hidden="1" customWidth="1"/>
    <col min="4885" max="4885" width="10.42578125" style="3" customWidth="1"/>
    <col min="4886" max="4886" width="10.5703125" style="3" customWidth="1"/>
    <col min="4887" max="4887" width="10.42578125" style="3" customWidth="1"/>
    <col min="4888" max="4888" width="9.140625" style="3" customWidth="1"/>
    <col min="4889" max="4889" width="10.5703125" style="3" customWidth="1"/>
    <col min="4890" max="4890" width="10.85546875" style="3" customWidth="1"/>
    <col min="4891" max="4891" width="8.85546875" style="3" customWidth="1"/>
    <col min="4892" max="4894" width="9.140625" style="3" customWidth="1"/>
    <col min="4895" max="5131" width="11.5703125" style="3"/>
    <col min="5132" max="5132" width="4" style="3" customWidth="1"/>
    <col min="5133" max="5133" width="0" style="3" hidden="1" customWidth="1"/>
    <col min="5134" max="5134" width="33.5703125" style="3" customWidth="1"/>
    <col min="5135" max="5135" width="9.85546875" style="3" customWidth="1"/>
    <col min="5136" max="5136" width="10" style="3" customWidth="1"/>
    <col min="5137" max="5137" width="10.5703125" style="3" customWidth="1"/>
    <col min="5138" max="5140" width="0" style="3" hidden="1" customWidth="1"/>
    <col min="5141" max="5141" width="10.42578125" style="3" customWidth="1"/>
    <col min="5142" max="5142" width="10.5703125" style="3" customWidth="1"/>
    <col min="5143" max="5143" width="10.42578125" style="3" customWidth="1"/>
    <col min="5144" max="5144" width="9.140625" style="3" customWidth="1"/>
    <col min="5145" max="5145" width="10.5703125" style="3" customWidth="1"/>
    <col min="5146" max="5146" width="10.85546875" style="3" customWidth="1"/>
    <col min="5147" max="5147" width="8.85546875" style="3" customWidth="1"/>
    <col min="5148" max="5150" width="9.140625" style="3" customWidth="1"/>
    <col min="5151" max="5387" width="11.5703125" style="3"/>
    <col min="5388" max="5388" width="4" style="3" customWidth="1"/>
    <col min="5389" max="5389" width="0" style="3" hidden="1" customWidth="1"/>
    <col min="5390" max="5390" width="33.5703125" style="3" customWidth="1"/>
    <col min="5391" max="5391" width="9.85546875" style="3" customWidth="1"/>
    <col min="5392" max="5392" width="10" style="3" customWidth="1"/>
    <col min="5393" max="5393" width="10.5703125" style="3" customWidth="1"/>
    <col min="5394" max="5396" width="0" style="3" hidden="1" customWidth="1"/>
    <col min="5397" max="5397" width="10.42578125" style="3" customWidth="1"/>
    <col min="5398" max="5398" width="10.5703125" style="3" customWidth="1"/>
    <col min="5399" max="5399" width="10.42578125" style="3" customWidth="1"/>
    <col min="5400" max="5400" width="9.140625" style="3" customWidth="1"/>
    <col min="5401" max="5401" width="10.5703125" style="3" customWidth="1"/>
    <col min="5402" max="5402" width="10.85546875" style="3" customWidth="1"/>
    <col min="5403" max="5403" width="8.85546875" style="3" customWidth="1"/>
    <col min="5404" max="5406" width="9.140625" style="3" customWidth="1"/>
    <col min="5407" max="5643" width="11.5703125" style="3"/>
    <col min="5644" max="5644" width="4" style="3" customWidth="1"/>
    <col min="5645" max="5645" width="0" style="3" hidden="1" customWidth="1"/>
    <col min="5646" max="5646" width="33.5703125" style="3" customWidth="1"/>
    <col min="5647" max="5647" width="9.85546875" style="3" customWidth="1"/>
    <col min="5648" max="5648" width="10" style="3" customWidth="1"/>
    <col min="5649" max="5649" width="10.5703125" style="3" customWidth="1"/>
    <col min="5650" max="5652" width="0" style="3" hidden="1" customWidth="1"/>
    <col min="5653" max="5653" width="10.42578125" style="3" customWidth="1"/>
    <col min="5654" max="5654" width="10.5703125" style="3" customWidth="1"/>
    <col min="5655" max="5655" width="10.42578125" style="3" customWidth="1"/>
    <col min="5656" max="5656" width="9.140625" style="3" customWidth="1"/>
    <col min="5657" max="5657" width="10.5703125" style="3" customWidth="1"/>
    <col min="5658" max="5658" width="10.85546875" style="3" customWidth="1"/>
    <col min="5659" max="5659" width="8.85546875" style="3" customWidth="1"/>
    <col min="5660" max="5662" width="9.140625" style="3" customWidth="1"/>
    <col min="5663" max="5899" width="11.5703125" style="3"/>
    <col min="5900" max="5900" width="4" style="3" customWidth="1"/>
    <col min="5901" max="5901" width="0" style="3" hidden="1" customWidth="1"/>
    <col min="5902" max="5902" width="33.5703125" style="3" customWidth="1"/>
    <col min="5903" max="5903" width="9.85546875" style="3" customWidth="1"/>
    <col min="5904" max="5904" width="10" style="3" customWidth="1"/>
    <col min="5905" max="5905" width="10.5703125" style="3" customWidth="1"/>
    <col min="5906" max="5908" width="0" style="3" hidden="1" customWidth="1"/>
    <col min="5909" max="5909" width="10.42578125" style="3" customWidth="1"/>
    <col min="5910" max="5910" width="10.5703125" style="3" customWidth="1"/>
    <col min="5911" max="5911" width="10.42578125" style="3" customWidth="1"/>
    <col min="5912" max="5912" width="9.140625" style="3" customWidth="1"/>
    <col min="5913" max="5913" width="10.5703125" style="3" customWidth="1"/>
    <col min="5914" max="5914" width="10.85546875" style="3" customWidth="1"/>
    <col min="5915" max="5915" width="8.85546875" style="3" customWidth="1"/>
    <col min="5916" max="5918" width="9.140625" style="3" customWidth="1"/>
    <col min="5919" max="6155" width="11.5703125" style="3"/>
    <col min="6156" max="6156" width="4" style="3" customWidth="1"/>
    <col min="6157" max="6157" width="0" style="3" hidden="1" customWidth="1"/>
    <col min="6158" max="6158" width="33.5703125" style="3" customWidth="1"/>
    <col min="6159" max="6159" width="9.85546875" style="3" customWidth="1"/>
    <col min="6160" max="6160" width="10" style="3" customWidth="1"/>
    <col min="6161" max="6161" width="10.5703125" style="3" customWidth="1"/>
    <col min="6162" max="6164" width="0" style="3" hidden="1" customWidth="1"/>
    <col min="6165" max="6165" width="10.42578125" style="3" customWidth="1"/>
    <col min="6166" max="6166" width="10.5703125" style="3" customWidth="1"/>
    <col min="6167" max="6167" width="10.42578125" style="3" customWidth="1"/>
    <col min="6168" max="6168" width="9.140625" style="3" customWidth="1"/>
    <col min="6169" max="6169" width="10.5703125" style="3" customWidth="1"/>
    <col min="6170" max="6170" width="10.85546875" style="3" customWidth="1"/>
    <col min="6171" max="6171" width="8.85546875" style="3" customWidth="1"/>
    <col min="6172" max="6174" width="9.140625" style="3" customWidth="1"/>
    <col min="6175" max="6411" width="11.5703125" style="3"/>
    <col min="6412" max="6412" width="4" style="3" customWidth="1"/>
    <col min="6413" max="6413" width="0" style="3" hidden="1" customWidth="1"/>
    <col min="6414" max="6414" width="33.5703125" style="3" customWidth="1"/>
    <col min="6415" max="6415" width="9.85546875" style="3" customWidth="1"/>
    <col min="6416" max="6416" width="10" style="3" customWidth="1"/>
    <col min="6417" max="6417" width="10.5703125" style="3" customWidth="1"/>
    <col min="6418" max="6420" width="0" style="3" hidden="1" customWidth="1"/>
    <col min="6421" max="6421" width="10.42578125" style="3" customWidth="1"/>
    <col min="6422" max="6422" width="10.5703125" style="3" customWidth="1"/>
    <col min="6423" max="6423" width="10.42578125" style="3" customWidth="1"/>
    <col min="6424" max="6424" width="9.140625" style="3" customWidth="1"/>
    <col min="6425" max="6425" width="10.5703125" style="3" customWidth="1"/>
    <col min="6426" max="6426" width="10.85546875" style="3" customWidth="1"/>
    <col min="6427" max="6427" width="8.85546875" style="3" customWidth="1"/>
    <col min="6428" max="6430" width="9.140625" style="3" customWidth="1"/>
    <col min="6431" max="6667" width="11.5703125" style="3"/>
    <col min="6668" max="6668" width="4" style="3" customWidth="1"/>
    <col min="6669" max="6669" width="0" style="3" hidden="1" customWidth="1"/>
    <col min="6670" max="6670" width="33.5703125" style="3" customWidth="1"/>
    <col min="6671" max="6671" width="9.85546875" style="3" customWidth="1"/>
    <col min="6672" max="6672" width="10" style="3" customWidth="1"/>
    <col min="6673" max="6673" width="10.5703125" style="3" customWidth="1"/>
    <col min="6674" max="6676" width="0" style="3" hidden="1" customWidth="1"/>
    <col min="6677" max="6677" width="10.42578125" style="3" customWidth="1"/>
    <col min="6678" max="6678" width="10.5703125" style="3" customWidth="1"/>
    <col min="6679" max="6679" width="10.42578125" style="3" customWidth="1"/>
    <col min="6680" max="6680" width="9.140625" style="3" customWidth="1"/>
    <col min="6681" max="6681" width="10.5703125" style="3" customWidth="1"/>
    <col min="6682" max="6682" width="10.85546875" style="3" customWidth="1"/>
    <col min="6683" max="6683" width="8.85546875" style="3" customWidth="1"/>
    <col min="6684" max="6686" width="9.140625" style="3" customWidth="1"/>
    <col min="6687" max="6923" width="11.5703125" style="3"/>
    <col min="6924" max="6924" width="4" style="3" customWidth="1"/>
    <col min="6925" max="6925" width="0" style="3" hidden="1" customWidth="1"/>
    <col min="6926" max="6926" width="33.5703125" style="3" customWidth="1"/>
    <col min="6927" max="6927" width="9.85546875" style="3" customWidth="1"/>
    <col min="6928" max="6928" width="10" style="3" customWidth="1"/>
    <col min="6929" max="6929" width="10.5703125" style="3" customWidth="1"/>
    <col min="6930" max="6932" width="0" style="3" hidden="1" customWidth="1"/>
    <col min="6933" max="6933" width="10.42578125" style="3" customWidth="1"/>
    <col min="6934" max="6934" width="10.5703125" style="3" customWidth="1"/>
    <col min="6935" max="6935" width="10.42578125" style="3" customWidth="1"/>
    <col min="6936" max="6936" width="9.140625" style="3" customWidth="1"/>
    <col min="6937" max="6937" width="10.5703125" style="3" customWidth="1"/>
    <col min="6938" max="6938" width="10.85546875" style="3" customWidth="1"/>
    <col min="6939" max="6939" width="8.85546875" style="3" customWidth="1"/>
    <col min="6940" max="6942" width="9.140625" style="3" customWidth="1"/>
    <col min="6943" max="7179" width="11.5703125" style="3"/>
    <col min="7180" max="7180" width="4" style="3" customWidth="1"/>
    <col min="7181" max="7181" width="0" style="3" hidden="1" customWidth="1"/>
    <col min="7182" max="7182" width="33.5703125" style="3" customWidth="1"/>
    <col min="7183" max="7183" width="9.85546875" style="3" customWidth="1"/>
    <col min="7184" max="7184" width="10" style="3" customWidth="1"/>
    <col min="7185" max="7185" width="10.5703125" style="3" customWidth="1"/>
    <col min="7186" max="7188" width="0" style="3" hidden="1" customWidth="1"/>
    <col min="7189" max="7189" width="10.42578125" style="3" customWidth="1"/>
    <col min="7190" max="7190" width="10.5703125" style="3" customWidth="1"/>
    <col min="7191" max="7191" width="10.42578125" style="3" customWidth="1"/>
    <col min="7192" max="7192" width="9.140625" style="3" customWidth="1"/>
    <col min="7193" max="7193" width="10.5703125" style="3" customWidth="1"/>
    <col min="7194" max="7194" width="10.85546875" style="3" customWidth="1"/>
    <col min="7195" max="7195" width="8.85546875" style="3" customWidth="1"/>
    <col min="7196" max="7198" width="9.140625" style="3" customWidth="1"/>
    <col min="7199" max="7435" width="11.5703125" style="3"/>
    <col min="7436" max="7436" width="4" style="3" customWidth="1"/>
    <col min="7437" max="7437" width="0" style="3" hidden="1" customWidth="1"/>
    <col min="7438" max="7438" width="33.5703125" style="3" customWidth="1"/>
    <col min="7439" max="7439" width="9.85546875" style="3" customWidth="1"/>
    <col min="7440" max="7440" width="10" style="3" customWidth="1"/>
    <col min="7441" max="7441" width="10.5703125" style="3" customWidth="1"/>
    <col min="7442" max="7444" width="0" style="3" hidden="1" customWidth="1"/>
    <col min="7445" max="7445" width="10.42578125" style="3" customWidth="1"/>
    <col min="7446" max="7446" width="10.5703125" style="3" customWidth="1"/>
    <col min="7447" max="7447" width="10.42578125" style="3" customWidth="1"/>
    <col min="7448" max="7448" width="9.140625" style="3" customWidth="1"/>
    <col min="7449" max="7449" width="10.5703125" style="3" customWidth="1"/>
    <col min="7450" max="7450" width="10.85546875" style="3" customWidth="1"/>
    <col min="7451" max="7451" width="8.85546875" style="3" customWidth="1"/>
    <col min="7452" max="7454" width="9.140625" style="3" customWidth="1"/>
    <col min="7455" max="7691" width="11.5703125" style="3"/>
    <col min="7692" max="7692" width="4" style="3" customWidth="1"/>
    <col min="7693" max="7693" width="0" style="3" hidden="1" customWidth="1"/>
    <col min="7694" max="7694" width="33.5703125" style="3" customWidth="1"/>
    <col min="7695" max="7695" width="9.85546875" style="3" customWidth="1"/>
    <col min="7696" max="7696" width="10" style="3" customWidth="1"/>
    <col min="7697" max="7697" width="10.5703125" style="3" customWidth="1"/>
    <col min="7698" max="7700" width="0" style="3" hidden="1" customWidth="1"/>
    <col min="7701" max="7701" width="10.42578125" style="3" customWidth="1"/>
    <col min="7702" max="7702" width="10.5703125" style="3" customWidth="1"/>
    <col min="7703" max="7703" width="10.42578125" style="3" customWidth="1"/>
    <col min="7704" max="7704" width="9.140625" style="3" customWidth="1"/>
    <col min="7705" max="7705" width="10.5703125" style="3" customWidth="1"/>
    <col min="7706" max="7706" width="10.85546875" style="3" customWidth="1"/>
    <col min="7707" max="7707" width="8.85546875" style="3" customWidth="1"/>
    <col min="7708" max="7710" width="9.140625" style="3" customWidth="1"/>
    <col min="7711" max="7947" width="11.5703125" style="3"/>
    <col min="7948" max="7948" width="4" style="3" customWidth="1"/>
    <col min="7949" max="7949" width="0" style="3" hidden="1" customWidth="1"/>
    <col min="7950" max="7950" width="33.5703125" style="3" customWidth="1"/>
    <col min="7951" max="7951" width="9.85546875" style="3" customWidth="1"/>
    <col min="7952" max="7952" width="10" style="3" customWidth="1"/>
    <col min="7953" max="7953" width="10.5703125" style="3" customWidth="1"/>
    <col min="7954" max="7956" width="0" style="3" hidden="1" customWidth="1"/>
    <col min="7957" max="7957" width="10.42578125" style="3" customWidth="1"/>
    <col min="7958" max="7958" width="10.5703125" style="3" customWidth="1"/>
    <col min="7959" max="7959" width="10.42578125" style="3" customWidth="1"/>
    <col min="7960" max="7960" width="9.140625" style="3" customWidth="1"/>
    <col min="7961" max="7961" width="10.5703125" style="3" customWidth="1"/>
    <col min="7962" max="7962" width="10.85546875" style="3" customWidth="1"/>
    <col min="7963" max="7963" width="8.85546875" style="3" customWidth="1"/>
    <col min="7964" max="7966" width="9.140625" style="3" customWidth="1"/>
    <col min="7967" max="8203" width="11.5703125" style="3"/>
    <col min="8204" max="8204" width="4" style="3" customWidth="1"/>
    <col min="8205" max="8205" width="0" style="3" hidden="1" customWidth="1"/>
    <col min="8206" max="8206" width="33.5703125" style="3" customWidth="1"/>
    <col min="8207" max="8207" width="9.85546875" style="3" customWidth="1"/>
    <col min="8208" max="8208" width="10" style="3" customWidth="1"/>
    <col min="8209" max="8209" width="10.5703125" style="3" customWidth="1"/>
    <col min="8210" max="8212" width="0" style="3" hidden="1" customWidth="1"/>
    <col min="8213" max="8213" width="10.42578125" style="3" customWidth="1"/>
    <col min="8214" max="8214" width="10.5703125" style="3" customWidth="1"/>
    <col min="8215" max="8215" width="10.42578125" style="3" customWidth="1"/>
    <col min="8216" max="8216" width="9.140625" style="3" customWidth="1"/>
    <col min="8217" max="8217" width="10.5703125" style="3" customWidth="1"/>
    <col min="8218" max="8218" width="10.85546875" style="3" customWidth="1"/>
    <col min="8219" max="8219" width="8.85546875" style="3" customWidth="1"/>
    <col min="8220" max="8222" width="9.140625" style="3" customWidth="1"/>
    <col min="8223" max="8459" width="11.5703125" style="3"/>
    <col min="8460" max="8460" width="4" style="3" customWidth="1"/>
    <col min="8461" max="8461" width="0" style="3" hidden="1" customWidth="1"/>
    <col min="8462" max="8462" width="33.5703125" style="3" customWidth="1"/>
    <col min="8463" max="8463" width="9.85546875" style="3" customWidth="1"/>
    <col min="8464" max="8464" width="10" style="3" customWidth="1"/>
    <col min="8465" max="8465" width="10.5703125" style="3" customWidth="1"/>
    <col min="8466" max="8468" width="0" style="3" hidden="1" customWidth="1"/>
    <col min="8469" max="8469" width="10.42578125" style="3" customWidth="1"/>
    <col min="8470" max="8470" width="10.5703125" style="3" customWidth="1"/>
    <col min="8471" max="8471" width="10.42578125" style="3" customWidth="1"/>
    <col min="8472" max="8472" width="9.140625" style="3" customWidth="1"/>
    <col min="8473" max="8473" width="10.5703125" style="3" customWidth="1"/>
    <col min="8474" max="8474" width="10.85546875" style="3" customWidth="1"/>
    <col min="8475" max="8475" width="8.85546875" style="3" customWidth="1"/>
    <col min="8476" max="8478" width="9.140625" style="3" customWidth="1"/>
    <col min="8479" max="8715" width="11.5703125" style="3"/>
    <col min="8716" max="8716" width="4" style="3" customWidth="1"/>
    <col min="8717" max="8717" width="0" style="3" hidden="1" customWidth="1"/>
    <col min="8718" max="8718" width="33.5703125" style="3" customWidth="1"/>
    <col min="8719" max="8719" width="9.85546875" style="3" customWidth="1"/>
    <col min="8720" max="8720" width="10" style="3" customWidth="1"/>
    <col min="8721" max="8721" width="10.5703125" style="3" customWidth="1"/>
    <col min="8722" max="8724" width="0" style="3" hidden="1" customWidth="1"/>
    <col min="8725" max="8725" width="10.42578125" style="3" customWidth="1"/>
    <col min="8726" max="8726" width="10.5703125" style="3" customWidth="1"/>
    <col min="8727" max="8727" width="10.42578125" style="3" customWidth="1"/>
    <col min="8728" max="8728" width="9.140625" style="3" customWidth="1"/>
    <col min="8729" max="8729" width="10.5703125" style="3" customWidth="1"/>
    <col min="8730" max="8730" width="10.85546875" style="3" customWidth="1"/>
    <col min="8731" max="8731" width="8.85546875" style="3" customWidth="1"/>
    <col min="8732" max="8734" width="9.140625" style="3" customWidth="1"/>
    <col min="8735" max="8971" width="11.5703125" style="3"/>
    <col min="8972" max="8972" width="4" style="3" customWidth="1"/>
    <col min="8973" max="8973" width="0" style="3" hidden="1" customWidth="1"/>
    <col min="8974" max="8974" width="33.5703125" style="3" customWidth="1"/>
    <col min="8975" max="8975" width="9.85546875" style="3" customWidth="1"/>
    <col min="8976" max="8976" width="10" style="3" customWidth="1"/>
    <col min="8977" max="8977" width="10.5703125" style="3" customWidth="1"/>
    <col min="8978" max="8980" width="0" style="3" hidden="1" customWidth="1"/>
    <col min="8981" max="8981" width="10.42578125" style="3" customWidth="1"/>
    <col min="8982" max="8982" width="10.5703125" style="3" customWidth="1"/>
    <col min="8983" max="8983" width="10.42578125" style="3" customWidth="1"/>
    <col min="8984" max="8984" width="9.140625" style="3" customWidth="1"/>
    <col min="8985" max="8985" width="10.5703125" style="3" customWidth="1"/>
    <col min="8986" max="8986" width="10.85546875" style="3" customWidth="1"/>
    <col min="8987" max="8987" width="8.85546875" style="3" customWidth="1"/>
    <col min="8988" max="8990" width="9.140625" style="3" customWidth="1"/>
    <col min="8991" max="9227" width="11.5703125" style="3"/>
    <col min="9228" max="9228" width="4" style="3" customWidth="1"/>
    <col min="9229" max="9229" width="0" style="3" hidden="1" customWidth="1"/>
    <col min="9230" max="9230" width="33.5703125" style="3" customWidth="1"/>
    <col min="9231" max="9231" width="9.85546875" style="3" customWidth="1"/>
    <col min="9232" max="9232" width="10" style="3" customWidth="1"/>
    <col min="9233" max="9233" width="10.5703125" style="3" customWidth="1"/>
    <col min="9234" max="9236" width="0" style="3" hidden="1" customWidth="1"/>
    <col min="9237" max="9237" width="10.42578125" style="3" customWidth="1"/>
    <col min="9238" max="9238" width="10.5703125" style="3" customWidth="1"/>
    <col min="9239" max="9239" width="10.42578125" style="3" customWidth="1"/>
    <col min="9240" max="9240" width="9.140625" style="3" customWidth="1"/>
    <col min="9241" max="9241" width="10.5703125" style="3" customWidth="1"/>
    <col min="9242" max="9242" width="10.85546875" style="3" customWidth="1"/>
    <col min="9243" max="9243" width="8.85546875" style="3" customWidth="1"/>
    <col min="9244" max="9246" width="9.140625" style="3" customWidth="1"/>
    <col min="9247" max="9483" width="11.5703125" style="3"/>
    <col min="9484" max="9484" width="4" style="3" customWidth="1"/>
    <col min="9485" max="9485" width="0" style="3" hidden="1" customWidth="1"/>
    <col min="9486" max="9486" width="33.5703125" style="3" customWidth="1"/>
    <col min="9487" max="9487" width="9.85546875" style="3" customWidth="1"/>
    <col min="9488" max="9488" width="10" style="3" customWidth="1"/>
    <col min="9489" max="9489" width="10.5703125" style="3" customWidth="1"/>
    <col min="9490" max="9492" width="0" style="3" hidden="1" customWidth="1"/>
    <col min="9493" max="9493" width="10.42578125" style="3" customWidth="1"/>
    <col min="9494" max="9494" width="10.5703125" style="3" customWidth="1"/>
    <col min="9495" max="9495" width="10.42578125" style="3" customWidth="1"/>
    <col min="9496" max="9496" width="9.140625" style="3" customWidth="1"/>
    <col min="9497" max="9497" width="10.5703125" style="3" customWidth="1"/>
    <col min="9498" max="9498" width="10.85546875" style="3" customWidth="1"/>
    <col min="9499" max="9499" width="8.85546875" style="3" customWidth="1"/>
    <col min="9500" max="9502" width="9.140625" style="3" customWidth="1"/>
    <col min="9503" max="9739" width="11.5703125" style="3"/>
    <col min="9740" max="9740" width="4" style="3" customWidth="1"/>
    <col min="9741" max="9741" width="0" style="3" hidden="1" customWidth="1"/>
    <col min="9742" max="9742" width="33.5703125" style="3" customWidth="1"/>
    <col min="9743" max="9743" width="9.85546875" style="3" customWidth="1"/>
    <col min="9744" max="9744" width="10" style="3" customWidth="1"/>
    <col min="9745" max="9745" width="10.5703125" style="3" customWidth="1"/>
    <col min="9746" max="9748" width="0" style="3" hidden="1" customWidth="1"/>
    <col min="9749" max="9749" width="10.42578125" style="3" customWidth="1"/>
    <col min="9750" max="9750" width="10.5703125" style="3" customWidth="1"/>
    <col min="9751" max="9751" width="10.42578125" style="3" customWidth="1"/>
    <col min="9752" max="9752" width="9.140625" style="3" customWidth="1"/>
    <col min="9753" max="9753" width="10.5703125" style="3" customWidth="1"/>
    <col min="9754" max="9754" width="10.85546875" style="3" customWidth="1"/>
    <col min="9755" max="9755" width="8.85546875" style="3" customWidth="1"/>
    <col min="9756" max="9758" width="9.140625" style="3" customWidth="1"/>
    <col min="9759" max="9995" width="11.5703125" style="3"/>
    <col min="9996" max="9996" width="4" style="3" customWidth="1"/>
    <col min="9997" max="9997" width="0" style="3" hidden="1" customWidth="1"/>
    <col min="9998" max="9998" width="33.5703125" style="3" customWidth="1"/>
    <col min="9999" max="9999" width="9.85546875" style="3" customWidth="1"/>
    <col min="10000" max="10000" width="10" style="3" customWidth="1"/>
    <col min="10001" max="10001" width="10.5703125" style="3" customWidth="1"/>
    <col min="10002" max="10004" width="0" style="3" hidden="1" customWidth="1"/>
    <col min="10005" max="10005" width="10.42578125" style="3" customWidth="1"/>
    <col min="10006" max="10006" width="10.5703125" style="3" customWidth="1"/>
    <col min="10007" max="10007" width="10.42578125" style="3" customWidth="1"/>
    <col min="10008" max="10008" width="9.140625" style="3" customWidth="1"/>
    <col min="10009" max="10009" width="10.5703125" style="3" customWidth="1"/>
    <col min="10010" max="10010" width="10.85546875" style="3" customWidth="1"/>
    <col min="10011" max="10011" width="8.85546875" style="3" customWidth="1"/>
    <col min="10012" max="10014" width="9.140625" style="3" customWidth="1"/>
    <col min="10015" max="10251" width="11.5703125" style="3"/>
    <col min="10252" max="10252" width="4" style="3" customWidth="1"/>
    <col min="10253" max="10253" width="0" style="3" hidden="1" customWidth="1"/>
    <col min="10254" max="10254" width="33.5703125" style="3" customWidth="1"/>
    <col min="10255" max="10255" width="9.85546875" style="3" customWidth="1"/>
    <col min="10256" max="10256" width="10" style="3" customWidth="1"/>
    <col min="10257" max="10257" width="10.5703125" style="3" customWidth="1"/>
    <col min="10258" max="10260" width="0" style="3" hidden="1" customWidth="1"/>
    <col min="10261" max="10261" width="10.42578125" style="3" customWidth="1"/>
    <col min="10262" max="10262" width="10.5703125" style="3" customWidth="1"/>
    <col min="10263" max="10263" width="10.42578125" style="3" customWidth="1"/>
    <col min="10264" max="10264" width="9.140625" style="3" customWidth="1"/>
    <col min="10265" max="10265" width="10.5703125" style="3" customWidth="1"/>
    <col min="10266" max="10266" width="10.85546875" style="3" customWidth="1"/>
    <col min="10267" max="10267" width="8.85546875" style="3" customWidth="1"/>
    <col min="10268" max="10270" width="9.140625" style="3" customWidth="1"/>
    <col min="10271" max="10507" width="11.5703125" style="3"/>
    <col min="10508" max="10508" width="4" style="3" customWidth="1"/>
    <col min="10509" max="10509" width="0" style="3" hidden="1" customWidth="1"/>
    <col min="10510" max="10510" width="33.5703125" style="3" customWidth="1"/>
    <col min="10511" max="10511" width="9.85546875" style="3" customWidth="1"/>
    <col min="10512" max="10512" width="10" style="3" customWidth="1"/>
    <col min="10513" max="10513" width="10.5703125" style="3" customWidth="1"/>
    <col min="10514" max="10516" width="0" style="3" hidden="1" customWidth="1"/>
    <col min="10517" max="10517" width="10.42578125" style="3" customWidth="1"/>
    <col min="10518" max="10518" width="10.5703125" style="3" customWidth="1"/>
    <col min="10519" max="10519" width="10.42578125" style="3" customWidth="1"/>
    <col min="10520" max="10520" width="9.140625" style="3" customWidth="1"/>
    <col min="10521" max="10521" width="10.5703125" style="3" customWidth="1"/>
    <col min="10522" max="10522" width="10.85546875" style="3" customWidth="1"/>
    <col min="10523" max="10523" width="8.85546875" style="3" customWidth="1"/>
    <col min="10524" max="10526" width="9.140625" style="3" customWidth="1"/>
    <col min="10527" max="10763" width="11.5703125" style="3"/>
    <col min="10764" max="10764" width="4" style="3" customWidth="1"/>
    <col min="10765" max="10765" width="0" style="3" hidden="1" customWidth="1"/>
    <col min="10766" max="10766" width="33.5703125" style="3" customWidth="1"/>
    <col min="10767" max="10767" width="9.85546875" style="3" customWidth="1"/>
    <col min="10768" max="10768" width="10" style="3" customWidth="1"/>
    <col min="10769" max="10769" width="10.5703125" style="3" customWidth="1"/>
    <col min="10770" max="10772" width="0" style="3" hidden="1" customWidth="1"/>
    <col min="10773" max="10773" width="10.42578125" style="3" customWidth="1"/>
    <col min="10774" max="10774" width="10.5703125" style="3" customWidth="1"/>
    <col min="10775" max="10775" width="10.42578125" style="3" customWidth="1"/>
    <col min="10776" max="10776" width="9.140625" style="3" customWidth="1"/>
    <col min="10777" max="10777" width="10.5703125" style="3" customWidth="1"/>
    <col min="10778" max="10778" width="10.85546875" style="3" customWidth="1"/>
    <col min="10779" max="10779" width="8.85546875" style="3" customWidth="1"/>
    <col min="10780" max="10782" width="9.140625" style="3" customWidth="1"/>
    <col min="10783" max="11019" width="11.5703125" style="3"/>
    <col min="11020" max="11020" width="4" style="3" customWidth="1"/>
    <col min="11021" max="11021" width="0" style="3" hidden="1" customWidth="1"/>
    <col min="11022" max="11022" width="33.5703125" style="3" customWidth="1"/>
    <col min="11023" max="11023" width="9.85546875" style="3" customWidth="1"/>
    <col min="11024" max="11024" width="10" style="3" customWidth="1"/>
    <col min="11025" max="11025" width="10.5703125" style="3" customWidth="1"/>
    <col min="11026" max="11028" width="0" style="3" hidden="1" customWidth="1"/>
    <col min="11029" max="11029" width="10.42578125" style="3" customWidth="1"/>
    <col min="11030" max="11030" width="10.5703125" style="3" customWidth="1"/>
    <col min="11031" max="11031" width="10.42578125" style="3" customWidth="1"/>
    <col min="11032" max="11032" width="9.140625" style="3" customWidth="1"/>
    <col min="11033" max="11033" width="10.5703125" style="3" customWidth="1"/>
    <col min="11034" max="11034" width="10.85546875" style="3" customWidth="1"/>
    <col min="11035" max="11035" width="8.85546875" style="3" customWidth="1"/>
    <col min="11036" max="11038" width="9.140625" style="3" customWidth="1"/>
    <col min="11039" max="11275" width="11.5703125" style="3"/>
    <col min="11276" max="11276" width="4" style="3" customWidth="1"/>
    <col min="11277" max="11277" width="0" style="3" hidden="1" customWidth="1"/>
    <col min="11278" max="11278" width="33.5703125" style="3" customWidth="1"/>
    <col min="11279" max="11279" width="9.85546875" style="3" customWidth="1"/>
    <col min="11280" max="11280" width="10" style="3" customWidth="1"/>
    <col min="11281" max="11281" width="10.5703125" style="3" customWidth="1"/>
    <col min="11282" max="11284" width="0" style="3" hidden="1" customWidth="1"/>
    <col min="11285" max="11285" width="10.42578125" style="3" customWidth="1"/>
    <col min="11286" max="11286" width="10.5703125" style="3" customWidth="1"/>
    <col min="11287" max="11287" width="10.42578125" style="3" customWidth="1"/>
    <col min="11288" max="11288" width="9.140625" style="3" customWidth="1"/>
    <col min="11289" max="11289" width="10.5703125" style="3" customWidth="1"/>
    <col min="11290" max="11290" width="10.85546875" style="3" customWidth="1"/>
    <col min="11291" max="11291" width="8.85546875" style="3" customWidth="1"/>
    <col min="11292" max="11294" width="9.140625" style="3" customWidth="1"/>
    <col min="11295" max="11531" width="11.5703125" style="3"/>
    <col min="11532" max="11532" width="4" style="3" customWidth="1"/>
    <col min="11533" max="11533" width="0" style="3" hidden="1" customWidth="1"/>
    <col min="11534" max="11534" width="33.5703125" style="3" customWidth="1"/>
    <col min="11535" max="11535" width="9.85546875" style="3" customWidth="1"/>
    <col min="11536" max="11536" width="10" style="3" customWidth="1"/>
    <col min="11537" max="11537" width="10.5703125" style="3" customWidth="1"/>
    <col min="11538" max="11540" width="0" style="3" hidden="1" customWidth="1"/>
    <col min="11541" max="11541" width="10.42578125" style="3" customWidth="1"/>
    <col min="11542" max="11542" width="10.5703125" style="3" customWidth="1"/>
    <col min="11543" max="11543" width="10.42578125" style="3" customWidth="1"/>
    <col min="11544" max="11544" width="9.140625" style="3" customWidth="1"/>
    <col min="11545" max="11545" width="10.5703125" style="3" customWidth="1"/>
    <col min="11546" max="11546" width="10.85546875" style="3" customWidth="1"/>
    <col min="11547" max="11547" width="8.85546875" style="3" customWidth="1"/>
    <col min="11548" max="11550" width="9.140625" style="3" customWidth="1"/>
    <col min="11551" max="11787" width="11.5703125" style="3"/>
    <col min="11788" max="11788" width="4" style="3" customWidth="1"/>
    <col min="11789" max="11789" width="0" style="3" hidden="1" customWidth="1"/>
    <col min="11790" max="11790" width="33.5703125" style="3" customWidth="1"/>
    <col min="11791" max="11791" width="9.85546875" style="3" customWidth="1"/>
    <col min="11792" max="11792" width="10" style="3" customWidth="1"/>
    <col min="11793" max="11793" width="10.5703125" style="3" customWidth="1"/>
    <col min="11794" max="11796" width="0" style="3" hidden="1" customWidth="1"/>
    <col min="11797" max="11797" width="10.42578125" style="3" customWidth="1"/>
    <col min="11798" max="11798" width="10.5703125" style="3" customWidth="1"/>
    <col min="11799" max="11799" width="10.42578125" style="3" customWidth="1"/>
    <col min="11800" max="11800" width="9.140625" style="3" customWidth="1"/>
    <col min="11801" max="11801" width="10.5703125" style="3" customWidth="1"/>
    <col min="11802" max="11802" width="10.85546875" style="3" customWidth="1"/>
    <col min="11803" max="11803" width="8.85546875" style="3" customWidth="1"/>
    <col min="11804" max="11806" width="9.140625" style="3" customWidth="1"/>
    <col min="11807" max="12043" width="11.5703125" style="3"/>
    <col min="12044" max="12044" width="4" style="3" customWidth="1"/>
    <col min="12045" max="12045" width="0" style="3" hidden="1" customWidth="1"/>
    <col min="12046" max="12046" width="33.5703125" style="3" customWidth="1"/>
    <col min="12047" max="12047" width="9.85546875" style="3" customWidth="1"/>
    <col min="12048" max="12048" width="10" style="3" customWidth="1"/>
    <col min="12049" max="12049" width="10.5703125" style="3" customWidth="1"/>
    <col min="12050" max="12052" width="0" style="3" hidden="1" customWidth="1"/>
    <col min="12053" max="12053" width="10.42578125" style="3" customWidth="1"/>
    <col min="12054" max="12054" width="10.5703125" style="3" customWidth="1"/>
    <col min="12055" max="12055" width="10.42578125" style="3" customWidth="1"/>
    <col min="12056" max="12056" width="9.140625" style="3" customWidth="1"/>
    <col min="12057" max="12057" width="10.5703125" style="3" customWidth="1"/>
    <col min="12058" max="12058" width="10.85546875" style="3" customWidth="1"/>
    <col min="12059" max="12059" width="8.85546875" style="3" customWidth="1"/>
    <col min="12060" max="12062" width="9.140625" style="3" customWidth="1"/>
    <col min="12063" max="12299" width="11.5703125" style="3"/>
    <col min="12300" max="12300" width="4" style="3" customWidth="1"/>
    <col min="12301" max="12301" width="0" style="3" hidden="1" customWidth="1"/>
    <col min="12302" max="12302" width="33.5703125" style="3" customWidth="1"/>
    <col min="12303" max="12303" width="9.85546875" style="3" customWidth="1"/>
    <col min="12304" max="12304" width="10" style="3" customWidth="1"/>
    <col min="12305" max="12305" width="10.5703125" style="3" customWidth="1"/>
    <col min="12306" max="12308" width="0" style="3" hidden="1" customWidth="1"/>
    <col min="12309" max="12309" width="10.42578125" style="3" customWidth="1"/>
    <col min="12310" max="12310" width="10.5703125" style="3" customWidth="1"/>
    <col min="12311" max="12311" width="10.42578125" style="3" customWidth="1"/>
    <col min="12312" max="12312" width="9.140625" style="3" customWidth="1"/>
    <col min="12313" max="12313" width="10.5703125" style="3" customWidth="1"/>
    <col min="12314" max="12314" width="10.85546875" style="3" customWidth="1"/>
    <col min="12315" max="12315" width="8.85546875" style="3" customWidth="1"/>
    <col min="12316" max="12318" width="9.140625" style="3" customWidth="1"/>
    <col min="12319" max="12555" width="11.5703125" style="3"/>
    <col min="12556" max="12556" width="4" style="3" customWidth="1"/>
    <col min="12557" max="12557" width="0" style="3" hidden="1" customWidth="1"/>
    <col min="12558" max="12558" width="33.5703125" style="3" customWidth="1"/>
    <col min="12559" max="12559" width="9.85546875" style="3" customWidth="1"/>
    <col min="12560" max="12560" width="10" style="3" customWidth="1"/>
    <col min="12561" max="12561" width="10.5703125" style="3" customWidth="1"/>
    <col min="12562" max="12564" width="0" style="3" hidden="1" customWidth="1"/>
    <col min="12565" max="12565" width="10.42578125" style="3" customWidth="1"/>
    <col min="12566" max="12566" width="10.5703125" style="3" customWidth="1"/>
    <col min="12567" max="12567" width="10.42578125" style="3" customWidth="1"/>
    <col min="12568" max="12568" width="9.140625" style="3" customWidth="1"/>
    <col min="12569" max="12569" width="10.5703125" style="3" customWidth="1"/>
    <col min="12570" max="12570" width="10.85546875" style="3" customWidth="1"/>
    <col min="12571" max="12571" width="8.85546875" style="3" customWidth="1"/>
    <col min="12572" max="12574" width="9.140625" style="3" customWidth="1"/>
    <col min="12575" max="12811" width="11.5703125" style="3"/>
    <col min="12812" max="12812" width="4" style="3" customWidth="1"/>
    <col min="12813" max="12813" width="0" style="3" hidden="1" customWidth="1"/>
    <col min="12814" max="12814" width="33.5703125" style="3" customWidth="1"/>
    <col min="12815" max="12815" width="9.85546875" style="3" customWidth="1"/>
    <col min="12816" max="12816" width="10" style="3" customWidth="1"/>
    <col min="12817" max="12817" width="10.5703125" style="3" customWidth="1"/>
    <col min="12818" max="12820" width="0" style="3" hidden="1" customWidth="1"/>
    <col min="12821" max="12821" width="10.42578125" style="3" customWidth="1"/>
    <col min="12822" max="12822" width="10.5703125" style="3" customWidth="1"/>
    <col min="12823" max="12823" width="10.42578125" style="3" customWidth="1"/>
    <col min="12824" max="12824" width="9.140625" style="3" customWidth="1"/>
    <col min="12825" max="12825" width="10.5703125" style="3" customWidth="1"/>
    <col min="12826" max="12826" width="10.85546875" style="3" customWidth="1"/>
    <col min="12827" max="12827" width="8.85546875" style="3" customWidth="1"/>
    <col min="12828" max="12830" width="9.140625" style="3" customWidth="1"/>
    <col min="12831" max="13067" width="11.5703125" style="3"/>
    <col min="13068" max="13068" width="4" style="3" customWidth="1"/>
    <col min="13069" max="13069" width="0" style="3" hidden="1" customWidth="1"/>
    <col min="13070" max="13070" width="33.5703125" style="3" customWidth="1"/>
    <col min="13071" max="13071" width="9.85546875" style="3" customWidth="1"/>
    <col min="13072" max="13072" width="10" style="3" customWidth="1"/>
    <col min="13073" max="13073" width="10.5703125" style="3" customWidth="1"/>
    <col min="13074" max="13076" width="0" style="3" hidden="1" customWidth="1"/>
    <col min="13077" max="13077" width="10.42578125" style="3" customWidth="1"/>
    <col min="13078" max="13078" width="10.5703125" style="3" customWidth="1"/>
    <col min="13079" max="13079" width="10.42578125" style="3" customWidth="1"/>
    <col min="13080" max="13080" width="9.140625" style="3" customWidth="1"/>
    <col min="13081" max="13081" width="10.5703125" style="3" customWidth="1"/>
    <col min="13082" max="13082" width="10.85546875" style="3" customWidth="1"/>
    <col min="13083" max="13083" width="8.85546875" style="3" customWidth="1"/>
    <col min="13084" max="13086" width="9.140625" style="3" customWidth="1"/>
    <col min="13087" max="13323" width="11.5703125" style="3"/>
    <col min="13324" max="13324" width="4" style="3" customWidth="1"/>
    <col min="13325" max="13325" width="0" style="3" hidden="1" customWidth="1"/>
    <col min="13326" max="13326" width="33.5703125" style="3" customWidth="1"/>
    <col min="13327" max="13327" width="9.85546875" style="3" customWidth="1"/>
    <col min="13328" max="13328" width="10" style="3" customWidth="1"/>
    <col min="13329" max="13329" width="10.5703125" style="3" customWidth="1"/>
    <col min="13330" max="13332" width="0" style="3" hidden="1" customWidth="1"/>
    <col min="13333" max="13333" width="10.42578125" style="3" customWidth="1"/>
    <col min="13334" max="13334" width="10.5703125" style="3" customWidth="1"/>
    <col min="13335" max="13335" width="10.42578125" style="3" customWidth="1"/>
    <col min="13336" max="13336" width="9.140625" style="3" customWidth="1"/>
    <col min="13337" max="13337" width="10.5703125" style="3" customWidth="1"/>
    <col min="13338" max="13338" width="10.85546875" style="3" customWidth="1"/>
    <col min="13339" max="13339" width="8.85546875" style="3" customWidth="1"/>
    <col min="13340" max="13342" width="9.140625" style="3" customWidth="1"/>
    <col min="13343" max="13579" width="11.5703125" style="3"/>
    <col min="13580" max="13580" width="4" style="3" customWidth="1"/>
    <col min="13581" max="13581" width="0" style="3" hidden="1" customWidth="1"/>
    <col min="13582" max="13582" width="33.5703125" style="3" customWidth="1"/>
    <col min="13583" max="13583" width="9.85546875" style="3" customWidth="1"/>
    <col min="13584" max="13584" width="10" style="3" customWidth="1"/>
    <col min="13585" max="13585" width="10.5703125" style="3" customWidth="1"/>
    <col min="13586" max="13588" width="0" style="3" hidden="1" customWidth="1"/>
    <col min="13589" max="13589" width="10.42578125" style="3" customWidth="1"/>
    <col min="13590" max="13590" width="10.5703125" style="3" customWidth="1"/>
    <col min="13591" max="13591" width="10.42578125" style="3" customWidth="1"/>
    <col min="13592" max="13592" width="9.140625" style="3" customWidth="1"/>
    <col min="13593" max="13593" width="10.5703125" style="3" customWidth="1"/>
    <col min="13594" max="13594" width="10.85546875" style="3" customWidth="1"/>
    <col min="13595" max="13595" width="8.85546875" style="3" customWidth="1"/>
    <col min="13596" max="13598" width="9.140625" style="3" customWidth="1"/>
    <col min="13599" max="13835" width="11.5703125" style="3"/>
    <col min="13836" max="13836" width="4" style="3" customWidth="1"/>
    <col min="13837" max="13837" width="0" style="3" hidden="1" customWidth="1"/>
    <col min="13838" max="13838" width="33.5703125" style="3" customWidth="1"/>
    <col min="13839" max="13839" width="9.85546875" style="3" customWidth="1"/>
    <col min="13840" max="13840" width="10" style="3" customWidth="1"/>
    <col min="13841" max="13841" width="10.5703125" style="3" customWidth="1"/>
    <col min="13842" max="13844" width="0" style="3" hidden="1" customWidth="1"/>
    <col min="13845" max="13845" width="10.42578125" style="3" customWidth="1"/>
    <col min="13846" max="13846" width="10.5703125" style="3" customWidth="1"/>
    <col min="13847" max="13847" width="10.42578125" style="3" customWidth="1"/>
    <col min="13848" max="13848" width="9.140625" style="3" customWidth="1"/>
    <col min="13849" max="13849" width="10.5703125" style="3" customWidth="1"/>
    <col min="13850" max="13850" width="10.85546875" style="3" customWidth="1"/>
    <col min="13851" max="13851" width="8.85546875" style="3" customWidth="1"/>
    <col min="13852" max="13854" width="9.140625" style="3" customWidth="1"/>
    <col min="13855" max="14091" width="11.5703125" style="3"/>
    <col min="14092" max="14092" width="4" style="3" customWidth="1"/>
    <col min="14093" max="14093" width="0" style="3" hidden="1" customWidth="1"/>
    <col min="14094" max="14094" width="33.5703125" style="3" customWidth="1"/>
    <col min="14095" max="14095" width="9.85546875" style="3" customWidth="1"/>
    <col min="14096" max="14096" width="10" style="3" customWidth="1"/>
    <col min="14097" max="14097" width="10.5703125" style="3" customWidth="1"/>
    <col min="14098" max="14100" width="0" style="3" hidden="1" customWidth="1"/>
    <col min="14101" max="14101" width="10.42578125" style="3" customWidth="1"/>
    <col min="14102" max="14102" width="10.5703125" style="3" customWidth="1"/>
    <col min="14103" max="14103" width="10.42578125" style="3" customWidth="1"/>
    <col min="14104" max="14104" width="9.140625" style="3" customWidth="1"/>
    <col min="14105" max="14105" width="10.5703125" style="3" customWidth="1"/>
    <col min="14106" max="14106" width="10.85546875" style="3" customWidth="1"/>
    <col min="14107" max="14107" width="8.85546875" style="3" customWidth="1"/>
    <col min="14108" max="14110" width="9.140625" style="3" customWidth="1"/>
    <col min="14111" max="14347" width="11.5703125" style="3"/>
    <col min="14348" max="14348" width="4" style="3" customWidth="1"/>
    <col min="14349" max="14349" width="0" style="3" hidden="1" customWidth="1"/>
    <col min="14350" max="14350" width="33.5703125" style="3" customWidth="1"/>
    <col min="14351" max="14351" width="9.85546875" style="3" customWidth="1"/>
    <col min="14352" max="14352" width="10" style="3" customWidth="1"/>
    <col min="14353" max="14353" width="10.5703125" style="3" customWidth="1"/>
    <col min="14354" max="14356" width="0" style="3" hidden="1" customWidth="1"/>
    <col min="14357" max="14357" width="10.42578125" style="3" customWidth="1"/>
    <col min="14358" max="14358" width="10.5703125" style="3" customWidth="1"/>
    <col min="14359" max="14359" width="10.42578125" style="3" customWidth="1"/>
    <col min="14360" max="14360" width="9.140625" style="3" customWidth="1"/>
    <col min="14361" max="14361" width="10.5703125" style="3" customWidth="1"/>
    <col min="14362" max="14362" width="10.85546875" style="3" customWidth="1"/>
    <col min="14363" max="14363" width="8.85546875" style="3" customWidth="1"/>
    <col min="14364" max="14366" width="9.140625" style="3" customWidth="1"/>
    <col min="14367" max="14603" width="11.5703125" style="3"/>
    <col min="14604" max="14604" width="4" style="3" customWidth="1"/>
    <col min="14605" max="14605" width="0" style="3" hidden="1" customWidth="1"/>
    <col min="14606" max="14606" width="33.5703125" style="3" customWidth="1"/>
    <col min="14607" max="14607" width="9.85546875" style="3" customWidth="1"/>
    <col min="14608" max="14608" width="10" style="3" customWidth="1"/>
    <col min="14609" max="14609" width="10.5703125" style="3" customWidth="1"/>
    <col min="14610" max="14612" width="0" style="3" hidden="1" customWidth="1"/>
    <col min="14613" max="14613" width="10.42578125" style="3" customWidth="1"/>
    <col min="14614" max="14614" width="10.5703125" style="3" customWidth="1"/>
    <col min="14615" max="14615" width="10.42578125" style="3" customWidth="1"/>
    <col min="14616" max="14616" width="9.140625" style="3" customWidth="1"/>
    <col min="14617" max="14617" width="10.5703125" style="3" customWidth="1"/>
    <col min="14618" max="14618" width="10.85546875" style="3" customWidth="1"/>
    <col min="14619" max="14619" width="8.85546875" style="3" customWidth="1"/>
    <col min="14620" max="14622" width="9.140625" style="3" customWidth="1"/>
    <col min="14623" max="14859" width="11.5703125" style="3"/>
    <col min="14860" max="14860" width="4" style="3" customWidth="1"/>
    <col min="14861" max="14861" width="0" style="3" hidden="1" customWidth="1"/>
    <col min="14862" max="14862" width="33.5703125" style="3" customWidth="1"/>
    <col min="14863" max="14863" width="9.85546875" style="3" customWidth="1"/>
    <col min="14864" max="14864" width="10" style="3" customWidth="1"/>
    <col min="14865" max="14865" width="10.5703125" style="3" customWidth="1"/>
    <col min="14866" max="14868" width="0" style="3" hidden="1" customWidth="1"/>
    <col min="14869" max="14869" width="10.42578125" style="3" customWidth="1"/>
    <col min="14870" max="14870" width="10.5703125" style="3" customWidth="1"/>
    <col min="14871" max="14871" width="10.42578125" style="3" customWidth="1"/>
    <col min="14872" max="14872" width="9.140625" style="3" customWidth="1"/>
    <col min="14873" max="14873" width="10.5703125" style="3" customWidth="1"/>
    <col min="14874" max="14874" width="10.85546875" style="3" customWidth="1"/>
    <col min="14875" max="14875" width="8.85546875" style="3" customWidth="1"/>
    <col min="14876" max="14878" width="9.140625" style="3" customWidth="1"/>
    <col min="14879" max="15115" width="11.5703125" style="3"/>
    <col min="15116" max="15116" width="4" style="3" customWidth="1"/>
    <col min="15117" max="15117" width="0" style="3" hidden="1" customWidth="1"/>
    <col min="15118" max="15118" width="33.5703125" style="3" customWidth="1"/>
    <col min="15119" max="15119" width="9.85546875" style="3" customWidth="1"/>
    <col min="15120" max="15120" width="10" style="3" customWidth="1"/>
    <col min="15121" max="15121" width="10.5703125" style="3" customWidth="1"/>
    <col min="15122" max="15124" width="0" style="3" hidden="1" customWidth="1"/>
    <col min="15125" max="15125" width="10.42578125" style="3" customWidth="1"/>
    <col min="15126" max="15126" width="10.5703125" style="3" customWidth="1"/>
    <col min="15127" max="15127" width="10.42578125" style="3" customWidth="1"/>
    <col min="15128" max="15128" width="9.140625" style="3" customWidth="1"/>
    <col min="15129" max="15129" width="10.5703125" style="3" customWidth="1"/>
    <col min="15130" max="15130" width="10.85546875" style="3" customWidth="1"/>
    <col min="15131" max="15131" width="8.85546875" style="3" customWidth="1"/>
    <col min="15132" max="15134" width="9.140625" style="3" customWidth="1"/>
    <col min="15135" max="15371" width="11.5703125" style="3"/>
    <col min="15372" max="15372" width="4" style="3" customWidth="1"/>
    <col min="15373" max="15373" width="0" style="3" hidden="1" customWidth="1"/>
    <col min="15374" max="15374" width="33.5703125" style="3" customWidth="1"/>
    <col min="15375" max="15375" width="9.85546875" style="3" customWidth="1"/>
    <col min="15376" max="15376" width="10" style="3" customWidth="1"/>
    <col min="15377" max="15377" width="10.5703125" style="3" customWidth="1"/>
    <col min="15378" max="15380" width="0" style="3" hidden="1" customWidth="1"/>
    <col min="15381" max="15381" width="10.42578125" style="3" customWidth="1"/>
    <col min="15382" max="15382" width="10.5703125" style="3" customWidth="1"/>
    <col min="15383" max="15383" width="10.42578125" style="3" customWidth="1"/>
    <col min="15384" max="15384" width="9.140625" style="3" customWidth="1"/>
    <col min="15385" max="15385" width="10.5703125" style="3" customWidth="1"/>
    <col min="15386" max="15386" width="10.85546875" style="3" customWidth="1"/>
    <col min="15387" max="15387" width="8.85546875" style="3" customWidth="1"/>
    <col min="15388" max="15390" width="9.140625" style="3" customWidth="1"/>
    <col min="15391" max="15627" width="11.5703125" style="3"/>
    <col min="15628" max="15628" width="4" style="3" customWidth="1"/>
    <col min="15629" max="15629" width="0" style="3" hidden="1" customWidth="1"/>
    <col min="15630" max="15630" width="33.5703125" style="3" customWidth="1"/>
    <col min="15631" max="15631" width="9.85546875" style="3" customWidth="1"/>
    <col min="15632" max="15632" width="10" style="3" customWidth="1"/>
    <col min="15633" max="15633" width="10.5703125" style="3" customWidth="1"/>
    <col min="15634" max="15636" width="0" style="3" hidden="1" customWidth="1"/>
    <col min="15637" max="15637" width="10.42578125" style="3" customWidth="1"/>
    <col min="15638" max="15638" width="10.5703125" style="3" customWidth="1"/>
    <col min="15639" max="15639" width="10.42578125" style="3" customWidth="1"/>
    <col min="15640" max="15640" width="9.140625" style="3" customWidth="1"/>
    <col min="15641" max="15641" width="10.5703125" style="3" customWidth="1"/>
    <col min="15642" max="15642" width="10.85546875" style="3" customWidth="1"/>
    <col min="15643" max="15643" width="8.85546875" style="3" customWidth="1"/>
    <col min="15644" max="15646" width="9.140625" style="3" customWidth="1"/>
    <col min="15647" max="15883" width="11.5703125" style="3"/>
    <col min="15884" max="15884" width="4" style="3" customWidth="1"/>
    <col min="15885" max="15885" width="0" style="3" hidden="1" customWidth="1"/>
    <col min="15886" max="15886" width="33.5703125" style="3" customWidth="1"/>
    <col min="15887" max="15887" width="9.85546875" style="3" customWidth="1"/>
    <col min="15888" max="15888" width="10" style="3" customWidth="1"/>
    <col min="15889" max="15889" width="10.5703125" style="3" customWidth="1"/>
    <col min="15890" max="15892" width="0" style="3" hidden="1" customWidth="1"/>
    <col min="15893" max="15893" width="10.42578125" style="3" customWidth="1"/>
    <col min="15894" max="15894" width="10.5703125" style="3" customWidth="1"/>
    <col min="15895" max="15895" width="10.42578125" style="3" customWidth="1"/>
    <col min="15896" max="15896" width="9.140625" style="3" customWidth="1"/>
    <col min="15897" max="15897" width="10.5703125" style="3" customWidth="1"/>
    <col min="15898" max="15898" width="10.85546875" style="3" customWidth="1"/>
    <col min="15899" max="15899" width="8.85546875" style="3" customWidth="1"/>
    <col min="15900" max="15902" width="9.140625" style="3" customWidth="1"/>
    <col min="15903" max="16139" width="11.5703125" style="3"/>
    <col min="16140" max="16140" width="4" style="3" customWidth="1"/>
    <col min="16141" max="16141" width="0" style="3" hidden="1" customWidth="1"/>
    <col min="16142" max="16142" width="33.5703125" style="3" customWidth="1"/>
    <col min="16143" max="16143" width="9.85546875" style="3" customWidth="1"/>
    <col min="16144" max="16144" width="10" style="3" customWidth="1"/>
    <col min="16145" max="16145" width="10.5703125" style="3" customWidth="1"/>
    <col min="16146" max="16148" width="0" style="3" hidden="1" customWidth="1"/>
    <col min="16149" max="16149" width="10.42578125" style="3" customWidth="1"/>
    <col min="16150" max="16150" width="10.5703125" style="3" customWidth="1"/>
    <col min="16151" max="16151" width="10.42578125" style="3" customWidth="1"/>
    <col min="16152" max="16152" width="9.140625" style="3" customWidth="1"/>
    <col min="16153" max="16153" width="10.5703125" style="3" customWidth="1"/>
    <col min="16154" max="16154" width="10.85546875" style="3" customWidth="1"/>
    <col min="16155" max="16155" width="8.85546875" style="3" customWidth="1"/>
    <col min="16156" max="16158" width="9.140625" style="3" customWidth="1"/>
    <col min="16159" max="16384" width="11.5703125" style="3"/>
  </cols>
  <sheetData>
    <row r="1" spans="1:34" ht="21" customHeight="1">
      <c r="A1" s="56" t="s">
        <v>0</v>
      </c>
      <c r="B1" s="56"/>
      <c r="C1" s="1"/>
      <c r="D1" s="1"/>
      <c r="E1" s="1"/>
      <c r="F1" s="1"/>
      <c r="G1" s="1"/>
      <c r="H1" s="1"/>
      <c r="I1" s="1"/>
      <c r="J1" s="1"/>
      <c r="K1" s="1"/>
      <c r="L1" s="57" t="s">
        <v>1</v>
      </c>
      <c r="M1" s="57"/>
      <c r="N1" s="57"/>
      <c r="O1" s="57"/>
      <c r="P1" s="57"/>
      <c r="Q1" s="57"/>
      <c r="R1" s="57"/>
      <c r="S1" s="57"/>
      <c r="T1" s="57"/>
      <c r="U1" s="57"/>
      <c r="V1" s="62"/>
      <c r="W1" s="62"/>
      <c r="X1" s="62"/>
      <c r="Y1" s="62"/>
      <c r="Z1" s="62"/>
      <c r="AA1" s="62"/>
      <c r="AB1" s="62"/>
      <c r="AC1" s="62"/>
      <c r="AD1" s="62"/>
      <c r="AE1" s="2" t="s">
        <v>2</v>
      </c>
    </row>
    <row r="2" spans="1:34" ht="21" customHeight="1">
      <c r="A2" s="56" t="s">
        <v>3</v>
      </c>
      <c r="B2" s="56"/>
      <c r="C2" s="1"/>
      <c r="D2" s="1"/>
      <c r="E2" s="1"/>
      <c r="F2" s="1"/>
      <c r="G2" s="1"/>
      <c r="H2" s="1"/>
      <c r="I2" s="1"/>
      <c r="J2" s="1"/>
      <c r="K2" s="1"/>
      <c r="L2" s="57" t="s">
        <v>4</v>
      </c>
      <c r="M2" s="57"/>
      <c r="N2" s="57"/>
      <c r="O2" s="57"/>
      <c r="P2" s="57"/>
      <c r="Q2" s="57"/>
      <c r="R2" s="57"/>
      <c r="S2" s="57"/>
      <c r="T2" s="57"/>
      <c r="U2" s="57"/>
      <c r="V2" s="63"/>
      <c r="W2" s="63"/>
      <c r="X2" s="63"/>
      <c r="Y2" s="63"/>
      <c r="Z2" s="63"/>
      <c r="AA2" s="63"/>
      <c r="AB2" s="63"/>
      <c r="AC2" s="63"/>
      <c r="AD2" s="63"/>
    </row>
    <row r="3" spans="1:34">
      <c r="A3" s="64"/>
      <c r="B3" s="64"/>
      <c r="C3" s="1"/>
      <c r="D3" s="1"/>
      <c r="E3" s="1"/>
      <c r="F3" s="1"/>
      <c r="G3" s="1"/>
      <c r="H3" s="1"/>
      <c r="I3" s="1"/>
      <c r="J3" s="1"/>
      <c r="K3" s="1"/>
      <c r="L3" s="1"/>
      <c r="M3" s="1"/>
      <c r="N3" s="1"/>
      <c r="O3" s="1"/>
      <c r="P3" s="1"/>
      <c r="Q3" s="1"/>
      <c r="R3" s="1"/>
      <c r="S3" s="1"/>
      <c r="T3" s="1"/>
      <c r="U3" s="1"/>
      <c r="V3" s="4"/>
      <c r="W3" s="4"/>
      <c r="X3" s="4"/>
      <c r="Y3" s="4"/>
      <c r="Z3" s="4"/>
      <c r="AA3" s="4"/>
      <c r="AB3" s="4"/>
      <c r="AC3" s="4"/>
      <c r="AD3" s="4"/>
    </row>
    <row r="4" spans="1:34" ht="21" customHeight="1">
      <c r="A4" s="56" t="s">
        <v>25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row>
    <row r="5" spans="1:34" ht="21" customHeight="1">
      <c r="A5" s="65" t="s">
        <v>207</v>
      </c>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6"/>
      <c r="AF5" s="66"/>
      <c r="AG5" s="66"/>
      <c r="AH5" s="66"/>
    </row>
    <row r="6" spans="1:34" ht="18" customHeight="1">
      <c r="A6" s="66"/>
      <c r="B6" s="66"/>
      <c r="C6" s="67"/>
      <c r="D6" s="67"/>
      <c r="E6" s="67"/>
      <c r="F6" s="67"/>
      <c r="G6" s="67"/>
      <c r="H6" s="67"/>
      <c r="I6" s="67"/>
      <c r="J6" s="67"/>
      <c r="K6" s="67"/>
      <c r="L6" s="67"/>
      <c r="M6" s="67"/>
      <c r="N6" s="67"/>
      <c r="O6" s="67"/>
      <c r="P6" s="67"/>
      <c r="Q6" s="67"/>
      <c r="R6" s="67"/>
      <c r="S6" s="67"/>
      <c r="T6" s="67"/>
      <c r="U6" s="67"/>
      <c r="V6" s="66"/>
      <c r="W6" s="66"/>
      <c r="X6" s="66"/>
      <c r="Y6" s="66"/>
      <c r="Z6" s="66"/>
      <c r="AA6" s="66"/>
      <c r="AB6" s="66"/>
      <c r="AC6" s="66"/>
      <c r="AD6" s="66"/>
      <c r="AE6" s="66"/>
      <c r="AF6" s="66"/>
      <c r="AG6" s="66"/>
      <c r="AH6" s="66"/>
    </row>
    <row r="7" spans="1:34" ht="19.5" customHeight="1">
      <c r="A7" s="68"/>
      <c r="B7" s="68"/>
      <c r="R7" s="69"/>
      <c r="S7" s="70"/>
      <c r="T7" s="70"/>
      <c r="U7" s="70"/>
      <c r="V7" s="71" t="s">
        <v>5</v>
      </c>
      <c r="W7" s="71"/>
      <c r="X7" s="71"/>
      <c r="Y7" s="71"/>
      <c r="Z7" s="71"/>
      <c r="AA7" s="71"/>
      <c r="AB7" s="71"/>
      <c r="AC7" s="71"/>
      <c r="AD7" s="71"/>
    </row>
    <row r="8" spans="1:34">
      <c r="A8" s="46" t="s">
        <v>6</v>
      </c>
      <c r="B8" s="46" t="s">
        <v>7</v>
      </c>
      <c r="C8" s="58" t="s">
        <v>8</v>
      </c>
      <c r="D8" s="59"/>
      <c r="E8" s="59"/>
      <c r="F8" s="59"/>
      <c r="G8" s="59"/>
      <c r="H8" s="59"/>
      <c r="I8" s="59"/>
      <c r="J8" s="59"/>
      <c r="K8" s="60"/>
      <c r="L8" s="61" t="s">
        <v>9</v>
      </c>
      <c r="M8" s="61"/>
      <c r="N8" s="61"/>
      <c r="O8" s="61"/>
      <c r="P8" s="61"/>
      <c r="Q8" s="61"/>
      <c r="R8" s="61"/>
      <c r="S8" s="61"/>
      <c r="T8" s="61"/>
      <c r="U8" s="61"/>
      <c r="V8" s="46" t="s">
        <v>10</v>
      </c>
      <c r="W8" s="46"/>
      <c r="X8" s="46"/>
      <c r="Y8" s="46"/>
      <c r="Z8" s="46"/>
      <c r="AA8" s="46"/>
      <c r="AB8" s="46"/>
      <c r="AC8" s="46"/>
      <c r="AD8" s="46"/>
    </row>
    <row r="9" spans="1:34" ht="46.5" customHeight="1">
      <c r="A9" s="46"/>
      <c r="B9" s="46"/>
      <c r="C9" s="55" t="s">
        <v>11</v>
      </c>
      <c r="D9" s="55" t="s">
        <v>12</v>
      </c>
      <c r="E9" s="55"/>
      <c r="F9" s="49" t="s">
        <v>26</v>
      </c>
      <c r="G9" s="50"/>
      <c r="H9" s="51"/>
      <c r="I9" s="49" t="s">
        <v>27</v>
      </c>
      <c r="J9" s="50"/>
      <c r="K9" s="51"/>
      <c r="L9" s="52" t="s">
        <v>11</v>
      </c>
      <c r="M9" s="49" t="s">
        <v>12</v>
      </c>
      <c r="N9" s="51"/>
      <c r="O9" s="49" t="s">
        <v>26</v>
      </c>
      <c r="P9" s="50"/>
      <c r="Q9" s="51"/>
      <c r="R9" s="49" t="s">
        <v>27</v>
      </c>
      <c r="S9" s="50"/>
      <c r="T9" s="51"/>
      <c r="U9" s="43" t="s">
        <v>197</v>
      </c>
      <c r="V9" s="46" t="s">
        <v>11</v>
      </c>
      <c r="W9" s="47" t="s">
        <v>12</v>
      </c>
      <c r="X9" s="48"/>
      <c r="Y9" s="49" t="s">
        <v>26</v>
      </c>
      <c r="Z9" s="50"/>
      <c r="AA9" s="51"/>
      <c r="AB9" s="49" t="s">
        <v>27</v>
      </c>
      <c r="AC9" s="50"/>
      <c r="AD9" s="51"/>
    </row>
    <row r="10" spans="1:34" ht="21.75" customHeight="1">
      <c r="A10" s="46"/>
      <c r="B10" s="46"/>
      <c r="C10" s="55"/>
      <c r="D10" s="55" t="s">
        <v>13</v>
      </c>
      <c r="E10" s="55" t="s">
        <v>14</v>
      </c>
      <c r="F10" s="52" t="s">
        <v>11</v>
      </c>
      <c r="G10" s="52" t="s">
        <v>13</v>
      </c>
      <c r="H10" s="52" t="s">
        <v>14</v>
      </c>
      <c r="I10" s="52" t="s">
        <v>11</v>
      </c>
      <c r="J10" s="52" t="s">
        <v>13</v>
      </c>
      <c r="K10" s="52" t="s">
        <v>14</v>
      </c>
      <c r="L10" s="53"/>
      <c r="M10" s="52" t="s">
        <v>13</v>
      </c>
      <c r="N10" s="52" t="s">
        <v>14</v>
      </c>
      <c r="O10" s="52" t="s">
        <v>11</v>
      </c>
      <c r="P10" s="52" t="s">
        <v>13</v>
      </c>
      <c r="Q10" s="52" t="s">
        <v>14</v>
      </c>
      <c r="R10" s="52" t="s">
        <v>11</v>
      </c>
      <c r="S10" s="52" t="s">
        <v>13</v>
      </c>
      <c r="T10" s="52" t="s">
        <v>14</v>
      </c>
      <c r="U10" s="44"/>
      <c r="V10" s="46"/>
      <c r="W10" s="46" t="s">
        <v>15</v>
      </c>
      <c r="X10" s="46" t="s">
        <v>16</v>
      </c>
      <c r="Y10" s="52" t="s">
        <v>11</v>
      </c>
      <c r="Z10" s="52" t="s">
        <v>13</v>
      </c>
      <c r="AA10" s="52" t="s">
        <v>14</v>
      </c>
      <c r="AB10" s="52" t="s">
        <v>11</v>
      </c>
      <c r="AC10" s="52" t="s">
        <v>13</v>
      </c>
      <c r="AD10" s="52" t="s">
        <v>14</v>
      </c>
    </row>
    <row r="11" spans="1:34" ht="21.75" customHeight="1">
      <c r="A11" s="46"/>
      <c r="B11" s="46"/>
      <c r="C11" s="55"/>
      <c r="D11" s="55"/>
      <c r="E11" s="55"/>
      <c r="F11" s="53"/>
      <c r="G11" s="53"/>
      <c r="H11" s="53"/>
      <c r="I11" s="53"/>
      <c r="J11" s="53"/>
      <c r="K11" s="53"/>
      <c r="L11" s="53"/>
      <c r="M11" s="53"/>
      <c r="N11" s="53"/>
      <c r="O11" s="53"/>
      <c r="P11" s="53"/>
      <c r="Q11" s="53"/>
      <c r="R11" s="53"/>
      <c r="S11" s="53"/>
      <c r="T11" s="53"/>
      <c r="U11" s="44"/>
      <c r="V11" s="46"/>
      <c r="W11" s="46"/>
      <c r="X11" s="46"/>
      <c r="Y11" s="53"/>
      <c r="Z11" s="53"/>
      <c r="AA11" s="53"/>
      <c r="AB11" s="53"/>
      <c r="AC11" s="53"/>
      <c r="AD11" s="53"/>
    </row>
    <row r="12" spans="1:34" ht="21.75" customHeight="1">
      <c r="A12" s="46"/>
      <c r="B12" s="46"/>
      <c r="C12" s="55"/>
      <c r="D12" s="55"/>
      <c r="E12" s="55"/>
      <c r="F12" s="53"/>
      <c r="G12" s="53"/>
      <c r="H12" s="53"/>
      <c r="I12" s="53"/>
      <c r="J12" s="53"/>
      <c r="K12" s="53"/>
      <c r="L12" s="53"/>
      <c r="M12" s="53"/>
      <c r="N12" s="53"/>
      <c r="O12" s="53"/>
      <c r="P12" s="53"/>
      <c r="Q12" s="53"/>
      <c r="R12" s="53"/>
      <c r="S12" s="53"/>
      <c r="T12" s="53"/>
      <c r="U12" s="44"/>
      <c r="V12" s="46"/>
      <c r="W12" s="46"/>
      <c r="X12" s="46"/>
      <c r="Y12" s="53"/>
      <c r="Z12" s="53"/>
      <c r="AA12" s="53"/>
      <c r="AB12" s="53"/>
      <c r="AC12" s="53"/>
      <c r="AD12" s="53"/>
    </row>
    <row r="13" spans="1:34" ht="21.75" customHeight="1">
      <c r="A13" s="46"/>
      <c r="B13" s="46"/>
      <c r="C13" s="55"/>
      <c r="D13" s="55"/>
      <c r="E13" s="55"/>
      <c r="F13" s="53"/>
      <c r="G13" s="53"/>
      <c r="H13" s="53"/>
      <c r="I13" s="53"/>
      <c r="J13" s="53"/>
      <c r="K13" s="53"/>
      <c r="L13" s="53"/>
      <c r="M13" s="53"/>
      <c r="N13" s="53"/>
      <c r="O13" s="53"/>
      <c r="P13" s="53"/>
      <c r="Q13" s="53"/>
      <c r="R13" s="53"/>
      <c r="S13" s="53"/>
      <c r="T13" s="53"/>
      <c r="U13" s="44"/>
      <c r="V13" s="46"/>
      <c r="W13" s="46"/>
      <c r="X13" s="46"/>
      <c r="Y13" s="53"/>
      <c r="Z13" s="53"/>
      <c r="AA13" s="53"/>
      <c r="AB13" s="53"/>
      <c r="AC13" s="53"/>
      <c r="AD13" s="53"/>
    </row>
    <row r="14" spans="1:34" ht="21.75" customHeight="1">
      <c r="A14" s="46"/>
      <c r="B14" s="46"/>
      <c r="C14" s="55"/>
      <c r="D14" s="55"/>
      <c r="E14" s="55"/>
      <c r="F14" s="54"/>
      <c r="G14" s="54"/>
      <c r="H14" s="54"/>
      <c r="I14" s="54"/>
      <c r="J14" s="54"/>
      <c r="K14" s="54"/>
      <c r="L14" s="54"/>
      <c r="M14" s="54"/>
      <c r="N14" s="54"/>
      <c r="O14" s="54"/>
      <c r="P14" s="54"/>
      <c r="Q14" s="54"/>
      <c r="R14" s="54"/>
      <c r="S14" s="54"/>
      <c r="T14" s="54"/>
      <c r="U14" s="45"/>
      <c r="V14" s="46"/>
      <c r="W14" s="46"/>
      <c r="X14" s="46"/>
      <c r="Y14" s="54"/>
      <c r="Z14" s="54"/>
      <c r="AA14" s="54"/>
      <c r="AB14" s="54"/>
      <c r="AC14" s="54"/>
      <c r="AD14" s="54"/>
    </row>
    <row r="15" spans="1:34" s="76" customFormat="1" ht="48" customHeight="1">
      <c r="A15" s="75" t="s">
        <v>17</v>
      </c>
      <c r="B15" s="75" t="s">
        <v>18</v>
      </c>
      <c r="C15" s="42">
        <v>1</v>
      </c>
      <c r="D15" s="42">
        <f>C15+1</f>
        <v>2</v>
      </c>
      <c r="E15" s="42">
        <f>D15+1</f>
        <v>3</v>
      </c>
      <c r="F15" s="42">
        <v>4</v>
      </c>
      <c r="G15" s="42">
        <v>5</v>
      </c>
      <c r="H15" s="42">
        <v>6</v>
      </c>
      <c r="I15" s="42">
        <v>7</v>
      </c>
      <c r="J15" s="42">
        <v>8</v>
      </c>
      <c r="K15" s="42">
        <v>9</v>
      </c>
      <c r="L15" s="42">
        <v>10</v>
      </c>
      <c r="M15" s="42">
        <v>11</v>
      </c>
      <c r="N15" s="42">
        <v>12</v>
      </c>
      <c r="O15" s="42">
        <v>13</v>
      </c>
      <c r="P15" s="42">
        <v>14</v>
      </c>
      <c r="Q15" s="42">
        <v>15</v>
      </c>
      <c r="R15" s="42">
        <v>16</v>
      </c>
      <c r="S15" s="42">
        <v>17</v>
      </c>
      <c r="T15" s="42">
        <v>18</v>
      </c>
      <c r="U15" s="42">
        <v>19</v>
      </c>
      <c r="V15" s="75" t="s">
        <v>198</v>
      </c>
      <c r="W15" s="42" t="s">
        <v>199</v>
      </c>
      <c r="X15" s="75" t="s">
        <v>200</v>
      </c>
      <c r="Y15" s="42" t="s">
        <v>201</v>
      </c>
      <c r="Z15" s="75" t="s">
        <v>202</v>
      </c>
      <c r="AA15" s="42" t="s">
        <v>203</v>
      </c>
      <c r="AB15" s="75" t="s">
        <v>204</v>
      </c>
      <c r="AC15" s="42" t="s">
        <v>205</v>
      </c>
      <c r="AD15" s="75" t="s">
        <v>206</v>
      </c>
    </row>
    <row r="16" spans="1:34" s="40" customFormat="1" ht="19.5" customHeight="1">
      <c r="A16" s="36"/>
      <c r="B16" s="36" t="s">
        <v>19</v>
      </c>
      <c r="C16" s="37">
        <f>+D16+E16</f>
        <v>146704</v>
      </c>
      <c r="D16" s="37">
        <f>+D17+D29</f>
        <v>101944</v>
      </c>
      <c r="E16" s="37">
        <f>+E17+E29</f>
        <v>44760</v>
      </c>
      <c r="F16" s="37">
        <f>+G16+H16</f>
        <v>40904</v>
      </c>
      <c r="G16" s="37">
        <f t="shared" ref="G16:H16" si="0">+G17+G29</f>
        <v>26044</v>
      </c>
      <c r="H16" s="37">
        <f t="shared" si="0"/>
        <v>14860</v>
      </c>
      <c r="I16" s="37">
        <f>+J16+K16</f>
        <v>105800</v>
      </c>
      <c r="J16" s="37">
        <f t="shared" ref="J16:K16" si="1">+J17+J29</f>
        <v>75900</v>
      </c>
      <c r="K16" s="37">
        <f t="shared" si="1"/>
        <v>29900</v>
      </c>
      <c r="L16" s="37">
        <f>+L17+L29-0.5</f>
        <v>129083.02135599998</v>
      </c>
      <c r="M16" s="37">
        <f t="shared" ref="M16" si="2">+M17+M29</f>
        <v>93388.418885999985</v>
      </c>
      <c r="N16" s="37">
        <f t="shared" ref="N16" si="3">+N17+N29</f>
        <v>35695.102469999998</v>
      </c>
      <c r="O16" s="37">
        <f t="shared" ref="O16" si="4">+O17+O29</f>
        <v>37625.522677999994</v>
      </c>
      <c r="P16" s="37">
        <f t="shared" ref="P16" si="5">+P17+P29</f>
        <v>18777.712855999998</v>
      </c>
      <c r="Q16" s="37">
        <f t="shared" ref="Q16" si="6">+Q17+Q29</f>
        <v>18847.809821999999</v>
      </c>
      <c r="R16" s="37">
        <f t="shared" ref="R16" si="7">+R17+R29</f>
        <v>81425.743857000009</v>
      </c>
      <c r="S16" s="37">
        <f t="shared" ref="S16" si="8">+S17+S29</f>
        <v>64578.451208999992</v>
      </c>
      <c r="T16" s="37">
        <f t="shared" ref="T16" si="9">+T17+T29</f>
        <v>16847.292647999999</v>
      </c>
      <c r="U16" s="37">
        <f t="shared" ref="U16" si="10">+U17+U29</f>
        <v>10032.254821</v>
      </c>
      <c r="V16" s="38">
        <f t="shared" ref="V16:AD16" si="11">L16/C16</f>
        <v>0.87988753787217788</v>
      </c>
      <c r="W16" s="38">
        <f t="shared" si="11"/>
        <v>0.91607567768578813</v>
      </c>
      <c r="X16" s="38">
        <f t="shared" si="11"/>
        <v>0.79747771380697041</v>
      </c>
      <c r="Y16" s="38">
        <f t="shared" si="11"/>
        <v>0.91984946895169162</v>
      </c>
      <c r="Z16" s="38">
        <f t="shared" si="11"/>
        <v>0.720999572108739</v>
      </c>
      <c r="AA16" s="38">
        <f t="shared" si="11"/>
        <v>1.2683586690444144</v>
      </c>
      <c r="AB16" s="38">
        <f t="shared" si="11"/>
        <v>0.76961950715500949</v>
      </c>
      <c r="AC16" s="38">
        <f t="shared" si="11"/>
        <v>0.85083598430830032</v>
      </c>
      <c r="AD16" s="38">
        <f t="shared" si="11"/>
        <v>0.56345460361204014</v>
      </c>
      <c r="AE16" s="39"/>
    </row>
    <row r="17" spans="1:30" s="35" customFormat="1">
      <c r="A17" s="32" t="s">
        <v>20</v>
      </c>
      <c r="B17" s="33" t="s">
        <v>21</v>
      </c>
      <c r="C17" s="34">
        <f>SUM(C18:C28)</f>
        <v>37872</v>
      </c>
      <c r="D17" s="34">
        <f>SUM(D18:D28)</f>
        <v>0</v>
      </c>
      <c r="E17" s="34">
        <f>SUM(E18:E28)</f>
        <v>37872</v>
      </c>
      <c r="F17" s="34">
        <f t="shared" ref="F17:H17" si="12">SUM(F18:F28)</f>
        <v>12298</v>
      </c>
      <c r="G17" s="34">
        <f t="shared" si="12"/>
        <v>0</v>
      </c>
      <c r="H17" s="34">
        <f t="shared" si="12"/>
        <v>12298</v>
      </c>
      <c r="I17" s="34">
        <f t="shared" ref="I17" si="13">SUM(I18:I28)</f>
        <v>25574</v>
      </c>
      <c r="J17" s="34">
        <f t="shared" ref="J17" si="14">SUM(J18:J28)</f>
        <v>0</v>
      </c>
      <c r="K17" s="34">
        <f t="shared" ref="K17:U17" si="15">SUM(K18:K28)</f>
        <v>25574</v>
      </c>
      <c r="L17" s="34">
        <f t="shared" si="15"/>
        <v>8860.418334</v>
      </c>
      <c r="M17" s="34">
        <f t="shared" si="15"/>
        <v>0</v>
      </c>
      <c r="N17" s="34">
        <f t="shared" si="15"/>
        <v>8860.418334</v>
      </c>
      <c r="O17" s="34">
        <f t="shared" si="15"/>
        <v>1174.455242</v>
      </c>
      <c r="P17" s="34">
        <f t="shared" si="15"/>
        <v>0</v>
      </c>
      <c r="Q17" s="34">
        <f t="shared" si="15"/>
        <v>1174.455242</v>
      </c>
      <c r="R17" s="34">
        <f t="shared" si="15"/>
        <v>7685.963092</v>
      </c>
      <c r="S17" s="34">
        <f t="shared" si="15"/>
        <v>0</v>
      </c>
      <c r="T17" s="34">
        <f t="shared" si="15"/>
        <v>7685.963092</v>
      </c>
      <c r="U17" s="34">
        <f t="shared" si="15"/>
        <v>0</v>
      </c>
      <c r="V17" s="38">
        <f t="shared" ref="V17:V78" si="16">L17/C17</f>
        <v>0.23395696910646388</v>
      </c>
      <c r="W17" s="38"/>
      <c r="X17" s="38">
        <f t="shared" ref="X17:X78" si="17">N17/E17</f>
        <v>0.23395696910646388</v>
      </c>
      <c r="Y17" s="38">
        <f t="shared" ref="Y17:Y51" si="18">O17/F17</f>
        <v>9.5499694421857212E-2</v>
      </c>
      <c r="Z17" s="38"/>
      <c r="AA17" s="38">
        <f t="shared" ref="AA17:AA51" si="19">Q17/H17</f>
        <v>9.5499694421857212E-2</v>
      </c>
      <c r="AB17" s="38">
        <f t="shared" ref="AB17:AB78" si="20">R17/I17</f>
        <v>0.30053816735747241</v>
      </c>
      <c r="AC17" s="38"/>
      <c r="AD17" s="38">
        <f t="shared" ref="AD17:AD78" si="21">T17/K17</f>
        <v>0.30053816735747241</v>
      </c>
    </row>
    <row r="18" spans="1:30" ht="31.5">
      <c r="A18" s="8">
        <v>1</v>
      </c>
      <c r="B18" s="16" t="s">
        <v>28</v>
      </c>
      <c r="C18" s="7">
        <f>+D18+E18</f>
        <v>12559</v>
      </c>
      <c r="D18" s="7">
        <f>+G18+J18</f>
        <v>0</v>
      </c>
      <c r="E18" s="7">
        <f>+H18+K18</f>
        <v>12559</v>
      </c>
      <c r="F18" s="7">
        <f>+G18+H18</f>
        <v>7959</v>
      </c>
      <c r="G18" s="7"/>
      <c r="H18" s="7">
        <v>7959</v>
      </c>
      <c r="I18" s="7">
        <f>+J18+K18</f>
        <v>4600</v>
      </c>
      <c r="J18" s="7"/>
      <c r="K18" s="7">
        <v>4600</v>
      </c>
      <c r="L18" s="7">
        <f>+M18+N18</f>
        <v>1536.5105700000001</v>
      </c>
      <c r="M18" s="7">
        <f>P18+S18</f>
        <v>0</v>
      </c>
      <c r="N18" s="7">
        <f>+Q18+T18</f>
        <v>1536.5105700000001</v>
      </c>
      <c r="O18" s="7">
        <f>+P18+Q18</f>
        <v>23.936109999999999</v>
      </c>
      <c r="P18" s="7"/>
      <c r="Q18" s="7">
        <v>23.936109999999999</v>
      </c>
      <c r="R18" s="7">
        <f>+S18+T18</f>
        <v>1512.57446</v>
      </c>
      <c r="S18" s="7"/>
      <c r="T18" s="7">
        <v>1512.57446</v>
      </c>
      <c r="U18" s="7"/>
      <c r="V18" s="41">
        <f t="shared" si="16"/>
        <v>0.12234338482363247</v>
      </c>
      <c r="W18" s="41"/>
      <c r="X18" s="41">
        <f t="shared" si="17"/>
        <v>0.12234338482363247</v>
      </c>
      <c r="Y18" s="41"/>
      <c r="Z18" s="41"/>
      <c r="AA18" s="41">
        <f t="shared" si="19"/>
        <v>3.0074268124136196E-3</v>
      </c>
      <c r="AB18" s="41">
        <f t="shared" si="20"/>
        <v>0.3288205347826087</v>
      </c>
      <c r="AC18" s="41"/>
      <c r="AD18" s="41">
        <f t="shared" si="21"/>
        <v>0.3288205347826087</v>
      </c>
    </row>
    <row r="19" spans="1:30" ht="31.5">
      <c r="A19" s="8">
        <v>2</v>
      </c>
      <c r="B19" s="16" t="s">
        <v>29</v>
      </c>
      <c r="C19" s="7">
        <f t="shared" ref="C19:C28" si="22">+D19+E19</f>
        <v>7939</v>
      </c>
      <c r="D19" s="7">
        <f t="shared" ref="D19:D28" si="23">+G19+J19</f>
        <v>0</v>
      </c>
      <c r="E19" s="7">
        <f t="shared" ref="E19:E28" si="24">+H19+K19</f>
        <v>7939</v>
      </c>
      <c r="F19" s="7">
        <f t="shared" ref="F19:F28" si="25">+G19+H19</f>
        <v>2939</v>
      </c>
      <c r="G19" s="7"/>
      <c r="H19" s="7">
        <v>2939</v>
      </c>
      <c r="I19" s="7">
        <f t="shared" ref="I19:I28" si="26">+J19+K19</f>
        <v>5000</v>
      </c>
      <c r="J19" s="7"/>
      <c r="K19" s="7">
        <v>5000</v>
      </c>
      <c r="L19" s="7">
        <f t="shared" ref="L19:L28" si="27">+M19+N19</f>
        <v>248.91000000000003</v>
      </c>
      <c r="M19" s="7">
        <f t="shared" ref="M19:M28" si="28">P19+S19</f>
        <v>0</v>
      </c>
      <c r="N19" s="7">
        <f t="shared" ref="N19:N28" si="29">+Q19+T19</f>
        <v>248.91000000000003</v>
      </c>
      <c r="O19" s="7">
        <f t="shared" ref="O19:O28" si="30">+P19+Q19</f>
        <v>244.11</v>
      </c>
      <c r="P19" s="7"/>
      <c r="Q19" s="7">
        <v>244.11</v>
      </c>
      <c r="R19" s="7">
        <f t="shared" ref="R19:R28" si="31">+S19+T19</f>
        <v>4.8</v>
      </c>
      <c r="S19" s="7"/>
      <c r="T19" s="7">
        <v>4.8</v>
      </c>
      <c r="U19" s="7"/>
      <c r="V19" s="41">
        <f t="shared" si="16"/>
        <v>3.1352815216022172E-2</v>
      </c>
      <c r="W19" s="41"/>
      <c r="X19" s="41">
        <f t="shared" si="17"/>
        <v>3.1352815216022172E-2</v>
      </c>
      <c r="Y19" s="41">
        <f t="shared" si="18"/>
        <v>8.3058863559033691E-2</v>
      </c>
      <c r="Z19" s="41"/>
      <c r="AA19" s="41">
        <f t="shared" si="19"/>
        <v>8.3058863559033691E-2</v>
      </c>
      <c r="AB19" s="41"/>
      <c r="AC19" s="41"/>
      <c r="AD19" s="41"/>
    </row>
    <row r="20" spans="1:30" ht="31.5">
      <c r="A20" s="8">
        <v>3</v>
      </c>
      <c r="B20" s="16" t="s">
        <v>30</v>
      </c>
      <c r="C20" s="7">
        <f t="shared" si="22"/>
        <v>1270</v>
      </c>
      <c r="D20" s="7">
        <f t="shared" si="23"/>
        <v>0</v>
      </c>
      <c r="E20" s="7">
        <f t="shared" si="24"/>
        <v>1270</v>
      </c>
      <c r="F20" s="7">
        <f t="shared" si="25"/>
        <v>1000</v>
      </c>
      <c r="G20" s="7"/>
      <c r="H20" s="7">
        <v>1000</v>
      </c>
      <c r="I20" s="7">
        <f t="shared" si="26"/>
        <v>270</v>
      </c>
      <c r="J20" s="7"/>
      <c r="K20" s="7">
        <v>270</v>
      </c>
      <c r="L20" s="7">
        <f t="shared" si="27"/>
        <v>708.71713199999999</v>
      </c>
      <c r="M20" s="7">
        <f>P20+S20</f>
        <v>0</v>
      </c>
      <c r="N20" s="7">
        <f t="shared" si="29"/>
        <v>708.71713199999999</v>
      </c>
      <c r="O20" s="7">
        <f t="shared" si="30"/>
        <v>501.85013199999997</v>
      </c>
      <c r="P20" s="7"/>
      <c r="Q20" s="7">
        <v>501.85013199999997</v>
      </c>
      <c r="R20" s="7">
        <f t="shared" si="31"/>
        <v>206.86699999999999</v>
      </c>
      <c r="S20" s="7"/>
      <c r="T20" s="7">
        <v>206.86699999999999</v>
      </c>
      <c r="U20" s="7"/>
      <c r="V20" s="41">
        <f t="shared" si="16"/>
        <v>0.55804498582677164</v>
      </c>
      <c r="W20" s="41"/>
      <c r="X20" s="41">
        <f t="shared" si="17"/>
        <v>0.55804498582677164</v>
      </c>
      <c r="Y20" s="41">
        <f t="shared" si="18"/>
        <v>0.50185013199999995</v>
      </c>
      <c r="Z20" s="41"/>
      <c r="AA20" s="41">
        <f t="shared" si="19"/>
        <v>0.50185013199999995</v>
      </c>
      <c r="AB20" s="41">
        <f t="shared" si="20"/>
        <v>0.76617407407407401</v>
      </c>
      <c r="AC20" s="41"/>
      <c r="AD20" s="41">
        <f t="shared" si="21"/>
        <v>0.76617407407407401</v>
      </c>
    </row>
    <row r="21" spans="1:30">
      <c r="A21" s="8">
        <v>4</v>
      </c>
      <c r="B21" s="16" t="s">
        <v>31</v>
      </c>
      <c r="C21" s="7">
        <f t="shared" si="22"/>
        <v>750</v>
      </c>
      <c r="D21" s="7">
        <f t="shared" si="23"/>
        <v>0</v>
      </c>
      <c r="E21" s="7">
        <f t="shared" si="24"/>
        <v>750</v>
      </c>
      <c r="F21" s="7">
        <f t="shared" si="25"/>
        <v>0</v>
      </c>
      <c r="G21" s="7"/>
      <c r="H21" s="7"/>
      <c r="I21" s="7">
        <f t="shared" si="26"/>
        <v>750</v>
      </c>
      <c r="J21" s="7"/>
      <c r="K21" s="7">
        <v>750</v>
      </c>
      <c r="L21" s="7">
        <f t="shared" si="27"/>
        <v>671.40599999999995</v>
      </c>
      <c r="M21" s="7">
        <f t="shared" si="28"/>
        <v>0</v>
      </c>
      <c r="N21" s="7">
        <f t="shared" si="29"/>
        <v>671.40599999999995</v>
      </c>
      <c r="O21" s="7">
        <f t="shared" si="30"/>
        <v>0</v>
      </c>
      <c r="P21" s="7"/>
      <c r="Q21" s="7">
        <v>0</v>
      </c>
      <c r="R21" s="7">
        <f t="shared" si="31"/>
        <v>671.40599999999995</v>
      </c>
      <c r="S21" s="7"/>
      <c r="T21" s="7">
        <v>671.40599999999995</v>
      </c>
      <c r="U21" s="7"/>
      <c r="V21" s="41">
        <f t="shared" si="16"/>
        <v>0.89520799999999989</v>
      </c>
      <c r="W21" s="41"/>
      <c r="X21" s="41">
        <f t="shared" si="17"/>
        <v>0.89520799999999989</v>
      </c>
      <c r="Y21" s="41"/>
      <c r="Z21" s="41"/>
      <c r="AA21" s="41"/>
      <c r="AB21" s="41">
        <f t="shared" si="20"/>
        <v>0.89520799999999989</v>
      </c>
      <c r="AC21" s="41"/>
      <c r="AD21" s="41">
        <f t="shared" si="21"/>
        <v>0.89520799999999989</v>
      </c>
    </row>
    <row r="22" spans="1:30">
      <c r="A22" s="8">
        <v>5</v>
      </c>
      <c r="B22" s="16" t="s">
        <v>32</v>
      </c>
      <c r="C22" s="7">
        <f t="shared" si="22"/>
        <v>400</v>
      </c>
      <c r="D22" s="7">
        <f t="shared" si="23"/>
        <v>0</v>
      </c>
      <c r="E22" s="7">
        <f t="shared" si="24"/>
        <v>400</v>
      </c>
      <c r="F22" s="7">
        <f t="shared" si="25"/>
        <v>400</v>
      </c>
      <c r="G22" s="7"/>
      <c r="H22" s="7">
        <v>400</v>
      </c>
      <c r="I22" s="7">
        <f t="shared" si="26"/>
        <v>0</v>
      </c>
      <c r="J22" s="7"/>
      <c r="K22" s="7"/>
      <c r="L22" s="7">
        <f t="shared" si="27"/>
        <v>404.55900000000003</v>
      </c>
      <c r="M22" s="7">
        <f t="shared" si="28"/>
        <v>0</v>
      </c>
      <c r="N22" s="7">
        <f t="shared" si="29"/>
        <v>404.55900000000003</v>
      </c>
      <c r="O22" s="7">
        <f t="shared" si="30"/>
        <v>404.55900000000003</v>
      </c>
      <c r="P22" s="7"/>
      <c r="Q22" s="7">
        <v>404.55900000000003</v>
      </c>
      <c r="R22" s="7">
        <f t="shared" si="31"/>
        <v>0</v>
      </c>
      <c r="S22" s="7"/>
      <c r="T22" s="7">
        <v>0</v>
      </c>
      <c r="U22" s="7"/>
      <c r="V22" s="41">
        <f t="shared" si="16"/>
        <v>1.0113975000000002</v>
      </c>
      <c r="W22" s="41"/>
      <c r="X22" s="41">
        <f t="shared" si="17"/>
        <v>1.0113975000000002</v>
      </c>
      <c r="Y22" s="41">
        <f t="shared" si="18"/>
        <v>1.0113975000000002</v>
      </c>
      <c r="Z22" s="41"/>
      <c r="AA22" s="41">
        <f t="shared" si="19"/>
        <v>1.0113975000000002</v>
      </c>
      <c r="AB22" s="41"/>
      <c r="AC22" s="41"/>
      <c r="AD22" s="41"/>
    </row>
    <row r="23" spans="1:30" ht="31.5">
      <c r="A23" s="8">
        <v>6</v>
      </c>
      <c r="B23" s="16" t="s">
        <v>33</v>
      </c>
      <c r="C23" s="7">
        <f t="shared" si="22"/>
        <v>100</v>
      </c>
      <c r="D23" s="7">
        <f t="shared" si="23"/>
        <v>0</v>
      </c>
      <c r="E23" s="7">
        <f t="shared" si="24"/>
        <v>100</v>
      </c>
      <c r="F23" s="7">
        <f t="shared" si="25"/>
        <v>0</v>
      </c>
      <c r="G23" s="7"/>
      <c r="H23" s="7"/>
      <c r="I23" s="7">
        <f t="shared" si="26"/>
        <v>100</v>
      </c>
      <c r="J23" s="7"/>
      <c r="K23" s="7">
        <v>100</v>
      </c>
      <c r="L23" s="7">
        <f t="shared" si="27"/>
        <v>86</v>
      </c>
      <c r="M23" s="7">
        <f t="shared" si="28"/>
        <v>0</v>
      </c>
      <c r="N23" s="7">
        <f t="shared" si="29"/>
        <v>86</v>
      </c>
      <c r="O23" s="7">
        <f t="shared" si="30"/>
        <v>0</v>
      </c>
      <c r="P23" s="7"/>
      <c r="Q23" s="7">
        <v>0</v>
      </c>
      <c r="R23" s="7">
        <f t="shared" si="31"/>
        <v>86</v>
      </c>
      <c r="S23" s="7"/>
      <c r="T23" s="7">
        <v>86</v>
      </c>
      <c r="U23" s="7"/>
      <c r="V23" s="41">
        <f t="shared" si="16"/>
        <v>0.86</v>
      </c>
      <c r="W23" s="41"/>
      <c r="X23" s="41">
        <f t="shared" si="17"/>
        <v>0.86</v>
      </c>
      <c r="Y23" s="41"/>
      <c r="Z23" s="41"/>
      <c r="AA23" s="41"/>
      <c r="AB23" s="41">
        <f t="shared" si="20"/>
        <v>0.86</v>
      </c>
      <c r="AC23" s="41"/>
      <c r="AD23" s="41">
        <f t="shared" si="21"/>
        <v>0.86</v>
      </c>
    </row>
    <row r="24" spans="1:30">
      <c r="A24" s="8">
        <v>7</v>
      </c>
      <c r="B24" s="16" t="s">
        <v>34</v>
      </c>
      <c r="C24" s="7">
        <f t="shared" si="22"/>
        <v>200</v>
      </c>
      <c r="D24" s="7">
        <f t="shared" si="23"/>
        <v>0</v>
      </c>
      <c r="E24" s="7">
        <f t="shared" si="24"/>
        <v>200</v>
      </c>
      <c r="F24" s="7">
        <f t="shared" si="25"/>
        <v>0</v>
      </c>
      <c r="G24" s="7"/>
      <c r="H24" s="7"/>
      <c r="I24" s="7">
        <f t="shared" si="26"/>
        <v>200</v>
      </c>
      <c r="J24" s="7"/>
      <c r="K24" s="7">
        <v>200</v>
      </c>
      <c r="L24" s="7">
        <f t="shared" si="27"/>
        <v>184.5</v>
      </c>
      <c r="M24" s="7">
        <f t="shared" si="28"/>
        <v>0</v>
      </c>
      <c r="N24" s="7">
        <f t="shared" si="29"/>
        <v>184.5</v>
      </c>
      <c r="O24" s="7">
        <f t="shared" si="30"/>
        <v>0</v>
      </c>
      <c r="P24" s="7"/>
      <c r="Q24" s="7">
        <v>0</v>
      </c>
      <c r="R24" s="7">
        <f t="shared" si="31"/>
        <v>184.5</v>
      </c>
      <c r="S24" s="7"/>
      <c r="T24" s="7">
        <v>184.5</v>
      </c>
      <c r="U24" s="7"/>
      <c r="V24" s="41">
        <f t="shared" si="16"/>
        <v>0.92249999999999999</v>
      </c>
      <c r="W24" s="41"/>
      <c r="X24" s="41">
        <f t="shared" si="17"/>
        <v>0.92249999999999999</v>
      </c>
      <c r="Y24" s="41"/>
      <c r="Z24" s="41"/>
      <c r="AA24" s="41"/>
      <c r="AB24" s="41">
        <f t="shared" si="20"/>
        <v>0.92249999999999999</v>
      </c>
      <c r="AC24" s="41"/>
      <c r="AD24" s="41">
        <f t="shared" si="21"/>
        <v>0.92249999999999999</v>
      </c>
    </row>
    <row r="25" spans="1:30">
      <c r="A25" s="8">
        <v>8</v>
      </c>
      <c r="B25" s="16" t="s">
        <v>35</v>
      </c>
      <c r="C25" s="7">
        <f t="shared" si="22"/>
        <v>100</v>
      </c>
      <c r="D25" s="7">
        <f t="shared" si="23"/>
        <v>0</v>
      </c>
      <c r="E25" s="7">
        <f t="shared" si="24"/>
        <v>100</v>
      </c>
      <c r="F25" s="7">
        <f t="shared" si="25"/>
        <v>0</v>
      </c>
      <c r="G25" s="7"/>
      <c r="H25" s="7"/>
      <c r="I25" s="7">
        <f t="shared" si="26"/>
        <v>100</v>
      </c>
      <c r="J25" s="7"/>
      <c r="K25" s="7">
        <v>100</v>
      </c>
      <c r="L25" s="7">
        <f t="shared" si="27"/>
        <v>99.141279999999995</v>
      </c>
      <c r="M25" s="7">
        <f t="shared" si="28"/>
        <v>0</v>
      </c>
      <c r="N25" s="7">
        <f t="shared" si="29"/>
        <v>99.141279999999995</v>
      </c>
      <c r="O25" s="7">
        <f t="shared" si="30"/>
        <v>0</v>
      </c>
      <c r="P25" s="7"/>
      <c r="Q25" s="7">
        <v>0</v>
      </c>
      <c r="R25" s="7">
        <f t="shared" si="31"/>
        <v>99.141279999999995</v>
      </c>
      <c r="S25" s="7"/>
      <c r="T25" s="7">
        <v>99.141279999999995</v>
      </c>
      <c r="U25" s="7"/>
      <c r="V25" s="41">
        <f t="shared" si="16"/>
        <v>0.99141279999999998</v>
      </c>
      <c r="W25" s="41"/>
      <c r="X25" s="41">
        <f t="shared" si="17"/>
        <v>0.99141279999999998</v>
      </c>
      <c r="Y25" s="41"/>
      <c r="Z25" s="41"/>
      <c r="AA25" s="41"/>
      <c r="AB25" s="41">
        <f t="shared" si="20"/>
        <v>0.99141279999999998</v>
      </c>
      <c r="AC25" s="41"/>
      <c r="AD25" s="41">
        <f t="shared" si="21"/>
        <v>0.99141279999999998</v>
      </c>
    </row>
    <row r="26" spans="1:30">
      <c r="A26" s="8">
        <v>9</v>
      </c>
      <c r="B26" s="16" t="s">
        <v>36</v>
      </c>
      <c r="C26" s="7">
        <f t="shared" si="22"/>
        <v>250</v>
      </c>
      <c r="D26" s="7">
        <f t="shared" si="23"/>
        <v>0</v>
      </c>
      <c r="E26" s="7">
        <f t="shared" si="24"/>
        <v>250</v>
      </c>
      <c r="F26" s="7">
        <f t="shared" si="25"/>
        <v>0</v>
      </c>
      <c r="G26" s="7"/>
      <c r="H26" s="7"/>
      <c r="I26" s="7">
        <f t="shared" si="26"/>
        <v>250</v>
      </c>
      <c r="J26" s="7"/>
      <c r="K26" s="7">
        <v>250</v>
      </c>
      <c r="L26" s="7">
        <f t="shared" si="27"/>
        <v>226.28649999999999</v>
      </c>
      <c r="M26" s="7">
        <f t="shared" si="28"/>
        <v>0</v>
      </c>
      <c r="N26" s="7">
        <f t="shared" si="29"/>
        <v>226.28649999999999</v>
      </c>
      <c r="O26" s="7">
        <f t="shared" si="30"/>
        <v>0</v>
      </c>
      <c r="P26" s="7"/>
      <c r="Q26" s="7">
        <v>0</v>
      </c>
      <c r="R26" s="7">
        <f t="shared" si="31"/>
        <v>226.28649999999999</v>
      </c>
      <c r="S26" s="7"/>
      <c r="T26" s="7">
        <v>226.28649999999999</v>
      </c>
      <c r="U26" s="7"/>
      <c r="V26" s="41">
        <f t="shared" si="16"/>
        <v>0.90514600000000001</v>
      </c>
      <c r="W26" s="41"/>
      <c r="X26" s="41">
        <f t="shared" si="17"/>
        <v>0.90514600000000001</v>
      </c>
      <c r="Y26" s="41"/>
      <c r="Z26" s="41"/>
      <c r="AA26" s="41"/>
      <c r="AB26" s="41">
        <f t="shared" si="20"/>
        <v>0.90514600000000001</v>
      </c>
      <c r="AC26" s="41"/>
      <c r="AD26" s="41">
        <f t="shared" si="21"/>
        <v>0.90514600000000001</v>
      </c>
    </row>
    <row r="27" spans="1:30">
      <c r="A27" s="8">
        <v>10</v>
      </c>
      <c r="B27" s="16" t="s">
        <v>37</v>
      </c>
      <c r="C27" s="7">
        <f t="shared" si="22"/>
        <v>100</v>
      </c>
      <c r="D27" s="7">
        <f t="shared" si="23"/>
        <v>0</v>
      </c>
      <c r="E27" s="7">
        <f t="shared" si="24"/>
        <v>100</v>
      </c>
      <c r="F27" s="7">
        <f t="shared" si="25"/>
        <v>0</v>
      </c>
      <c r="G27" s="7"/>
      <c r="H27" s="7"/>
      <c r="I27" s="7">
        <f t="shared" si="26"/>
        <v>100</v>
      </c>
      <c r="J27" s="7"/>
      <c r="K27" s="7">
        <v>100</v>
      </c>
      <c r="L27" s="7">
        <f t="shared" si="27"/>
        <v>100</v>
      </c>
      <c r="M27" s="7">
        <f t="shared" si="28"/>
        <v>0</v>
      </c>
      <c r="N27" s="7">
        <f t="shared" si="29"/>
        <v>100</v>
      </c>
      <c r="O27" s="7">
        <f t="shared" si="30"/>
        <v>0</v>
      </c>
      <c r="P27" s="7"/>
      <c r="Q27" s="7">
        <v>0</v>
      </c>
      <c r="R27" s="7">
        <f t="shared" si="31"/>
        <v>100</v>
      </c>
      <c r="S27" s="7"/>
      <c r="T27" s="7">
        <v>100</v>
      </c>
      <c r="U27" s="7"/>
      <c r="V27" s="41">
        <f t="shared" si="16"/>
        <v>1</v>
      </c>
      <c r="W27" s="41"/>
      <c r="X27" s="41">
        <f t="shared" si="17"/>
        <v>1</v>
      </c>
      <c r="Y27" s="41"/>
      <c r="Z27" s="41"/>
      <c r="AA27" s="41"/>
      <c r="AB27" s="41">
        <f t="shared" si="20"/>
        <v>1</v>
      </c>
      <c r="AC27" s="41"/>
      <c r="AD27" s="41">
        <f t="shared" si="21"/>
        <v>1</v>
      </c>
    </row>
    <row r="28" spans="1:30">
      <c r="A28" s="8">
        <v>11</v>
      </c>
      <c r="B28" s="16" t="s">
        <v>38</v>
      </c>
      <c r="C28" s="7">
        <f t="shared" si="22"/>
        <v>14204</v>
      </c>
      <c r="D28" s="7">
        <f t="shared" si="23"/>
        <v>0</v>
      </c>
      <c r="E28" s="7">
        <f t="shared" si="24"/>
        <v>14204</v>
      </c>
      <c r="F28" s="7">
        <f t="shared" si="25"/>
        <v>0</v>
      </c>
      <c r="G28" s="7"/>
      <c r="H28" s="7"/>
      <c r="I28" s="7">
        <f t="shared" si="26"/>
        <v>14204</v>
      </c>
      <c r="J28" s="7"/>
      <c r="K28" s="7">
        <v>14204</v>
      </c>
      <c r="L28" s="7">
        <f t="shared" si="27"/>
        <v>4594.3878519999998</v>
      </c>
      <c r="M28" s="7">
        <f t="shared" si="28"/>
        <v>0</v>
      </c>
      <c r="N28" s="7">
        <f t="shared" si="29"/>
        <v>4594.3878519999998</v>
      </c>
      <c r="O28" s="7">
        <f t="shared" si="30"/>
        <v>0</v>
      </c>
      <c r="P28" s="7"/>
      <c r="Q28" s="7">
        <v>0</v>
      </c>
      <c r="R28" s="7">
        <f t="shared" si="31"/>
        <v>4594.3878519999998</v>
      </c>
      <c r="S28" s="7"/>
      <c r="T28" s="7">
        <v>4594.3878519999998</v>
      </c>
      <c r="U28" s="7"/>
      <c r="V28" s="41">
        <f t="shared" si="16"/>
        <v>0.32345732554210083</v>
      </c>
      <c r="W28" s="41"/>
      <c r="X28" s="41">
        <f t="shared" si="17"/>
        <v>0.32345732554210083</v>
      </c>
      <c r="Y28" s="41"/>
      <c r="Z28" s="41"/>
      <c r="AA28" s="41"/>
      <c r="AB28" s="41">
        <f t="shared" si="20"/>
        <v>0.32345732554210083</v>
      </c>
      <c r="AC28" s="41"/>
      <c r="AD28" s="41">
        <f t="shared" si="21"/>
        <v>0.32345732554210083</v>
      </c>
    </row>
    <row r="29" spans="1:30" s="35" customFormat="1">
      <c r="A29" s="32" t="s">
        <v>22</v>
      </c>
      <c r="B29" s="33" t="s">
        <v>23</v>
      </c>
      <c r="C29" s="34">
        <f>+D29+E29</f>
        <v>108832</v>
      </c>
      <c r="D29" s="34">
        <f>+D30+D34+D40+D50+D65+D78+D90+D111+D124+D136+D149+D159+D170+D179+D187</f>
        <v>101944</v>
      </c>
      <c r="E29" s="34">
        <f>+E30+E34+E40+E50+E65+E78+E90+E111+E124+E136+E149+E159+E170+E179+E187</f>
        <v>6888</v>
      </c>
      <c r="F29" s="34">
        <f>+G29+H29</f>
        <v>28606</v>
      </c>
      <c r="G29" s="34">
        <f t="shared" ref="G29:H29" si="32">+G30+G34+G40+G50+G65+G78+G90+G111+G124+G136+G149+G159+G170+G179+G187</f>
        <v>26044</v>
      </c>
      <c r="H29" s="34">
        <f t="shared" si="32"/>
        <v>2562</v>
      </c>
      <c r="I29" s="34">
        <f>+J29+K29</f>
        <v>80226</v>
      </c>
      <c r="J29" s="34">
        <f t="shared" ref="J29:K29" si="33">+J30+J34+J40+J50+J65+J78+J90+J111+J124+J136+J149+J159+J170+J179+J187</f>
        <v>75900</v>
      </c>
      <c r="K29" s="34">
        <f t="shared" si="33"/>
        <v>4326</v>
      </c>
      <c r="L29" s="34">
        <f>+M29+N29</f>
        <v>120223.10302199998</v>
      </c>
      <c r="M29" s="34">
        <f>+M30+M34+M40+M50+M65+M78+M90+M111+M124+M136+M149+M159+M170+M179+M187+U29</f>
        <v>93388.418885999985</v>
      </c>
      <c r="N29" s="34">
        <f t="shared" ref="N29" si="34">+N30+N34+N40+N50+N65+N78+N90+N111+N124+N136+N149+N159+N170+N179+N187</f>
        <v>26834.684136</v>
      </c>
      <c r="O29" s="34">
        <f t="shared" ref="O29" si="35">+O30+O34+O40+O50+O65+O78+O90+O111+O124+O136+O149+O159+O170+O179+O187</f>
        <v>36451.067435999998</v>
      </c>
      <c r="P29" s="34">
        <f t="shared" ref="P29" si="36">+P30+P34+P40+P50+P65+P78+P90+P111+P124+P136+P149+P159+P170+P179+P187</f>
        <v>18777.712855999998</v>
      </c>
      <c r="Q29" s="34">
        <f t="shared" ref="Q29" si="37">+Q30+Q34+Q40+Q50+Q65+Q78+Q90+Q111+Q124+Q136+Q149+Q159+Q170+Q179+Q187</f>
        <v>17673.354579999999</v>
      </c>
      <c r="R29" s="34">
        <f t="shared" ref="R29" si="38">+R30+R34+R40+R50+R65+R78+R90+R111+R124+R136+R149+R159+R170+R179+R187</f>
        <v>73739.780765000003</v>
      </c>
      <c r="S29" s="34">
        <f t="shared" ref="S29" si="39">+S30+S34+S40+S50+S65+S78+S90+S111+S124+S136+S149+S159+S170+S179+S187</f>
        <v>64578.451208999992</v>
      </c>
      <c r="T29" s="34">
        <f t="shared" ref="T29" si="40">+T30+T34+T40+T50+T65+T78+T90+T111+T124+T136+T149+T159+T170+T179+T187</f>
        <v>9161.3295559999988</v>
      </c>
      <c r="U29" s="34">
        <v>10032.254821</v>
      </c>
      <c r="V29" s="38">
        <f t="shared" si="16"/>
        <v>1.1046668537011171</v>
      </c>
      <c r="W29" s="38">
        <f t="shared" ref="W29:W78" si="41">M29/D29</f>
        <v>0.91607567768578813</v>
      </c>
      <c r="X29" s="38">
        <f t="shared" si="17"/>
        <v>3.8958600662020904</v>
      </c>
      <c r="Y29" s="38">
        <f t="shared" si="18"/>
        <v>1.2742455231769558</v>
      </c>
      <c r="Z29" s="38">
        <f t="shared" ref="Z29:Z50" si="42">P29/G29</f>
        <v>0.720999572108739</v>
      </c>
      <c r="AA29" s="38">
        <f t="shared" si="19"/>
        <v>6.8982648633879782</v>
      </c>
      <c r="AB29" s="38">
        <f t="shared" si="20"/>
        <v>0.91915065895096359</v>
      </c>
      <c r="AC29" s="38">
        <f t="shared" ref="AC29:AC78" si="43">S29/J29</f>
        <v>0.85083598430830032</v>
      </c>
      <c r="AD29" s="38">
        <f t="shared" si="21"/>
        <v>2.1177368368007392</v>
      </c>
    </row>
    <row r="30" spans="1:30" s="2" customFormat="1" ht="31.5">
      <c r="A30" s="10" t="s">
        <v>39</v>
      </c>
      <c r="B30" s="17" t="s">
        <v>40</v>
      </c>
      <c r="C30" s="6">
        <f>SUM(C31:C33)</f>
        <v>428</v>
      </c>
      <c r="D30" s="6">
        <f>SUM(D31:D33)</f>
        <v>421</v>
      </c>
      <c r="E30" s="6">
        <f>SUM(E31:E33)</f>
        <v>7</v>
      </c>
      <c r="F30" s="6">
        <f t="shared" ref="F30:H30" si="44">SUM(F31:F33)</f>
        <v>0</v>
      </c>
      <c r="G30" s="6">
        <f t="shared" si="44"/>
        <v>0</v>
      </c>
      <c r="H30" s="6">
        <f t="shared" si="44"/>
        <v>0</v>
      </c>
      <c r="I30" s="6">
        <f t="shared" ref="I30:U30" si="45">SUM(I31:I33)</f>
        <v>428</v>
      </c>
      <c r="J30" s="6">
        <f t="shared" si="45"/>
        <v>421</v>
      </c>
      <c r="K30" s="6">
        <f t="shared" si="45"/>
        <v>7</v>
      </c>
      <c r="L30" s="6">
        <f t="shared" si="45"/>
        <v>870.39215000000002</v>
      </c>
      <c r="M30" s="6">
        <f t="shared" si="45"/>
        <v>421</v>
      </c>
      <c r="N30" s="6">
        <f t="shared" si="45"/>
        <v>449.39215000000002</v>
      </c>
      <c r="O30" s="6">
        <f t="shared" si="45"/>
        <v>100</v>
      </c>
      <c r="P30" s="6">
        <f t="shared" si="45"/>
        <v>0</v>
      </c>
      <c r="Q30" s="6">
        <f t="shared" si="45"/>
        <v>100</v>
      </c>
      <c r="R30" s="6">
        <f t="shared" si="45"/>
        <v>770.39215000000002</v>
      </c>
      <c r="S30" s="6">
        <f t="shared" si="45"/>
        <v>421</v>
      </c>
      <c r="T30" s="6">
        <f t="shared" si="45"/>
        <v>349.39215000000002</v>
      </c>
      <c r="U30" s="6">
        <f t="shared" si="45"/>
        <v>0</v>
      </c>
      <c r="V30" s="38">
        <f t="shared" si="16"/>
        <v>2.0336265186915887</v>
      </c>
      <c r="W30" s="38">
        <f t="shared" si="41"/>
        <v>1</v>
      </c>
      <c r="X30" s="38">
        <f t="shared" si="17"/>
        <v>64.19887857142858</v>
      </c>
      <c r="Y30" s="38"/>
      <c r="Z30" s="38"/>
      <c r="AA30" s="38"/>
      <c r="AB30" s="38">
        <f t="shared" si="20"/>
        <v>1.7999816588785047</v>
      </c>
      <c r="AC30" s="38">
        <f t="shared" si="43"/>
        <v>1</v>
      </c>
      <c r="AD30" s="38">
        <f t="shared" si="21"/>
        <v>49.913164285714288</v>
      </c>
    </row>
    <row r="31" spans="1:30">
      <c r="A31" s="19" t="s">
        <v>44</v>
      </c>
      <c r="B31" s="18" t="s">
        <v>41</v>
      </c>
      <c r="C31" s="7"/>
      <c r="D31" s="7">
        <f t="shared" ref="D31:E33" si="46">+G31+J31</f>
        <v>0</v>
      </c>
      <c r="E31" s="7">
        <f t="shared" si="46"/>
        <v>0</v>
      </c>
      <c r="F31" s="7"/>
      <c r="G31" s="7"/>
      <c r="H31" s="7"/>
      <c r="I31" s="7">
        <f>+J31+K31</f>
        <v>0</v>
      </c>
      <c r="J31" s="7"/>
      <c r="K31" s="7"/>
      <c r="L31" s="7">
        <f t="shared" ref="L31:L33" si="47">+M31+N31</f>
        <v>870.39215000000002</v>
      </c>
      <c r="M31" s="7">
        <f t="shared" ref="M31:M33" si="48">P31+S31</f>
        <v>421</v>
      </c>
      <c r="N31" s="7">
        <f t="shared" ref="N31:N33" si="49">+Q31+T31</f>
        <v>449.39215000000002</v>
      </c>
      <c r="O31" s="7">
        <f t="shared" ref="O31:O33" si="50">+P31+Q31</f>
        <v>100</v>
      </c>
      <c r="P31" s="7"/>
      <c r="Q31" s="7">
        <v>100</v>
      </c>
      <c r="R31" s="7">
        <f t="shared" ref="R31:R94" si="51">+S31+T31</f>
        <v>770.39215000000002</v>
      </c>
      <c r="S31" s="7">
        <v>421</v>
      </c>
      <c r="T31" s="7">
        <v>349.39215000000002</v>
      </c>
      <c r="U31" s="7"/>
      <c r="V31" s="41"/>
      <c r="W31" s="41"/>
      <c r="X31" s="41"/>
      <c r="Y31" s="41"/>
      <c r="Z31" s="41"/>
      <c r="AA31" s="41"/>
      <c r="AB31" s="41"/>
      <c r="AC31" s="41"/>
      <c r="AD31" s="41"/>
    </row>
    <row r="32" spans="1:30">
      <c r="A32" s="19" t="s">
        <v>44</v>
      </c>
      <c r="B32" s="18" t="s">
        <v>42</v>
      </c>
      <c r="C32" s="7">
        <f>+D32+E32</f>
        <v>425</v>
      </c>
      <c r="D32" s="7">
        <f t="shared" si="46"/>
        <v>421</v>
      </c>
      <c r="E32" s="7">
        <f t="shared" si="46"/>
        <v>4</v>
      </c>
      <c r="F32" s="7"/>
      <c r="G32" s="7"/>
      <c r="H32" s="7"/>
      <c r="I32" s="7">
        <f>+J32+K32</f>
        <v>425</v>
      </c>
      <c r="J32" s="7">
        <v>421</v>
      </c>
      <c r="K32" s="7">
        <v>4</v>
      </c>
      <c r="L32" s="7">
        <f t="shared" si="47"/>
        <v>0</v>
      </c>
      <c r="M32" s="7">
        <f t="shared" si="48"/>
        <v>0</v>
      </c>
      <c r="N32" s="7">
        <f t="shared" si="49"/>
        <v>0</v>
      </c>
      <c r="O32" s="7">
        <f t="shared" si="50"/>
        <v>0</v>
      </c>
      <c r="P32" s="7"/>
      <c r="Q32" s="7"/>
      <c r="R32" s="7">
        <f t="shared" si="51"/>
        <v>0</v>
      </c>
      <c r="S32" s="7"/>
      <c r="T32" s="7"/>
      <c r="U32" s="7"/>
      <c r="V32" s="41"/>
      <c r="W32" s="41"/>
      <c r="X32" s="41"/>
      <c r="Y32" s="41"/>
      <c r="Z32" s="41"/>
      <c r="AA32" s="41"/>
      <c r="AB32" s="41"/>
      <c r="AC32" s="41"/>
      <c r="AD32" s="41"/>
    </row>
    <row r="33" spans="1:30" ht="31.5">
      <c r="A33" s="19" t="s">
        <v>44</v>
      </c>
      <c r="B33" s="18" t="s">
        <v>43</v>
      </c>
      <c r="C33" s="7">
        <f>+D33+E33</f>
        <v>3</v>
      </c>
      <c r="D33" s="7">
        <f t="shared" si="46"/>
        <v>0</v>
      </c>
      <c r="E33" s="7">
        <f t="shared" si="46"/>
        <v>3</v>
      </c>
      <c r="F33" s="7"/>
      <c r="G33" s="7"/>
      <c r="H33" s="7"/>
      <c r="I33" s="7">
        <f>+J33+K33</f>
        <v>3</v>
      </c>
      <c r="J33" s="7"/>
      <c r="K33" s="7">
        <v>3</v>
      </c>
      <c r="L33" s="7">
        <f t="shared" si="47"/>
        <v>0</v>
      </c>
      <c r="M33" s="7">
        <f t="shared" si="48"/>
        <v>0</v>
      </c>
      <c r="N33" s="7">
        <f t="shared" si="49"/>
        <v>0</v>
      </c>
      <c r="O33" s="7">
        <f t="shared" si="50"/>
        <v>0</v>
      </c>
      <c r="P33" s="7"/>
      <c r="Q33" s="7"/>
      <c r="R33" s="7">
        <f t="shared" si="51"/>
        <v>0</v>
      </c>
      <c r="S33" s="7"/>
      <c r="T33" s="7"/>
      <c r="U33" s="7"/>
      <c r="V33" s="41"/>
      <c r="W33" s="41"/>
      <c r="X33" s="41"/>
      <c r="Y33" s="41"/>
      <c r="Z33" s="41"/>
      <c r="AA33" s="41"/>
      <c r="AB33" s="41"/>
      <c r="AC33" s="41"/>
      <c r="AD33" s="41"/>
    </row>
    <row r="34" spans="1:30" s="2" customFormat="1" ht="31.5">
      <c r="A34" s="10" t="s">
        <v>45</v>
      </c>
      <c r="B34" s="17" t="s">
        <v>46</v>
      </c>
      <c r="C34" s="6">
        <f t="shared" ref="C34:E34" si="52">SUM(C35:C39)</f>
        <v>1271</v>
      </c>
      <c r="D34" s="6">
        <f t="shared" si="52"/>
        <v>1250</v>
      </c>
      <c r="E34" s="6">
        <f t="shared" si="52"/>
        <v>21</v>
      </c>
      <c r="F34" s="6">
        <f t="shared" ref="F34:H34" si="53">SUM(F35:F39)</f>
        <v>0</v>
      </c>
      <c r="G34" s="6">
        <f t="shared" si="53"/>
        <v>0</v>
      </c>
      <c r="H34" s="6">
        <f t="shared" si="53"/>
        <v>0</v>
      </c>
      <c r="I34" s="6">
        <f>SUM(I35:I39)</f>
        <v>1271</v>
      </c>
      <c r="J34" s="6">
        <f t="shared" ref="J34:U34" si="54">SUM(J35:J39)</f>
        <v>1250</v>
      </c>
      <c r="K34" s="6">
        <f t="shared" si="54"/>
        <v>21</v>
      </c>
      <c r="L34" s="6">
        <f t="shared" si="54"/>
        <v>1120.225968</v>
      </c>
      <c r="M34" s="6">
        <f t="shared" si="54"/>
        <v>1116.215968</v>
      </c>
      <c r="N34" s="6">
        <f t="shared" si="54"/>
        <v>4.01</v>
      </c>
      <c r="O34" s="6">
        <f t="shared" si="54"/>
        <v>4.01</v>
      </c>
      <c r="P34" s="6">
        <f t="shared" si="54"/>
        <v>0</v>
      </c>
      <c r="Q34" s="6">
        <f t="shared" si="54"/>
        <v>4.01</v>
      </c>
      <c r="R34" s="6">
        <f t="shared" si="54"/>
        <v>1116.215968</v>
      </c>
      <c r="S34" s="6">
        <f t="shared" si="54"/>
        <v>1116.215968</v>
      </c>
      <c r="T34" s="6">
        <f t="shared" si="54"/>
        <v>0</v>
      </c>
      <c r="U34" s="6">
        <f t="shared" si="54"/>
        <v>0</v>
      </c>
      <c r="V34" s="41">
        <f t="shared" si="16"/>
        <v>0.88137369630212425</v>
      </c>
      <c r="W34" s="41">
        <f t="shared" si="41"/>
        <v>0.8929727744</v>
      </c>
      <c r="X34" s="41">
        <f t="shared" si="17"/>
        <v>0.19095238095238093</v>
      </c>
      <c r="Y34" s="41"/>
      <c r="Z34" s="41"/>
      <c r="AA34" s="41"/>
      <c r="AB34" s="41">
        <f t="shared" si="20"/>
        <v>0.87821870023603454</v>
      </c>
      <c r="AC34" s="41">
        <f t="shared" si="43"/>
        <v>0.8929727744</v>
      </c>
      <c r="AD34" s="41"/>
    </row>
    <row r="35" spans="1:30">
      <c r="A35" s="19" t="s">
        <v>44</v>
      </c>
      <c r="B35" s="18" t="s">
        <v>47</v>
      </c>
      <c r="C35" s="7">
        <f>+D35+E35</f>
        <v>0</v>
      </c>
      <c r="D35" s="7">
        <f>+G35+J35</f>
        <v>0</v>
      </c>
      <c r="E35" s="7">
        <f>+H35+K35</f>
        <v>0</v>
      </c>
      <c r="F35" s="7"/>
      <c r="G35" s="7"/>
      <c r="H35" s="7"/>
      <c r="I35" s="7">
        <f>+J35+K35</f>
        <v>0</v>
      </c>
      <c r="J35" s="7"/>
      <c r="K35" s="7"/>
      <c r="L35" s="7">
        <f t="shared" ref="L35:L39" si="55">+M35+N35</f>
        <v>1120.225968</v>
      </c>
      <c r="M35" s="7">
        <f t="shared" ref="M35:M39" si="56">P35+S35</f>
        <v>1116.215968</v>
      </c>
      <c r="N35" s="7">
        <f t="shared" ref="N35:N39" si="57">+Q35+T35</f>
        <v>4.01</v>
      </c>
      <c r="O35" s="7">
        <f t="shared" ref="O35:O39" si="58">+P35+Q35</f>
        <v>4.01</v>
      </c>
      <c r="P35" s="7"/>
      <c r="Q35" s="7">
        <v>4.01</v>
      </c>
      <c r="R35" s="7">
        <f t="shared" si="51"/>
        <v>1116.215968</v>
      </c>
      <c r="S35" s="7">
        <v>1116.215968</v>
      </c>
      <c r="T35" s="7"/>
      <c r="U35" s="7"/>
      <c r="V35" s="41"/>
      <c r="W35" s="41"/>
      <c r="X35" s="41"/>
      <c r="Y35" s="41"/>
      <c r="Z35" s="41"/>
      <c r="AA35" s="41"/>
      <c r="AB35" s="41"/>
      <c r="AC35" s="41"/>
      <c r="AD35" s="41"/>
    </row>
    <row r="36" spans="1:30">
      <c r="A36" s="19" t="s">
        <v>44</v>
      </c>
      <c r="B36" s="18" t="s">
        <v>48</v>
      </c>
      <c r="C36" s="7">
        <f t="shared" ref="C36:C39" si="59">+D36+E36</f>
        <v>1254</v>
      </c>
      <c r="D36" s="7">
        <f t="shared" ref="D36:D39" si="60">+G36+J36</f>
        <v>1250</v>
      </c>
      <c r="E36" s="7">
        <f t="shared" ref="E36:E39" si="61">+H36+K36</f>
        <v>4</v>
      </c>
      <c r="F36" s="7"/>
      <c r="G36" s="7"/>
      <c r="H36" s="7"/>
      <c r="I36" s="7">
        <f t="shared" ref="I36:I39" si="62">+J36+K36</f>
        <v>1254</v>
      </c>
      <c r="J36" s="7">
        <v>1250</v>
      </c>
      <c r="K36" s="7">
        <v>4</v>
      </c>
      <c r="L36" s="7">
        <f t="shared" si="55"/>
        <v>0</v>
      </c>
      <c r="M36" s="7">
        <f t="shared" si="56"/>
        <v>0</v>
      </c>
      <c r="N36" s="7">
        <f t="shared" si="57"/>
        <v>0</v>
      </c>
      <c r="O36" s="7">
        <f t="shared" si="58"/>
        <v>0</v>
      </c>
      <c r="P36" s="7"/>
      <c r="Q36" s="7"/>
      <c r="R36" s="7">
        <f t="shared" si="51"/>
        <v>0</v>
      </c>
      <c r="S36" s="7"/>
      <c r="T36" s="7"/>
      <c r="U36" s="7"/>
      <c r="V36" s="41"/>
      <c r="W36" s="41"/>
      <c r="X36" s="41"/>
      <c r="Y36" s="41"/>
      <c r="Z36" s="41"/>
      <c r="AA36" s="41"/>
      <c r="AB36" s="41"/>
      <c r="AC36" s="41"/>
      <c r="AD36" s="41"/>
    </row>
    <row r="37" spans="1:30">
      <c r="A37" s="19" t="s">
        <v>44</v>
      </c>
      <c r="B37" s="18" t="s">
        <v>49</v>
      </c>
      <c r="C37" s="7">
        <f t="shared" si="59"/>
        <v>4</v>
      </c>
      <c r="D37" s="7">
        <f t="shared" si="60"/>
        <v>0</v>
      </c>
      <c r="E37" s="7">
        <f t="shared" si="61"/>
        <v>4</v>
      </c>
      <c r="F37" s="7"/>
      <c r="G37" s="7"/>
      <c r="H37" s="7"/>
      <c r="I37" s="7">
        <f t="shared" si="62"/>
        <v>4</v>
      </c>
      <c r="J37" s="7"/>
      <c r="K37" s="7">
        <v>4</v>
      </c>
      <c r="L37" s="7">
        <f t="shared" si="55"/>
        <v>0</v>
      </c>
      <c r="M37" s="7">
        <f t="shared" si="56"/>
        <v>0</v>
      </c>
      <c r="N37" s="7">
        <f t="shared" si="57"/>
        <v>0</v>
      </c>
      <c r="O37" s="7">
        <f t="shared" si="58"/>
        <v>0</v>
      </c>
      <c r="P37" s="7"/>
      <c r="Q37" s="7"/>
      <c r="R37" s="7">
        <f t="shared" si="51"/>
        <v>0</v>
      </c>
      <c r="S37" s="7"/>
      <c r="T37" s="7"/>
      <c r="U37" s="7"/>
      <c r="V37" s="41"/>
      <c r="W37" s="41"/>
      <c r="X37" s="41"/>
      <c r="Y37" s="41"/>
      <c r="Z37" s="41"/>
      <c r="AA37" s="41"/>
      <c r="AB37" s="41"/>
      <c r="AC37" s="41"/>
      <c r="AD37" s="41"/>
    </row>
    <row r="38" spans="1:30">
      <c r="A38" s="19" t="s">
        <v>44</v>
      </c>
      <c r="B38" s="18" t="s">
        <v>50</v>
      </c>
      <c r="C38" s="7">
        <f t="shared" si="59"/>
        <v>4</v>
      </c>
      <c r="D38" s="7">
        <f t="shared" si="60"/>
        <v>0</v>
      </c>
      <c r="E38" s="7">
        <f t="shared" si="61"/>
        <v>4</v>
      </c>
      <c r="F38" s="7"/>
      <c r="G38" s="7"/>
      <c r="H38" s="7"/>
      <c r="I38" s="7">
        <f t="shared" si="62"/>
        <v>4</v>
      </c>
      <c r="J38" s="7"/>
      <c r="K38" s="7">
        <v>4</v>
      </c>
      <c r="L38" s="7">
        <f t="shared" si="55"/>
        <v>0</v>
      </c>
      <c r="M38" s="7">
        <f t="shared" si="56"/>
        <v>0</v>
      </c>
      <c r="N38" s="7">
        <f t="shared" si="57"/>
        <v>0</v>
      </c>
      <c r="O38" s="7">
        <f t="shared" si="58"/>
        <v>0</v>
      </c>
      <c r="P38" s="7"/>
      <c r="Q38" s="7"/>
      <c r="R38" s="7">
        <f t="shared" si="51"/>
        <v>0</v>
      </c>
      <c r="S38" s="7"/>
      <c r="T38" s="7"/>
      <c r="U38" s="7"/>
      <c r="V38" s="41"/>
      <c r="W38" s="41"/>
      <c r="X38" s="41"/>
      <c r="Y38" s="41"/>
      <c r="Z38" s="41"/>
      <c r="AA38" s="41"/>
      <c r="AB38" s="41"/>
      <c r="AC38" s="41"/>
      <c r="AD38" s="41"/>
    </row>
    <row r="39" spans="1:30" ht="31.5">
      <c r="A39" s="19" t="s">
        <v>44</v>
      </c>
      <c r="B39" s="18" t="s">
        <v>43</v>
      </c>
      <c r="C39" s="7">
        <f t="shared" si="59"/>
        <v>9</v>
      </c>
      <c r="D39" s="7">
        <f t="shared" si="60"/>
        <v>0</v>
      </c>
      <c r="E39" s="7">
        <f t="shared" si="61"/>
        <v>9</v>
      </c>
      <c r="F39" s="7"/>
      <c r="G39" s="7"/>
      <c r="H39" s="7"/>
      <c r="I39" s="7">
        <f t="shared" si="62"/>
        <v>9</v>
      </c>
      <c r="J39" s="7"/>
      <c r="K39" s="7">
        <v>9</v>
      </c>
      <c r="L39" s="7">
        <f t="shared" si="55"/>
        <v>0</v>
      </c>
      <c r="M39" s="7">
        <f t="shared" si="56"/>
        <v>0</v>
      </c>
      <c r="N39" s="7">
        <f t="shared" si="57"/>
        <v>0</v>
      </c>
      <c r="O39" s="7">
        <f t="shared" si="58"/>
        <v>0</v>
      </c>
      <c r="P39" s="7"/>
      <c r="Q39" s="7"/>
      <c r="R39" s="7">
        <f t="shared" si="51"/>
        <v>0</v>
      </c>
      <c r="S39" s="7"/>
      <c r="T39" s="7"/>
      <c r="U39" s="7"/>
      <c r="V39" s="41"/>
      <c r="W39" s="41"/>
      <c r="X39" s="41"/>
      <c r="Y39" s="41"/>
      <c r="Z39" s="41"/>
      <c r="AA39" s="41"/>
      <c r="AB39" s="41"/>
      <c r="AC39" s="41"/>
      <c r="AD39" s="41"/>
    </row>
    <row r="40" spans="1:30" s="2" customFormat="1" ht="31.5">
      <c r="A40" s="10" t="s">
        <v>51</v>
      </c>
      <c r="B40" s="17" t="s">
        <v>52</v>
      </c>
      <c r="C40" s="6">
        <f t="shared" ref="C40:I40" si="63">SUM(C41:C49)</f>
        <v>3969</v>
      </c>
      <c r="D40" s="6">
        <f t="shared" si="63"/>
        <v>3420</v>
      </c>
      <c r="E40" s="6">
        <f t="shared" si="63"/>
        <v>549</v>
      </c>
      <c r="F40" s="6">
        <f t="shared" si="63"/>
        <v>0</v>
      </c>
      <c r="G40" s="6">
        <f t="shared" si="63"/>
        <v>0</v>
      </c>
      <c r="H40" s="6">
        <f t="shared" si="63"/>
        <v>0</v>
      </c>
      <c r="I40" s="6">
        <f t="shared" si="63"/>
        <v>3969</v>
      </c>
      <c r="J40" s="6">
        <f>SUM(J41:J49)</f>
        <v>3420</v>
      </c>
      <c r="K40" s="6">
        <f>SUM(K41:K49)</f>
        <v>549</v>
      </c>
      <c r="L40" s="6">
        <f t="shared" ref="L40:U40" si="64">SUM(L41:L49)</f>
        <v>4174.7145719999999</v>
      </c>
      <c r="M40" s="6">
        <f t="shared" si="64"/>
        <v>3629.846759</v>
      </c>
      <c r="N40" s="6">
        <f t="shared" si="64"/>
        <v>544.86781300000007</v>
      </c>
      <c r="O40" s="6">
        <f t="shared" si="64"/>
        <v>1.48</v>
      </c>
      <c r="P40" s="6">
        <f t="shared" si="64"/>
        <v>0</v>
      </c>
      <c r="Q40" s="6">
        <f t="shared" si="64"/>
        <v>1.48</v>
      </c>
      <c r="R40" s="6">
        <f t="shared" si="64"/>
        <v>4173.2345720000003</v>
      </c>
      <c r="S40" s="6">
        <f t="shared" si="64"/>
        <v>3629.846759</v>
      </c>
      <c r="T40" s="6">
        <f t="shared" si="64"/>
        <v>543.38781300000005</v>
      </c>
      <c r="U40" s="6">
        <f t="shared" si="64"/>
        <v>0</v>
      </c>
      <c r="V40" s="41">
        <f t="shared" si="16"/>
        <v>1.051830328042328</v>
      </c>
      <c r="W40" s="41">
        <f t="shared" si="41"/>
        <v>1.0613587014619883</v>
      </c>
      <c r="X40" s="41">
        <f t="shared" si="17"/>
        <v>0.99247324772313306</v>
      </c>
      <c r="Y40" s="41"/>
      <c r="Z40" s="41"/>
      <c r="AA40" s="41"/>
      <c r="AB40" s="41">
        <f t="shared" si="20"/>
        <v>1.0514574381456288</v>
      </c>
      <c r="AC40" s="41">
        <f t="shared" si="43"/>
        <v>1.0613587014619883</v>
      </c>
      <c r="AD40" s="41">
        <f t="shared" si="21"/>
        <v>0.98977743715847</v>
      </c>
    </row>
    <row r="41" spans="1:30">
      <c r="A41" s="19" t="s">
        <v>44</v>
      </c>
      <c r="B41" s="18" t="s">
        <v>53</v>
      </c>
      <c r="C41" s="7">
        <f>+D41+E41</f>
        <v>0</v>
      </c>
      <c r="D41" s="7">
        <f t="shared" ref="D41:D49" si="65">+G41+J41</f>
        <v>0</v>
      </c>
      <c r="E41" s="7">
        <f t="shared" ref="E41:E49" si="66">+H41+K41</f>
        <v>0</v>
      </c>
      <c r="F41" s="7"/>
      <c r="G41" s="7"/>
      <c r="H41" s="7"/>
      <c r="I41" s="7">
        <f>+J41+K41</f>
        <v>0</v>
      </c>
      <c r="J41" s="7"/>
      <c r="K41" s="7"/>
      <c r="L41" s="7">
        <f t="shared" ref="L41:L49" si="67">+M41+N41</f>
        <v>4174.7145719999999</v>
      </c>
      <c r="M41" s="7">
        <f t="shared" ref="M41:M49" si="68">P41+S41</f>
        <v>3629.846759</v>
      </c>
      <c r="N41" s="7">
        <f t="shared" ref="N41:N49" si="69">+Q41+T41</f>
        <v>544.86781300000007</v>
      </c>
      <c r="O41" s="7">
        <f t="shared" ref="O41:O49" si="70">+P41+Q41</f>
        <v>1.48</v>
      </c>
      <c r="P41" s="7"/>
      <c r="Q41" s="7">
        <v>1.48</v>
      </c>
      <c r="R41" s="7">
        <f t="shared" si="51"/>
        <v>4173.2345720000003</v>
      </c>
      <c r="S41" s="7">
        <v>3629.846759</v>
      </c>
      <c r="T41" s="7">
        <v>543.38781300000005</v>
      </c>
      <c r="U41" s="7"/>
      <c r="V41" s="41"/>
      <c r="W41" s="41"/>
      <c r="X41" s="41"/>
      <c r="Y41" s="41"/>
      <c r="Z41" s="41"/>
      <c r="AA41" s="41"/>
      <c r="AB41" s="41"/>
      <c r="AC41" s="41"/>
      <c r="AD41" s="41"/>
    </row>
    <row r="42" spans="1:30">
      <c r="A42" s="19" t="s">
        <v>44</v>
      </c>
      <c r="B42" s="18" t="s">
        <v>54</v>
      </c>
      <c r="C42" s="7">
        <f t="shared" ref="C42:C64" si="71">+D42+E42</f>
        <v>1924</v>
      </c>
      <c r="D42" s="7">
        <f t="shared" si="65"/>
        <v>1920</v>
      </c>
      <c r="E42" s="7">
        <f t="shared" si="66"/>
        <v>4</v>
      </c>
      <c r="F42" s="7"/>
      <c r="G42" s="7"/>
      <c r="H42" s="7"/>
      <c r="I42" s="7">
        <f t="shared" ref="I42:I49" si="72">+J42+K42</f>
        <v>1924</v>
      </c>
      <c r="J42" s="7">
        <v>1920</v>
      </c>
      <c r="K42" s="7">
        <v>4</v>
      </c>
      <c r="L42" s="7">
        <f t="shared" si="67"/>
        <v>0</v>
      </c>
      <c r="M42" s="7">
        <f t="shared" si="68"/>
        <v>0</v>
      </c>
      <c r="N42" s="7">
        <f t="shared" si="69"/>
        <v>0</v>
      </c>
      <c r="O42" s="7">
        <f t="shared" si="70"/>
        <v>0</v>
      </c>
      <c r="P42" s="7"/>
      <c r="Q42" s="7"/>
      <c r="R42" s="7">
        <f t="shared" si="51"/>
        <v>0</v>
      </c>
      <c r="S42" s="7"/>
      <c r="T42" s="7"/>
      <c r="U42" s="7"/>
      <c r="V42" s="41"/>
      <c r="W42" s="41"/>
      <c r="X42" s="41"/>
      <c r="Y42" s="41"/>
      <c r="Z42" s="41"/>
      <c r="AA42" s="41"/>
      <c r="AB42" s="41"/>
      <c r="AC42" s="41"/>
      <c r="AD42" s="41"/>
    </row>
    <row r="43" spans="1:30">
      <c r="A43" s="19" t="s">
        <v>44</v>
      </c>
      <c r="B43" s="18" t="s">
        <v>55</v>
      </c>
      <c r="C43" s="7">
        <f t="shared" si="71"/>
        <v>2004</v>
      </c>
      <c r="D43" s="7">
        <f t="shared" si="65"/>
        <v>1500</v>
      </c>
      <c r="E43" s="7">
        <f t="shared" si="66"/>
        <v>504</v>
      </c>
      <c r="F43" s="7"/>
      <c r="G43" s="7"/>
      <c r="H43" s="7"/>
      <c r="I43" s="7">
        <f t="shared" si="72"/>
        <v>2004</v>
      </c>
      <c r="J43" s="7">
        <v>1500</v>
      </c>
      <c r="K43" s="7">
        <v>504</v>
      </c>
      <c r="L43" s="7">
        <f t="shared" si="67"/>
        <v>0</v>
      </c>
      <c r="M43" s="7">
        <f t="shared" si="68"/>
        <v>0</v>
      </c>
      <c r="N43" s="7">
        <f t="shared" si="69"/>
        <v>0</v>
      </c>
      <c r="O43" s="7">
        <f t="shared" si="70"/>
        <v>0</v>
      </c>
      <c r="P43" s="7"/>
      <c r="Q43" s="7"/>
      <c r="R43" s="7">
        <f t="shared" si="51"/>
        <v>0</v>
      </c>
      <c r="S43" s="7"/>
      <c r="T43" s="7"/>
      <c r="U43" s="7"/>
      <c r="V43" s="41"/>
      <c r="W43" s="41"/>
      <c r="X43" s="41"/>
      <c r="Y43" s="41"/>
      <c r="Z43" s="41"/>
      <c r="AA43" s="41"/>
      <c r="AB43" s="41"/>
      <c r="AC43" s="41"/>
      <c r="AD43" s="41"/>
    </row>
    <row r="44" spans="1:30">
      <c r="A44" s="19" t="s">
        <v>44</v>
      </c>
      <c r="B44" s="18" t="s">
        <v>56</v>
      </c>
      <c r="C44" s="7">
        <f t="shared" si="71"/>
        <v>4</v>
      </c>
      <c r="D44" s="7">
        <f t="shared" si="65"/>
        <v>0</v>
      </c>
      <c r="E44" s="7">
        <f t="shared" si="66"/>
        <v>4</v>
      </c>
      <c r="F44" s="7"/>
      <c r="G44" s="7"/>
      <c r="H44" s="7"/>
      <c r="I44" s="7">
        <f t="shared" si="72"/>
        <v>4</v>
      </c>
      <c r="J44" s="7"/>
      <c r="K44" s="7">
        <v>4</v>
      </c>
      <c r="L44" s="7">
        <f t="shared" si="67"/>
        <v>0</v>
      </c>
      <c r="M44" s="7">
        <f t="shared" si="68"/>
        <v>0</v>
      </c>
      <c r="N44" s="7">
        <f t="shared" si="69"/>
        <v>0</v>
      </c>
      <c r="O44" s="7">
        <f t="shared" si="70"/>
        <v>0</v>
      </c>
      <c r="P44" s="7"/>
      <c r="Q44" s="7"/>
      <c r="R44" s="7">
        <f t="shared" si="51"/>
        <v>0</v>
      </c>
      <c r="S44" s="7"/>
      <c r="T44" s="7"/>
      <c r="U44" s="7"/>
      <c r="V44" s="41"/>
      <c r="W44" s="41"/>
      <c r="X44" s="41"/>
      <c r="Y44" s="41"/>
      <c r="Z44" s="41"/>
      <c r="AA44" s="41"/>
      <c r="AB44" s="41"/>
      <c r="AC44" s="41"/>
      <c r="AD44" s="41"/>
    </row>
    <row r="45" spans="1:30">
      <c r="A45" s="19" t="s">
        <v>44</v>
      </c>
      <c r="B45" s="18" t="s">
        <v>57</v>
      </c>
      <c r="C45" s="7">
        <f t="shared" si="71"/>
        <v>4</v>
      </c>
      <c r="D45" s="7">
        <f t="shared" si="65"/>
        <v>0</v>
      </c>
      <c r="E45" s="7">
        <f t="shared" si="66"/>
        <v>4</v>
      </c>
      <c r="F45" s="7"/>
      <c r="G45" s="7"/>
      <c r="H45" s="7"/>
      <c r="I45" s="7">
        <f t="shared" si="72"/>
        <v>4</v>
      </c>
      <c r="J45" s="7"/>
      <c r="K45" s="7">
        <v>4</v>
      </c>
      <c r="L45" s="7">
        <f t="shared" si="67"/>
        <v>0</v>
      </c>
      <c r="M45" s="7">
        <f t="shared" si="68"/>
        <v>0</v>
      </c>
      <c r="N45" s="7">
        <f t="shared" si="69"/>
        <v>0</v>
      </c>
      <c r="O45" s="7">
        <f t="shared" si="70"/>
        <v>0</v>
      </c>
      <c r="P45" s="7"/>
      <c r="Q45" s="7"/>
      <c r="R45" s="7">
        <f t="shared" si="51"/>
        <v>0</v>
      </c>
      <c r="S45" s="7"/>
      <c r="T45" s="7"/>
      <c r="U45" s="7"/>
      <c r="V45" s="41"/>
      <c r="W45" s="41"/>
      <c r="X45" s="41"/>
      <c r="Y45" s="41"/>
      <c r="Z45" s="41"/>
      <c r="AA45" s="41"/>
      <c r="AB45" s="41"/>
      <c r="AC45" s="41"/>
      <c r="AD45" s="41"/>
    </row>
    <row r="46" spans="1:30">
      <c r="A46" s="19" t="s">
        <v>44</v>
      </c>
      <c r="B46" s="18" t="s">
        <v>58</v>
      </c>
      <c r="C46" s="7">
        <f t="shared" si="71"/>
        <v>4</v>
      </c>
      <c r="D46" s="7">
        <f t="shared" si="65"/>
        <v>0</v>
      </c>
      <c r="E46" s="7">
        <f t="shared" si="66"/>
        <v>4</v>
      </c>
      <c r="F46" s="7"/>
      <c r="G46" s="7"/>
      <c r="H46" s="7"/>
      <c r="I46" s="7">
        <f t="shared" si="72"/>
        <v>4</v>
      </c>
      <c r="J46" s="7"/>
      <c r="K46" s="7">
        <v>4</v>
      </c>
      <c r="L46" s="7">
        <f t="shared" si="67"/>
        <v>0</v>
      </c>
      <c r="M46" s="7">
        <f t="shared" si="68"/>
        <v>0</v>
      </c>
      <c r="N46" s="7">
        <f t="shared" si="69"/>
        <v>0</v>
      </c>
      <c r="O46" s="7">
        <f t="shared" si="70"/>
        <v>0</v>
      </c>
      <c r="P46" s="7"/>
      <c r="Q46" s="7"/>
      <c r="R46" s="7">
        <f t="shared" si="51"/>
        <v>0</v>
      </c>
      <c r="S46" s="7"/>
      <c r="T46" s="7"/>
      <c r="U46" s="7"/>
      <c r="V46" s="41"/>
      <c r="W46" s="41"/>
      <c r="X46" s="41"/>
      <c r="Y46" s="41"/>
      <c r="Z46" s="41"/>
      <c r="AA46" s="41"/>
      <c r="AB46" s="41"/>
      <c r="AC46" s="41"/>
      <c r="AD46" s="41"/>
    </row>
    <row r="47" spans="1:30">
      <c r="A47" s="19" t="s">
        <v>44</v>
      </c>
      <c r="B47" s="18" t="s">
        <v>59</v>
      </c>
      <c r="C47" s="7">
        <f t="shared" si="71"/>
        <v>4</v>
      </c>
      <c r="D47" s="7">
        <f t="shared" si="65"/>
        <v>0</v>
      </c>
      <c r="E47" s="7">
        <f t="shared" si="66"/>
        <v>4</v>
      </c>
      <c r="F47" s="7"/>
      <c r="G47" s="7"/>
      <c r="H47" s="7"/>
      <c r="I47" s="7">
        <f t="shared" si="72"/>
        <v>4</v>
      </c>
      <c r="J47" s="7"/>
      <c r="K47" s="7">
        <v>4</v>
      </c>
      <c r="L47" s="7">
        <f t="shared" si="67"/>
        <v>0</v>
      </c>
      <c r="M47" s="7">
        <f t="shared" si="68"/>
        <v>0</v>
      </c>
      <c r="N47" s="7">
        <f t="shared" si="69"/>
        <v>0</v>
      </c>
      <c r="O47" s="7">
        <f t="shared" si="70"/>
        <v>0</v>
      </c>
      <c r="P47" s="7"/>
      <c r="Q47" s="7"/>
      <c r="R47" s="7">
        <f t="shared" si="51"/>
        <v>0</v>
      </c>
      <c r="S47" s="7"/>
      <c r="T47" s="7"/>
      <c r="U47" s="7"/>
      <c r="V47" s="41"/>
      <c r="W47" s="41"/>
      <c r="X47" s="41"/>
      <c r="Y47" s="41"/>
      <c r="Z47" s="41"/>
      <c r="AA47" s="41"/>
      <c r="AB47" s="41"/>
      <c r="AC47" s="41"/>
      <c r="AD47" s="41"/>
    </row>
    <row r="48" spans="1:30">
      <c r="A48" s="19" t="s">
        <v>44</v>
      </c>
      <c r="B48" s="18" t="s">
        <v>60</v>
      </c>
      <c r="C48" s="7">
        <f t="shared" si="71"/>
        <v>4</v>
      </c>
      <c r="D48" s="7">
        <f t="shared" si="65"/>
        <v>0</v>
      </c>
      <c r="E48" s="7">
        <f t="shared" si="66"/>
        <v>4</v>
      </c>
      <c r="F48" s="7"/>
      <c r="G48" s="7"/>
      <c r="H48" s="7"/>
      <c r="I48" s="7">
        <f t="shared" si="72"/>
        <v>4</v>
      </c>
      <c r="J48" s="7"/>
      <c r="K48" s="7">
        <v>4</v>
      </c>
      <c r="L48" s="7">
        <f t="shared" si="67"/>
        <v>0</v>
      </c>
      <c r="M48" s="7">
        <f t="shared" si="68"/>
        <v>0</v>
      </c>
      <c r="N48" s="7">
        <f t="shared" si="69"/>
        <v>0</v>
      </c>
      <c r="O48" s="7">
        <f t="shared" si="70"/>
        <v>0</v>
      </c>
      <c r="P48" s="7"/>
      <c r="Q48" s="7"/>
      <c r="R48" s="7">
        <f t="shared" si="51"/>
        <v>0</v>
      </c>
      <c r="S48" s="7"/>
      <c r="T48" s="7"/>
      <c r="U48" s="7"/>
      <c r="V48" s="41"/>
      <c r="W48" s="41"/>
      <c r="X48" s="41"/>
      <c r="Y48" s="41"/>
      <c r="Z48" s="41"/>
      <c r="AA48" s="41"/>
      <c r="AB48" s="41"/>
      <c r="AC48" s="41"/>
      <c r="AD48" s="41"/>
    </row>
    <row r="49" spans="1:30" ht="31.5">
      <c r="A49" s="19" t="s">
        <v>44</v>
      </c>
      <c r="B49" s="18" t="s">
        <v>43</v>
      </c>
      <c r="C49" s="7">
        <f t="shared" si="71"/>
        <v>21</v>
      </c>
      <c r="D49" s="7">
        <f t="shared" si="65"/>
        <v>0</v>
      </c>
      <c r="E49" s="7">
        <f t="shared" si="66"/>
        <v>21</v>
      </c>
      <c r="F49" s="7"/>
      <c r="G49" s="7"/>
      <c r="H49" s="7"/>
      <c r="I49" s="7">
        <f t="shared" si="72"/>
        <v>21</v>
      </c>
      <c r="J49" s="7"/>
      <c r="K49" s="7">
        <v>21</v>
      </c>
      <c r="L49" s="7">
        <f t="shared" si="67"/>
        <v>0</v>
      </c>
      <c r="M49" s="7">
        <f t="shared" si="68"/>
        <v>0</v>
      </c>
      <c r="N49" s="7">
        <f t="shared" si="69"/>
        <v>0</v>
      </c>
      <c r="O49" s="7">
        <f t="shared" si="70"/>
        <v>0</v>
      </c>
      <c r="P49" s="7"/>
      <c r="Q49" s="7"/>
      <c r="R49" s="7">
        <f t="shared" si="51"/>
        <v>0</v>
      </c>
      <c r="S49" s="7"/>
      <c r="T49" s="7"/>
      <c r="U49" s="7"/>
      <c r="V49" s="41"/>
      <c r="W49" s="41"/>
      <c r="X49" s="41"/>
      <c r="Y49" s="41"/>
      <c r="Z49" s="41"/>
      <c r="AA49" s="41"/>
      <c r="AB49" s="41"/>
      <c r="AC49" s="41"/>
      <c r="AD49" s="41"/>
    </row>
    <row r="50" spans="1:30" s="2" customFormat="1">
      <c r="A50" s="10" t="s">
        <v>61</v>
      </c>
      <c r="B50" s="17" t="s">
        <v>62</v>
      </c>
      <c r="C50" s="6">
        <f t="shared" ref="C50:F50" si="73">SUM(C51:C64)</f>
        <v>9846.65</v>
      </c>
      <c r="D50" s="6">
        <f t="shared" si="73"/>
        <v>9500</v>
      </c>
      <c r="E50" s="6">
        <f t="shared" si="73"/>
        <v>346.65</v>
      </c>
      <c r="F50" s="6">
        <f t="shared" si="73"/>
        <v>2262.65</v>
      </c>
      <c r="G50" s="6">
        <f>SUM(G51:G64)</f>
        <v>2000</v>
      </c>
      <c r="H50" s="6">
        <f t="shared" ref="H50:U50" si="74">SUM(H51:H64)</f>
        <v>262.64999999999998</v>
      </c>
      <c r="I50" s="6">
        <f t="shared" si="74"/>
        <v>7584</v>
      </c>
      <c r="J50" s="6">
        <f t="shared" si="74"/>
        <v>7500</v>
      </c>
      <c r="K50" s="6">
        <f t="shared" si="74"/>
        <v>84</v>
      </c>
      <c r="L50" s="6">
        <f t="shared" si="74"/>
        <v>11305.114705</v>
      </c>
      <c r="M50" s="6">
        <f t="shared" si="74"/>
        <v>9387.0095450000008</v>
      </c>
      <c r="N50" s="6">
        <f t="shared" si="74"/>
        <v>1918.1051600000001</v>
      </c>
      <c r="O50" s="6">
        <f t="shared" si="74"/>
        <v>3332.0985230000001</v>
      </c>
      <c r="P50" s="6">
        <f t="shared" si="74"/>
        <v>2127.7148630000002</v>
      </c>
      <c r="Q50" s="6">
        <f t="shared" si="74"/>
        <v>1204.38366</v>
      </c>
      <c r="R50" s="6">
        <f t="shared" si="74"/>
        <v>7973.0161819999994</v>
      </c>
      <c r="S50" s="6">
        <f t="shared" si="74"/>
        <v>7259.2946819999997</v>
      </c>
      <c r="T50" s="6">
        <f t="shared" si="74"/>
        <v>713.72149999999999</v>
      </c>
      <c r="U50" s="6">
        <f t="shared" si="74"/>
        <v>0</v>
      </c>
      <c r="V50" s="41">
        <f t="shared" si="16"/>
        <v>1.1481178578501319</v>
      </c>
      <c r="W50" s="41">
        <f t="shared" si="41"/>
        <v>0.98810626789473688</v>
      </c>
      <c r="X50" s="41">
        <f t="shared" si="17"/>
        <v>5.5332616760421178</v>
      </c>
      <c r="Y50" s="41">
        <f t="shared" si="18"/>
        <v>1.4726530939385234</v>
      </c>
      <c r="Z50" s="41">
        <f t="shared" si="42"/>
        <v>1.0638574315</v>
      </c>
      <c r="AA50" s="41">
        <f t="shared" si="19"/>
        <v>4.5855079383209594</v>
      </c>
      <c r="AB50" s="41">
        <f t="shared" si="20"/>
        <v>1.0512943277953586</v>
      </c>
      <c r="AC50" s="41">
        <f t="shared" si="43"/>
        <v>0.96790595759999998</v>
      </c>
      <c r="AD50" s="41">
        <f t="shared" si="21"/>
        <v>8.4966845238095239</v>
      </c>
    </row>
    <row r="51" spans="1:30">
      <c r="A51" s="19" t="s">
        <v>44</v>
      </c>
      <c r="B51" s="18" t="s">
        <v>63</v>
      </c>
      <c r="C51" s="7">
        <f t="shared" si="71"/>
        <v>136.65</v>
      </c>
      <c r="D51" s="7">
        <f t="shared" ref="D51:D64" si="75">+G51+J51</f>
        <v>0</v>
      </c>
      <c r="E51" s="7">
        <f t="shared" ref="E51:E64" si="76">+H51+K51</f>
        <v>136.65</v>
      </c>
      <c r="F51" s="7">
        <f>+G51+H51</f>
        <v>136.65</v>
      </c>
      <c r="G51" s="7"/>
      <c r="H51" s="7">
        <v>136.65</v>
      </c>
      <c r="I51" s="7">
        <f>+J51+K51</f>
        <v>0</v>
      </c>
      <c r="J51" s="7"/>
      <c r="K51" s="7"/>
      <c r="L51" s="7">
        <f t="shared" ref="L51:L64" si="77">+M51+N51</f>
        <v>11305.114705</v>
      </c>
      <c r="M51" s="7">
        <f t="shared" ref="M51:M64" si="78">P51+S51</f>
        <v>9387.0095450000008</v>
      </c>
      <c r="N51" s="7">
        <f t="shared" ref="N51:N64" si="79">+Q51+T51</f>
        <v>1918.1051600000001</v>
      </c>
      <c r="O51" s="7">
        <f t="shared" ref="O51:O64" si="80">+P51+Q51</f>
        <v>3332.0985230000001</v>
      </c>
      <c r="P51" s="7">
        <v>2127.7148630000002</v>
      </c>
      <c r="Q51" s="7">
        <v>1204.38366</v>
      </c>
      <c r="R51" s="7">
        <f t="shared" si="51"/>
        <v>7973.0161819999994</v>
      </c>
      <c r="S51" s="7">
        <v>7259.2946819999997</v>
      </c>
      <c r="T51" s="7">
        <v>713.72149999999999</v>
      </c>
      <c r="U51" s="7"/>
      <c r="V51" s="41">
        <f t="shared" si="16"/>
        <v>82.730440578119286</v>
      </c>
      <c r="W51" s="41"/>
      <c r="X51" s="41">
        <f t="shared" si="17"/>
        <v>14.036627588730333</v>
      </c>
      <c r="Y51" s="41">
        <f t="shared" si="18"/>
        <v>24.384182385656786</v>
      </c>
      <c r="Z51" s="41"/>
      <c r="AA51" s="41">
        <f t="shared" si="19"/>
        <v>8.8136381997804598</v>
      </c>
      <c r="AB51" s="41"/>
      <c r="AC51" s="41"/>
      <c r="AD51" s="41"/>
    </row>
    <row r="52" spans="1:30">
      <c r="A52" s="19" t="s">
        <v>44</v>
      </c>
      <c r="B52" s="18" t="s">
        <v>64</v>
      </c>
      <c r="C52" s="7">
        <f t="shared" si="71"/>
        <v>404</v>
      </c>
      <c r="D52" s="7">
        <f t="shared" si="75"/>
        <v>400</v>
      </c>
      <c r="E52" s="7">
        <f t="shared" si="76"/>
        <v>4</v>
      </c>
      <c r="F52" s="7">
        <f t="shared" ref="F52:F64" si="81">+G52+H52</f>
        <v>0</v>
      </c>
      <c r="G52" s="7"/>
      <c r="H52" s="7"/>
      <c r="I52" s="7">
        <f t="shared" ref="I52:I64" si="82">+J52+K52</f>
        <v>404</v>
      </c>
      <c r="J52" s="7">
        <v>400</v>
      </c>
      <c r="K52" s="7">
        <v>4</v>
      </c>
      <c r="L52" s="7">
        <f t="shared" si="77"/>
        <v>0</v>
      </c>
      <c r="M52" s="7">
        <f t="shared" si="78"/>
        <v>0</v>
      </c>
      <c r="N52" s="7">
        <f t="shared" si="79"/>
        <v>0</v>
      </c>
      <c r="O52" s="7">
        <f t="shared" si="80"/>
        <v>0</v>
      </c>
      <c r="P52" s="7"/>
      <c r="Q52" s="7"/>
      <c r="R52" s="7">
        <f t="shared" si="51"/>
        <v>0</v>
      </c>
      <c r="S52" s="7"/>
      <c r="T52" s="7"/>
      <c r="U52" s="7"/>
      <c r="V52" s="41"/>
      <c r="W52" s="41"/>
      <c r="X52" s="41"/>
      <c r="Y52" s="41"/>
      <c r="Z52" s="41"/>
      <c r="AA52" s="41"/>
      <c r="AB52" s="41"/>
      <c r="AC52" s="41"/>
      <c r="AD52" s="41"/>
    </row>
    <row r="53" spans="1:30">
      <c r="A53" s="19" t="s">
        <v>44</v>
      </c>
      <c r="B53" s="18" t="s">
        <v>65</v>
      </c>
      <c r="C53" s="7">
        <f t="shared" si="71"/>
        <v>504</v>
      </c>
      <c r="D53" s="7">
        <f t="shared" si="75"/>
        <v>500</v>
      </c>
      <c r="E53" s="7">
        <f t="shared" si="76"/>
        <v>4</v>
      </c>
      <c r="F53" s="7">
        <f t="shared" si="81"/>
        <v>0</v>
      </c>
      <c r="G53" s="7"/>
      <c r="H53" s="7"/>
      <c r="I53" s="7">
        <f t="shared" si="82"/>
        <v>504</v>
      </c>
      <c r="J53" s="7">
        <v>500</v>
      </c>
      <c r="K53" s="7">
        <v>4</v>
      </c>
      <c r="L53" s="7">
        <f t="shared" si="77"/>
        <v>0</v>
      </c>
      <c r="M53" s="7">
        <f t="shared" si="78"/>
        <v>0</v>
      </c>
      <c r="N53" s="7">
        <f t="shared" si="79"/>
        <v>0</v>
      </c>
      <c r="O53" s="7">
        <f t="shared" si="80"/>
        <v>0</v>
      </c>
      <c r="P53" s="7"/>
      <c r="Q53" s="7"/>
      <c r="R53" s="7">
        <f t="shared" si="51"/>
        <v>0</v>
      </c>
      <c r="S53" s="7"/>
      <c r="T53" s="7"/>
      <c r="U53" s="7"/>
      <c r="V53" s="41"/>
      <c r="W53" s="41"/>
      <c r="X53" s="41"/>
      <c r="Y53" s="41"/>
      <c r="Z53" s="41"/>
      <c r="AA53" s="41"/>
      <c r="AB53" s="41"/>
      <c r="AC53" s="41"/>
      <c r="AD53" s="41"/>
    </row>
    <row r="54" spans="1:30">
      <c r="A54" s="19" t="s">
        <v>44</v>
      </c>
      <c r="B54" s="18" t="s">
        <v>66</v>
      </c>
      <c r="C54" s="7">
        <f t="shared" si="71"/>
        <v>1467</v>
      </c>
      <c r="D54" s="7">
        <f t="shared" si="75"/>
        <v>1400</v>
      </c>
      <c r="E54" s="7">
        <f t="shared" si="76"/>
        <v>67</v>
      </c>
      <c r="F54" s="7">
        <f t="shared" si="81"/>
        <v>1063</v>
      </c>
      <c r="G54" s="7">
        <v>1000</v>
      </c>
      <c r="H54" s="7">
        <v>63</v>
      </c>
      <c r="I54" s="7">
        <f t="shared" si="82"/>
        <v>404</v>
      </c>
      <c r="J54" s="7">
        <v>400</v>
      </c>
      <c r="K54" s="7">
        <v>4</v>
      </c>
      <c r="L54" s="7">
        <f t="shared" si="77"/>
        <v>0</v>
      </c>
      <c r="M54" s="7">
        <f t="shared" si="78"/>
        <v>0</v>
      </c>
      <c r="N54" s="7">
        <f t="shared" si="79"/>
        <v>0</v>
      </c>
      <c r="O54" s="7">
        <f t="shared" si="80"/>
        <v>0</v>
      </c>
      <c r="P54" s="7"/>
      <c r="Q54" s="7"/>
      <c r="R54" s="7">
        <f t="shared" si="51"/>
        <v>0</v>
      </c>
      <c r="S54" s="7"/>
      <c r="T54" s="7"/>
      <c r="U54" s="7"/>
      <c r="V54" s="41"/>
      <c r="W54" s="41"/>
      <c r="X54" s="41"/>
      <c r="Y54" s="41"/>
      <c r="Z54" s="41"/>
      <c r="AA54" s="41"/>
      <c r="AB54" s="41"/>
      <c r="AC54" s="41"/>
      <c r="AD54" s="41"/>
    </row>
    <row r="55" spans="1:30">
      <c r="A55" s="19" t="s">
        <v>44</v>
      </c>
      <c r="B55" s="18" t="s">
        <v>67</v>
      </c>
      <c r="C55" s="7">
        <f t="shared" si="71"/>
        <v>501</v>
      </c>
      <c r="D55" s="7">
        <f t="shared" si="75"/>
        <v>497</v>
      </c>
      <c r="E55" s="7">
        <f t="shared" si="76"/>
        <v>4</v>
      </c>
      <c r="F55" s="7">
        <f t="shared" si="81"/>
        <v>0</v>
      </c>
      <c r="G55" s="7"/>
      <c r="H55" s="7"/>
      <c r="I55" s="7">
        <f t="shared" si="82"/>
        <v>501</v>
      </c>
      <c r="J55" s="7">
        <v>497</v>
      </c>
      <c r="K55" s="7">
        <v>4</v>
      </c>
      <c r="L55" s="7">
        <f t="shared" si="77"/>
        <v>0</v>
      </c>
      <c r="M55" s="7">
        <f t="shared" si="78"/>
        <v>0</v>
      </c>
      <c r="N55" s="7">
        <f t="shared" si="79"/>
        <v>0</v>
      </c>
      <c r="O55" s="7">
        <f t="shared" si="80"/>
        <v>0</v>
      </c>
      <c r="P55" s="7"/>
      <c r="Q55" s="7"/>
      <c r="R55" s="7">
        <f t="shared" si="51"/>
        <v>0</v>
      </c>
      <c r="S55" s="7"/>
      <c r="T55" s="7"/>
      <c r="U55" s="7"/>
      <c r="V55" s="41"/>
      <c r="W55" s="41"/>
      <c r="X55" s="41"/>
      <c r="Y55" s="41"/>
      <c r="Z55" s="41"/>
      <c r="AA55" s="41"/>
      <c r="AB55" s="41"/>
      <c r="AC55" s="41"/>
      <c r="AD55" s="41"/>
    </row>
    <row r="56" spans="1:30">
      <c r="A56" s="19" t="s">
        <v>44</v>
      </c>
      <c r="B56" s="18" t="s">
        <v>68</v>
      </c>
      <c r="C56" s="7">
        <f t="shared" si="71"/>
        <v>1467</v>
      </c>
      <c r="D56" s="7">
        <f t="shared" si="75"/>
        <v>1400</v>
      </c>
      <c r="E56" s="7">
        <f>+H56+K56</f>
        <v>67</v>
      </c>
      <c r="F56" s="7">
        <f t="shared" si="81"/>
        <v>1063</v>
      </c>
      <c r="G56" s="7">
        <v>1000</v>
      </c>
      <c r="H56" s="7">
        <v>63</v>
      </c>
      <c r="I56" s="7">
        <f t="shared" si="82"/>
        <v>404</v>
      </c>
      <c r="J56" s="7">
        <v>400</v>
      </c>
      <c r="K56" s="7">
        <v>4</v>
      </c>
      <c r="L56" s="7">
        <f t="shared" si="77"/>
        <v>0</v>
      </c>
      <c r="M56" s="7">
        <f t="shared" si="78"/>
        <v>0</v>
      </c>
      <c r="N56" s="7">
        <f t="shared" si="79"/>
        <v>0</v>
      </c>
      <c r="O56" s="7">
        <f t="shared" si="80"/>
        <v>0</v>
      </c>
      <c r="P56" s="7"/>
      <c r="Q56" s="7"/>
      <c r="R56" s="7">
        <f t="shared" si="51"/>
        <v>0</v>
      </c>
      <c r="S56" s="7"/>
      <c r="T56" s="7"/>
      <c r="U56" s="7"/>
      <c r="V56" s="41"/>
      <c r="W56" s="41"/>
      <c r="X56" s="41"/>
      <c r="Y56" s="41"/>
      <c r="Z56" s="41"/>
      <c r="AA56" s="41"/>
      <c r="AB56" s="41"/>
      <c r="AC56" s="41"/>
      <c r="AD56" s="41"/>
    </row>
    <row r="57" spans="1:30">
      <c r="A57" s="19" t="s">
        <v>44</v>
      </c>
      <c r="B57" s="18" t="s">
        <v>69</v>
      </c>
      <c r="C57" s="7">
        <f t="shared" si="71"/>
        <v>1184</v>
      </c>
      <c r="D57" s="7">
        <f t="shared" si="75"/>
        <v>1180</v>
      </c>
      <c r="E57" s="7">
        <f t="shared" si="76"/>
        <v>4</v>
      </c>
      <c r="F57" s="7">
        <f t="shared" si="81"/>
        <v>0</v>
      </c>
      <c r="G57" s="7"/>
      <c r="H57" s="7"/>
      <c r="I57" s="7">
        <f t="shared" si="82"/>
        <v>1184</v>
      </c>
      <c r="J57" s="7">
        <v>1180</v>
      </c>
      <c r="K57" s="7">
        <v>4</v>
      </c>
      <c r="L57" s="7">
        <f t="shared" si="77"/>
        <v>0</v>
      </c>
      <c r="M57" s="7">
        <f t="shared" si="78"/>
        <v>0</v>
      </c>
      <c r="N57" s="7">
        <f t="shared" si="79"/>
        <v>0</v>
      </c>
      <c r="O57" s="7">
        <f t="shared" si="80"/>
        <v>0</v>
      </c>
      <c r="P57" s="7"/>
      <c r="Q57" s="7"/>
      <c r="R57" s="7">
        <f t="shared" si="51"/>
        <v>0</v>
      </c>
      <c r="S57" s="7"/>
      <c r="T57" s="7"/>
      <c r="U57" s="7"/>
      <c r="V57" s="41"/>
      <c r="W57" s="41"/>
      <c r="X57" s="41"/>
      <c r="Y57" s="41"/>
      <c r="Z57" s="41"/>
      <c r="AA57" s="41"/>
      <c r="AB57" s="41"/>
      <c r="AC57" s="41"/>
      <c r="AD57" s="41"/>
    </row>
    <row r="58" spans="1:30">
      <c r="A58" s="19" t="s">
        <v>44</v>
      </c>
      <c r="B58" s="18" t="s">
        <v>70</v>
      </c>
      <c r="C58" s="7">
        <f t="shared" si="71"/>
        <v>1654</v>
      </c>
      <c r="D58" s="7">
        <f t="shared" si="75"/>
        <v>1650</v>
      </c>
      <c r="E58" s="7">
        <f t="shared" si="76"/>
        <v>4</v>
      </c>
      <c r="F58" s="7">
        <f t="shared" si="81"/>
        <v>0</v>
      </c>
      <c r="G58" s="7"/>
      <c r="H58" s="7"/>
      <c r="I58" s="7">
        <f t="shared" si="82"/>
        <v>1654</v>
      </c>
      <c r="J58" s="7">
        <v>1650</v>
      </c>
      <c r="K58" s="7">
        <v>4</v>
      </c>
      <c r="L58" s="7">
        <f t="shared" si="77"/>
        <v>0</v>
      </c>
      <c r="M58" s="7">
        <f t="shared" si="78"/>
        <v>0</v>
      </c>
      <c r="N58" s="7">
        <f t="shared" si="79"/>
        <v>0</v>
      </c>
      <c r="O58" s="7">
        <f t="shared" si="80"/>
        <v>0</v>
      </c>
      <c r="P58" s="7"/>
      <c r="Q58" s="7"/>
      <c r="R58" s="7">
        <f t="shared" si="51"/>
        <v>0</v>
      </c>
      <c r="S58" s="7"/>
      <c r="T58" s="7"/>
      <c r="U58" s="7"/>
      <c r="V58" s="41"/>
      <c r="W58" s="41"/>
      <c r="X58" s="41"/>
      <c r="Y58" s="41"/>
      <c r="Z58" s="41"/>
      <c r="AA58" s="41"/>
      <c r="AB58" s="41"/>
      <c r="AC58" s="41"/>
      <c r="AD58" s="41"/>
    </row>
    <row r="59" spans="1:30">
      <c r="A59" s="19" t="s">
        <v>44</v>
      </c>
      <c r="B59" s="18" t="s">
        <v>71</v>
      </c>
      <c r="C59" s="7">
        <f t="shared" si="71"/>
        <v>434</v>
      </c>
      <c r="D59" s="7">
        <f>+G59+J59</f>
        <v>430</v>
      </c>
      <c r="E59" s="7">
        <f t="shared" si="76"/>
        <v>4</v>
      </c>
      <c r="F59" s="7">
        <f t="shared" si="81"/>
        <v>0</v>
      </c>
      <c r="G59" s="7"/>
      <c r="H59" s="7"/>
      <c r="I59" s="7">
        <f t="shared" si="82"/>
        <v>434</v>
      </c>
      <c r="J59" s="7">
        <v>430</v>
      </c>
      <c r="K59" s="7">
        <v>4</v>
      </c>
      <c r="L59" s="7">
        <f t="shared" si="77"/>
        <v>0</v>
      </c>
      <c r="M59" s="7">
        <f t="shared" si="78"/>
        <v>0</v>
      </c>
      <c r="N59" s="7">
        <f t="shared" si="79"/>
        <v>0</v>
      </c>
      <c r="O59" s="7">
        <f t="shared" si="80"/>
        <v>0</v>
      </c>
      <c r="P59" s="7"/>
      <c r="Q59" s="7"/>
      <c r="R59" s="7">
        <f t="shared" si="51"/>
        <v>0</v>
      </c>
      <c r="S59" s="7"/>
      <c r="T59" s="7"/>
      <c r="U59" s="7"/>
      <c r="V59" s="41"/>
      <c r="W59" s="41"/>
      <c r="X59" s="41"/>
      <c r="Y59" s="41"/>
      <c r="Z59" s="41"/>
      <c r="AA59" s="41"/>
      <c r="AB59" s="41"/>
      <c r="AC59" s="41"/>
      <c r="AD59" s="41"/>
    </row>
    <row r="60" spans="1:30">
      <c r="A60" s="19" t="s">
        <v>44</v>
      </c>
      <c r="B60" s="18" t="s">
        <v>72</v>
      </c>
      <c r="C60" s="7">
        <f t="shared" si="71"/>
        <v>515</v>
      </c>
      <c r="D60" s="7">
        <f t="shared" si="75"/>
        <v>511</v>
      </c>
      <c r="E60" s="7">
        <f t="shared" si="76"/>
        <v>4</v>
      </c>
      <c r="F60" s="7">
        <f t="shared" si="81"/>
        <v>0</v>
      </c>
      <c r="G60" s="7"/>
      <c r="H60" s="7"/>
      <c r="I60" s="7">
        <f t="shared" si="82"/>
        <v>515</v>
      </c>
      <c r="J60" s="7">
        <v>511</v>
      </c>
      <c r="K60" s="7">
        <v>4</v>
      </c>
      <c r="L60" s="7">
        <f t="shared" si="77"/>
        <v>0</v>
      </c>
      <c r="M60" s="7">
        <f t="shared" si="78"/>
        <v>0</v>
      </c>
      <c r="N60" s="7">
        <f t="shared" si="79"/>
        <v>0</v>
      </c>
      <c r="O60" s="7">
        <f t="shared" si="80"/>
        <v>0</v>
      </c>
      <c r="P60" s="7"/>
      <c r="Q60" s="7"/>
      <c r="R60" s="7">
        <f t="shared" si="51"/>
        <v>0</v>
      </c>
      <c r="S60" s="7"/>
      <c r="T60" s="7"/>
      <c r="U60" s="7"/>
      <c r="V60" s="41"/>
      <c r="W60" s="41"/>
      <c r="X60" s="41"/>
      <c r="Y60" s="41"/>
      <c r="Z60" s="41"/>
      <c r="AA60" s="41"/>
      <c r="AB60" s="41"/>
      <c r="AC60" s="41"/>
      <c r="AD60" s="41"/>
    </row>
    <row r="61" spans="1:30">
      <c r="A61" s="19" t="s">
        <v>44</v>
      </c>
      <c r="B61" s="18" t="s">
        <v>73</v>
      </c>
      <c r="C61" s="7">
        <f t="shared" si="71"/>
        <v>85</v>
      </c>
      <c r="D61" s="7">
        <f t="shared" si="75"/>
        <v>81</v>
      </c>
      <c r="E61" s="7">
        <f t="shared" si="76"/>
        <v>4</v>
      </c>
      <c r="F61" s="7">
        <f t="shared" si="81"/>
        <v>0</v>
      </c>
      <c r="G61" s="7"/>
      <c r="H61" s="7"/>
      <c r="I61" s="7">
        <f t="shared" si="82"/>
        <v>85</v>
      </c>
      <c r="J61" s="7">
        <v>81</v>
      </c>
      <c r="K61" s="7">
        <v>4</v>
      </c>
      <c r="L61" s="7">
        <f t="shared" si="77"/>
        <v>0</v>
      </c>
      <c r="M61" s="7">
        <f t="shared" si="78"/>
        <v>0</v>
      </c>
      <c r="N61" s="7">
        <f t="shared" si="79"/>
        <v>0</v>
      </c>
      <c r="O61" s="7">
        <f t="shared" si="80"/>
        <v>0</v>
      </c>
      <c r="P61" s="7"/>
      <c r="Q61" s="7"/>
      <c r="R61" s="7">
        <f t="shared" si="51"/>
        <v>0</v>
      </c>
      <c r="S61" s="7"/>
      <c r="T61" s="7"/>
      <c r="U61" s="7"/>
      <c r="V61" s="41"/>
      <c r="W61" s="41"/>
      <c r="X61" s="41"/>
      <c r="Y61" s="41"/>
      <c r="Z61" s="41"/>
      <c r="AA61" s="41"/>
      <c r="AB61" s="41"/>
      <c r="AC61" s="41"/>
      <c r="AD61" s="41"/>
    </row>
    <row r="62" spans="1:30">
      <c r="A62" s="19" t="s">
        <v>44</v>
      </c>
      <c r="B62" s="18" t="s">
        <v>74</v>
      </c>
      <c r="C62" s="7">
        <f t="shared" si="71"/>
        <v>635</v>
      </c>
      <c r="D62" s="7">
        <f t="shared" si="75"/>
        <v>631</v>
      </c>
      <c r="E62" s="7">
        <f t="shared" si="76"/>
        <v>4</v>
      </c>
      <c r="F62" s="7">
        <f t="shared" si="81"/>
        <v>0</v>
      </c>
      <c r="G62" s="7"/>
      <c r="H62" s="7"/>
      <c r="I62" s="7">
        <f t="shared" si="82"/>
        <v>635</v>
      </c>
      <c r="J62" s="7">
        <v>631</v>
      </c>
      <c r="K62" s="7">
        <v>4</v>
      </c>
      <c r="L62" s="7">
        <f t="shared" si="77"/>
        <v>0</v>
      </c>
      <c r="M62" s="7">
        <f t="shared" si="78"/>
        <v>0</v>
      </c>
      <c r="N62" s="7">
        <f t="shared" si="79"/>
        <v>0</v>
      </c>
      <c r="O62" s="7">
        <f t="shared" si="80"/>
        <v>0</v>
      </c>
      <c r="P62" s="7"/>
      <c r="Q62" s="7"/>
      <c r="R62" s="7">
        <f t="shared" si="51"/>
        <v>0</v>
      </c>
      <c r="S62" s="7"/>
      <c r="T62" s="7"/>
      <c r="U62" s="7"/>
      <c r="V62" s="41"/>
      <c r="W62" s="41"/>
      <c r="X62" s="41"/>
      <c r="Y62" s="41"/>
      <c r="Z62" s="41"/>
      <c r="AA62" s="41"/>
      <c r="AB62" s="41"/>
      <c r="AC62" s="41"/>
      <c r="AD62" s="41"/>
    </row>
    <row r="63" spans="1:30">
      <c r="A63" s="19" t="s">
        <v>44</v>
      </c>
      <c r="B63" s="18" t="s">
        <v>75</v>
      </c>
      <c r="C63" s="7">
        <f t="shared" si="71"/>
        <v>824</v>
      </c>
      <c r="D63" s="7">
        <f t="shared" si="75"/>
        <v>820</v>
      </c>
      <c r="E63" s="7">
        <f t="shared" si="76"/>
        <v>4</v>
      </c>
      <c r="F63" s="7">
        <f t="shared" si="81"/>
        <v>0</v>
      </c>
      <c r="G63" s="7"/>
      <c r="H63" s="7"/>
      <c r="I63" s="7">
        <f t="shared" si="82"/>
        <v>824</v>
      </c>
      <c r="J63" s="7">
        <v>820</v>
      </c>
      <c r="K63" s="7">
        <v>4</v>
      </c>
      <c r="L63" s="7">
        <f t="shared" si="77"/>
        <v>0</v>
      </c>
      <c r="M63" s="7">
        <f t="shared" si="78"/>
        <v>0</v>
      </c>
      <c r="N63" s="7">
        <f t="shared" si="79"/>
        <v>0</v>
      </c>
      <c r="O63" s="7">
        <f t="shared" si="80"/>
        <v>0</v>
      </c>
      <c r="P63" s="7"/>
      <c r="Q63" s="7"/>
      <c r="R63" s="7">
        <f t="shared" si="51"/>
        <v>0</v>
      </c>
      <c r="S63" s="7"/>
      <c r="T63" s="7"/>
      <c r="U63" s="7"/>
      <c r="V63" s="41"/>
      <c r="W63" s="41"/>
      <c r="X63" s="41"/>
      <c r="Y63" s="41"/>
      <c r="Z63" s="41"/>
      <c r="AA63" s="41"/>
      <c r="AB63" s="41"/>
      <c r="AC63" s="41"/>
      <c r="AD63" s="41"/>
    </row>
    <row r="64" spans="1:30" ht="31.5">
      <c r="A64" s="19" t="s">
        <v>44</v>
      </c>
      <c r="B64" s="18" t="s">
        <v>43</v>
      </c>
      <c r="C64" s="7">
        <f t="shared" si="71"/>
        <v>36</v>
      </c>
      <c r="D64" s="7">
        <f t="shared" si="75"/>
        <v>0</v>
      </c>
      <c r="E64" s="7">
        <f t="shared" si="76"/>
        <v>36</v>
      </c>
      <c r="F64" s="7">
        <f t="shared" si="81"/>
        <v>0</v>
      </c>
      <c r="G64" s="7"/>
      <c r="H64" s="7"/>
      <c r="I64" s="7">
        <f t="shared" si="82"/>
        <v>36</v>
      </c>
      <c r="J64" s="7"/>
      <c r="K64" s="7">
        <v>36</v>
      </c>
      <c r="L64" s="7">
        <f t="shared" si="77"/>
        <v>0</v>
      </c>
      <c r="M64" s="7">
        <f t="shared" si="78"/>
        <v>0</v>
      </c>
      <c r="N64" s="7">
        <f t="shared" si="79"/>
        <v>0</v>
      </c>
      <c r="O64" s="7">
        <f t="shared" si="80"/>
        <v>0</v>
      </c>
      <c r="P64" s="7"/>
      <c r="Q64" s="7"/>
      <c r="R64" s="7">
        <f t="shared" si="51"/>
        <v>0</v>
      </c>
      <c r="S64" s="7"/>
      <c r="T64" s="7"/>
      <c r="U64" s="7"/>
      <c r="V64" s="41"/>
      <c r="W64" s="41"/>
      <c r="X64" s="41"/>
      <c r="Y64" s="41"/>
      <c r="Z64" s="41"/>
      <c r="AA64" s="41"/>
      <c r="AB64" s="41"/>
      <c r="AC64" s="41"/>
      <c r="AD64" s="41"/>
    </row>
    <row r="65" spans="1:30" s="2" customFormat="1">
      <c r="A65" s="10" t="s">
        <v>76</v>
      </c>
      <c r="B65" s="5" t="s">
        <v>77</v>
      </c>
      <c r="C65" s="6">
        <f t="shared" ref="C65:I65" si="83">SUM(C66:C77)</f>
        <v>4360</v>
      </c>
      <c r="D65" s="6">
        <f t="shared" si="83"/>
        <v>4290</v>
      </c>
      <c r="E65" s="6">
        <f t="shared" si="83"/>
        <v>70</v>
      </c>
      <c r="F65" s="6">
        <f t="shared" si="83"/>
        <v>0</v>
      </c>
      <c r="G65" s="6">
        <f t="shared" si="83"/>
        <v>0</v>
      </c>
      <c r="H65" s="6">
        <f t="shared" si="83"/>
        <v>0</v>
      </c>
      <c r="I65" s="6">
        <f t="shared" si="83"/>
        <v>4360</v>
      </c>
      <c r="J65" s="6">
        <f>SUM(J66:J77)</f>
        <v>4290</v>
      </c>
      <c r="K65" s="6">
        <f>SUM(K66:K77)</f>
        <v>70</v>
      </c>
      <c r="L65" s="6">
        <f t="shared" ref="L65:U65" si="84">SUM(L66:L77)</f>
        <v>6035.9555639999999</v>
      </c>
      <c r="M65" s="6">
        <f t="shared" si="84"/>
        <v>5307.125102</v>
      </c>
      <c r="N65" s="6">
        <f t="shared" si="84"/>
        <v>728.83046200000001</v>
      </c>
      <c r="O65" s="6">
        <f t="shared" si="84"/>
        <v>0</v>
      </c>
      <c r="P65" s="6">
        <f t="shared" si="84"/>
        <v>0</v>
      </c>
      <c r="Q65" s="6">
        <f t="shared" si="84"/>
        <v>0</v>
      </c>
      <c r="R65" s="6">
        <f t="shared" si="84"/>
        <v>6035.9555639999999</v>
      </c>
      <c r="S65" s="6">
        <f t="shared" si="84"/>
        <v>5307.125102</v>
      </c>
      <c r="T65" s="6">
        <f t="shared" si="84"/>
        <v>728.83046200000001</v>
      </c>
      <c r="U65" s="6">
        <f t="shared" si="84"/>
        <v>0</v>
      </c>
      <c r="V65" s="41">
        <f t="shared" si="16"/>
        <v>1.3843934779816514</v>
      </c>
      <c r="W65" s="41">
        <f t="shared" si="41"/>
        <v>1.2370920983682983</v>
      </c>
      <c r="X65" s="41">
        <f t="shared" si="17"/>
        <v>10.411863742857143</v>
      </c>
      <c r="Y65" s="41"/>
      <c r="Z65" s="41"/>
      <c r="AA65" s="41"/>
      <c r="AB65" s="41">
        <f t="shared" si="20"/>
        <v>1.3843934779816514</v>
      </c>
      <c r="AC65" s="41">
        <f t="shared" si="43"/>
        <v>1.2370920983682983</v>
      </c>
      <c r="AD65" s="41">
        <f t="shared" si="21"/>
        <v>10.411863742857143</v>
      </c>
    </row>
    <row r="66" spans="1:30">
      <c r="A66" s="19" t="s">
        <v>44</v>
      </c>
      <c r="B66" s="18" t="s">
        <v>78</v>
      </c>
      <c r="C66" s="7">
        <f>+D66+E66</f>
        <v>0</v>
      </c>
      <c r="D66" s="7">
        <f t="shared" ref="D66:D76" si="85">+G66+J66</f>
        <v>0</v>
      </c>
      <c r="E66" s="7">
        <f t="shared" ref="E66:E76" si="86">+H66+K66</f>
        <v>0</v>
      </c>
      <c r="F66" s="7"/>
      <c r="G66" s="7"/>
      <c r="H66" s="7"/>
      <c r="I66" s="7">
        <f>+J66+K66</f>
        <v>0</v>
      </c>
      <c r="J66" s="7"/>
      <c r="K66" s="7"/>
      <c r="L66" s="7">
        <f t="shared" ref="L66:L77" si="87">+M66+N66</f>
        <v>6035.9555639999999</v>
      </c>
      <c r="M66" s="7">
        <f t="shared" ref="M66:M77" si="88">P66+S66</f>
        <v>5307.125102</v>
      </c>
      <c r="N66" s="7">
        <f t="shared" ref="N66:N77" si="89">+Q66+T66</f>
        <v>728.83046200000001</v>
      </c>
      <c r="O66" s="7">
        <f t="shared" ref="O66:O77" si="90">+P66+Q66</f>
        <v>0</v>
      </c>
      <c r="P66" s="7"/>
      <c r="Q66" s="7"/>
      <c r="R66" s="7">
        <f t="shared" si="51"/>
        <v>6035.9555639999999</v>
      </c>
      <c r="S66" s="7">
        <v>5307.125102</v>
      </c>
      <c r="T66" s="7">
        <v>728.83046200000001</v>
      </c>
      <c r="U66" s="7"/>
      <c r="V66" s="41"/>
      <c r="W66" s="41"/>
      <c r="X66" s="41"/>
      <c r="Y66" s="41"/>
      <c r="Z66" s="41"/>
      <c r="AA66" s="41"/>
      <c r="AB66" s="41"/>
      <c r="AC66" s="41"/>
      <c r="AD66" s="41"/>
    </row>
    <row r="67" spans="1:30">
      <c r="A67" s="19" t="s">
        <v>44</v>
      </c>
      <c r="B67" s="18" t="s">
        <v>79</v>
      </c>
      <c r="C67" s="7">
        <f t="shared" ref="C67:C123" si="91">+D67+E67</f>
        <v>414</v>
      </c>
      <c r="D67" s="7">
        <f t="shared" si="85"/>
        <v>410</v>
      </c>
      <c r="E67" s="7">
        <f t="shared" si="86"/>
        <v>4</v>
      </c>
      <c r="F67" s="7"/>
      <c r="G67" s="7"/>
      <c r="H67" s="7"/>
      <c r="I67" s="7">
        <f t="shared" ref="I67:I77" si="92">+J67+K67</f>
        <v>414</v>
      </c>
      <c r="J67" s="7">
        <v>410</v>
      </c>
      <c r="K67" s="7">
        <v>4</v>
      </c>
      <c r="L67" s="7">
        <f t="shared" si="87"/>
        <v>0</v>
      </c>
      <c r="M67" s="7">
        <f t="shared" si="88"/>
        <v>0</v>
      </c>
      <c r="N67" s="7">
        <f t="shared" si="89"/>
        <v>0</v>
      </c>
      <c r="O67" s="7">
        <f t="shared" si="90"/>
        <v>0</v>
      </c>
      <c r="P67" s="7"/>
      <c r="Q67" s="7"/>
      <c r="R67" s="7">
        <f t="shared" si="51"/>
        <v>0</v>
      </c>
      <c r="S67" s="7"/>
      <c r="T67" s="7"/>
      <c r="U67" s="7"/>
      <c r="V67" s="41"/>
      <c r="W67" s="41"/>
      <c r="X67" s="41"/>
      <c r="Y67" s="41"/>
      <c r="Z67" s="41"/>
      <c r="AA67" s="41"/>
      <c r="AB67" s="41"/>
      <c r="AC67" s="41"/>
      <c r="AD67" s="41"/>
    </row>
    <row r="68" spans="1:30">
      <c r="A68" s="19" t="s">
        <v>44</v>
      </c>
      <c r="B68" s="18" t="s">
        <v>80</v>
      </c>
      <c r="C68" s="7">
        <f t="shared" si="91"/>
        <v>424</v>
      </c>
      <c r="D68" s="7">
        <f t="shared" si="85"/>
        <v>420</v>
      </c>
      <c r="E68" s="7">
        <f t="shared" si="86"/>
        <v>4</v>
      </c>
      <c r="F68" s="7"/>
      <c r="G68" s="7"/>
      <c r="H68" s="7"/>
      <c r="I68" s="7">
        <f t="shared" si="92"/>
        <v>424</v>
      </c>
      <c r="J68" s="7">
        <v>420</v>
      </c>
      <c r="K68" s="7">
        <v>4</v>
      </c>
      <c r="L68" s="7">
        <f t="shared" si="87"/>
        <v>0</v>
      </c>
      <c r="M68" s="7">
        <f t="shared" si="88"/>
        <v>0</v>
      </c>
      <c r="N68" s="7">
        <f t="shared" si="89"/>
        <v>0</v>
      </c>
      <c r="O68" s="7">
        <f t="shared" si="90"/>
        <v>0</v>
      </c>
      <c r="P68" s="7"/>
      <c r="Q68" s="7"/>
      <c r="R68" s="7">
        <f t="shared" si="51"/>
        <v>0</v>
      </c>
      <c r="S68" s="7"/>
      <c r="T68" s="7"/>
      <c r="U68" s="7"/>
      <c r="V68" s="41"/>
      <c r="W68" s="41"/>
      <c r="X68" s="41"/>
      <c r="Y68" s="41"/>
      <c r="Z68" s="41"/>
      <c r="AA68" s="41"/>
      <c r="AB68" s="41"/>
      <c r="AC68" s="41"/>
      <c r="AD68" s="41"/>
    </row>
    <row r="69" spans="1:30">
      <c r="A69" s="19" t="s">
        <v>44</v>
      </c>
      <c r="B69" s="18" t="s">
        <v>81</v>
      </c>
      <c r="C69" s="7">
        <f t="shared" si="91"/>
        <v>424</v>
      </c>
      <c r="D69" s="7">
        <f t="shared" si="85"/>
        <v>420</v>
      </c>
      <c r="E69" s="7">
        <f t="shared" si="86"/>
        <v>4</v>
      </c>
      <c r="F69" s="7"/>
      <c r="G69" s="7"/>
      <c r="H69" s="7"/>
      <c r="I69" s="7">
        <f t="shared" si="92"/>
        <v>424</v>
      </c>
      <c r="J69" s="7">
        <v>420</v>
      </c>
      <c r="K69" s="7">
        <v>4</v>
      </c>
      <c r="L69" s="7">
        <f t="shared" si="87"/>
        <v>0</v>
      </c>
      <c r="M69" s="7">
        <f t="shared" si="88"/>
        <v>0</v>
      </c>
      <c r="N69" s="7">
        <f t="shared" si="89"/>
        <v>0</v>
      </c>
      <c r="O69" s="7">
        <f t="shared" si="90"/>
        <v>0</v>
      </c>
      <c r="P69" s="7"/>
      <c r="Q69" s="7"/>
      <c r="R69" s="7">
        <f t="shared" si="51"/>
        <v>0</v>
      </c>
      <c r="S69" s="7"/>
      <c r="T69" s="7"/>
      <c r="U69" s="7"/>
      <c r="V69" s="41"/>
      <c r="W69" s="41"/>
      <c r="X69" s="41"/>
      <c r="Y69" s="41"/>
      <c r="Z69" s="41"/>
      <c r="AA69" s="41"/>
      <c r="AB69" s="41"/>
      <c r="AC69" s="41"/>
      <c r="AD69" s="41"/>
    </row>
    <row r="70" spans="1:30">
      <c r="A70" s="19" t="s">
        <v>44</v>
      </c>
      <c r="B70" s="18" t="s">
        <v>82</v>
      </c>
      <c r="C70" s="7">
        <f t="shared" si="91"/>
        <v>424</v>
      </c>
      <c r="D70" s="7">
        <f t="shared" si="85"/>
        <v>420</v>
      </c>
      <c r="E70" s="7">
        <f t="shared" si="86"/>
        <v>4</v>
      </c>
      <c r="F70" s="7"/>
      <c r="G70" s="7"/>
      <c r="H70" s="7"/>
      <c r="I70" s="7">
        <f t="shared" si="92"/>
        <v>424</v>
      </c>
      <c r="J70" s="7">
        <v>420</v>
      </c>
      <c r="K70" s="7">
        <v>4</v>
      </c>
      <c r="L70" s="7">
        <f t="shared" si="87"/>
        <v>0</v>
      </c>
      <c r="M70" s="7">
        <f t="shared" si="88"/>
        <v>0</v>
      </c>
      <c r="N70" s="7">
        <f t="shared" si="89"/>
        <v>0</v>
      </c>
      <c r="O70" s="7">
        <f t="shared" si="90"/>
        <v>0</v>
      </c>
      <c r="P70" s="7"/>
      <c r="Q70" s="7"/>
      <c r="R70" s="7">
        <f t="shared" si="51"/>
        <v>0</v>
      </c>
      <c r="S70" s="7"/>
      <c r="T70" s="7"/>
      <c r="U70" s="7"/>
      <c r="V70" s="41"/>
      <c r="W70" s="41"/>
      <c r="X70" s="41"/>
      <c r="Y70" s="41"/>
      <c r="Z70" s="41"/>
      <c r="AA70" s="41"/>
      <c r="AB70" s="41"/>
      <c r="AC70" s="41"/>
      <c r="AD70" s="41"/>
    </row>
    <row r="71" spans="1:30">
      <c r="A71" s="19" t="s">
        <v>44</v>
      </c>
      <c r="B71" s="18" t="s">
        <v>83</v>
      </c>
      <c r="C71" s="7">
        <f t="shared" si="91"/>
        <v>424</v>
      </c>
      <c r="D71" s="7">
        <f t="shared" si="85"/>
        <v>420</v>
      </c>
      <c r="E71" s="7">
        <f t="shared" si="86"/>
        <v>4</v>
      </c>
      <c r="F71" s="7"/>
      <c r="G71" s="7"/>
      <c r="H71" s="7"/>
      <c r="I71" s="7">
        <f t="shared" si="92"/>
        <v>424</v>
      </c>
      <c r="J71" s="7">
        <v>420</v>
      </c>
      <c r="K71" s="7">
        <v>4</v>
      </c>
      <c r="L71" s="7">
        <f t="shared" si="87"/>
        <v>0</v>
      </c>
      <c r="M71" s="7">
        <f t="shared" si="88"/>
        <v>0</v>
      </c>
      <c r="N71" s="7">
        <f t="shared" si="89"/>
        <v>0</v>
      </c>
      <c r="O71" s="7">
        <f t="shared" si="90"/>
        <v>0</v>
      </c>
      <c r="P71" s="7"/>
      <c r="Q71" s="7"/>
      <c r="R71" s="7">
        <f t="shared" si="51"/>
        <v>0</v>
      </c>
      <c r="S71" s="7"/>
      <c r="T71" s="7"/>
      <c r="U71" s="7"/>
      <c r="V71" s="41"/>
      <c r="W71" s="41"/>
      <c r="X71" s="41"/>
      <c r="Y71" s="41"/>
      <c r="Z71" s="41"/>
      <c r="AA71" s="41"/>
      <c r="AB71" s="41"/>
      <c r="AC71" s="41"/>
      <c r="AD71" s="41"/>
    </row>
    <row r="72" spans="1:30">
      <c r="A72" s="19" t="s">
        <v>44</v>
      </c>
      <c r="B72" s="18" t="s">
        <v>84</v>
      </c>
      <c r="C72" s="7">
        <f t="shared" si="91"/>
        <v>424</v>
      </c>
      <c r="D72" s="7">
        <f t="shared" si="85"/>
        <v>420</v>
      </c>
      <c r="E72" s="7">
        <f t="shared" si="86"/>
        <v>4</v>
      </c>
      <c r="F72" s="7"/>
      <c r="G72" s="7"/>
      <c r="H72" s="7"/>
      <c r="I72" s="7">
        <f t="shared" si="92"/>
        <v>424</v>
      </c>
      <c r="J72" s="7">
        <v>420</v>
      </c>
      <c r="K72" s="7">
        <v>4</v>
      </c>
      <c r="L72" s="7">
        <f t="shared" si="87"/>
        <v>0</v>
      </c>
      <c r="M72" s="7">
        <f t="shared" si="88"/>
        <v>0</v>
      </c>
      <c r="N72" s="7">
        <f t="shared" si="89"/>
        <v>0</v>
      </c>
      <c r="O72" s="7">
        <f t="shared" si="90"/>
        <v>0</v>
      </c>
      <c r="P72" s="7"/>
      <c r="Q72" s="7"/>
      <c r="R72" s="7">
        <f t="shared" si="51"/>
        <v>0</v>
      </c>
      <c r="S72" s="7"/>
      <c r="T72" s="7"/>
      <c r="U72" s="7"/>
      <c r="V72" s="41"/>
      <c r="W72" s="41"/>
      <c r="X72" s="41"/>
      <c r="Y72" s="41"/>
      <c r="Z72" s="41"/>
      <c r="AA72" s="41"/>
      <c r="AB72" s="41"/>
      <c r="AC72" s="41"/>
      <c r="AD72" s="41"/>
    </row>
    <row r="73" spans="1:30">
      <c r="A73" s="19" t="s">
        <v>44</v>
      </c>
      <c r="B73" s="18" t="s">
        <v>85</v>
      </c>
      <c r="C73" s="7">
        <f t="shared" si="91"/>
        <v>424</v>
      </c>
      <c r="D73" s="7">
        <f t="shared" si="85"/>
        <v>420</v>
      </c>
      <c r="E73" s="7">
        <f t="shared" si="86"/>
        <v>4</v>
      </c>
      <c r="F73" s="7"/>
      <c r="G73" s="7"/>
      <c r="H73" s="7"/>
      <c r="I73" s="7">
        <f t="shared" si="92"/>
        <v>424</v>
      </c>
      <c r="J73" s="7">
        <v>420</v>
      </c>
      <c r="K73" s="7">
        <v>4</v>
      </c>
      <c r="L73" s="7">
        <f t="shared" si="87"/>
        <v>0</v>
      </c>
      <c r="M73" s="7">
        <f t="shared" si="88"/>
        <v>0</v>
      </c>
      <c r="N73" s="7">
        <f t="shared" si="89"/>
        <v>0</v>
      </c>
      <c r="O73" s="7">
        <f t="shared" si="90"/>
        <v>0</v>
      </c>
      <c r="P73" s="7"/>
      <c r="Q73" s="7"/>
      <c r="R73" s="7">
        <f t="shared" si="51"/>
        <v>0</v>
      </c>
      <c r="S73" s="7"/>
      <c r="T73" s="7"/>
      <c r="U73" s="7"/>
      <c r="V73" s="41"/>
      <c r="W73" s="41"/>
      <c r="X73" s="41"/>
      <c r="Y73" s="41"/>
      <c r="Z73" s="41"/>
      <c r="AA73" s="41"/>
      <c r="AB73" s="41"/>
      <c r="AC73" s="41"/>
      <c r="AD73" s="41"/>
    </row>
    <row r="74" spans="1:30">
      <c r="A74" s="19" t="s">
        <v>44</v>
      </c>
      <c r="B74" s="18" t="s">
        <v>86</v>
      </c>
      <c r="C74" s="7">
        <f t="shared" si="91"/>
        <v>414</v>
      </c>
      <c r="D74" s="7">
        <f t="shared" si="85"/>
        <v>410</v>
      </c>
      <c r="E74" s="7">
        <f t="shared" si="86"/>
        <v>4</v>
      </c>
      <c r="F74" s="7"/>
      <c r="G74" s="7"/>
      <c r="H74" s="7"/>
      <c r="I74" s="7">
        <f t="shared" si="92"/>
        <v>414</v>
      </c>
      <c r="J74" s="7">
        <v>410</v>
      </c>
      <c r="K74" s="7">
        <v>4</v>
      </c>
      <c r="L74" s="7">
        <f t="shared" si="87"/>
        <v>0</v>
      </c>
      <c r="M74" s="7">
        <f t="shared" si="88"/>
        <v>0</v>
      </c>
      <c r="N74" s="7">
        <f t="shared" si="89"/>
        <v>0</v>
      </c>
      <c r="O74" s="7">
        <f t="shared" si="90"/>
        <v>0</v>
      </c>
      <c r="P74" s="7"/>
      <c r="Q74" s="7"/>
      <c r="R74" s="7">
        <f t="shared" si="51"/>
        <v>0</v>
      </c>
      <c r="S74" s="7"/>
      <c r="T74" s="7"/>
      <c r="U74" s="7"/>
      <c r="V74" s="41"/>
      <c r="W74" s="41"/>
      <c r="X74" s="41"/>
      <c r="Y74" s="41"/>
      <c r="Z74" s="41"/>
      <c r="AA74" s="41"/>
      <c r="AB74" s="41"/>
      <c r="AC74" s="41"/>
      <c r="AD74" s="41"/>
    </row>
    <row r="75" spans="1:30">
      <c r="A75" s="19" t="s">
        <v>44</v>
      </c>
      <c r="B75" s="18" t="s">
        <v>87</v>
      </c>
      <c r="C75" s="7">
        <f t="shared" si="91"/>
        <v>544</v>
      </c>
      <c r="D75" s="7">
        <f t="shared" si="85"/>
        <v>540</v>
      </c>
      <c r="E75" s="7">
        <f t="shared" si="86"/>
        <v>4</v>
      </c>
      <c r="F75" s="7"/>
      <c r="G75" s="7"/>
      <c r="H75" s="7"/>
      <c r="I75" s="7">
        <f t="shared" si="92"/>
        <v>544</v>
      </c>
      <c r="J75" s="7">
        <v>540</v>
      </c>
      <c r="K75" s="7">
        <v>4</v>
      </c>
      <c r="L75" s="7">
        <f t="shared" si="87"/>
        <v>0</v>
      </c>
      <c r="M75" s="7">
        <f t="shared" si="88"/>
        <v>0</v>
      </c>
      <c r="N75" s="7">
        <f t="shared" si="89"/>
        <v>0</v>
      </c>
      <c r="O75" s="7">
        <f t="shared" si="90"/>
        <v>0</v>
      </c>
      <c r="P75" s="7"/>
      <c r="Q75" s="7"/>
      <c r="R75" s="7">
        <f t="shared" si="51"/>
        <v>0</v>
      </c>
      <c r="S75" s="7"/>
      <c r="T75" s="7"/>
      <c r="U75" s="7"/>
      <c r="V75" s="41"/>
      <c r="W75" s="41"/>
      <c r="X75" s="41"/>
      <c r="Y75" s="41"/>
      <c r="Z75" s="41"/>
      <c r="AA75" s="41"/>
      <c r="AB75" s="41"/>
      <c r="AC75" s="41"/>
      <c r="AD75" s="41"/>
    </row>
    <row r="76" spans="1:30">
      <c r="A76" s="19" t="s">
        <v>44</v>
      </c>
      <c r="B76" s="18" t="s">
        <v>88</v>
      </c>
      <c r="C76" s="7">
        <f t="shared" si="91"/>
        <v>414</v>
      </c>
      <c r="D76" s="7">
        <f t="shared" si="85"/>
        <v>410</v>
      </c>
      <c r="E76" s="7">
        <f t="shared" si="86"/>
        <v>4</v>
      </c>
      <c r="F76" s="7"/>
      <c r="G76" s="7"/>
      <c r="H76" s="7"/>
      <c r="I76" s="7">
        <f t="shared" si="92"/>
        <v>414</v>
      </c>
      <c r="J76" s="7">
        <v>410</v>
      </c>
      <c r="K76" s="7">
        <v>4</v>
      </c>
      <c r="L76" s="7">
        <f t="shared" si="87"/>
        <v>0</v>
      </c>
      <c r="M76" s="7">
        <f t="shared" si="88"/>
        <v>0</v>
      </c>
      <c r="N76" s="7">
        <f t="shared" si="89"/>
        <v>0</v>
      </c>
      <c r="O76" s="7">
        <f t="shared" si="90"/>
        <v>0</v>
      </c>
      <c r="P76" s="7"/>
      <c r="Q76" s="7"/>
      <c r="R76" s="7">
        <f t="shared" si="51"/>
        <v>0</v>
      </c>
      <c r="S76" s="7"/>
      <c r="T76" s="7"/>
      <c r="U76" s="7"/>
      <c r="V76" s="41"/>
      <c r="W76" s="41"/>
      <c r="X76" s="41"/>
      <c r="Y76" s="41"/>
      <c r="Z76" s="41"/>
      <c r="AA76" s="41"/>
      <c r="AB76" s="41"/>
      <c r="AC76" s="41"/>
      <c r="AD76" s="41"/>
    </row>
    <row r="77" spans="1:30" ht="31.5">
      <c r="A77" s="19" t="s">
        <v>44</v>
      </c>
      <c r="B77" s="18" t="s">
        <v>43</v>
      </c>
      <c r="C77" s="7">
        <f t="shared" si="91"/>
        <v>30</v>
      </c>
      <c r="D77" s="7">
        <f>+G77+J77</f>
        <v>0</v>
      </c>
      <c r="E77" s="7">
        <f>+H77+K77</f>
        <v>30</v>
      </c>
      <c r="F77" s="7"/>
      <c r="G77" s="7"/>
      <c r="H77" s="7"/>
      <c r="I77" s="7">
        <f t="shared" si="92"/>
        <v>30</v>
      </c>
      <c r="J77" s="7"/>
      <c r="K77" s="7">
        <v>30</v>
      </c>
      <c r="L77" s="7">
        <f t="shared" si="87"/>
        <v>0</v>
      </c>
      <c r="M77" s="7">
        <f t="shared" si="88"/>
        <v>0</v>
      </c>
      <c r="N77" s="7">
        <f t="shared" si="89"/>
        <v>0</v>
      </c>
      <c r="O77" s="7">
        <f t="shared" si="90"/>
        <v>0</v>
      </c>
      <c r="P77" s="7"/>
      <c r="Q77" s="7"/>
      <c r="R77" s="7">
        <f t="shared" si="51"/>
        <v>0</v>
      </c>
      <c r="S77" s="7"/>
      <c r="T77" s="7"/>
      <c r="U77" s="7"/>
      <c r="V77" s="41"/>
      <c r="W77" s="41"/>
      <c r="X77" s="41"/>
      <c r="Y77" s="41"/>
      <c r="Z77" s="41"/>
      <c r="AA77" s="41"/>
      <c r="AB77" s="41"/>
      <c r="AC77" s="41"/>
      <c r="AD77" s="41"/>
    </row>
    <row r="78" spans="1:30" s="2" customFormat="1" ht="20.25" customHeight="1">
      <c r="A78" s="72" t="s">
        <v>89</v>
      </c>
      <c r="B78" s="73" t="s">
        <v>90</v>
      </c>
      <c r="C78" s="6">
        <f t="shared" ref="C78" si="93">SUM(C79:C89)</f>
        <v>4183</v>
      </c>
      <c r="D78" s="6">
        <f t="shared" ref="D78" si="94">SUM(D79:D89)</f>
        <v>4120</v>
      </c>
      <c r="E78" s="6">
        <f t="shared" ref="E78" si="95">SUM(E79:E89)</f>
        <v>63</v>
      </c>
      <c r="F78" s="6">
        <f t="shared" ref="F78" si="96">SUM(F79:F89)</f>
        <v>0</v>
      </c>
      <c r="G78" s="6">
        <f t="shared" ref="G78" si="97">SUM(G79:G89)</f>
        <v>0</v>
      </c>
      <c r="H78" s="6">
        <f t="shared" ref="H78" si="98">SUM(H79:H89)</f>
        <v>0</v>
      </c>
      <c r="I78" s="6">
        <f t="shared" ref="I78:J78" si="99">SUM(I79:I89)</f>
        <v>4183</v>
      </c>
      <c r="J78" s="6">
        <f t="shared" si="99"/>
        <v>4120</v>
      </c>
      <c r="K78" s="6">
        <f>SUM(K79:K89)</f>
        <v>63</v>
      </c>
      <c r="L78" s="6">
        <f t="shared" ref="L78:U78" si="100">SUM(L79:L89)</f>
        <v>4990.362795</v>
      </c>
      <c r="M78" s="6">
        <f t="shared" si="100"/>
        <v>4019.080919</v>
      </c>
      <c r="N78" s="6">
        <f t="shared" si="100"/>
        <v>971.28187600000001</v>
      </c>
      <c r="O78" s="6">
        <f t="shared" si="100"/>
        <v>502.89917100000002</v>
      </c>
      <c r="P78" s="6">
        <f t="shared" si="100"/>
        <v>365.89917100000002</v>
      </c>
      <c r="Q78" s="6">
        <f t="shared" si="100"/>
        <v>137</v>
      </c>
      <c r="R78" s="6">
        <f t="shared" si="100"/>
        <v>4487.463624</v>
      </c>
      <c r="S78" s="6">
        <f t="shared" si="100"/>
        <v>3653.181748</v>
      </c>
      <c r="T78" s="6">
        <f t="shared" si="100"/>
        <v>834.28187600000001</v>
      </c>
      <c r="U78" s="6">
        <f t="shared" si="100"/>
        <v>0</v>
      </c>
      <c r="V78" s="41">
        <f t="shared" si="16"/>
        <v>1.1930104697585464</v>
      </c>
      <c r="W78" s="41">
        <f t="shared" si="41"/>
        <v>0.97550507742718451</v>
      </c>
      <c r="X78" s="41">
        <f t="shared" si="17"/>
        <v>15.417172634920636</v>
      </c>
      <c r="Y78" s="41"/>
      <c r="Z78" s="41"/>
      <c r="AA78" s="41"/>
      <c r="AB78" s="41">
        <f t="shared" si="20"/>
        <v>1.0727859488405451</v>
      </c>
      <c r="AC78" s="41">
        <f t="shared" si="43"/>
        <v>0.88669459902912617</v>
      </c>
      <c r="AD78" s="41">
        <f t="shared" si="21"/>
        <v>13.24256946031746</v>
      </c>
    </row>
    <row r="79" spans="1:30">
      <c r="A79" s="19" t="s">
        <v>44</v>
      </c>
      <c r="B79" s="18" t="s">
        <v>91</v>
      </c>
      <c r="C79" s="7">
        <f t="shared" si="91"/>
        <v>0</v>
      </c>
      <c r="D79" s="7">
        <f t="shared" ref="D79:D89" si="101">+G79+J79</f>
        <v>0</v>
      </c>
      <c r="E79" s="7">
        <f t="shared" ref="E79:E89" si="102">+H79+K79</f>
        <v>0</v>
      </c>
      <c r="F79" s="7"/>
      <c r="G79" s="7"/>
      <c r="H79" s="7"/>
      <c r="I79" s="7">
        <f>+J79+K79</f>
        <v>0</v>
      </c>
      <c r="J79" s="7"/>
      <c r="K79" s="7"/>
      <c r="L79" s="7">
        <f t="shared" ref="L79:L89" si="103">+M79+N79</f>
        <v>4990.362795</v>
      </c>
      <c r="M79" s="7">
        <f t="shared" ref="M79:M89" si="104">P79+S79</f>
        <v>4019.080919</v>
      </c>
      <c r="N79" s="7">
        <f t="shared" ref="N79:N89" si="105">+Q79+T79</f>
        <v>971.28187600000001</v>
      </c>
      <c r="O79" s="7">
        <f t="shared" ref="O79:O89" si="106">+P79+Q79</f>
        <v>502.89917100000002</v>
      </c>
      <c r="P79" s="7">
        <v>365.89917100000002</v>
      </c>
      <c r="Q79" s="7">
        <v>137</v>
      </c>
      <c r="R79" s="7">
        <f t="shared" si="51"/>
        <v>4487.463624</v>
      </c>
      <c r="S79" s="7">
        <v>3653.181748</v>
      </c>
      <c r="T79" s="7">
        <v>834.28187600000001</v>
      </c>
      <c r="U79" s="7"/>
      <c r="V79" s="41"/>
      <c r="W79" s="41"/>
      <c r="X79" s="41"/>
      <c r="Y79" s="41"/>
      <c r="Z79" s="41"/>
      <c r="AA79" s="41"/>
      <c r="AB79" s="41"/>
      <c r="AC79" s="41"/>
      <c r="AD79" s="41"/>
    </row>
    <row r="80" spans="1:30">
      <c r="A80" s="19" t="s">
        <v>44</v>
      </c>
      <c r="B80" s="18" t="s">
        <v>92</v>
      </c>
      <c r="C80" s="7">
        <f t="shared" si="91"/>
        <v>595</v>
      </c>
      <c r="D80" s="7">
        <f t="shared" si="101"/>
        <v>591</v>
      </c>
      <c r="E80" s="7">
        <f t="shared" si="102"/>
        <v>4</v>
      </c>
      <c r="F80" s="7"/>
      <c r="G80" s="7"/>
      <c r="H80" s="7"/>
      <c r="I80" s="7">
        <f t="shared" ref="I80:I143" si="107">+J80+K80</f>
        <v>595</v>
      </c>
      <c r="J80" s="7">
        <v>591</v>
      </c>
      <c r="K80" s="7">
        <v>4</v>
      </c>
      <c r="L80" s="7">
        <f t="shared" si="103"/>
        <v>0</v>
      </c>
      <c r="M80" s="7">
        <f t="shared" si="104"/>
        <v>0</v>
      </c>
      <c r="N80" s="7">
        <f t="shared" si="105"/>
        <v>0</v>
      </c>
      <c r="O80" s="7">
        <f t="shared" si="106"/>
        <v>0</v>
      </c>
      <c r="P80" s="7"/>
      <c r="Q80" s="7"/>
      <c r="R80" s="7">
        <f t="shared" si="51"/>
        <v>0</v>
      </c>
      <c r="S80" s="7"/>
      <c r="T80" s="7"/>
      <c r="U80" s="7"/>
      <c r="V80" s="41"/>
      <c r="W80" s="41"/>
      <c r="X80" s="41"/>
      <c r="Y80" s="41"/>
      <c r="Z80" s="41"/>
      <c r="AA80" s="41"/>
      <c r="AB80" s="41"/>
      <c r="AC80" s="41"/>
      <c r="AD80" s="41"/>
    </row>
    <row r="81" spans="1:30">
      <c r="A81" s="19" t="s">
        <v>44</v>
      </c>
      <c r="B81" s="18" t="s">
        <v>93</v>
      </c>
      <c r="C81" s="7">
        <f t="shared" si="91"/>
        <v>964</v>
      </c>
      <c r="D81" s="7">
        <f t="shared" si="101"/>
        <v>960</v>
      </c>
      <c r="E81" s="7">
        <f t="shared" si="102"/>
        <v>4</v>
      </c>
      <c r="F81" s="7"/>
      <c r="G81" s="7"/>
      <c r="H81" s="7"/>
      <c r="I81" s="7">
        <f t="shared" si="107"/>
        <v>964</v>
      </c>
      <c r="J81" s="7">
        <v>960</v>
      </c>
      <c r="K81" s="7">
        <v>4</v>
      </c>
      <c r="L81" s="7">
        <f t="shared" si="103"/>
        <v>0</v>
      </c>
      <c r="M81" s="7">
        <f t="shared" si="104"/>
        <v>0</v>
      </c>
      <c r="N81" s="7">
        <f t="shared" si="105"/>
        <v>0</v>
      </c>
      <c r="O81" s="7">
        <f t="shared" si="106"/>
        <v>0</v>
      </c>
      <c r="P81" s="7"/>
      <c r="Q81" s="7"/>
      <c r="R81" s="7">
        <f t="shared" si="51"/>
        <v>0</v>
      </c>
      <c r="S81" s="7"/>
      <c r="T81" s="7"/>
      <c r="U81" s="7"/>
      <c r="V81" s="41"/>
      <c r="W81" s="41"/>
      <c r="X81" s="41"/>
      <c r="Y81" s="41"/>
      <c r="Z81" s="41"/>
      <c r="AA81" s="41"/>
      <c r="AB81" s="41"/>
      <c r="AC81" s="41"/>
      <c r="AD81" s="41"/>
    </row>
    <row r="82" spans="1:30">
      <c r="A82" s="19" t="s">
        <v>44</v>
      </c>
      <c r="B82" s="18" t="s">
        <v>94</v>
      </c>
      <c r="C82" s="7">
        <f t="shared" si="91"/>
        <v>859</v>
      </c>
      <c r="D82" s="7">
        <f t="shared" si="101"/>
        <v>855</v>
      </c>
      <c r="E82" s="7">
        <f t="shared" si="102"/>
        <v>4</v>
      </c>
      <c r="F82" s="7"/>
      <c r="G82" s="7"/>
      <c r="H82" s="7"/>
      <c r="I82" s="7">
        <f t="shared" si="107"/>
        <v>859</v>
      </c>
      <c r="J82" s="7">
        <v>855</v>
      </c>
      <c r="K82" s="7">
        <v>4</v>
      </c>
      <c r="L82" s="7">
        <f t="shared" si="103"/>
        <v>0</v>
      </c>
      <c r="M82" s="7">
        <f t="shared" si="104"/>
        <v>0</v>
      </c>
      <c r="N82" s="7">
        <f t="shared" si="105"/>
        <v>0</v>
      </c>
      <c r="O82" s="7">
        <f t="shared" si="106"/>
        <v>0</v>
      </c>
      <c r="P82" s="7"/>
      <c r="Q82" s="7"/>
      <c r="R82" s="7">
        <f t="shared" si="51"/>
        <v>0</v>
      </c>
      <c r="S82" s="7"/>
      <c r="T82" s="7"/>
      <c r="U82" s="7"/>
      <c r="V82" s="41"/>
      <c r="W82" s="41"/>
      <c r="X82" s="41"/>
      <c r="Y82" s="41"/>
      <c r="Z82" s="41"/>
      <c r="AA82" s="41"/>
      <c r="AB82" s="41"/>
      <c r="AC82" s="41"/>
      <c r="AD82" s="41"/>
    </row>
    <row r="83" spans="1:30">
      <c r="A83" s="19" t="s">
        <v>44</v>
      </c>
      <c r="B83" s="18" t="s">
        <v>95</v>
      </c>
      <c r="C83" s="7">
        <f t="shared" si="91"/>
        <v>634</v>
      </c>
      <c r="D83" s="7">
        <f t="shared" si="101"/>
        <v>630</v>
      </c>
      <c r="E83" s="7">
        <f t="shared" si="102"/>
        <v>4</v>
      </c>
      <c r="F83" s="7"/>
      <c r="G83" s="7"/>
      <c r="H83" s="7"/>
      <c r="I83" s="7">
        <f t="shared" si="107"/>
        <v>634</v>
      </c>
      <c r="J83" s="7">
        <v>630</v>
      </c>
      <c r="K83" s="7">
        <v>4</v>
      </c>
      <c r="L83" s="7">
        <f t="shared" si="103"/>
        <v>0</v>
      </c>
      <c r="M83" s="7">
        <f t="shared" si="104"/>
        <v>0</v>
      </c>
      <c r="N83" s="7">
        <f t="shared" si="105"/>
        <v>0</v>
      </c>
      <c r="O83" s="7">
        <f t="shared" si="106"/>
        <v>0</v>
      </c>
      <c r="P83" s="7"/>
      <c r="Q83" s="7"/>
      <c r="R83" s="7">
        <f t="shared" si="51"/>
        <v>0</v>
      </c>
      <c r="S83" s="7"/>
      <c r="T83" s="7"/>
      <c r="U83" s="7"/>
      <c r="V83" s="41"/>
      <c r="W83" s="41"/>
      <c r="X83" s="41"/>
      <c r="Y83" s="41"/>
      <c r="Z83" s="41"/>
      <c r="AA83" s="41"/>
      <c r="AB83" s="41"/>
      <c r="AC83" s="41"/>
      <c r="AD83" s="41"/>
    </row>
    <row r="84" spans="1:30">
      <c r="A84" s="19" t="s">
        <v>44</v>
      </c>
      <c r="B84" s="18" t="s">
        <v>58</v>
      </c>
      <c r="C84" s="7">
        <f t="shared" si="91"/>
        <v>468</v>
      </c>
      <c r="D84" s="7">
        <f t="shared" si="101"/>
        <v>464</v>
      </c>
      <c r="E84" s="7">
        <f t="shared" si="102"/>
        <v>4</v>
      </c>
      <c r="F84" s="7"/>
      <c r="G84" s="7"/>
      <c r="H84" s="7"/>
      <c r="I84" s="7">
        <f t="shared" si="107"/>
        <v>468</v>
      </c>
      <c r="J84" s="7">
        <v>464</v>
      </c>
      <c r="K84" s="7">
        <v>4</v>
      </c>
      <c r="L84" s="7">
        <f t="shared" si="103"/>
        <v>0</v>
      </c>
      <c r="M84" s="7">
        <f t="shared" si="104"/>
        <v>0</v>
      </c>
      <c r="N84" s="7">
        <f t="shared" si="105"/>
        <v>0</v>
      </c>
      <c r="O84" s="7">
        <f t="shared" si="106"/>
        <v>0</v>
      </c>
      <c r="P84" s="7"/>
      <c r="Q84" s="7"/>
      <c r="R84" s="7">
        <f t="shared" si="51"/>
        <v>0</v>
      </c>
      <c r="S84" s="7"/>
      <c r="T84" s="7"/>
      <c r="U84" s="7"/>
      <c r="V84" s="41"/>
      <c r="W84" s="41"/>
      <c r="X84" s="41"/>
      <c r="Y84" s="41"/>
      <c r="Z84" s="41"/>
      <c r="AA84" s="41"/>
      <c r="AB84" s="41"/>
      <c r="AC84" s="41"/>
      <c r="AD84" s="41"/>
    </row>
    <row r="85" spans="1:30">
      <c r="A85" s="19" t="s">
        <v>44</v>
      </c>
      <c r="B85" s="18" t="s">
        <v>96</v>
      </c>
      <c r="C85" s="7">
        <f t="shared" si="91"/>
        <v>624</v>
      </c>
      <c r="D85" s="7">
        <f t="shared" si="101"/>
        <v>620</v>
      </c>
      <c r="E85" s="7">
        <f t="shared" si="102"/>
        <v>4</v>
      </c>
      <c r="F85" s="7"/>
      <c r="G85" s="7"/>
      <c r="H85" s="7"/>
      <c r="I85" s="7">
        <f t="shared" si="107"/>
        <v>624</v>
      </c>
      <c r="J85" s="7">
        <v>620</v>
      </c>
      <c r="K85" s="7">
        <v>4</v>
      </c>
      <c r="L85" s="7">
        <f t="shared" si="103"/>
        <v>0</v>
      </c>
      <c r="M85" s="7">
        <f t="shared" si="104"/>
        <v>0</v>
      </c>
      <c r="N85" s="7">
        <f t="shared" si="105"/>
        <v>0</v>
      </c>
      <c r="O85" s="7">
        <f t="shared" si="106"/>
        <v>0</v>
      </c>
      <c r="P85" s="7"/>
      <c r="Q85" s="7"/>
      <c r="R85" s="7">
        <f t="shared" si="51"/>
        <v>0</v>
      </c>
      <c r="S85" s="7"/>
      <c r="T85" s="7"/>
      <c r="U85" s="7"/>
      <c r="V85" s="41"/>
      <c r="W85" s="41"/>
      <c r="X85" s="41"/>
      <c r="Y85" s="41"/>
      <c r="Z85" s="41"/>
      <c r="AA85" s="41"/>
      <c r="AB85" s="41"/>
      <c r="AC85" s="41"/>
      <c r="AD85" s="41"/>
    </row>
    <row r="86" spans="1:30">
      <c r="A86" s="19" t="s">
        <v>44</v>
      </c>
      <c r="B86" s="18" t="s">
        <v>97</v>
      </c>
      <c r="C86" s="7">
        <f t="shared" si="91"/>
        <v>4</v>
      </c>
      <c r="D86" s="7">
        <f t="shared" si="101"/>
        <v>0</v>
      </c>
      <c r="E86" s="7">
        <f t="shared" si="102"/>
        <v>4</v>
      </c>
      <c r="F86" s="7"/>
      <c r="G86" s="7"/>
      <c r="H86" s="7"/>
      <c r="I86" s="7">
        <f t="shared" si="107"/>
        <v>4</v>
      </c>
      <c r="J86" s="7"/>
      <c r="K86" s="7">
        <v>4</v>
      </c>
      <c r="L86" s="7">
        <f t="shared" si="103"/>
        <v>0</v>
      </c>
      <c r="M86" s="7">
        <f t="shared" si="104"/>
        <v>0</v>
      </c>
      <c r="N86" s="7">
        <f t="shared" si="105"/>
        <v>0</v>
      </c>
      <c r="O86" s="7">
        <f t="shared" si="106"/>
        <v>0</v>
      </c>
      <c r="P86" s="7"/>
      <c r="Q86" s="7"/>
      <c r="R86" s="7">
        <f t="shared" si="51"/>
        <v>0</v>
      </c>
      <c r="S86" s="7"/>
      <c r="T86" s="7"/>
      <c r="U86" s="7"/>
      <c r="V86" s="41"/>
      <c r="W86" s="41"/>
      <c r="X86" s="41"/>
      <c r="Y86" s="41"/>
      <c r="Z86" s="41"/>
      <c r="AA86" s="41"/>
      <c r="AB86" s="41"/>
      <c r="AC86" s="41"/>
      <c r="AD86" s="41"/>
    </row>
    <row r="87" spans="1:30">
      <c r="A87" s="19" t="s">
        <v>44</v>
      </c>
      <c r="B87" s="18" t="s">
        <v>98</v>
      </c>
      <c r="C87" s="7">
        <f t="shared" si="91"/>
        <v>4</v>
      </c>
      <c r="D87" s="7">
        <f t="shared" si="101"/>
        <v>0</v>
      </c>
      <c r="E87" s="7">
        <f t="shared" si="102"/>
        <v>4</v>
      </c>
      <c r="F87" s="7"/>
      <c r="G87" s="7"/>
      <c r="H87" s="7"/>
      <c r="I87" s="7">
        <f t="shared" si="107"/>
        <v>4</v>
      </c>
      <c r="J87" s="7"/>
      <c r="K87" s="7">
        <v>4</v>
      </c>
      <c r="L87" s="7">
        <f t="shared" si="103"/>
        <v>0</v>
      </c>
      <c r="M87" s="7">
        <f t="shared" si="104"/>
        <v>0</v>
      </c>
      <c r="N87" s="7">
        <f t="shared" si="105"/>
        <v>0</v>
      </c>
      <c r="O87" s="7">
        <f t="shared" si="106"/>
        <v>0</v>
      </c>
      <c r="P87" s="7"/>
      <c r="Q87" s="7"/>
      <c r="R87" s="7">
        <f t="shared" si="51"/>
        <v>0</v>
      </c>
      <c r="S87" s="7"/>
      <c r="T87" s="7"/>
      <c r="U87" s="7"/>
      <c r="V87" s="41"/>
      <c r="W87" s="41"/>
      <c r="X87" s="41"/>
      <c r="Y87" s="41"/>
      <c r="Z87" s="41"/>
      <c r="AA87" s="41"/>
      <c r="AB87" s="41"/>
      <c r="AC87" s="41"/>
      <c r="AD87" s="41"/>
    </row>
    <row r="88" spans="1:30">
      <c r="A88" s="19" t="s">
        <v>44</v>
      </c>
      <c r="B88" s="18" t="s">
        <v>99</v>
      </c>
      <c r="C88" s="7">
        <f t="shared" si="91"/>
        <v>4</v>
      </c>
      <c r="D88" s="7">
        <f t="shared" si="101"/>
        <v>0</v>
      </c>
      <c r="E88" s="7">
        <f t="shared" si="102"/>
        <v>4</v>
      </c>
      <c r="F88" s="7"/>
      <c r="G88" s="7"/>
      <c r="H88" s="7"/>
      <c r="I88" s="7">
        <f t="shared" si="107"/>
        <v>4</v>
      </c>
      <c r="J88" s="7"/>
      <c r="K88" s="7">
        <v>4</v>
      </c>
      <c r="L88" s="7">
        <f t="shared" si="103"/>
        <v>0</v>
      </c>
      <c r="M88" s="7">
        <f t="shared" si="104"/>
        <v>0</v>
      </c>
      <c r="N88" s="7">
        <f t="shared" si="105"/>
        <v>0</v>
      </c>
      <c r="O88" s="7">
        <f t="shared" si="106"/>
        <v>0</v>
      </c>
      <c r="P88" s="7"/>
      <c r="Q88" s="7"/>
      <c r="R88" s="7">
        <f t="shared" si="51"/>
        <v>0</v>
      </c>
      <c r="S88" s="7"/>
      <c r="T88" s="7"/>
      <c r="U88" s="7"/>
      <c r="V88" s="41"/>
      <c r="W88" s="41"/>
      <c r="X88" s="41"/>
      <c r="Y88" s="41"/>
      <c r="Z88" s="41"/>
      <c r="AA88" s="41"/>
      <c r="AB88" s="41"/>
      <c r="AC88" s="41"/>
      <c r="AD88" s="41"/>
    </row>
    <row r="89" spans="1:30" ht="31.5">
      <c r="A89" s="19" t="s">
        <v>44</v>
      </c>
      <c r="B89" s="18" t="s">
        <v>43</v>
      </c>
      <c r="C89" s="7">
        <f t="shared" si="91"/>
        <v>27</v>
      </c>
      <c r="D89" s="7">
        <f t="shared" si="101"/>
        <v>0</v>
      </c>
      <c r="E89" s="7">
        <f t="shared" si="102"/>
        <v>27</v>
      </c>
      <c r="F89" s="7"/>
      <c r="G89" s="7"/>
      <c r="H89" s="7"/>
      <c r="I89" s="7">
        <f t="shared" si="107"/>
        <v>27</v>
      </c>
      <c r="J89" s="7"/>
      <c r="K89" s="7">
        <v>27</v>
      </c>
      <c r="L89" s="7">
        <f t="shared" si="103"/>
        <v>0</v>
      </c>
      <c r="M89" s="7">
        <f t="shared" si="104"/>
        <v>0</v>
      </c>
      <c r="N89" s="7">
        <f t="shared" si="105"/>
        <v>0</v>
      </c>
      <c r="O89" s="7">
        <f t="shared" si="106"/>
        <v>0</v>
      </c>
      <c r="P89" s="7"/>
      <c r="Q89" s="7"/>
      <c r="R89" s="7">
        <f t="shared" si="51"/>
        <v>0</v>
      </c>
      <c r="S89" s="7"/>
      <c r="T89" s="7"/>
      <c r="U89" s="7"/>
      <c r="V89" s="41"/>
      <c r="W89" s="41"/>
      <c r="X89" s="41"/>
      <c r="Y89" s="41"/>
      <c r="Z89" s="41"/>
      <c r="AA89" s="41"/>
      <c r="AB89" s="41"/>
      <c r="AC89" s="41"/>
      <c r="AD89" s="41"/>
    </row>
    <row r="90" spans="1:30" s="2" customFormat="1" ht="31.5">
      <c r="A90" s="20">
        <v>7</v>
      </c>
      <c r="B90" s="17" t="s">
        <v>100</v>
      </c>
      <c r="C90" s="6">
        <f t="shared" ref="C90:F90" si="108">SUM(C91:C110)</f>
        <v>13377</v>
      </c>
      <c r="D90" s="6">
        <f t="shared" si="108"/>
        <v>11501</v>
      </c>
      <c r="E90" s="6">
        <f t="shared" si="108"/>
        <v>1876</v>
      </c>
      <c r="F90" s="6">
        <f t="shared" si="108"/>
        <v>3001</v>
      </c>
      <c r="G90" s="6">
        <f>SUM(G91:G110)</f>
        <v>2751</v>
      </c>
      <c r="H90" s="6">
        <f t="shared" ref="H90:K90" si="109">SUM(H91:H110)</f>
        <v>250</v>
      </c>
      <c r="I90" s="6">
        <f t="shared" si="109"/>
        <v>10376</v>
      </c>
      <c r="J90" s="6">
        <f t="shared" si="109"/>
        <v>8750</v>
      </c>
      <c r="K90" s="6">
        <f t="shared" si="109"/>
        <v>1626</v>
      </c>
      <c r="L90" s="6">
        <f t="shared" ref="L90" si="110">SUM(L91:L110)</f>
        <v>4038.4972149999999</v>
      </c>
      <c r="M90" s="6">
        <f t="shared" ref="M90" si="111">SUM(M91:M110)</f>
        <v>0</v>
      </c>
      <c r="N90" s="6">
        <f t="shared" ref="N90" si="112">SUM(N91:N110)</f>
        <v>4038.4972149999999</v>
      </c>
      <c r="O90" s="6">
        <f t="shared" ref="O90" si="113">SUM(O91:O110)</f>
        <v>1935.2617399999999</v>
      </c>
      <c r="P90" s="6">
        <f t="shared" ref="P90" si="114">SUM(P91:P110)</f>
        <v>0</v>
      </c>
      <c r="Q90" s="6">
        <f t="shared" ref="Q90" si="115">SUM(Q91:Q110)</f>
        <v>1935.2617399999999</v>
      </c>
      <c r="R90" s="6">
        <f t="shared" ref="R90" si="116">SUM(R91:R110)</f>
        <v>2103.235475</v>
      </c>
      <c r="S90" s="6">
        <f t="shared" ref="S90" si="117">SUM(S91:S110)</f>
        <v>0</v>
      </c>
      <c r="T90" s="6">
        <f t="shared" ref="T90" si="118">SUM(T91:T110)</f>
        <v>2103.235475</v>
      </c>
      <c r="U90" s="6">
        <f t="shared" ref="U90" si="119">SUM(U91:U110)</f>
        <v>0</v>
      </c>
      <c r="V90" s="41">
        <f t="shared" ref="V90:V137" si="120">L90/C90</f>
        <v>0.30189857329745085</v>
      </c>
      <c r="W90" s="41"/>
      <c r="X90" s="41">
        <f t="shared" ref="X90:X137" si="121">N90/E90</f>
        <v>2.1527170655650321</v>
      </c>
      <c r="Y90" s="41">
        <f t="shared" ref="Y90:Y137" si="122">O90/F90</f>
        <v>0.64487228923692097</v>
      </c>
      <c r="Z90" s="41"/>
      <c r="AA90" s="41">
        <f t="shared" ref="AA90:AA137" si="123">Q90/H90</f>
        <v>7.7410469599999994</v>
      </c>
      <c r="AB90" s="41">
        <f t="shared" ref="AB90:AB136" si="124">R90/I90</f>
        <v>0.20270195402852736</v>
      </c>
      <c r="AC90" s="41"/>
      <c r="AD90" s="41">
        <f t="shared" ref="AD90:AD136" si="125">T90/K90</f>
        <v>1.2935027521525215</v>
      </c>
    </row>
    <row r="91" spans="1:30">
      <c r="A91" s="19" t="s">
        <v>44</v>
      </c>
      <c r="B91" s="18" t="s">
        <v>101</v>
      </c>
      <c r="C91" s="7">
        <f t="shared" si="91"/>
        <v>3001</v>
      </c>
      <c r="D91" s="7">
        <f t="shared" ref="D91:D110" si="126">+G91+J91</f>
        <v>2751</v>
      </c>
      <c r="E91" s="7">
        <f t="shared" ref="E91:E110" si="127">+H91+K91</f>
        <v>250</v>
      </c>
      <c r="F91" s="7">
        <f>+G91+H91</f>
        <v>3001</v>
      </c>
      <c r="G91" s="7">
        <v>2751</v>
      </c>
      <c r="H91" s="7">
        <v>250</v>
      </c>
      <c r="I91" s="7">
        <f t="shared" si="107"/>
        <v>0</v>
      </c>
      <c r="J91" s="7"/>
      <c r="K91" s="7"/>
      <c r="L91" s="7">
        <f t="shared" ref="L91:L110" si="128">+M91+N91</f>
        <v>4038.4972149999999</v>
      </c>
      <c r="M91" s="7">
        <f t="shared" ref="M91:M110" si="129">P91+S91</f>
        <v>0</v>
      </c>
      <c r="N91" s="7">
        <f t="shared" ref="N91:N110" si="130">+Q91+T91</f>
        <v>4038.4972149999999</v>
      </c>
      <c r="O91" s="7">
        <f t="shared" ref="O91:O110" si="131">+P91+Q91</f>
        <v>1935.2617399999999</v>
      </c>
      <c r="P91" s="7"/>
      <c r="Q91" s="7">
        <v>1935.2617399999999</v>
      </c>
      <c r="R91" s="7">
        <f t="shared" si="51"/>
        <v>2103.235475</v>
      </c>
      <c r="S91" s="7"/>
      <c r="T91" s="7">
        <v>2103.235475</v>
      </c>
      <c r="U91" s="7"/>
      <c r="V91" s="41">
        <f t="shared" si="120"/>
        <v>1.3457171659446852</v>
      </c>
      <c r="W91" s="41"/>
      <c r="X91" s="41">
        <f t="shared" si="121"/>
        <v>16.153988859999998</v>
      </c>
      <c r="Y91" s="41">
        <f t="shared" si="122"/>
        <v>0.64487228923692097</v>
      </c>
      <c r="Z91" s="41"/>
      <c r="AA91" s="41">
        <f t="shared" si="123"/>
        <v>7.7410469599999994</v>
      </c>
      <c r="AB91" s="41"/>
      <c r="AC91" s="41"/>
      <c r="AD91" s="41"/>
    </row>
    <row r="92" spans="1:30">
      <c r="A92" s="19" t="s">
        <v>44</v>
      </c>
      <c r="B92" s="18" t="s">
        <v>102</v>
      </c>
      <c r="C92" s="7">
        <f t="shared" si="91"/>
        <v>660</v>
      </c>
      <c r="D92" s="7">
        <f t="shared" si="126"/>
        <v>656</v>
      </c>
      <c r="E92" s="7">
        <f t="shared" si="127"/>
        <v>4</v>
      </c>
      <c r="F92" s="7">
        <f t="shared" ref="F92:F155" si="132">+G92+H92</f>
        <v>0</v>
      </c>
      <c r="G92" s="7"/>
      <c r="H92" s="7"/>
      <c r="I92" s="7">
        <f t="shared" si="107"/>
        <v>660</v>
      </c>
      <c r="J92" s="7">
        <v>656</v>
      </c>
      <c r="K92" s="7">
        <v>4</v>
      </c>
      <c r="L92" s="7">
        <f t="shared" si="128"/>
        <v>0</v>
      </c>
      <c r="M92" s="7">
        <f t="shared" si="129"/>
        <v>0</v>
      </c>
      <c r="N92" s="7">
        <f t="shared" si="130"/>
        <v>0</v>
      </c>
      <c r="O92" s="7">
        <f t="shared" si="131"/>
        <v>0</v>
      </c>
      <c r="P92" s="7"/>
      <c r="Q92" s="7"/>
      <c r="R92" s="7">
        <f t="shared" si="51"/>
        <v>0</v>
      </c>
      <c r="S92" s="7"/>
      <c r="T92" s="7"/>
      <c r="U92" s="7"/>
      <c r="V92" s="41"/>
      <c r="W92" s="41"/>
      <c r="X92" s="41"/>
      <c r="Y92" s="41"/>
      <c r="Z92" s="41"/>
      <c r="AA92" s="41"/>
      <c r="AB92" s="41"/>
      <c r="AC92" s="41"/>
      <c r="AD92" s="41"/>
    </row>
    <row r="93" spans="1:30">
      <c r="A93" s="19" t="s">
        <v>44</v>
      </c>
      <c r="B93" s="18" t="s">
        <v>103</v>
      </c>
      <c r="C93" s="7">
        <f t="shared" si="91"/>
        <v>874</v>
      </c>
      <c r="D93" s="7">
        <f t="shared" si="126"/>
        <v>870</v>
      </c>
      <c r="E93" s="7">
        <f t="shared" si="127"/>
        <v>4</v>
      </c>
      <c r="F93" s="7">
        <f t="shared" si="132"/>
        <v>0</v>
      </c>
      <c r="G93" s="7"/>
      <c r="H93" s="7"/>
      <c r="I93" s="7">
        <f t="shared" si="107"/>
        <v>874</v>
      </c>
      <c r="J93" s="7">
        <v>870</v>
      </c>
      <c r="K93" s="7">
        <v>4</v>
      </c>
      <c r="L93" s="7">
        <f t="shared" si="128"/>
        <v>0</v>
      </c>
      <c r="M93" s="7">
        <f t="shared" si="129"/>
        <v>0</v>
      </c>
      <c r="N93" s="7">
        <f t="shared" si="130"/>
        <v>0</v>
      </c>
      <c r="O93" s="7">
        <f t="shared" si="131"/>
        <v>0</v>
      </c>
      <c r="P93" s="7"/>
      <c r="Q93" s="7"/>
      <c r="R93" s="7">
        <f t="shared" si="51"/>
        <v>0</v>
      </c>
      <c r="S93" s="7"/>
      <c r="T93" s="7"/>
      <c r="U93" s="7"/>
      <c r="V93" s="41"/>
      <c r="W93" s="41"/>
      <c r="X93" s="41"/>
      <c r="Y93" s="41"/>
      <c r="Z93" s="41"/>
      <c r="AA93" s="41"/>
      <c r="AB93" s="41"/>
      <c r="AC93" s="41"/>
      <c r="AD93" s="41"/>
    </row>
    <row r="94" spans="1:30">
      <c r="A94" s="19" t="s">
        <v>44</v>
      </c>
      <c r="B94" s="18" t="s">
        <v>104</v>
      </c>
      <c r="C94" s="7">
        <f t="shared" si="91"/>
        <v>764</v>
      </c>
      <c r="D94" s="7">
        <f t="shared" si="126"/>
        <v>760</v>
      </c>
      <c r="E94" s="7">
        <f t="shared" si="127"/>
        <v>4</v>
      </c>
      <c r="F94" s="7">
        <f t="shared" si="132"/>
        <v>0</v>
      </c>
      <c r="G94" s="7"/>
      <c r="H94" s="7"/>
      <c r="I94" s="7">
        <f t="shared" si="107"/>
        <v>764</v>
      </c>
      <c r="J94" s="7">
        <v>760</v>
      </c>
      <c r="K94" s="7">
        <v>4</v>
      </c>
      <c r="L94" s="7">
        <f t="shared" si="128"/>
        <v>0</v>
      </c>
      <c r="M94" s="7">
        <f t="shared" si="129"/>
        <v>0</v>
      </c>
      <c r="N94" s="7">
        <f t="shared" si="130"/>
        <v>0</v>
      </c>
      <c r="O94" s="7">
        <f t="shared" si="131"/>
        <v>0</v>
      </c>
      <c r="P94" s="7"/>
      <c r="Q94" s="7"/>
      <c r="R94" s="7">
        <f t="shared" si="51"/>
        <v>0</v>
      </c>
      <c r="S94" s="7"/>
      <c r="T94" s="7"/>
      <c r="U94" s="7"/>
      <c r="V94" s="41"/>
      <c r="W94" s="41"/>
      <c r="X94" s="41"/>
      <c r="Y94" s="41"/>
      <c r="Z94" s="41"/>
      <c r="AA94" s="41"/>
      <c r="AB94" s="41"/>
      <c r="AC94" s="41"/>
      <c r="AD94" s="41"/>
    </row>
    <row r="95" spans="1:30">
      <c r="A95" s="19" t="s">
        <v>44</v>
      </c>
      <c r="B95" s="18" t="s">
        <v>105</v>
      </c>
      <c r="C95" s="7">
        <f t="shared" si="91"/>
        <v>679</v>
      </c>
      <c r="D95" s="7">
        <f t="shared" si="126"/>
        <v>675</v>
      </c>
      <c r="E95" s="7">
        <f t="shared" si="127"/>
        <v>4</v>
      </c>
      <c r="F95" s="7">
        <f t="shared" si="132"/>
        <v>0</v>
      </c>
      <c r="G95" s="7"/>
      <c r="H95" s="7"/>
      <c r="I95" s="7">
        <f t="shared" si="107"/>
        <v>679</v>
      </c>
      <c r="J95" s="7">
        <v>675</v>
      </c>
      <c r="K95" s="7">
        <v>4</v>
      </c>
      <c r="L95" s="7">
        <f t="shared" si="128"/>
        <v>0</v>
      </c>
      <c r="M95" s="7">
        <f t="shared" si="129"/>
        <v>0</v>
      </c>
      <c r="N95" s="7">
        <f t="shared" si="130"/>
        <v>0</v>
      </c>
      <c r="O95" s="7">
        <f t="shared" si="131"/>
        <v>0</v>
      </c>
      <c r="P95" s="7"/>
      <c r="Q95" s="7"/>
      <c r="R95" s="7">
        <f t="shared" ref="R95:R110" si="133">+S95+T95</f>
        <v>0</v>
      </c>
      <c r="S95" s="7"/>
      <c r="T95" s="7"/>
      <c r="U95" s="7"/>
      <c r="V95" s="41"/>
      <c r="W95" s="41"/>
      <c r="X95" s="41"/>
      <c r="Y95" s="41"/>
      <c r="Z95" s="41"/>
      <c r="AA95" s="41"/>
      <c r="AB95" s="41"/>
      <c r="AC95" s="41"/>
      <c r="AD95" s="41"/>
    </row>
    <row r="96" spans="1:30">
      <c r="A96" s="19" t="s">
        <v>44</v>
      </c>
      <c r="B96" s="18" t="s">
        <v>106</v>
      </c>
      <c r="C96" s="7">
        <f t="shared" si="91"/>
        <v>679</v>
      </c>
      <c r="D96" s="7">
        <f t="shared" si="126"/>
        <v>675</v>
      </c>
      <c r="E96" s="7">
        <f t="shared" si="127"/>
        <v>4</v>
      </c>
      <c r="F96" s="7">
        <f t="shared" si="132"/>
        <v>0</v>
      </c>
      <c r="G96" s="7"/>
      <c r="H96" s="7"/>
      <c r="I96" s="7">
        <f t="shared" si="107"/>
        <v>679</v>
      </c>
      <c r="J96" s="7">
        <v>675</v>
      </c>
      <c r="K96" s="7">
        <v>4</v>
      </c>
      <c r="L96" s="7">
        <f t="shared" si="128"/>
        <v>0</v>
      </c>
      <c r="M96" s="7">
        <f t="shared" si="129"/>
        <v>0</v>
      </c>
      <c r="N96" s="7">
        <f t="shared" si="130"/>
        <v>0</v>
      </c>
      <c r="O96" s="7">
        <f t="shared" si="131"/>
        <v>0</v>
      </c>
      <c r="P96" s="7"/>
      <c r="Q96" s="7"/>
      <c r="R96" s="7">
        <f t="shared" si="133"/>
        <v>0</v>
      </c>
      <c r="S96" s="7"/>
      <c r="T96" s="7"/>
      <c r="U96" s="7"/>
      <c r="V96" s="41"/>
      <c r="W96" s="41"/>
      <c r="X96" s="41"/>
      <c r="Y96" s="41"/>
      <c r="Z96" s="41"/>
      <c r="AA96" s="41"/>
      <c r="AB96" s="41"/>
      <c r="AC96" s="41"/>
      <c r="AD96" s="41"/>
    </row>
    <row r="97" spans="1:31">
      <c r="A97" s="19" t="s">
        <v>44</v>
      </c>
      <c r="B97" s="18" t="s">
        <v>107</v>
      </c>
      <c r="C97" s="7">
        <f t="shared" si="91"/>
        <v>724</v>
      </c>
      <c r="D97" s="7">
        <f t="shared" si="126"/>
        <v>720</v>
      </c>
      <c r="E97" s="7">
        <f t="shared" si="127"/>
        <v>4</v>
      </c>
      <c r="F97" s="7">
        <f t="shared" si="132"/>
        <v>0</v>
      </c>
      <c r="G97" s="7"/>
      <c r="H97" s="7"/>
      <c r="I97" s="7">
        <f t="shared" si="107"/>
        <v>724</v>
      </c>
      <c r="J97" s="7">
        <v>720</v>
      </c>
      <c r="K97" s="7">
        <v>4</v>
      </c>
      <c r="L97" s="7">
        <f t="shared" si="128"/>
        <v>0</v>
      </c>
      <c r="M97" s="7">
        <f t="shared" si="129"/>
        <v>0</v>
      </c>
      <c r="N97" s="7">
        <f t="shared" si="130"/>
        <v>0</v>
      </c>
      <c r="O97" s="7">
        <f t="shared" si="131"/>
        <v>0</v>
      </c>
      <c r="P97" s="7"/>
      <c r="Q97" s="7"/>
      <c r="R97" s="7">
        <f t="shared" si="133"/>
        <v>0</v>
      </c>
      <c r="S97" s="7"/>
      <c r="T97" s="7"/>
      <c r="U97" s="7"/>
      <c r="V97" s="41"/>
      <c r="W97" s="41"/>
      <c r="X97" s="41"/>
      <c r="Y97" s="41"/>
      <c r="Z97" s="41"/>
      <c r="AA97" s="41"/>
      <c r="AB97" s="41"/>
      <c r="AC97" s="41"/>
      <c r="AD97" s="41"/>
    </row>
    <row r="98" spans="1:31">
      <c r="A98" s="19" t="s">
        <v>44</v>
      </c>
      <c r="B98" s="18" t="s">
        <v>108</v>
      </c>
      <c r="C98" s="7">
        <f t="shared" si="91"/>
        <v>514</v>
      </c>
      <c r="D98" s="7">
        <f t="shared" si="126"/>
        <v>510</v>
      </c>
      <c r="E98" s="7">
        <f t="shared" si="127"/>
        <v>4</v>
      </c>
      <c r="F98" s="7">
        <f t="shared" si="132"/>
        <v>0</v>
      </c>
      <c r="G98" s="7"/>
      <c r="H98" s="7"/>
      <c r="I98" s="7">
        <f t="shared" si="107"/>
        <v>514</v>
      </c>
      <c r="J98" s="7">
        <v>510</v>
      </c>
      <c r="K98" s="7">
        <v>4</v>
      </c>
      <c r="L98" s="7">
        <f t="shared" si="128"/>
        <v>0</v>
      </c>
      <c r="M98" s="7">
        <f t="shared" si="129"/>
        <v>0</v>
      </c>
      <c r="N98" s="7">
        <f t="shared" si="130"/>
        <v>0</v>
      </c>
      <c r="O98" s="7">
        <f t="shared" si="131"/>
        <v>0</v>
      </c>
      <c r="P98" s="7"/>
      <c r="Q98" s="7"/>
      <c r="R98" s="7">
        <f t="shared" si="133"/>
        <v>0</v>
      </c>
      <c r="S98" s="7"/>
      <c r="T98" s="7"/>
      <c r="U98" s="7"/>
      <c r="V98" s="41"/>
      <c r="W98" s="41"/>
      <c r="X98" s="41"/>
      <c r="Y98" s="41"/>
      <c r="Z98" s="41"/>
      <c r="AA98" s="41"/>
      <c r="AB98" s="41"/>
      <c r="AC98" s="41"/>
      <c r="AD98" s="41"/>
    </row>
    <row r="99" spans="1:31">
      <c r="A99" s="19" t="s">
        <v>44</v>
      </c>
      <c r="B99" s="18" t="s">
        <v>109</v>
      </c>
      <c r="C99" s="7">
        <f t="shared" si="91"/>
        <v>1128</v>
      </c>
      <c r="D99" s="7">
        <f t="shared" si="126"/>
        <v>1124</v>
      </c>
      <c r="E99" s="7">
        <f t="shared" si="127"/>
        <v>4</v>
      </c>
      <c r="F99" s="7">
        <f t="shared" si="132"/>
        <v>0</v>
      </c>
      <c r="G99" s="7"/>
      <c r="H99" s="7"/>
      <c r="I99" s="7">
        <f t="shared" si="107"/>
        <v>1128</v>
      </c>
      <c r="J99" s="7">
        <v>1124</v>
      </c>
      <c r="K99" s="7">
        <v>4</v>
      </c>
      <c r="L99" s="7">
        <f t="shared" si="128"/>
        <v>0</v>
      </c>
      <c r="M99" s="7">
        <f t="shared" si="129"/>
        <v>0</v>
      </c>
      <c r="N99" s="7">
        <f t="shared" si="130"/>
        <v>0</v>
      </c>
      <c r="O99" s="7">
        <f t="shared" si="131"/>
        <v>0</v>
      </c>
      <c r="P99" s="7"/>
      <c r="Q99" s="7"/>
      <c r="R99" s="7">
        <f t="shared" si="133"/>
        <v>0</v>
      </c>
      <c r="S99" s="7"/>
      <c r="T99" s="7"/>
      <c r="U99" s="7"/>
      <c r="V99" s="41"/>
      <c r="W99" s="41"/>
      <c r="X99" s="41"/>
      <c r="Y99" s="41"/>
      <c r="Z99" s="41"/>
      <c r="AA99" s="41"/>
      <c r="AB99" s="41"/>
      <c r="AC99" s="41"/>
      <c r="AD99" s="41"/>
    </row>
    <row r="100" spans="1:31">
      <c r="A100" s="19" t="s">
        <v>44</v>
      </c>
      <c r="B100" s="18" t="s">
        <v>110</v>
      </c>
      <c r="C100" s="7">
        <f t="shared" si="91"/>
        <v>504</v>
      </c>
      <c r="D100" s="7">
        <f t="shared" si="126"/>
        <v>500</v>
      </c>
      <c r="E100" s="7">
        <f t="shared" si="127"/>
        <v>4</v>
      </c>
      <c r="F100" s="7">
        <f t="shared" si="132"/>
        <v>0</v>
      </c>
      <c r="G100" s="7"/>
      <c r="H100" s="7"/>
      <c r="I100" s="7">
        <f t="shared" si="107"/>
        <v>504</v>
      </c>
      <c r="J100" s="7">
        <v>500</v>
      </c>
      <c r="K100" s="7">
        <v>4</v>
      </c>
      <c r="L100" s="7">
        <f t="shared" si="128"/>
        <v>0</v>
      </c>
      <c r="M100" s="7">
        <f t="shared" si="129"/>
        <v>0</v>
      </c>
      <c r="N100" s="7">
        <f t="shared" si="130"/>
        <v>0</v>
      </c>
      <c r="O100" s="7">
        <f t="shared" si="131"/>
        <v>0</v>
      </c>
      <c r="P100" s="7"/>
      <c r="Q100" s="7"/>
      <c r="R100" s="7">
        <f t="shared" si="133"/>
        <v>0</v>
      </c>
      <c r="S100" s="7"/>
      <c r="T100" s="7"/>
      <c r="U100" s="7"/>
      <c r="V100" s="41"/>
      <c r="W100" s="41"/>
      <c r="X100" s="41"/>
      <c r="Y100" s="41"/>
      <c r="Z100" s="41"/>
      <c r="AA100" s="41"/>
      <c r="AB100" s="41"/>
      <c r="AC100" s="41"/>
      <c r="AD100" s="41"/>
    </row>
    <row r="101" spans="1:31">
      <c r="A101" s="19" t="s">
        <v>44</v>
      </c>
      <c r="B101" s="18" t="s">
        <v>111</v>
      </c>
      <c r="C101" s="7">
        <f t="shared" si="91"/>
        <v>634</v>
      </c>
      <c r="D101" s="7">
        <f t="shared" si="126"/>
        <v>630</v>
      </c>
      <c r="E101" s="7">
        <f t="shared" si="127"/>
        <v>4</v>
      </c>
      <c r="F101" s="7">
        <f t="shared" si="132"/>
        <v>0</v>
      </c>
      <c r="G101" s="7"/>
      <c r="H101" s="7"/>
      <c r="I101" s="7">
        <f t="shared" si="107"/>
        <v>634</v>
      </c>
      <c r="J101" s="7">
        <v>630</v>
      </c>
      <c r="K101" s="7">
        <v>4</v>
      </c>
      <c r="L101" s="7">
        <f t="shared" si="128"/>
        <v>0</v>
      </c>
      <c r="M101" s="7">
        <f t="shared" si="129"/>
        <v>0</v>
      </c>
      <c r="N101" s="7">
        <f t="shared" si="130"/>
        <v>0</v>
      </c>
      <c r="O101" s="7">
        <f t="shared" si="131"/>
        <v>0</v>
      </c>
      <c r="P101" s="7"/>
      <c r="Q101" s="7"/>
      <c r="R101" s="7">
        <f t="shared" si="133"/>
        <v>0</v>
      </c>
      <c r="S101" s="7"/>
      <c r="T101" s="7"/>
      <c r="U101" s="7"/>
      <c r="V101" s="41"/>
      <c r="W101" s="41"/>
      <c r="X101" s="41"/>
      <c r="Y101" s="41"/>
      <c r="Z101" s="41"/>
      <c r="AA101" s="41"/>
      <c r="AB101" s="41"/>
      <c r="AC101" s="41"/>
      <c r="AD101" s="41"/>
    </row>
    <row r="102" spans="1:31">
      <c r="A102" s="19" t="s">
        <v>44</v>
      </c>
      <c r="B102" s="18" t="s">
        <v>112</v>
      </c>
      <c r="C102" s="7">
        <f t="shared" si="91"/>
        <v>891</v>
      </c>
      <c r="D102" s="7">
        <f t="shared" si="126"/>
        <v>887</v>
      </c>
      <c r="E102" s="7">
        <f t="shared" si="127"/>
        <v>4</v>
      </c>
      <c r="F102" s="7">
        <f t="shared" si="132"/>
        <v>0</v>
      </c>
      <c r="G102" s="7"/>
      <c r="H102" s="7"/>
      <c r="I102" s="7">
        <f t="shared" si="107"/>
        <v>891</v>
      </c>
      <c r="J102" s="7">
        <v>887</v>
      </c>
      <c r="K102" s="7">
        <v>4</v>
      </c>
      <c r="L102" s="7">
        <f t="shared" si="128"/>
        <v>0</v>
      </c>
      <c r="M102" s="7">
        <f t="shared" si="129"/>
        <v>0</v>
      </c>
      <c r="N102" s="7">
        <f t="shared" si="130"/>
        <v>0</v>
      </c>
      <c r="O102" s="7">
        <f t="shared" si="131"/>
        <v>0</v>
      </c>
      <c r="P102" s="7"/>
      <c r="Q102" s="7"/>
      <c r="R102" s="7">
        <f t="shared" si="133"/>
        <v>0</v>
      </c>
      <c r="S102" s="7"/>
      <c r="T102" s="7"/>
      <c r="U102" s="7"/>
      <c r="V102" s="41"/>
      <c r="W102" s="41"/>
      <c r="X102" s="41"/>
      <c r="Y102" s="41"/>
      <c r="Z102" s="41"/>
      <c r="AA102" s="41"/>
      <c r="AB102" s="41"/>
      <c r="AC102" s="41"/>
      <c r="AD102" s="41"/>
    </row>
    <row r="103" spans="1:31">
      <c r="A103" s="19" t="s">
        <v>44</v>
      </c>
      <c r="B103" s="18" t="s">
        <v>113</v>
      </c>
      <c r="C103" s="7">
        <f t="shared" si="91"/>
        <v>747</v>
      </c>
      <c r="D103" s="7">
        <f t="shared" si="126"/>
        <v>743</v>
      </c>
      <c r="E103" s="7">
        <f t="shared" si="127"/>
        <v>4</v>
      </c>
      <c r="F103" s="7">
        <f t="shared" si="132"/>
        <v>0</v>
      </c>
      <c r="G103" s="7"/>
      <c r="H103" s="7"/>
      <c r="I103" s="7">
        <f t="shared" si="107"/>
        <v>747</v>
      </c>
      <c r="J103" s="7">
        <v>743</v>
      </c>
      <c r="K103" s="7">
        <v>4</v>
      </c>
      <c r="L103" s="7">
        <f t="shared" si="128"/>
        <v>0</v>
      </c>
      <c r="M103" s="7">
        <f t="shared" si="129"/>
        <v>0</v>
      </c>
      <c r="N103" s="7">
        <f t="shared" si="130"/>
        <v>0</v>
      </c>
      <c r="O103" s="7">
        <f t="shared" si="131"/>
        <v>0</v>
      </c>
      <c r="P103" s="7"/>
      <c r="Q103" s="7"/>
      <c r="R103" s="7">
        <f t="shared" si="133"/>
        <v>0</v>
      </c>
      <c r="S103" s="7"/>
      <c r="T103" s="7"/>
      <c r="U103" s="7"/>
      <c r="V103" s="41"/>
      <c r="W103" s="41"/>
      <c r="X103" s="41"/>
      <c r="Y103" s="41"/>
      <c r="Z103" s="41"/>
      <c r="AA103" s="41"/>
      <c r="AB103" s="41"/>
      <c r="AC103" s="41"/>
      <c r="AD103" s="41"/>
    </row>
    <row r="104" spans="1:31">
      <c r="A104" s="8" t="s">
        <v>44</v>
      </c>
      <c r="B104" s="9" t="s">
        <v>114</v>
      </c>
      <c r="C104" s="7">
        <f t="shared" si="91"/>
        <v>4</v>
      </c>
      <c r="D104" s="7">
        <f t="shared" si="126"/>
        <v>0</v>
      </c>
      <c r="E104" s="7">
        <f t="shared" si="127"/>
        <v>4</v>
      </c>
      <c r="F104" s="7">
        <f t="shared" si="132"/>
        <v>0</v>
      </c>
      <c r="G104" s="7"/>
      <c r="H104" s="7"/>
      <c r="I104" s="7">
        <f t="shared" si="107"/>
        <v>4</v>
      </c>
      <c r="J104" s="7"/>
      <c r="K104" s="7">
        <v>4</v>
      </c>
      <c r="L104" s="7">
        <f t="shared" si="128"/>
        <v>0</v>
      </c>
      <c r="M104" s="7">
        <f t="shared" si="129"/>
        <v>0</v>
      </c>
      <c r="N104" s="7">
        <f t="shared" si="130"/>
        <v>0</v>
      </c>
      <c r="O104" s="7">
        <f t="shared" si="131"/>
        <v>0</v>
      </c>
      <c r="P104" s="7"/>
      <c r="Q104" s="7"/>
      <c r="R104" s="7">
        <f t="shared" si="133"/>
        <v>0</v>
      </c>
      <c r="S104" s="7"/>
      <c r="T104" s="7"/>
      <c r="U104" s="7"/>
      <c r="V104" s="41"/>
      <c r="W104" s="41"/>
      <c r="X104" s="41"/>
      <c r="Y104" s="41"/>
      <c r="Z104" s="41"/>
      <c r="AA104" s="41"/>
      <c r="AB104" s="41"/>
      <c r="AC104" s="41"/>
      <c r="AD104" s="41"/>
    </row>
    <row r="105" spans="1:31">
      <c r="A105" s="8" t="s">
        <v>44</v>
      </c>
      <c r="B105" s="9" t="s">
        <v>115</v>
      </c>
      <c r="C105" s="7">
        <f t="shared" si="91"/>
        <v>4</v>
      </c>
      <c r="D105" s="7">
        <f t="shared" si="126"/>
        <v>0</v>
      </c>
      <c r="E105" s="7">
        <f t="shared" si="127"/>
        <v>4</v>
      </c>
      <c r="F105" s="7">
        <f t="shared" si="132"/>
        <v>0</v>
      </c>
      <c r="G105" s="7"/>
      <c r="H105" s="7"/>
      <c r="I105" s="7">
        <f t="shared" si="107"/>
        <v>4</v>
      </c>
      <c r="J105" s="7"/>
      <c r="K105" s="7">
        <v>4</v>
      </c>
      <c r="L105" s="7">
        <f t="shared" si="128"/>
        <v>0</v>
      </c>
      <c r="M105" s="7">
        <f t="shared" si="129"/>
        <v>0</v>
      </c>
      <c r="N105" s="7">
        <f t="shared" si="130"/>
        <v>0</v>
      </c>
      <c r="O105" s="7">
        <f t="shared" si="131"/>
        <v>0</v>
      </c>
      <c r="P105" s="7"/>
      <c r="Q105" s="7"/>
      <c r="R105" s="7">
        <f t="shared" si="133"/>
        <v>0</v>
      </c>
      <c r="S105" s="7"/>
      <c r="T105" s="7"/>
      <c r="U105" s="7"/>
      <c r="V105" s="41"/>
      <c r="W105" s="41"/>
      <c r="X105" s="41"/>
      <c r="Y105" s="41"/>
      <c r="Z105" s="41"/>
      <c r="AA105" s="41"/>
      <c r="AB105" s="41"/>
      <c r="AC105" s="41"/>
      <c r="AD105" s="41"/>
    </row>
    <row r="106" spans="1:31">
      <c r="A106" s="8" t="s">
        <v>44</v>
      </c>
      <c r="B106" s="9" t="s">
        <v>116</v>
      </c>
      <c r="C106" s="7">
        <f t="shared" si="91"/>
        <v>4</v>
      </c>
      <c r="D106" s="7">
        <f t="shared" si="126"/>
        <v>0</v>
      </c>
      <c r="E106" s="7">
        <f t="shared" si="127"/>
        <v>4</v>
      </c>
      <c r="F106" s="7">
        <f t="shared" si="132"/>
        <v>0</v>
      </c>
      <c r="G106" s="7"/>
      <c r="H106" s="7"/>
      <c r="I106" s="7">
        <f t="shared" si="107"/>
        <v>4</v>
      </c>
      <c r="J106" s="7"/>
      <c r="K106" s="7">
        <v>4</v>
      </c>
      <c r="L106" s="7">
        <f t="shared" si="128"/>
        <v>0</v>
      </c>
      <c r="M106" s="7">
        <f t="shared" si="129"/>
        <v>0</v>
      </c>
      <c r="N106" s="7">
        <f t="shared" si="130"/>
        <v>0</v>
      </c>
      <c r="O106" s="7">
        <f t="shared" si="131"/>
        <v>0</v>
      </c>
      <c r="P106" s="7"/>
      <c r="Q106" s="7"/>
      <c r="R106" s="7">
        <f t="shared" si="133"/>
        <v>0</v>
      </c>
      <c r="S106" s="7"/>
      <c r="T106" s="7"/>
      <c r="U106" s="7"/>
      <c r="V106" s="41"/>
      <c r="W106" s="41"/>
      <c r="X106" s="41"/>
      <c r="Y106" s="41"/>
      <c r="Z106" s="41"/>
      <c r="AA106" s="41"/>
      <c r="AB106" s="41"/>
      <c r="AC106" s="41"/>
      <c r="AD106" s="41"/>
    </row>
    <row r="107" spans="1:31">
      <c r="A107" s="8" t="s">
        <v>44</v>
      </c>
      <c r="B107" s="9" t="s">
        <v>117</v>
      </c>
      <c r="C107" s="7">
        <f t="shared" si="91"/>
        <v>4</v>
      </c>
      <c r="D107" s="7">
        <f t="shared" si="126"/>
        <v>0</v>
      </c>
      <c r="E107" s="7">
        <f t="shared" si="127"/>
        <v>4</v>
      </c>
      <c r="F107" s="7">
        <f t="shared" si="132"/>
        <v>0</v>
      </c>
      <c r="G107" s="7"/>
      <c r="H107" s="7"/>
      <c r="I107" s="7">
        <f t="shared" si="107"/>
        <v>4</v>
      </c>
      <c r="J107" s="7"/>
      <c r="K107" s="7">
        <v>4</v>
      </c>
      <c r="L107" s="7">
        <f t="shared" si="128"/>
        <v>0</v>
      </c>
      <c r="M107" s="7">
        <f t="shared" si="129"/>
        <v>0</v>
      </c>
      <c r="N107" s="7">
        <f t="shared" si="130"/>
        <v>0</v>
      </c>
      <c r="O107" s="7">
        <f t="shared" si="131"/>
        <v>0</v>
      </c>
      <c r="P107" s="7"/>
      <c r="Q107" s="7"/>
      <c r="R107" s="7">
        <f t="shared" si="133"/>
        <v>0</v>
      </c>
      <c r="S107" s="7"/>
      <c r="T107" s="7"/>
      <c r="U107" s="7"/>
      <c r="V107" s="41"/>
      <c r="W107" s="41"/>
      <c r="X107" s="41"/>
      <c r="Y107" s="41"/>
      <c r="Z107" s="41"/>
      <c r="AA107" s="41"/>
      <c r="AB107" s="41"/>
      <c r="AC107" s="41"/>
      <c r="AD107" s="41"/>
    </row>
    <row r="108" spans="1:31">
      <c r="A108" s="8" t="s">
        <v>44</v>
      </c>
      <c r="B108" s="9" t="s">
        <v>92</v>
      </c>
      <c r="C108" s="7">
        <f t="shared" si="91"/>
        <v>4</v>
      </c>
      <c r="D108" s="7">
        <f t="shared" si="126"/>
        <v>0</v>
      </c>
      <c r="E108" s="7">
        <f t="shared" si="127"/>
        <v>4</v>
      </c>
      <c r="F108" s="7">
        <f t="shared" si="132"/>
        <v>0</v>
      </c>
      <c r="G108" s="7"/>
      <c r="H108" s="7"/>
      <c r="I108" s="7">
        <f t="shared" si="107"/>
        <v>4</v>
      </c>
      <c r="J108" s="7"/>
      <c r="K108" s="7">
        <v>4</v>
      </c>
      <c r="L108" s="7">
        <f t="shared" si="128"/>
        <v>0</v>
      </c>
      <c r="M108" s="7">
        <f t="shared" si="129"/>
        <v>0</v>
      </c>
      <c r="N108" s="7">
        <f t="shared" si="130"/>
        <v>0</v>
      </c>
      <c r="O108" s="7">
        <f t="shared" si="131"/>
        <v>0</v>
      </c>
      <c r="P108" s="7"/>
      <c r="Q108" s="7"/>
      <c r="R108" s="7">
        <f t="shared" si="133"/>
        <v>0</v>
      </c>
      <c r="S108" s="7"/>
      <c r="T108" s="7"/>
      <c r="U108" s="7"/>
      <c r="V108" s="41"/>
      <c r="W108" s="41"/>
      <c r="X108" s="41"/>
      <c r="Y108" s="41"/>
      <c r="Z108" s="41"/>
      <c r="AA108" s="41"/>
      <c r="AB108" s="41"/>
      <c r="AC108" s="41"/>
      <c r="AD108" s="41"/>
    </row>
    <row r="109" spans="1:31">
      <c r="A109" s="8" t="s">
        <v>44</v>
      </c>
      <c r="B109" s="9" t="s">
        <v>118</v>
      </c>
      <c r="C109" s="7">
        <f t="shared" si="91"/>
        <v>4</v>
      </c>
      <c r="D109" s="7">
        <f t="shared" si="126"/>
        <v>0</v>
      </c>
      <c r="E109" s="7">
        <f t="shared" si="127"/>
        <v>4</v>
      </c>
      <c r="F109" s="7">
        <f t="shared" si="132"/>
        <v>0</v>
      </c>
      <c r="G109" s="7"/>
      <c r="H109" s="7"/>
      <c r="I109" s="7">
        <f t="shared" si="107"/>
        <v>4</v>
      </c>
      <c r="J109" s="7"/>
      <c r="K109" s="7">
        <v>4</v>
      </c>
      <c r="L109" s="7">
        <f t="shared" si="128"/>
        <v>0</v>
      </c>
      <c r="M109" s="7">
        <f t="shared" si="129"/>
        <v>0</v>
      </c>
      <c r="N109" s="7">
        <f t="shared" si="130"/>
        <v>0</v>
      </c>
      <c r="O109" s="7">
        <f t="shared" si="131"/>
        <v>0</v>
      </c>
      <c r="P109" s="7"/>
      <c r="Q109" s="7"/>
      <c r="R109" s="7">
        <f t="shared" si="133"/>
        <v>0</v>
      </c>
      <c r="S109" s="7"/>
      <c r="T109" s="7"/>
      <c r="U109" s="7"/>
      <c r="V109" s="41"/>
      <c r="W109" s="41"/>
      <c r="X109" s="41"/>
      <c r="Y109" s="41"/>
      <c r="Z109" s="41"/>
      <c r="AA109" s="41"/>
      <c r="AB109" s="41"/>
      <c r="AC109" s="41"/>
      <c r="AD109" s="41"/>
    </row>
    <row r="110" spans="1:31" ht="31.5">
      <c r="A110" s="8" t="s">
        <v>44</v>
      </c>
      <c r="B110" s="18" t="s">
        <v>43</v>
      </c>
      <c r="C110" s="7">
        <f t="shared" si="91"/>
        <v>1554</v>
      </c>
      <c r="D110" s="7">
        <f t="shared" si="126"/>
        <v>0</v>
      </c>
      <c r="E110" s="7">
        <f t="shared" si="127"/>
        <v>1554</v>
      </c>
      <c r="F110" s="7">
        <f t="shared" si="132"/>
        <v>0</v>
      </c>
      <c r="G110" s="7"/>
      <c r="H110" s="7"/>
      <c r="I110" s="7">
        <f t="shared" si="107"/>
        <v>1554</v>
      </c>
      <c r="J110" s="7"/>
      <c r="K110" s="7">
        <v>1554</v>
      </c>
      <c r="L110" s="7">
        <f t="shared" si="128"/>
        <v>0</v>
      </c>
      <c r="M110" s="7">
        <f t="shared" si="129"/>
        <v>0</v>
      </c>
      <c r="N110" s="7">
        <f t="shared" si="130"/>
        <v>0</v>
      </c>
      <c r="O110" s="7">
        <f t="shared" si="131"/>
        <v>0</v>
      </c>
      <c r="P110" s="7"/>
      <c r="Q110" s="7"/>
      <c r="R110" s="7">
        <f t="shared" si="133"/>
        <v>0</v>
      </c>
      <c r="S110" s="7"/>
      <c r="T110" s="7"/>
      <c r="U110" s="7"/>
      <c r="V110" s="41"/>
      <c r="W110" s="41"/>
      <c r="X110" s="41"/>
      <c r="Y110" s="41"/>
      <c r="Z110" s="41"/>
      <c r="AA110" s="41"/>
      <c r="AB110" s="41"/>
      <c r="AC110" s="41"/>
      <c r="AD110" s="41"/>
    </row>
    <row r="111" spans="1:31" s="2" customFormat="1">
      <c r="A111" s="24">
        <v>8</v>
      </c>
      <c r="B111" s="25" t="s">
        <v>119</v>
      </c>
      <c r="C111" s="29">
        <f>SUM(C112:C123)</f>
        <v>6529</v>
      </c>
      <c r="D111" s="29">
        <f t="shared" ref="D111:K111" si="134">SUM(D112:D123)</f>
        <v>6459</v>
      </c>
      <c r="E111" s="29">
        <f t="shared" si="134"/>
        <v>70</v>
      </c>
      <c r="F111" s="29">
        <f t="shared" si="134"/>
        <v>1060</v>
      </c>
      <c r="G111" s="29">
        <f t="shared" si="134"/>
        <v>1060</v>
      </c>
      <c r="H111" s="29">
        <f t="shared" si="134"/>
        <v>0</v>
      </c>
      <c r="I111" s="29">
        <f t="shared" si="134"/>
        <v>5469</v>
      </c>
      <c r="J111" s="29">
        <f t="shared" si="134"/>
        <v>5399</v>
      </c>
      <c r="K111" s="29">
        <f t="shared" si="134"/>
        <v>70</v>
      </c>
      <c r="L111" s="29">
        <f t="shared" ref="L111" si="135">SUM(L112:L123)</f>
        <v>7647.5913349999992</v>
      </c>
      <c r="M111" s="29">
        <f t="shared" ref="M111" si="136">SUM(M112:M123)</f>
        <v>6281.0713349999996</v>
      </c>
      <c r="N111" s="29">
        <f t="shared" ref="N111" si="137">SUM(N112:N123)</f>
        <v>1366.52</v>
      </c>
      <c r="O111" s="29">
        <f t="shared" ref="O111" si="138">SUM(O112:O123)</f>
        <v>1707.5357829999998</v>
      </c>
      <c r="P111" s="29">
        <f t="shared" ref="P111" si="139">SUM(P112:P123)</f>
        <v>1017.105783</v>
      </c>
      <c r="Q111" s="29">
        <f t="shared" ref="Q111" si="140">SUM(Q112:Q123)</f>
        <v>690.43</v>
      </c>
      <c r="R111" s="29">
        <f t="shared" ref="R111" si="141">SUM(R112:R123)</f>
        <v>5940.0555519999998</v>
      </c>
      <c r="S111" s="29">
        <f t="shared" ref="S111" si="142">SUM(S112:S123)</f>
        <v>5263.9655519999997</v>
      </c>
      <c r="T111" s="29">
        <f t="shared" ref="T111" si="143">SUM(T112:T123)</f>
        <v>676.09</v>
      </c>
      <c r="U111" s="29">
        <f t="shared" ref="U111" si="144">SUM(U112:U123)</f>
        <v>0</v>
      </c>
      <c r="V111" s="41">
        <f t="shared" si="120"/>
        <v>1.1713265944248734</v>
      </c>
      <c r="W111" s="41">
        <f t="shared" ref="W111:W136" si="145">M111/D111</f>
        <v>0.97245259869948908</v>
      </c>
      <c r="X111" s="41">
        <f t="shared" si="121"/>
        <v>19.521714285714285</v>
      </c>
      <c r="Y111" s="41">
        <f t="shared" si="122"/>
        <v>1.6108828141509433</v>
      </c>
      <c r="Z111" s="41">
        <f t="shared" ref="Z111:Z136" si="146">P111/G111</f>
        <v>0.95953375754716974</v>
      </c>
      <c r="AA111" s="41"/>
      <c r="AB111" s="41">
        <f t="shared" si="124"/>
        <v>1.0861319349058329</v>
      </c>
      <c r="AC111" s="41">
        <f t="shared" ref="AC111:AC136" si="147">S111/J111</f>
        <v>0.97498898907205034</v>
      </c>
      <c r="AD111" s="41">
        <f t="shared" si="125"/>
        <v>9.6584285714285727</v>
      </c>
      <c r="AE111" s="27"/>
    </row>
    <row r="112" spans="1:31">
      <c r="A112" s="21" t="s">
        <v>44</v>
      </c>
      <c r="B112" s="28" t="s">
        <v>120</v>
      </c>
      <c r="C112" s="7">
        <f t="shared" si="91"/>
        <v>1060</v>
      </c>
      <c r="D112" s="7">
        <f t="shared" ref="D112:D123" si="148">+G112+J112</f>
        <v>1060</v>
      </c>
      <c r="E112" s="7">
        <f t="shared" ref="E112:E123" si="149">+H112+K112</f>
        <v>0</v>
      </c>
      <c r="F112" s="7">
        <f t="shared" si="132"/>
        <v>1060</v>
      </c>
      <c r="G112" s="22">
        <v>1060</v>
      </c>
      <c r="H112" s="22"/>
      <c r="I112" s="7">
        <f t="shared" si="107"/>
        <v>0</v>
      </c>
      <c r="J112" s="22"/>
      <c r="K112" s="22"/>
      <c r="L112" s="7">
        <f t="shared" ref="L112:L123" si="150">+M112+N112</f>
        <v>7647.5913349999992</v>
      </c>
      <c r="M112" s="7">
        <f t="shared" ref="M112:M123" si="151">P112+S112</f>
        <v>6281.0713349999996</v>
      </c>
      <c r="N112" s="7">
        <f t="shared" ref="N112:N123" si="152">+Q112+T112</f>
        <v>1366.52</v>
      </c>
      <c r="O112" s="7">
        <f t="shared" ref="O112:O123" si="153">+P112+Q112</f>
        <v>1707.5357829999998</v>
      </c>
      <c r="P112" s="22">
        <v>1017.105783</v>
      </c>
      <c r="Q112" s="22">
        <v>690.43</v>
      </c>
      <c r="R112" s="7">
        <f t="shared" ref="R112:R123" si="154">+S112+T112</f>
        <v>5940.0555519999998</v>
      </c>
      <c r="S112" s="22">
        <v>5263.9655519999997</v>
      </c>
      <c r="T112" s="22">
        <v>676.09</v>
      </c>
      <c r="U112" s="22"/>
      <c r="V112" s="41">
        <f t="shared" si="120"/>
        <v>7.214708806603773</v>
      </c>
      <c r="W112" s="41">
        <f t="shared" si="145"/>
        <v>5.9255389952830182</v>
      </c>
      <c r="X112" s="41"/>
      <c r="Y112" s="41">
        <f t="shared" si="122"/>
        <v>1.6108828141509433</v>
      </c>
      <c r="Z112" s="41">
        <f t="shared" si="146"/>
        <v>0.95953375754716974</v>
      </c>
      <c r="AA112" s="41"/>
      <c r="AB112" s="41"/>
      <c r="AC112" s="41"/>
      <c r="AD112" s="41"/>
      <c r="AE112" s="23"/>
    </row>
    <row r="113" spans="1:31">
      <c r="A113" s="21" t="s">
        <v>44</v>
      </c>
      <c r="B113" s="28" t="s">
        <v>121</v>
      </c>
      <c r="C113" s="7">
        <f t="shared" si="91"/>
        <v>414</v>
      </c>
      <c r="D113" s="7">
        <f t="shared" si="148"/>
        <v>410</v>
      </c>
      <c r="E113" s="7">
        <f t="shared" si="149"/>
        <v>4</v>
      </c>
      <c r="F113" s="7">
        <f t="shared" si="132"/>
        <v>0</v>
      </c>
      <c r="G113" s="22"/>
      <c r="H113" s="22"/>
      <c r="I113" s="7">
        <f t="shared" si="107"/>
        <v>414</v>
      </c>
      <c r="J113" s="22">
        <v>410</v>
      </c>
      <c r="K113" s="22">
        <v>4</v>
      </c>
      <c r="L113" s="7">
        <f t="shared" si="150"/>
        <v>0</v>
      </c>
      <c r="M113" s="7">
        <f t="shared" si="151"/>
        <v>0</v>
      </c>
      <c r="N113" s="7">
        <f t="shared" si="152"/>
        <v>0</v>
      </c>
      <c r="O113" s="7">
        <f t="shared" si="153"/>
        <v>0</v>
      </c>
      <c r="P113" s="22"/>
      <c r="Q113" s="22"/>
      <c r="R113" s="7">
        <f t="shared" si="154"/>
        <v>0</v>
      </c>
      <c r="S113" s="22"/>
      <c r="T113" s="22"/>
      <c r="U113" s="22"/>
      <c r="V113" s="41"/>
      <c r="W113" s="41"/>
      <c r="X113" s="41"/>
      <c r="Y113" s="41"/>
      <c r="Z113" s="41"/>
      <c r="AA113" s="41"/>
      <c r="AB113" s="41"/>
      <c r="AC113" s="41"/>
      <c r="AD113" s="41"/>
      <c r="AE113" s="23"/>
    </row>
    <row r="114" spans="1:31">
      <c r="A114" s="21" t="s">
        <v>44</v>
      </c>
      <c r="B114" s="28" t="s">
        <v>122</v>
      </c>
      <c r="C114" s="7">
        <f t="shared" si="91"/>
        <v>1533</v>
      </c>
      <c r="D114" s="7">
        <f t="shared" si="148"/>
        <v>1529</v>
      </c>
      <c r="E114" s="7">
        <f t="shared" si="149"/>
        <v>4</v>
      </c>
      <c r="F114" s="7">
        <f t="shared" si="132"/>
        <v>0</v>
      </c>
      <c r="G114" s="22"/>
      <c r="H114" s="22"/>
      <c r="I114" s="7">
        <f t="shared" si="107"/>
        <v>1533</v>
      </c>
      <c r="J114" s="22">
        <v>1529</v>
      </c>
      <c r="K114" s="22">
        <v>4</v>
      </c>
      <c r="L114" s="7">
        <f t="shared" si="150"/>
        <v>0</v>
      </c>
      <c r="M114" s="7">
        <f t="shared" si="151"/>
        <v>0</v>
      </c>
      <c r="N114" s="7">
        <f t="shared" si="152"/>
        <v>0</v>
      </c>
      <c r="O114" s="7">
        <f t="shared" si="153"/>
        <v>0</v>
      </c>
      <c r="P114" s="22"/>
      <c r="Q114" s="22"/>
      <c r="R114" s="7">
        <f t="shared" si="154"/>
        <v>0</v>
      </c>
      <c r="S114" s="22"/>
      <c r="T114" s="22"/>
      <c r="U114" s="22"/>
      <c r="V114" s="41"/>
      <c r="W114" s="41"/>
      <c r="X114" s="41"/>
      <c r="Y114" s="41"/>
      <c r="Z114" s="41"/>
      <c r="AA114" s="41"/>
      <c r="AB114" s="41"/>
      <c r="AC114" s="41"/>
      <c r="AD114" s="41"/>
      <c r="AE114" s="23"/>
    </row>
    <row r="115" spans="1:31">
      <c r="A115" s="21" t="s">
        <v>44</v>
      </c>
      <c r="B115" s="28" t="s">
        <v>123</v>
      </c>
      <c r="C115" s="7">
        <f t="shared" si="91"/>
        <v>544</v>
      </c>
      <c r="D115" s="7">
        <f t="shared" si="148"/>
        <v>540</v>
      </c>
      <c r="E115" s="7">
        <f t="shared" si="149"/>
        <v>4</v>
      </c>
      <c r="F115" s="7">
        <f t="shared" si="132"/>
        <v>0</v>
      </c>
      <c r="G115" s="22"/>
      <c r="H115" s="22"/>
      <c r="I115" s="7">
        <f t="shared" si="107"/>
        <v>544</v>
      </c>
      <c r="J115" s="22">
        <v>540</v>
      </c>
      <c r="K115" s="22">
        <v>4</v>
      </c>
      <c r="L115" s="7">
        <f t="shared" si="150"/>
        <v>0</v>
      </c>
      <c r="M115" s="7">
        <f t="shared" si="151"/>
        <v>0</v>
      </c>
      <c r="N115" s="7">
        <f t="shared" si="152"/>
        <v>0</v>
      </c>
      <c r="O115" s="7">
        <f t="shared" si="153"/>
        <v>0</v>
      </c>
      <c r="P115" s="22"/>
      <c r="Q115" s="22"/>
      <c r="R115" s="7">
        <f t="shared" si="154"/>
        <v>0</v>
      </c>
      <c r="S115" s="22"/>
      <c r="T115" s="22"/>
      <c r="U115" s="22"/>
      <c r="V115" s="41"/>
      <c r="W115" s="41"/>
      <c r="X115" s="41"/>
      <c r="Y115" s="41"/>
      <c r="Z115" s="41"/>
      <c r="AA115" s="41"/>
      <c r="AB115" s="41"/>
      <c r="AC115" s="41"/>
      <c r="AD115" s="41"/>
      <c r="AE115" s="23"/>
    </row>
    <row r="116" spans="1:31">
      <c r="A116" s="21" t="s">
        <v>44</v>
      </c>
      <c r="B116" s="28" t="s">
        <v>124</v>
      </c>
      <c r="C116" s="7">
        <f t="shared" si="91"/>
        <v>424</v>
      </c>
      <c r="D116" s="7">
        <f t="shared" si="148"/>
        <v>420</v>
      </c>
      <c r="E116" s="7">
        <f t="shared" si="149"/>
        <v>4</v>
      </c>
      <c r="F116" s="7">
        <f t="shared" si="132"/>
        <v>0</v>
      </c>
      <c r="G116" s="22"/>
      <c r="H116" s="22"/>
      <c r="I116" s="7">
        <f t="shared" si="107"/>
        <v>424</v>
      </c>
      <c r="J116" s="22">
        <v>420</v>
      </c>
      <c r="K116" s="22">
        <v>4</v>
      </c>
      <c r="L116" s="7">
        <f t="shared" si="150"/>
        <v>0</v>
      </c>
      <c r="M116" s="7">
        <f t="shared" si="151"/>
        <v>0</v>
      </c>
      <c r="N116" s="7">
        <f t="shared" si="152"/>
        <v>0</v>
      </c>
      <c r="O116" s="7">
        <f t="shared" si="153"/>
        <v>0</v>
      </c>
      <c r="P116" s="22"/>
      <c r="Q116" s="22"/>
      <c r="R116" s="7">
        <f t="shared" si="154"/>
        <v>0</v>
      </c>
      <c r="S116" s="22"/>
      <c r="T116" s="22"/>
      <c r="U116" s="22"/>
      <c r="V116" s="41"/>
      <c r="W116" s="41"/>
      <c r="X116" s="41"/>
      <c r="Y116" s="41"/>
      <c r="Z116" s="41"/>
      <c r="AA116" s="41"/>
      <c r="AB116" s="41"/>
      <c r="AC116" s="41"/>
      <c r="AD116" s="41"/>
      <c r="AE116" s="23"/>
    </row>
    <row r="117" spans="1:31">
      <c r="A117" s="21" t="s">
        <v>44</v>
      </c>
      <c r="B117" s="28" t="s">
        <v>125</v>
      </c>
      <c r="C117" s="7">
        <f t="shared" si="91"/>
        <v>424</v>
      </c>
      <c r="D117" s="7">
        <f t="shared" si="148"/>
        <v>420</v>
      </c>
      <c r="E117" s="7">
        <f t="shared" si="149"/>
        <v>4</v>
      </c>
      <c r="F117" s="7">
        <f t="shared" si="132"/>
        <v>0</v>
      </c>
      <c r="G117" s="22"/>
      <c r="H117" s="22"/>
      <c r="I117" s="7">
        <f t="shared" si="107"/>
        <v>424</v>
      </c>
      <c r="J117" s="22">
        <v>420</v>
      </c>
      <c r="K117" s="22">
        <v>4</v>
      </c>
      <c r="L117" s="7">
        <f t="shared" si="150"/>
        <v>0</v>
      </c>
      <c r="M117" s="7">
        <f t="shared" si="151"/>
        <v>0</v>
      </c>
      <c r="N117" s="7">
        <f t="shared" si="152"/>
        <v>0</v>
      </c>
      <c r="O117" s="7">
        <f t="shared" si="153"/>
        <v>0</v>
      </c>
      <c r="P117" s="22"/>
      <c r="Q117" s="22"/>
      <c r="R117" s="7">
        <f t="shared" si="154"/>
        <v>0</v>
      </c>
      <c r="S117" s="22"/>
      <c r="T117" s="22"/>
      <c r="U117" s="22"/>
      <c r="V117" s="41"/>
      <c r="W117" s="41"/>
      <c r="X117" s="41"/>
      <c r="Y117" s="41"/>
      <c r="Z117" s="41"/>
      <c r="AA117" s="41"/>
      <c r="AB117" s="41"/>
      <c r="AC117" s="41"/>
      <c r="AD117" s="41"/>
      <c r="AE117" s="23"/>
    </row>
    <row r="118" spans="1:31">
      <c r="A118" s="21" t="s">
        <v>44</v>
      </c>
      <c r="B118" s="28" t="s">
        <v>126</v>
      </c>
      <c r="C118" s="7">
        <f t="shared" si="91"/>
        <v>424</v>
      </c>
      <c r="D118" s="7">
        <f t="shared" si="148"/>
        <v>420</v>
      </c>
      <c r="E118" s="7">
        <f t="shared" si="149"/>
        <v>4</v>
      </c>
      <c r="F118" s="7">
        <f t="shared" si="132"/>
        <v>0</v>
      </c>
      <c r="G118" s="22"/>
      <c r="H118" s="22"/>
      <c r="I118" s="7">
        <f t="shared" si="107"/>
        <v>424</v>
      </c>
      <c r="J118" s="22">
        <v>420</v>
      </c>
      <c r="K118" s="22">
        <v>4</v>
      </c>
      <c r="L118" s="7">
        <f t="shared" si="150"/>
        <v>0</v>
      </c>
      <c r="M118" s="7">
        <f t="shared" si="151"/>
        <v>0</v>
      </c>
      <c r="N118" s="7">
        <f t="shared" si="152"/>
        <v>0</v>
      </c>
      <c r="O118" s="7">
        <f t="shared" si="153"/>
        <v>0</v>
      </c>
      <c r="P118" s="22"/>
      <c r="Q118" s="22"/>
      <c r="R118" s="7">
        <f t="shared" si="154"/>
        <v>0</v>
      </c>
      <c r="S118" s="22"/>
      <c r="T118" s="22"/>
      <c r="U118" s="22"/>
      <c r="V118" s="41"/>
      <c r="W118" s="41"/>
      <c r="X118" s="41"/>
      <c r="Y118" s="41"/>
      <c r="Z118" s="41"/>
      <c r="AA118" s="41"/>
      <c r="AB118" s="41"/>
      <c r="AC118" s="41"/>
      <c r="AD118" s="41"/>
      <c r="AE118" s="23"/>
    </row>
    <row r="119" spans="1:31">
      <c r="A119" s="21" t="s">
        <v>44</v>
      </c>
      <c r="B119" s="28" t="s">
        <v>127</v>
      </c>
      <c r="C119" s="7">
        <f t="shared" si="91"/>
        <v>424</v>
      </c>
      <c r="D119" s="7">
        <f t="shared" si="148"/>
        <v>420</v>
      </c>
      <c r="E119" s="7">
        <f t="shared" si="149"/>
        <v>4</v>
      </c>
      <c r="F119" s="7">
        <f t="shared" si="132"/>
        <v>0</v>
      </c>
      <c r="G119" s="22"/>
      <c r="H119" s="22"/>
      <c r="I119" s="7">
        <f t="shared" si="107"/>
        <v>424</v>
      </c>
      <c r="J119" s="22">
        <v>420</v>
      </c>
      <c r="K119" s="22">
        <v>4</v>
      </c>
      <c r="L119" s="7">
        <f t="shared" si="150"/>
        <v>0</v>
      </c>
      <c r="M119" s="7">
        <f t="shared" si="151"/>
        <v>0</v>
      </c>
      <c r="N119" s="7">
        <f t="shared" si="152"/>
        <v>0</v>
      </c>
      <c r="O119" s="7">
        <f t="shared" si="153"/>
        <v>0</v>
      </c>
      <c r="P119" s="22"/>
      <c r="Q119" s="22"/>
      <c r="R119" s="7">
        <f t="shared" si="154"/>
        <v>0</v>
      </c>
      <c r="S119" s="22"/>
      <c r="T119" s="22"/>
      <c r="U119" s="22"/>
      <c r="V119" s="41"/>
      <c r="W119" s="41"/>
      <c r="X119" s="41"/>
      <c r="Y119" s="41"/>
      <c r="Z119" s="41"/>
      <c r="AA119" s="41"/>
      <c r="AB119" s="41"/>
      <c r="AC119" s="41"/>
      <c r="AD119" s="41"/>
      <c r="AE119" s="23"/>
    </row>
    <row r="120" spans="1:31">
      <c r="A120" s="21" t="s">
        <v>44</v>
      </c>
      <c r="B120" s="28" t="s">
        <v>128</v>
      </c>
      <c r="C120" s="7">
        <f t="shared" si="91"/>
        <v>414</v>
      </c>
      <c r="D120" s="7">
        <f t="shared" si="148"/>
        <v>410</v>
      </c>
      <c r="E120" s="7">
        <f t="shared" si="149"/>
        <v>4</v>
      </c>
      <c r="F120" s="7">
        <f t="shared" si="132"/>
        <v>0</v>
      </c>
      <c r="G120" s="22"/>
      <c r="H120" s="22"/>
      <c r="I120" s="7">
        <f t="shared" si="107"/>
        <v>414</v>
      </c>
      <c r="J120" s="22">
        <v>410</v>
      </c>
      <c r="K120" s="22">
        <v>4</v>
      </c>
      <c r="L120" s="7">
        <f t="shared" si="150"/>
        <v>0</v>
      </c>
      <c r="M120" s="7">
        <f t="shared" si="151"/>
        <v>0</v>
      </c>
      <c r="N120" s="7">
        <f t="shared" si="152"/>
        <v>0</v>
      </c>
      <c r="O120" s="7">
        <f t="shared" si="153"/>
        <v>0</v>
      </c>
      <c r="P120" s="22"/>
      <c r="Q120" s="22"/>
      <c r="R120" s="7">
        <f t="shared" si="154"/>
        <v>0</v>
      </c>
      <c r="S120" s="22"/>
      <c r="T120" s="22"/>
      <c r="U120" s="22"/>
      <c r="V120" s="41"/>
      <c r="W120" s="41"/>
      <c r="X120" s="41"/>
      <c r="Y120" s="41"/>
      <c r="Z120" s="41"/>
      <c r="AA120" s="41"/>
      <c r="AB120" s="41"/>
      <c r="AC120" s="41"/>
      <c r="AD120" s="41"/>
      <c r="AE120" s="23"/>
    </row>
    <row r="121" spans="1:31">
      <c r="A121" s="21" t="s">
        <v>44</v>
      </c>
      <c r="B121" s="28" t="s">
        <v>129</v>
      </c>
      <c r="C121" s="7">
        <f t="shared" si="91"/>
        <v>414</v>
      </c>
      <c r="D121" s="7">
        <f t="shared" si="148"/>
        <v>410</v>
      </c>
      <c r="E121" s="7">
        <f t="shared" si="149"/>
        <v>4</v>
      </c>
      <c r="F121" s="7">
        <f t="shared" si="132"/>
        <v>0</v>
      </c>
      <c r="G121" s="22"/>
      <c r="H121" s="22"/>
      <c r="I121" s="7">
        <f t="shared" si="107"/>
        <v>414</v>
      </c>
      <c r="J121" s="22">
        <v>410</v>
      </c>
      <c r="K121" s="22">
        <v>4</v>
      </c>
      <c r="L121" s="7">
        <f t="shared" si="150"/>
        <v>0</v>
      </c>
      <c r="M121" s="7">
        <f t="shared" si="151"/>
        <v>0</v>
      </c>
      <c r="N121" s="7">
        <f t="shared" si="152"/>
        <v>0</v>
      </c>
      <c r="O121" s="7">
        <f t="shared" si="153"/>
        <v>0</v>
      </c>
      <c r="P121" s="22"/>
      <c r="Q121" s="22"/>
      <c r="R121" s="7">
        <f t="shared" si="154"/>
        <v>0</v>
      </c>
      <c r="S121" s="22"/>
      <c r="T121" s="22"/>
      <c r="U121" s="22"/>
      <c r="V121" s="41"/>
      <c r="W121" s="41"/>
      <c r="X121" s="41"/>
      <c r="Y121" s="41"/>
      <c r="Z121" s="41"/>
      <c r="AA121" s="41"/>
      <c r="AB121" s="41"/>
      <c r="AC121" s="41"/>
      <c r="AD121" s="41"/>
      <c r="AE121" s="23"/>
    </row>
    <row r="122" spans="1:31">
      <c r="A122" s="21" t="s">
        <v>44</v>
      </c>
      <c r="B122" s="28" t="s">
        <v>130</v>
      </c>
      <c r="C122" s="7">
        <f t="shared" si="91"/>
        <v>424</v>
      </c>
      <c r="D122" s="7">
        <f t="shared" si="148"/>
        <v>420</v>
      </c>
      <c r="E122" s="7">
        <f t="shared" si="149"/>
        <v>4</v>
      </c>
      <c r="F122" s="7">
        <f t="shared" si="132"/>
        <v>0</v>
      </c>
      <c r="G122" s="22"/>
      <c r="H122" s="22"/>
      <c r="I122" s="7">
        <f t="shared" si="107"/>
        <v>424</v>
      </c>
      <c r="J122" s="22">
        <v>420</v>
      </c>
      <c r="K122" s="22">
        <v>4</v>
      </c>
      <c r="L122" s="7">
        <f t="shared" si="150"/>
        <v>0</v>
      </c>
      <c r="M122" s="7">
        <f t="shared" si="151"/>
        <v>0</v>
      </c>
      <c r="N122" s="7">
        <f t="shared" si="152"/>
        <v>0</v>
      </c>
      <c r="O122" s="7">
        <f t="shared" si="153"/>
        <v>0</v>
      </c>
      <c r="P122" s="22"/>
      <c r="Q122" s="22"/>
      <c r="R122" s="7">
        <f t="shared" si="154"/>
        <v>0</v>
      </c>
      <c r="S122" s="22"/>
      <c r="T122" s="22"/>
      <c r="U122" s="22"/>
      <c r="V122" s="41"/>
      <c r="W122" s="41"/>
      <c r="X122" s="41"/>
      <c r="Y122" s="41"/>
      <c r="Z122" s="41"/>
      <c r="AA122" s="41"/>
      <c r="AB122" s="41"/>
      <c r="AC122" s="41"/>
      <c r="AD122" s="41"/>
      <c r="AE122" s="23"/>
    </row>
    <row r="123" spans="1:31" ht="31.5">
      <c r="A123" s="21" t="s">
        <v>44</v>
      </c>
      <c r="B123" s="28" t="s">
        <v>43</v>
      </c>
      <c r="C123" s="7">
        <f t="shared" si="91"/>
        <v>30</v>
      </c>
      <c r="D123" s="7">
        <f t="shared" si="148"/>
        <v>0</v>
      </c>
      <c r="E123" s="7">
        <f t="shared" si="149"/>
        <v>30</v>
      </c>
      <c r="F123" s="7">
        <f t="shared" si="132"/>
        <v>0</v>
      </c>
      <c r="G123" s="22"/>
      <c r="H123" s="22"/>
      <c r="I123" s="7">
        <f t="shared" si="107"/>
        <v>30</v>
      </c>
      <c r="J123" s="22"/>
      <c r="K123" s="22">
        <v>30</v>
      </c>
      <c r="L123" s="7">
        <f t="shared" si="150"/>
        <v>0</v>
      </c>
      <c r="M123" s="7">
        <f t="shared" si="151"/>
        <v>0</v>
      </c>
      <c r="N123" s="7">
        <f t="shared" si="152"/>
        <v>0</v>
      </c>
      <c r="O123" s="7">
        <f t="shared" si="153"/>
        <v>0</v>
      </c>
      <c r="P123" s="22"/>
      <c r="Q123" s="22"/>
      <c r="R123" s="7">
        <f t="shared" si="154"/>
        <v>0</v>
      </c>
      <c r="S123" s="22"/>
      <c r="T123" s="22"/>
      <c r="U123" s="22"/>
      <c r="V123" s="41"/>
      <c r="W123" s="41"/>
      <c r="X123" s="41"/>
      <c r="Y123" s="41"/>
      <c r="Z123" s="41"/>
      <c r="AA123" s="41"/>
      <c r="AB123" s="41"/>
      <c r="AC123" s="41"/>
      <c r="AD123" s="41"/>
      <c r="AE123" s="23"/>
    </row>
    <row r="124" spans="1:31" s="2" customFormat="1">
      <c r="A124" s="24">
        <v>9</v>
      </c>
      <c r="B124" s="24" t="s">
        <v>131</v>
      </c>
      <c r="C124" s="26">
        <f t="shared" ref="C124:E124" si="155">SUM(C125:C135)</f>
        <v>14951.82</v>
      </c>
      <c r="D124" s="26">
        <f t="shared" si="155"/>
        <v>14361</v>
      </c>
      <c r="E124" s="26">
        <f t="shared" si="155"/>
        <v>590.81999999999994</v>
      </c>
      <c r="F124" s="26">
        <f>SUM(F125:F135)</f>
        <v>6435.82</v>
      </c>
      <c r="G124" s="26">
        <f t="shared" ref="G124:K124" si="156">SUM(G125:G135)</f>
        <v>5901</v>
      </c>
      <c r="H124" s="26">
        <f t="shared" si="156"/>
        <v>534.81999999999994</v>
      </c>
      <c r="I124" s="26">
        <f t="shared" si="156"/>
        <v>8516</v>
      </c>
      <c r="J124" s="26">
        <f t="shared" si="156"/>
        <v>8460</v>
      </c>
      <c r="K124" s="26">
        <f t="shared" si="156"/>
        <v>56</v>
      </c>
      <c r="L124" s="26">
        <f t="shared" ref="L124" si="157">SUM(L125:L135)</f>
        <v>14917.717628999999</v>
      </c>
      <c r="M124" s="26">
        <f t="shared" ref="M124" si="158">SUM(M125:M135)</f>
        <v>11236.409559</v>
      </c>
      <c r="N124" s="26">
        <f t="shared" ref="N124" si="159">SUM(N125:N135)</f>
        <v>3681.30807</v>
      </c>
      <c r="O124" s="26">
        <f t="shared" ref="O124" si="160">SUM(O125:O135)</f>
        <v>7193.7843800000001</v>
      </c>
      <c r="P124" s="26">
        <f t="shared" ref="P124" si="161">SUM(P125:P135)</f>
        <v>4147.1821300000001</v>
      </c>
      <c r="Q124" s="26">
        <f t="shared" ref="Q124" si="162">SUM(Q125:Q135)</f>
        <v>3046.6022499999999</v>
      </c>
      <c r="R124" s="26">
        <f t="shared" ref="R124" si="163">SUM(R125:R135)</f>
        <v>7723.9332489999997</v>
      </c>
      <c r="S124" s="26">
        <f t="shared" ref="S124" si="164">SUM(S125:S135)</f>
        <v>7089.2274289999996</v>
      </c>
      <c r="T124" s="26">
        <f t="shared" ref="T124" si="165">SUM(T125:T135)</f>
        <v>634.70582000000002</v>
      </c>
      <c r="U124" s="26">
        <f t="shared" ref="U124" si="166">SUM(U125:U135)</f>
        <v>0</v>
      </c>
      <c r="V124" s="41">
        <f t="shared" si="120"/>
        <v>0.99771918261455794</v>
      </c>
      <c r="W124" s="41">
        <f t="shared" si="145"/>
        <v>0.78242528786296217</v>
      </c>
      <c r="X124" s="41">
        <f t="shared" si="121"/>
        <v>6.2308453843810305</v>
      </c>
      <c r="Y124" s="41">
        <f t="shared" si="122"/>
        <v>1.1177727748756181</v>
      </c>
      <c r="Z124" s="41">
        <f t="shared" si="146"/>
        <v>0.70279310794780547</v>
      </c>
      <c r="AA124" s="41">
        <f t="shared" si="123"/>
        <v>5.6965002243745566</v>
      </c>
      <c r="AB124" s="41">
        <f t="shared" si="124"/>
        <v>0.90699075258337247</v>
      </c>
      <c r="AC124" s="41">
        <f t="shared" si="147"/>
        <v>0.83797014527186753</v>
      </c>
      <c r="AD124" s="41">
        <f t="shared" si="125"/>
        <v>11.334032500000001</v>
      </c>
      <c r="AE124" s="27"/>
    </row>
    <row r="125" spans="1:31">
      <c r="A125" s="21" t="s">
        <v>44</v>
      </c>
      <c r="B125" s="28" t="s">
        <v>132</v>
      </c>
      <c r="C125" s="7">
        <f t="shared" ref="C125:C135" si="167">+D125+E125</f>
        <v>282.82</v>
      </c>
      <c r="D125" s="7">
        <f t="shared" ref="D125:D135" si="168">+G125+J125</f>
        <v>0</v>
      </c>
      <c r="E125" s="7">
        <f t="shared" ref="E125:E135" si="169">+H125+K125</f>
        <v>282.82</v>
      </c>
      <c r="F125" s="7">
        <f t="shared" si="132"/>
        <v>282.82</v>
      </c>
      <c r="G125" s="22"/>
      <c r="H125" s="22">
        <v>282.82</v>
      </c>
      <c r="I125" s="7">
        <f t="shared" si="107"/>
        <v>0</v>
      </c>
      <c r="J125" s="22"/>
      <c r="K125" s="22"/>
      <c r="L125" s="7">
        <f t="shared" ref="L125:L135" si="170">+M125+N125</f>
        <v>14917.717628999999</v>
      </c>
      <c r="M125" s="7">
        <f t="shared" ref="M125:M135" si="171">P125+S125</f>
        <v>11236.409559</v>
      </c>
      <c r="N125" s="7">
        <f t="shared" ref="N125:N135" si="172">+Q125+T125</f>
        <v>3681.30807</v>
      </c>
      <c r="O125" s="7">
        <f t="shared" ref="O125:O135" si="173">+P125+Q125</f>
        <v>7193.7843800000001</v>
      </c>
      <c r="P125" s="22">
        <v>4147.1821300000001</v>
      </c>
      <c r="Q125" s="22">
        <v>3046.6022499999999</v>
      </c>
      <c r="R125" s="7">
        <f t="shared" ref="R125:R135" si="174">+S125+T125</f>
        <v>7723.9332489999997</v>
      </c>
      <c r="S125" s="22">
        <v>7089.2274289999996</v>
      </c>
      <c r="T125" s="22">
        <v>634.70582000000002</v>
      </c>
      <c r="U125" s="22"/>
      <c r="V125" s="41">
        <f t="shared" si="120"/>
        <v>52.746332045117036</v>
      </c>
      <c r="W125" s="41"/>
      <c r="X125" s="41">
        <f t="shared" si="121"/>
        <v>13.016434728802773</v>
      </c>
      <c r="Y125" s="41">
        <f t="shared" si="122"/>
        <v>25.435911109539639</v>
      </c>
      <c r="Z125" s="41"/>
      <c r="AA125" s="41">
        <f t="shared" si="123"/>
        <v>10.772230570680998</v>
      </c>
      <c r="AB125" s="41"/>
      <c r="AC125" s="41"/>
      <c r="AD125" s="41"/>
      <c r="AE125" s="23"/>
    </row>
    <row r="126" spans="1:31">
      <c r="A126" s="21" t="s">
        <v>44</v>
      </c>
      <c r="B126" s="28" t="s">
        <v>133</v>
      </c>
      <c r="C126" s="7">
        <f t="shared" si="167"/>
        <v>1068</v>
      </c>
      <c r="D126" s="7">
        <f t="shared" si="168"/>
        <v>1064</v>
      </c>
      <c r="E126" s="7">
        <f t="shared" si="169"/>
        <v>4</v>
      </c>
      <c r="F126" s="7">
        <f t="shared" si="132"/>
        <v>424</v>
      </c>
      <c r="G126" s="22">
        <v>424</v>
      </c>
      <c r="H126" s="22"/>
      <c r="I126" s="7">
        <f t="shared" si="107"/>
        <v>644</v>
      </c>
      <c r="J126" s="22">
        <v>640</v>
      </c>
      <c r="K126" s="22">
        <v>4</v>
      </c>
      <c r="L126" s="7">
        <f t="shared" si="170"/>
        <v>0</v>
      </c>
      <c r="M126" s="7">
        <f t="shared" si="171"/>
        <v>0</v>
      </c>
      <c r="N126" s="7">
        <f t="shared" si="172"/>
        <v>0</v>
      </c>
      <c r="O126" s="7">
        <f t="shared" si="173"/>
        <v>0</v>
      </c>
      <c r="P126" s="22"/>
      <c r="Q126" s="22"/>
      <c r="R126" s="7">
        <f t="shared" si="174"/>
        <v>0</v>
      </c>
      <c r="S126" s="22"/>
      <c r="T126" s="22"/>
      <c r="U126" s="22"/>
      <c r="V126" s="41"/>
      <c r="W126" s="41"/>
      <c r="X126" s="41"/>
      <c r="Y126" s="41"/>
      <c r="Z126" s="41"/>
      <c r="AA126" s="41"/>
      <c r="AB126" s="41"/>
      <c r="AC126" s="41"/>
      <c r="AD126" s="41"/>
      <c r="AE126" s="23"/>
    </row>
    <row r="127" spans="1:31">
      <c r="A127" s="21" t="s">
        <v>44</v>
      </c>
      <c r="B127" s="28" t="s">
        <v>134</v>
      </c>
      <c r="C127" s="7">
        <f t="shared" si="167"/>
        <v>422</v>
      </c>
      <c r="D127" s="7">
        <f t="shared" si="168"/>
        <v>422</v>
      </c>
      <c r="E127" s="7">
        <f t="shared" si="169"/>
        <v>0</v>
      </c>
      <c r="F127" s="7">
        <f t="shared" si="132"/>
        <v>422</v>
      </c>
      <c r="G127" s="22">
        <v>422</v>
      </c>
      <c r="H127" s="22"/>
      <c r="I127" s="7">
        <f t="shared" si="107"/>
        <v>0</v>
      </c>
      <c r="J127" s="22"/>
      <c r="K127" s="22"/>
      <c r="L127" s="7">
        <f t="shared" si="170"/>
        <v>0</v>
      </c>
      <c r="M127" s="7">
        <f t="shared" si="171"/>
        <v>0</v>
      </c>
      <c r="N127" s="7">
        <f t="shared" si="172"/>
        <v>0</v>
      </c>
      <c r="O127" s="7">
        <f t="shared" si="173"/>
        <v>0</v>
      </c>
      <c r="P127" s="22"/>
      <c r="Q127" s="22"/>
      <c r="R127" s="7">
        <f t="shared" si="174"/>
        <v>0</v>
      </c>
      <c r="S127" s="22"/>
      <c r="T127" s="22"/>
      <c r="U127" s="22"/>
      <c r="V127" s="41"/>
      <c r="W127" s="41"/>
      <c r="X127" s="41"/>
      <c r="Y127" s="41"/>
      <c r="Z127" s="41"/>
      <c r="AA127" s="41"/>
      <c r="AB127" s="41"/>
      <c r="AC127" s="41"/>
      <c r="AD127" s="41"/>
      <c r="AE127" s="23"/>
    </row>
    <row r="128" spans="1:31">
      <c r="A128" s="21" t="s">
        <v>44</v>
      </c>
      <c r="B128" s="28" t="s">
        <v>135</v>
      </c>
      <c r="C128" s="7">
        <f t="shared" si="167"/>
        <v>574</v>
      </c>
      <c r="D128" s="7">
        <f t="shared" si="168"/>
        <v>570</v>
      </c>
      <c r="E128" s="7">
        <f t="shared" si="169"/>
        <v>4</v>
      </c>
      <c r="F128" s="7">
        <f t="shared" si="132"/>
        <v>0</v>
      </c>
      <c r="G128" s="22"/>
      <c r="H128" s="22"/>
      <c r="I128" s="7">
        <f t="shared" si="107"/>
        <v>574</v>
      </c>
      <c r="J128" s="22">
        <v>570</v>
      </c>
      <c r="K128" s="22">
        <v>4</v>
      </c>
      <c r="L128" s="7">
        <f t="shared" si="170"/>
        <v>0</v>
      </c>
      <c r="M128" s="7">
        <f t="shared" si="171"/>
        <v>0</v>
      </c>
      <c r="N128" s="7">
        <f t="shared" si="172"/>
        <v>0</v>
      </c>
      <c r="O128" s="7">
        <f t="shared" si="173"/>
        <v>0</v>
      </c>
      <c r="P128" s="22"/>
      <c r="Q128" s="22"/>
      <c r="R128" s="7">
        <f t="shared" si="174"/>
        <v>0</v>
      </c>
      <c r="S128" s="22"/>
      <c r="T128" s="22"/>
      <c r="U128" s="22"/>
      <c r="V128" s="41"/>
      <c r="W128" s="41"/>
      <c r="X128" s="41"/>
      <c r="Y128" s="41"/>
      <c r="Z128" s="41"/>
      <c r="AA128" s="41"/>
      <c r="AB128" s="41"/>
      <c r="AC128" s="41"/>
      <c r="AD128" s="41"/>
      <c r="AE128" s="23"/>
    </row>
    <row r="129" spans="1:31">
      <c r="A129" s="21" t="s">
        <v>44</v>
      </c>
      <c r="B129" s="28" t="s">
        <v>136</v>
      </c>
      <c r="C129" s="7">
        <f t="shared" si="167"/>
        <v>654</v>
      </c>
      <c r="D129" s="7">
        <f t="shared" si="168"/>
        <v>650</v>
      </c>
      <c r="E129" s="7">
        <f t="shared" si="169"/>
        <v>4</v>
      </c>
      <c r="F129" s="7">
        <f t="shared" si="132"/>
        <v>0</v>
      </c>
      <c r="G129" s="22"/>
      <c r="H129" s="22"/>
      <c r="I129" s="7">
        <f t="shared" si="107"/>
        <v>654</v>
      </c>
      <c r="J129" s="22">
        <v>650</v>
      </c>
      <c r="K129" s="22">
        <v>4</v>
      </c>
      <c r="L129" s="7">
        <f t="shared" si="170"/>
        <v>0</v>
      </c>
      <c r="M129" s="7">
        <f t="shared" si="171"/>
        <v>0</v>
      </c>
      <c r="N129" s="7">
        <f t="shared" si="172"/>
        <v>0</v>
      </c>
      <c r="O129" s="7">
        <f t="shared" si="173"/>
        <v>0</v>
      </c>
      <c r="P129" s="22"/>
      <c r="Q129" s="22"/>
      <c r="R129" s="7">
        <f t="shared" si="174"/>
        <v>0</v>
      </c>
      <c r="S129" s="22"/>
      <c r="T129" s="22"/>
      <c r="U129" s="22"/>
      <c r="V129" s="41"/>
      <c r="W129" s="41"/>
      <c r="X129" s="41"/>
      <c r="Y129" s="41"/>
      <c r="Z129" s="41"/>
      <c r="AA129" s="41"/>
      <c r="AB129" s="41"/>
      <c r="AC129" s="41"/>
      <c r="AD129" s="41"/>
      <c r="AE129" s="23"/>
    </row>
    <row r="130" spans="1:31">
      <c r="A130" s="21" t="s">
        <v>44</v>
      </c>
      <c r="B130" s="28" t="s">
        <v>137</v>
      </c>
      <c r="C130" s="7">
        <f t="shared" si="167"/>
        <v>2227</v>
      </c>
      <c r="D130" s="7">
        <f t="shared" si="168"/>
        <v>2160</v>
      </c>
      <c r="E130" s="7">
        <f t="shared" si="169"/>
        <v>67</v>
      </c>
      <c r="F130" s="7">
        <f t="shared" si="132"/>
        <v>1063</v>
      </c>
      <c r="G130" s="22">
        <v>1000</v>
      </c>
      <c r="H130" s="22">
        <v>63</v>
      </c>
      <c r="I130" s="7">
        <f t="shared" si="107"/>
        <v>1164</v>
      </c>
      <c r="J130" s="22">
        <v>1160</v>
      </c>
      <c r="K130" s="22">
        <v>4</v>
      </c>
      <c r="L130" s="7">
        <f t="shared" si="170"/>
        <v>0</v>
      </c>
      <c r="M130" s="7">
        <f t="shared" si="171"/>
        <v>0</v>
      </c>
      <c r="N130" s="7">
        <f t="shared" si="172"/>
        <v>0</v>
      </c>
      <c r="O130" s="7">
        <f t="shared" si="173"/>
        <v>0</v>
      </c>
      <c r="P130" s="22"/>
      <c r="Q130" s="22"/>
      <c r="R130" s="7">
        <f t="shared" si="174"/>
        <v>0</v>
      </c>
      <c r="S130" s="22"/>
      <c r="T130" s="22"/>
      <c r="U130" s="22"/>
      <c r="V130" s="41"/>
      <c r="W130" s="41"/>
      <c r="X130" s="41"/>
      <c r="Y130" s="41"/>
      <c r="Z130" s="41"/>
      <c r="AA130" s="41"/>
      <c r="AB130" s="41"/>
      <c r="AC130" s="41"/>
      <c r="AD130" s="41"/>
      <c r="AE130" s="23"/>
    </row>
    <row r="131" spans="1:31">
      <c r="A131" s="21" t="s">
        <v>44</v>
      </c>
      <c r="B131" s="28" t="s">
        <v>138</v>
      </c>
      <c r="C131" s="7">
        <f t="shared" si="167"/>
        <v>1126</v>
      </c>
      <c r="D131" s="7">
        <f t="shared" si="168"/>
        <v>1122</v>
      </c>
      <c r="E131" s="7">
        <f t="shared" si="169"/>
        <v>4</v>
      </c>
      <c r="F131" s="7">
        <f t="shared" si="132"/>
        <v>422</v>
      </c>
      <c r="G131" s="22">
        <v>422</v>
      </c>
      <c r="H131" s="22"/>
      <c r="I131" s="7">
        <f t="shared" si="107"/>
        <v>704</v>
      </c>
      <c r="J131" s="22">
        <v>700</v>
      </c>
      <c r="K131" s="22">
        <v>4</v>
      </c>
      <c r="L131" s="7">
        <f t="shared" si="170"/>
        <v>0</v>
      </c>
      <c r="M131" s="7">
        <f t="shared" si="171"/>
        <v>0</v>
      </c>
      <c r="N131" s="7">
        <f t="shared" si="172"/>
        <v>0</v>
      </c>
      <c r="O131" s="7">
        <f t="shared" si="173"/>
        <v>0</v>
      </c>
      <c r="P131" s="22"/>
      <c r="Q131" s="22"/>
      <c r="R131" s="7">
        <f t="shared" si="174"/>
        <v>0</v>
      </c>
      <c r="S131" s="22"/>
      <c r="T131" s="22"/>
      <c r="U131" s="22"/>
      <c r="V131" s="41"/>
      <c r="W131" s="41"/>
      <c r="X131" s="41"/>
      <c r="Y131" s="41"/>
      <c r="Z131" s="41"/>
      <c r="AA131" s="41"/>
      <c r="AB131" s="41"/>
      <c r="AC131" s="41"/>
      <c r="AD131" s="41"/>
      <c r="AE131" s="23"/>
    </row>
    <row r="132" spans="1:31">
      <c r="A132" s="21" t="s">
        <v>44</v>
      </c>
      <c r="B132" s="28" t="s">
        <v>139</v>
      </c>
      <c r="C132" s="7">
        <f t="shared" si="167"/>
        <v>2977</v>
      </c>
      <c r="D132" s="7">
        <f t="shared" si="168"/>
        <v>2910</v>
      </c>
      <c r="E132" s="7">
        <f t="shared" si="169"/>
        <v>67</v>
      </c>
      <c r="F132" s="7">
        <f t="shared" si="132"/>
        <v>1063</v>
      </c>
      <c r="G132" s="22">
        <v>1000</v>
      </c>
      <c r="H132" s="22">
        <v>63</v>
      </c>
      <c r="I132" s="7">
        <f t="shared" si="107"/>
        <v>1914</v>
      </c>
      <c r="J132" s="22">
        <v>1910</v>
      </c>
      <c r="K132" s="22">
        <v>4</v>
      </c>
      <c r="L132" s="7">
        <f t="shared" si="170"/>
        <v>0</v>
      </c>
      <c r="M132" s="7">
        <f t="shared" si="171"/>
        <v>0</v>
      </c>
      <c r="N132" s="7">
        <f t="shared" si="172"/>
        <v>0</v>
      </c>
      <c r="O132" s="7">
        <f t="shared" si="173"/>
        <v>0</v>
      </c>
      <c r="P132" s="22"/>
      <c r="Q132" s="22"/>
      <c r="R132" s="7">
        <f t="shared" si="174"/>
        <v>0</v>
      </c>
      <c r="S132" s="22"/>
      <c r="T132" s="22"/>
      <c r="U132" s="22"/>
      <c r="V132" s="41"/>
      <c r="W132" s="41"/>
      <c r="X132" s="41"/>
      <c r="Y132" s="41"/>
      <c r="Z132" s="41"/>
      <c r="AA132" s="41"/>
      <c r="AB132" s="41"/>
      <c r="AC132" s="41"/>
      <c r="AD132" s="41"/>
      <c r="AE132" s="23"/>
    </row>
    <row r="133" spans="1:31">
      <c r="A133" s="21" t="s">
        <v>44</v>
      </c>
      <c r="B133" s="28" t="s">
        <v>140</v>
      </c>
      <c r="C133" s="7">
        <f t="shared" si="167"/>
        <v>3190</v>
      </c>
      <c r="D133" s="7">
        <f t="shared" si="168"/>
        <v>3123</v>
      </c>
      <c r="E133" s="7">
        <f t="shared" si="169"/>
        <v>67</v>
      </c>
      <c r="F133" s="7">
        <f t="shared" si="132"/>
        <v>1696</v>
      </c>
      <c r="G133" s="22">
        <v>1633</v>
      </c>
      <c r="H133" s="22">
        <v>63</v>
      </c>
      <c r="I133" s="7">
        <f t="shared" si="107"/>
        <v>1494</v>
      </c>
      <c r="J133" s="22">
        <v>1490</v>
      </c>
      <c r="K133" s="22">
        <v>4</v>
      </c>
      <c r="L133" s="7">
        <f t="shared" si="170"/>
        <v>0</v>
      </c>
      <c r="M133" s="7">
        <f t="shared" si="171"/>
        <v>0</v>
      </c>
      <c r="N133" s="7">
        <f t="shared" si="172"/>
        <v>0</v>
      </c>
      <c r="O133" s="7">
        <f t="shared" si="173"/>
        <v>0</v>
      </c>
      <c r="P133" s="22"/>
      <c r="Q133" s="22"/>
      <c r="R133" s="7">
        <f t="shared" si="174"/>
        <v>0</v>
      </c>
      <c r="S133" s="22"/>
      <c r="T133" s="22"/>
      <c r="U133" s="22"/>
      <c r="V133" s="41"/>
      <c r="W133" s="41"/>
      <c r="X133" s="41"/>
      <c r="Y133" s="41"/>
      <c r="Z133" s="41"/>
      <c r="AA133" s="41"/>
      <c r="AB133" s="41"/>
      <c r="AC133" s="41"/>
      <c r="AD133" s="41"/>
      <c r="AE133" s="23"/>
    </row>
    <row r="134" spans="1:31">
      <c r="A134" s="21" t="s">
        <v>44</v>
      </c>
      <c r="B134" s="28" t="s">
        <v>141</v>
      </c>
      <c r="C134" s="7">
        <f t="shared" si="167"/>
        <v>2407</v>
      </c>
      <c r="D134" s="7">
        <f t="shared" si="168"/>
        <v>2340</v>
      </c>
      <c r="E134" s="7">
        <f t="shared" si="169"/>
        <v>67</v>
      </c>
      <c r="F134" s="7">
        <f t="shared" si="132"/>
        <v>1063</v>
      </c>
      <c r="G134" s="22">
        <v>1000</v>
      </c>
      <c r="H134" s="22">
        <v>63</v>
      </c>
      <c r="I134" s="7">
        <f t="shared" si="107"/>
        <v>1344</v>
      </c>
      <c r="J134" s="22">
        <v>1340</v>
      </c>
      <c r="K134" s="22">
        <v>4</v>
      </c>
      <c r="L134" s="7">
        <f t="shared" si="170"/>
        <v>0</v>
      </c>
      <c r="M134" s="7">
        <f t="shared" si="171"/>
        <v>0</v>
      </c>
      <c r="N134" s="7">
        <f t="shared" si="172"/>
        <v>0</v>
      </c>
      <c r="O134" s="7">
        <f t="shared" si="173"/>
        <v>0</v>
      </c>
      <c r="P134" s="22"/>
      <c r="Q134" s="22"/>
      <c r="R134" s="7">
        <f t="shared" si="174"/>
        <v>0</v>
      </c>
      <c r="S134" s="22"/>
      <c r="T134" s="22"/>
      <c r="U134" s="22"/>
      <c r="V134" s="41"/>
      <c r="W134" s="41"/>
      <c r="X134" s="41"/>
      <c r="Y134" s="41"/>
      <c r="Z134" s="41"/>
      <c r="AA134" s="41"/>
      <c r="AB134" s="41"/>
      <c r="AC134" s="41"/>
      <c r="AD134" s="41"/>
      <c r="AE134" s="23"/>
    </row>
    <row r="135" spans="1:31" ht="31.5">
      <c r="A135" s="21" t="s">
        <v>44</v>
      </c>
      <c r="B135" s="28" t="s">
        <v>43</v>
      </c>
      <c r="C135" s="7">
        <f t="shared" si="167"/>
        <v>24</v>
      </c>
      <c r="D135" s="7">
        <f t="shared" si="168"/>
        <v>0</v>
      </c>
      <c r="E135" s="7">
        <f t="shared" si="169"/>
        <v>24</v>
      </c>
      <c r="F135" s="7">
        <f t="shared" si="132"/>
        <v>0</v>
      </c>
      <c r="G135" s="22"/>
      <c r="H135" s="22"/>
      <c r="I135" s="7">
        <f t="shared" si="107"/>
        <v>24</v>
      </c>
      <c r="J135" s="22"/>
      <c r="K135" s="22">
        <v>24</v>
      </c>
      <c r="L135" s="7">
        <f t="shared" si="170"/>
        <v>0</v>
      </c>
      <c r="M135" s="7">
        <f t="shared" si="171"/>
        <v>0</v>
      </c>
      <c r="N135" s="7">
        <f t="shared" si="172"/>
        <v>0</v>
      </c>
      <c r="O135" s="7">
        <f t="shared" si="173"/>
        <v>0</v>
      </c>
      <c r="P135" s="22"/>
      <c r="Q135" s="22"/>
      <c r="R135" s="7">
        <f t="shared" si="174"/>
        <v>0</v>
      </c>
      <c r="S135" s="22"/>
      <c r="T135" s="22"/>
      <c r="U135" s="22"/>
      <c r="V135" s="41"/>
      <c r="W135" s="41"/>
      <c r="X135" s="41"/>
      <c r="Y135" s="41"/>
      <c r="Z135" s="41"/>
      <c r="AA135" s="41"/>
      <c r="AB135" s="41"/>
      <c r="AC135" s="41"/>
      <c r="AD135" s="41"/>
      <c r="AE135" s="23"/>
    </row>
    <row r="136" spans="1:31" s="2" customFormat="1">
      <c r="A136" s="24">
        <v>10</v>
      </c>
      <c r="B136" s="30" t="s">
        <v>142</v>
      </c>
      <c r="C136" s="26">
        <f>SUM(C137:C148)</f>
        <v>18676.53</v>
      </c>
      <c r="D136" s="26">
        <f t="shared" ref="D136:K136" si="175">SUM(D137:D148)</f>
        <v>17790</v>
      </c>
      <c r="E136" s="26">
        <f t="shared" si="175"/>
        <v>886.53</v>
      </c>
      <c r="F136" s="26">
        <f t="shared" si="175"/>
        <v>6816.53</v>
      </c>
      <c r="G136" s="26">
        <f t="shared" si="175"/>
        <v>6000</v>
      </c>
      <c r="H136" s="26">
        <f t="shared" si="175"/>
        <v>816.53</v>
      </c>
      <c r="I136" s="26">
        <f t="shared" si="175"/>
        <v>11860</v>
      </c>
      <c r="J136" s="26">
        <f t="shared" si="175"/>
        <v>11790</v>
      </c>
      <c r="K136" s="26">
        <f t="shared" si="175"/>
        <v>70</v>
      </c>
      <c r="L136" s="26">
        <f t="shared" ref="L136" si="176">SUM(L137:L148)</f>
        <v>19345.626666</v>
      </c>
      <c r="M136" s="26">
        <f t="shared" ref="M136" si="177">SUM(M137:M148)</f>
        <v>15223.039936000001</v>
      </c>
      <c r="N136" s="26">
        <f t="shared" ref="N136" si="178">SUM(N137:N148)</f>
        <v>4122.58673</v>
      </c>
      <c r="O136" s="26">
        <f t="shared" ref="O136" si="179">SUM(O137:O148)</f>
        <v>8852.5981080000001</v>
      </c>
      <c r="P136" s="26">
        <f t="shared" ref="P136" si="180">SUM(P137:P148)</f>
        <v>5210.0113780000001</v>
      </c>
      <c r="Q136" s="26">
        <f t="shared" ref="Q136" si="181">SUM(Q137:Q148)</f>
        <v>3642.58673</v>
      </c>
      <c r="R136" s="26">
        <f t="shared" ref="R136" si="182">SUM(R137:R148)</f>
        <v>10493.028558</v>
      </c>
      <c r="S136" s="26">
        <f t="shared" ref="S136" si="183">SUM(S137:S148)</f>
        <v>10013.028558</v>
      </c>
      <c r="T136" s="26">
        <f t="shared" ref="T136" si="184">SUM(T137:T148)</f>
        <v>480</v>
      </c>
      <c r="U136" s="26">
        <f t="shared" ref="U136" si="185">SUM(U137:U148)</f>
        <v>0</v>
      </c>
      <c r="V136" s="41">
        <f t="shared" si="120"/>
        <v>1.035825534293576</v>
      </c>
      <c r="W136" s="41">
        <f t="shared" si="145"/>
        <v>0.8557076973580664</v>
      </c>
      <c r="X136" s="41">
        <f t="shared" si="121"/>
        <v>4.6502506739760641</v>
      </c>
      <c r="Y136" s="41">
        <f t="shared" si="122"/>
        <v>1.2986956865149863</v>
      </c>
      <c r="Z136" s="41">
        <f t="shared" si="146"/>
        <v>0.86833522966666665</v>
      </c>
      <c r="AA136" s="41">
        <f t="shared" si="123"/>
        <v>4.4610568258361605</v>
      </c>
      <c r="AB136" s="41">
        <f t="shared" si="124"/>
        <v>0.88474102512647557</v>
      </c>
      <c r="AC136" s="41">
        <f t="shared" si="147"/>
        <v>0.84928147226463102</v>
      </c>
      <c r="AD136" s="41">
        <f t="shared" si="125"/>
        <v>6.8571428571428568</v>
      </c>
      <c r="AE136" s="27"/>
    </row>
    <row r="137" spans="1:31">
      <c r="A137" s="21" t="s">
        <v>44</v>
      </c>
      <c r="B137" s="28" t="s">
        <v>143</v>
      </c>
      <c r="C137" s="7">
        <f t="shared" ref="C137:C148" si="186">+D137+E137</f>
        <v>438.53</v>
      </c>
      <c r="D137" s="7">
        <f t="shared" ref="D137:D148" si="187">+G137+J137</f>
        <v>0</v>
      </c>
      <c r="E137" s="7">
        <f t="shared" ref="E137:E148" si="188">+H137+K137</f>
        <v>438.53</v>
      </c>
      <c r="F137" s="7">
        <f t="shared" si="132"/>
        <v>438.53</v>
      </c>
      <c r="G137" s="22"/>
      <c r="H137" s="22">
        <v>438.53</v>
      </c>
      <c r="I137" s="7">
        <f t="shared" si="107"/>
        <v>0</v>
      </c>
      <c r="J137" s="22"/>
      <c r="K137" s="22"/>
      <c r="L137" s="7">
        <f t="shared" ref="L137:L148" si="189">+M137+N137</f>
        <v>19345.626666</v>
      </c>
      <c r="M137" s="7">
        <f t="shared" ref="M137:M148" si="190">P137+S137</f>
        <v>15223.039936000001</v>
      </c>
      <c r="N137" s="7">
        <f t="shared" ref="N137:N148" si="191">+Q137+T137</f>
        <v>4122.58673</v>
      </c>
      <c r="O137" s="7">
        <f t="shared" ref="O137:O148" si="192">+P137+Q137</f>
        <v>8852.5981080000001</v>
      </c>
      <c r="P137" s="22">
        <v>5210.0113780000001</v>
      </c>
      <c r="Q137" s="22">
        <v>3642.58673</v>
      </c>
      <c r="R137" s="7">
        <f t="shared" ref="R137:R148" si="193">+S137+T137</f>
        <v>10493.028558</v>
      </c>
      <c r="S137" s="22">
        <v>10013.028558</v>
      </c>
      <c r="T137" s="22">
        <v>480</v>
      </c>
      <c r="U137" s="22"/>
      <c r="V137" s="41">
        <f t="shared" si="120"/>
        <v>44.114716589514977</v>
      </c>
      <c r="W137" s="41"/>
      <c r="X137" s="41">
        <f t="shared" si="121"/>
        <v>9.4009229243153261</v>
      </c>
      <c r="Y137" s="41">
        <f t="shared" si="122"/>
        <v>20.186984033019407</v>
      </c>
      <c r="Z137" s="41"/>
      <c r="AA137" s="41">
        <f t="shared" si="123"/>
        <v>8.3063569881193988</v>
      </c>
      <c r="AB137" s="41"/>
      <c r="AC137" s="41"/>
      <c r="AD137" s="41"/>
      <c r="AE137" s="23"/>
    </row>
    <row r="138" spans="1:31">
      <c r="A138" s="21" t="s">
        <v>44</v>
      </c>
      <c r="B138" s="28" t="s">
        <v>144</v>
      </c>
      <c r="C138" s="7">
        <f t="shared" si="186"/>
        <v>634</v>
      </c>
      <c r="D138" s="7">
        <f t="shared" si="187"/>
        <v>630</v>
      </c>
      <c r="E138" s="7">
        <f t="shared" si="188"/>
        <v>4</v>
      </c>
      <c r="F138" s="7">
        <f t="shared" si="132"/>
        <v>0</v>
      </c>
      <c r="G138" s="22"/>
      <c r="H138" s="22"/>
      <c r="I138" s="7">
        <f t="shared" si="107"/>
        <v>634</v>
      </c>
      <c r="J138" s="22">
        <v>630</v>
      </c>
      <c r="K138" s="22">
        <v>4</v>
      </c>
      <c r="L138" s="7">
        <f t="shared" si="189"/>
        <v>0</v>
      </c>
      <c r="M138" s="7">
        <f t="shared" si="190"/>
        <v>0</v>
      </c>
      <c r="N138" s="7">
        <f t="shared" si="191"/>
        <v>0</v>
      </c>
      <c r="O138" s="7">
        <f t="shared" si="192"/>
        <v>0</v>
      </c>
      <c r="P138" s="22"/>
      <c r="Q138" s="22"/>
      <c r="R138" s="7">
        <f t="shared" si="193"/>
        <v>0</v>
      </c>
      <c r="S138" s="22"/>
      <c r="T138" s="22"/>
      <c r="U138" s="22"/>
      <c r="V138" s="41"/>
      <c r="W138" s="41"/>
      <c r="X138" s="41"/>
      <c r="Y138" s="41"/>
      <c r="Z138" s="41"/>
      <c r="AA138" s="41"/>
      <c r="AB138" s="41"/>
      <c r="AC138" s="41"/>
      <c r="AD138" s="41"/>
      <c r="AE138" s="23"/>
    </row>
    <row r="139" spans="1:31">
      <c r="A139" s="21" t="s">
        <v>44</v>
      </c>
      <c r="B139" s="28" t="s">
        <v>145</v>
      </c>
      <c r="C139" s="7">
        <f t="shared" si="186"/>
        <v>2427</v>
      </c>
      <c r="D139" s="7">
        <f t="shared" si="187"/>
        <v>2360</v>
      </c>
      <c r="E139" s="7">
        <f t="shared" si="188"/>
        <v>67</v>
      </c>
      <c r="F139" s="7">
        <f t="shared" si="132"/>
        <v>1063</v>
      </c>
      <c r="G139" s="22">
        <v>1000</v>
      </c>
      <c r="H139" s="22">
        <v>63</v>
      </c>
      <c r="I139" s="7">
        <f t="shared" si="107"/>
        <v>1364</v>
      </c>
      <c r="J139" s="22">
        <v>1360</v>
      </c>
      <c r="K139" s="22">
        <v>4</v>
      </c>
      <c r="L139" s="7">
        <f t="shared" si="189"/>
        <v>0</v>
      </c>
      <c r="M139" s="7">
        <f t="shared" si="190"/>
        <v>0</v>
      </c>
      <c r="N139" s="7">
        <f t="shared" si="191"/>
        <v>0</v>
      </c>
      <c r="O139" s="7">
        <f t="shared" si="192"/>
        <v>0</v>
      </c>
      <c r="P139" s="22"/>
      <c r="Q139" s="22"/>
      <c r="R139" s="7">
        <f t="shared" si="193"/>
        <v>0</v>
      </c>
      <c r="S139" s="22"/>
      <c r="T139" s="22"/>
      <c r="U139" s="22"/>
      <c r="V139" s="41"/>
      <c r="W139" s="41"/>
      <c r="X139" s="41"/>
      <c r="Y139" s="41"/>
      <c r="Z139" s="41"/>
      <c r="AA139" s="41"/>
      <c r="AB139" s="41"/>
      <c r="AC139" s="41"/>
      <c r="AD139" s="41"/>
      <c r="AE139" s="23"/>
    </row>
    <row r="140" spans="1:31">
      <c r="A140" s="21" t="s">
        <v>44</v>
      </c>
      <c r="B140" s="28" t="s">
        <v>146</v>
      </c>
      <c r="C140" s="7">
        <f t="shared" si="186"/>
        <v>2267</v>
      </c>
      <c r="D140" s="7">
        <f t="shared" si="187"/>
        <v>2200</v>
      </c>
      <c r="E140" s="7">
        <f t="shared" si="188"/>
        <v>67</v>
      </c>
      <c r="F140" s="7">
        <f t="shared" si="132"/>
        <v>1063</v>
      </c>
      <c r="G140" s="22">
        <v>1000</v>
      </c>
      <c r="H140" s="22">
        <v>63</v>
      </c>
      <c r="I140" s="7">
        <f t="shared" si="107"/>
        <v>1204</v>
      </c>
      <c r="J140" s="22">
        <v>1200</v>
      </c>
      <c r="K140" s="22">
        <v>4</v>
      </c>
      <c r="L140" s="7">
        <f t="shared" si="189"/>
        <v>0</v>
      </c>
      <c r="M140" s="7">
        <f t="shared" si="190"/>
        <v>0</v>
      </c>
      <c r="N140" s="7">
        <f t="shared" si="191"/>
        <v>0</v>
      </c>
      <c r="O140" s="7">
        <f t="shared" si="192"/>
        <v>0</v>
      </c>
      <c r="P140" s="22"/>
      <c r="Q140" s="22"/>
      <c r="R140" s="7">
        <f t="shared" si="193"/>
        <v>0</v>
      </c>
      <c r="S140" s="22"/>
      <c r="T140" s="22"/>
      <c r="U140" s="22"/>
      <c r="V140" s="41"/>
      <c r="W140" s="41"/>
      <c r="X140" s="41"/>
      <c r="Y140" s="41"/>
      <c r="Z140" s="41"/>
      <c r="AA140" s="41"/>
      <c r="AB140" s="41"/>
      <c r="AC140" s="41"/>
      <c r="AD140" s="41"/>
      <c r="AE140" s="23"/>
    </row>
    <row r="141" spans="1:31">
      <c r="A141" s="21" t="s">
        <v>44</v>
      </c>
      <c r="B141" s="28" t="s">
        <v>147</v>
      </c>
      <c r="C141" s="7">
        <f t="shared" si="186"/>
        <v>2467</v>
      </c>
      <c r="D141" s="7">
        <f t="shared" si="187"/>
        <v>2400</v>
      </c>
      <c r="E141" s="7">
        <f t="shared" si="188"/>
        <v>67</v>
      </c>
      <c r="F141" s="7">
        <f t="shared" si="132"/>
        <v>1063</v>
      </c>
      <c r="G141" s="22">
        <v>1000</v>
      </c>
      <c r="H141" s="22">
        <v>63</v>
      </c>
      <c r="I141" s="7">
        <f t="shared" si="107"/>
        <v>1404</v>
      </c>
      <c r="J141" s="22">
        <v>1400</v>
      </c>
      <c r="K141" s="22">
        <v>4</v>
      </c>
      <c r="L141" s="7">
        <f t="shared" si="189"/>
        <v>0</v>
      </c>
      <c r="M141" s="7">
        <f t="shared" si="190"/>
        <v>0</v>
      </c>
      <c r="N141" s="7">
        <f t="shared" si="191"/>
        <v>0</v>
      </c>
      <c r="O141" s="7">
        <f t="shared" si="192"/>
        <v>0</v>
      </c>
      <c r="P141" s="22"/>
      <c r="Q141" s="22"/>
      <c r="R141" s="7">
        <f t="shared" si="193"/>
        <v>0</v>
      </c>
      <c r="S141" s="22"/>
      <c r="T141" s="22"/>
      <c r="U141" s="22"/>
      <c r="V141" s="41"/>
      <c r="W141" s="41"/>
      <c r="X141" s="41"/>
      <c r="Y141" s="41"/>
      <c r="Z141" s="41"/>
      <c r="AA141" s="41"/>
      <c r="AB141" s="41"/>
      <c r="AC141" s="41"/>
      <c r="AD141" s="41"/>
      <c r="AE141" s="23"/>
    </row>
    <row r="142" spans="1:31">
      <c r="A142" s="21" t="s">
        <v>44</v>
      </c>
      <c r="B142" s="28" t="s">
        <v>148</v>
      </c>
      <c r="C142" s="7">
        <f t="shared" si="186"/>
        <v>3127</v>
      </c>
      <c r="D142" s="7">
        <f t="shared" si="187"/>
        <v>3060</v>
      </c>
      <c r="E142" s="7">
        <f t="shared" si="188"/>
        <v>67</v>
      </c>
      <c r="F142" s="7">
        <f t="shared" si="132"/>
        <v>1063</v>
      </c>
      <c r="G142" s="22">
        <v>1000</v>
      </c>
      <c r="H142" s="22">
        <v>63</v>
      </c>
      <c r="I142" s="7">
        <f t="shared" si="107"/>
        <v>2064</v>
      </c>
      <c r="J142" s="22">
        <v>2060</v>
      </c>
      <c r="K142" s="22">
        <v>4</v>
      </c>
      <c r="L142" s="7">
        <f t="shared" si="189"/>
        <v>0</v>
      </c>
      <c r="M142" s="7">
        <f t="shared" si="190"/>
        <v>0</v>
      </c>
      <c r="N142" s="7">
        <f t="shared" si="191"/>
        <v>0</v>
      </c>
      <c r="O142" s="7">
        <f t="shared" si="192"/>
        <v>0</v>
      </c>
      <c r="P142" s="22"/>
      <c r="Q142" s="22"/>
      <c r="R142" s="7">
        <f t="shared" si="193"/>
        <v>0</v>
      </c>
      <c r="S142" s="22"/>
      <c r="T142" s="22"/>
      <c r="U142" s="22"/>
      <c r="V142" s="41"/>
      <c r="W142" s="41"/>
      <c r="X142" s="41"/>
      <c r="Y142" s="41"/>
      <c r="Z142" s="41"/>
      <c r="AA142" s="41"/>
      <c r="AB142" s="41"/>
      <c r="AC142" s="41"/>
      <c r="AD142" s="41"/>
      <c r="AE142" s="23"/>
    </row>
    <row r="143" spans="1:31">
      <c r="A143" s="21" t="s">
        <v>44</v>
      </c>
      <c r="B143" s="28" t="s">
        <v>149</v>
      </c>
      <c r="C143" s="7">
        <f t="shared" si="186"/>
        <v>2837</v>
      </c>
      <c r="D143" s="7">
        <f t="shared" si="187"/>
        <v>2770</v>
      </c>
      <c r="E143" s="7">
        <f t="shared" si="188"/>
        <v>67</v>
      </c>
      <c r="F143" s="7">
        <f t="shared" si="132"/>
        <v>1063</v>
      </c>
      <c r="G143" s="22">
        <v>1000</v>
      </c>
      <c r="H143" s="22">
        <v>63</v>
      </c>
      <c r="I143" s="7">
        <f t="shared" si="107"/>
        <v>1774</v>
      </c>
      <c r="J143" s="22">
        <v>1770</v>
      </c>
      <c r="K143" s="22">
        <v>4</v>
      </c>
      <c r="L143" s="7">
        <f t="shared" si="189"/>
        <v>0</v>
      </c>
      <c r="M143" s="7">
        <f t="shared" si="190"/>
        <v>0</v>
      </c>
      <c r="N143" s="7">
        <f t="shared" si="191"/>
        <v>0</v>
      </c>
      <c r="O143" s="7">
        <f t="shared" si="192"/>
        <v>0</v>
      </c>
      <c r="P143" s="22"/>
      <c r="Q143" s="22"/>
      <c r="R143" s="7">
        <f t="shared" si="193"/>
        <v>0</v>
      </c>
      <c r="S143" s="22"/>
      <c r="T143" s="22"/>
      <c r="U143" s="22"/>
      <c r="V143" s="41"/>
      <c r="W143" s="41"/>
      <c r="X143" s="41"/>
      <c r="Y143" s="41"/>
      <c r="Z143" s="41"/>
      <c r="AA143" s="41"/>
      <c r="AB143" s="41"/>
      <c r="AC143" s="41"/>
      <c r="AD143" s="41"/>
      <c r="AE143" s="23"/>
    </row>
    <row r="144" spans="1:31">
      <c r="A144" s="21" t="s">
        <v>44</v>
      </c>
      <c r="B144" s="28" t="s">
        <v>150</v>
      </c>
      <c r="C144" s="7">
        <f t="shared" si="186"/>
        <v>2567</v>
      </c>
      <c r="D144" s="7">
        <f t="shared" si="187"/>
        <v>2500</v>
      </c>
      <c r="E144" s="7">
        <f t="shared" si="188"/>
        <v>67</v>
      </c>
      <c r="F144" s="7">
        <f t="shared" si="132"/>
        <v>1063</v>
      </c>
      <c r="G144" s="22">
        <v>1000</v>
      </c>
      <c r="H144" s="22">
        <v>63</v>
      </c>
      <c r="I144" s="7">
        <f t="shared" ref="I144:I193" si="194">+J144+K144</f>
        <v>1504</v>
      </c>
      <c r="J144" s="22">
        <v>1500</v>
      </c>
      <c r="K144" s="22">
        <v>4</v>
      </c>
      <c r="L144" s="7">
        <f t="shared" si="189"/>
        <v>0</v>
      </c>
      <c r="M144" s="7">
        <f t="shared" si="190"/>
        <v>0</v>
      </c>
      <c r="N144" s="7">
        <f t="shared" si="191"/>
        <v>0</v>
      </c>
      <c r="O144" s="7">
        <f t="shared" si="192"/>
        <v>0</v>
      </c>
      <c r="P144" s="22"/>
      <c r="Q144" s="22"/>
      <c r="R144" s="7">
        <f t="shared" si="193"/>
        <v>0</v>
      </c>
      <c r="S144" s="22"/>
      <c r="T144" s="22"/>
      <c r="U144" s="22"/>
      <c r="V144" s="41"/>
      <c r="W144" s="41"/>
      <c r="X144" s="41"/>
      <c r="Y144" s="41"/>
      <c r="Z144" s="41"/>
      <c r="AA144" s="41"/>
      <c r="AB144" s="41"/>
      <c r="AC144" s="41"/>
      <c r="AD144" s="41"/>
      <c r="AE144" s="23"/>
    </row>
    <row r="145" spans="1:31">
      <c r="A145" s="21" t="s">
        <v>44</v>
      </c>
      <c r="B145" s="28" t="s">
        <v>151</v>
      </c>
      <c r="C145" s="7">
        <f t="shared" si="186"/>
        <v>624</v>
      </c>
      <c r="D145" s="7">
        <f t="shared" si="187"/>
        <v>620</v>
      </c>
      <c r="E145" s="7">
        <f t="shared" si="188"/>
        <v>4</v>
      </c>
      <c r="F145" s="7">
        <f t="shared" si="132"/>
        <v>0</v>
      </c>
      <c r="G145" s="22"/>
      <c r="H145" s="22"/>
      <c r="I145" s="7">
        <f t="shared" si="194"/>
        <v>624</v>
      </c>
      <c r="J145" s="22">
        <v>620</v>
      </c>
      <c r="K145" s="22">
        <v>4</v>
      </c>
      <c r="L145" s="7">
        <f t="shared" si="189"/>
        <v>0</v>
      </c>
      <c r="M145" s="7">
        <f t="shared" si="190"/>
        <v>0</v>
      </c>
      <c r="N145" s="7">
        <f t="shared" si="191"/>
        <v>0</v>
      </c>
      <c r="O145" s="7">
        <f t="shared" si="192"/>
        <v>0</v>
      </c>
      <c r="P145" s="22"/>
      <c r="Q145" s="22"/>
      <c r="R145" s="7">
        <f t="shared" si="193"/>
        <v>0</v>
      </c>
      <c r="S145" s="22"/>
      <c r="T145" s="22"/>
      <c r="U145" s="22"/>
      <c r="V145" s="41"/>
      <c r="W145" s="41"/>
      <c r="X145" s="41"/>
      <c r="Y145" s="41"/>
      <c r="Z145" s="41"/>
      <c r="AA145" s="41"/>
      <c r="AB145" s="41"/>
      <c r="AC145" s="41"/>
      <c r="AD145" s="41"/>
      <c r="AE145" s="23"/>
    </row>
    <row r="146" spans="1:31">
      <c r="A146" s="21" t="s">
        <v>44</v>
      </c>
      <c r="B146" s="28" t="s">
        <v>152</v>
      </c>
      <c r="C146" s="7">
        <f t="shared" si="186"/>
        <v>464</v>
      </c>
      <c r="D146" s="7">
        <f t="shared" si="187"/>
        <v>460</v>
      </c>
      <c r="E146" s="7">
        <f t="shared" si="188"/>
        <v>4</v>
      </c>
      <c r="F146" s="7">
        <f t="shared" si="132"/>
        <v>0</v>
      </c>
      <c r="G146" s="22"/>
      <c r="H146" s="22"/>
      <c r="I146" s="7">
        <f t="shared" si="194"/>
        <v>464</v>
      </c>
      <c r="J146" s="22">
        <v>460</v>
      </c>
      <c r="K146" s="22">
        <v>4</v>
      </c>
      <c r="L146" s="7">
        <f t="shared" si="189"/>
        <v>0</v>
      </c>
      <c r="M146" s="7">
        <f t="shared" si="190"/>
        <v>0</v>
      </c>
      <c r="N146" s="7">
        <f t="shared" si="191"/>
        <v>0</v>
      </c>
      <c r="O146" s="7">
        <f t="shared" si="192"/>
        <v>0</v>
      </c>
      <c r="P146" s="22"/>
      <c r="Q146" s="22"/>
      <c r="R146" s="7">
        <f t="shared" si="193"/>
        <v>0</v>
      </c>
      <c r="S146" s="22"/>
      <c r="T146" s="22"/>
      <c r="U146" s="22"/>
      <c r="V146" s="41"/>
      <c r="W146" s="41"/>
      <c r="X146" s="41"/>
      <c r="Y146" s="41"/>
      <c r="Z146" s="41"/>
      <c r="AA146" s="41"/>
      <c r="AB146" s="41"/>
      <c r="AC146" s="41"/>
      <c r="AD146" s="41"/>
      <c r="AE146" s="23"/>
    </row>
    <row r="147" spans="1:31">
      <c r="A147" s="21" t="s">
        <v>44</v>
      </c>
      <c r="B147" s="28" t="s">
        <v>153</v>
      </c>
      <c r="C147" s="7">
        <f t="shared" si="186"/>
        <v>794</v>
      </c>
      <c r="D147" s="7">
        <f t="shared" si="187"/>
        <v>790</v>
      </c>
      <c r="E147" s="7">
        <f t="shared" si="188"/>
        <v>4</v>
      </c>
      <c r="F147" s="7">
        <f t="shared" si="132"/>
        <v>0</v>
      </c>
      <c r="G147" s="22"/>
      <c r="H147" s="22"/>
      <c r="I147" s="7">
        <f t="shared" si="194"/>
        <v>794</v>
      </c>
      <c r="J147" s="22">
        <v>790</v>
      </c>
      <c r="K147" s="22">
        <v>4</v>
      </c>
      <c r="L147" s="7">
        <f t="shared" si="189"/>
        <v>0</v>
      </c>
      <c r="M147" s="7">
        <f t="shared" si="190"/>
        <v>0</v>
      </c>
      <c r="N147" s="7">
        <f t="shared" si="191"/>
        <v>0</v>
      </c>
      <c r="O147" s="7">
        <f t="shared" si="192"/>
        <v>0</v>
      </c>
      <c r="P147" s="22"/>
      <c r="Q147" s="22"/>
      <c r="R147" s="7">
        <f t="shared" si="193"/>
        <v>0</v>
      </c>
      <c r="S147" s="22"/>
      <c r="T147" s="22"/>
      <c r="U147" s="22"/>
      <c r="V147" s="41"/>
      <c r="W147" s="41"/>
      <c r="X147" s="41"/>
      <c r="Y147" s="41"/>
      <c r="Z147" s="41"/>
      <c r="AA147" s="41"/>
      <c r="AB147" s="41"/>
      <c r="AC147" s="41"/>
      <c r="AD147" s="41"/>
      <c r="AE147" s="23"/>
    </row>
    <row r="148" spans="1:31" ht="31.5">
      <c r="A148" s="21" t="s">
        <v>44</v>
      </c>
      <c r="B148" s="28" t="s">
        <v>43</v>
      </c>
      <c r="C148" s="7">
        <f t="shared" si="186"/>
        <v>30</v>
      </c>
      <c r="D148" s="7">
        <f t="shared" si="187"/>
        <v>0</v>
      </c>
      <c r="E148" s="7">
        <f t="shared" si="188"/>
        <v>30</v>
      </c>
      <c r="F148" s="7">
        <f t="shared" si="132"/>
        <v>0</v>
      </c>
      <c r="G148" s="22"/>
      <c r="H148" s="22"/>
      <c r="I148" s="7">
        <f t="shared" si="194"/>
        <v>30</v>
      </c>
      <c r="J148" s="22"/>
      <c r="K148" s="22">
        <v>30</v>
      </c>
      <c r="L148" s="7">
        <f t="shared" si="189"/>
        <v>0</v>
      </c>
      <c r="M148" s="7">
        <f t="shared" si="190"/>
        <v>0</v>
      </c>
      <c r="N148" s="7">
        <f t="shared" si="191"/>
        <v>0</v>
      </c>
      <c r="O148" s="7">
        <f t="shared" si="192"/>
        <v>0</v>
      </c>
      <c r="P148" s="22"/>
      <c r="Q148" s="22"/>
      <c r="R148" s="7">
        <f t="shared" si="193"/>
        <v>0</v>
      </c>
      <c r="S148" s="22"/>
      <c r="T148" s="22"/>
      <c r="U148" s="22"/>
      <c r="V148" s="41"/>
      <c r="W148" s="41"/>
      <c r="X148" s="41"/>
      <c r="Y148" s="41"/>
      <c r="Z148" s="41"/>
      <c r="AA148" s="41"/>
      <c r="AB148" s="41"/>
      <c r="AC148" s="41"/>
      <c r="AD148" s="41"/>
      <c r="AE148" s="23"/>
    </row>
    <row r="149" spans="1:31" s="2" customFormat="1" ht="31.5">
      <c r="A149" s="24" t="s">
        <v>154</v>
      </c>
      <c r="B149" s="30" t="s">
        <v>155</v>
      </c>
      <c r="C149" s="26">
        <f>SUM(C150:C158)</f>
        <v>3429</v>
      </c>
      <c r="D149" s="26">
        <f t="shared" ref="D149:K149" si="195">SUM(D150:D158)</f>
        <v>3380</v>
      </c>
      <c r="E149" s="26">
        <f t="shared" si="195"/>
        <v>49</v>
      </c>
      <c r="F149" s="26">
        <f t="shared" si="195"/>
        <v>210</v>
      </c>
      <c r="G149" s="26">
        <f t="shared" si="195"/>
        <v>210</v>
      </c>
      <c r="H149" s="26">
        <f t="shared" si="195"/>
        <v>0</v>
      </c>
      <c r="I149" s="26">
        <f t="shared" si="195"/>
        <v>3219</v>
      </c>
      <c r="J149" s="26">
        <f t="shared" si="195"/>
        <v>3170</v>
      </c>
      <c r="K149" s="26">
        <f t="shared" si="195"/>
        <v>49</v>
      </c>
      <c r="L149" s="26">
        <f t="shared" ref="L149" si="196">SUM(L150:L158)</f>
        <v>6698.9448499999999</v>
      </c>
      <c r="M149" s="26">
        <f t="shared" ref="M149" si="197">SUM(M150:M158)</f>
        <v>5245.26073</v>
      </c>
      <c r="N149" s="26">
        <f t="shared" ref="N149" si="198">SUM(N150:N158)</f>
        <v>1453.6841199999999</v>
      </c>
      <c r="O149" s="26">
        <f t="shared" ref="O149" si="199">SUM(O150:O158)</f>
        <v>855.61217699999997</v>
      </c>
      <c r="P149" s="26">
        <f t="shared" ref="P149" si="200">SUM(P150:P158)</f>
        <v>208.319177</v>
      </c>
      <c r="Q149" s="26">
        <f t="shared" ref="Q149" si="201">SUM(Q150:Q158)</f>
        <v>647.29300000000001</v>
      </c>
      <c r="R149" s="26">
        <f t="shared" ref="R149" si="202">SUM(R150:R158)</f>
        <v>5843.3326729999999</v>
      </c>
      <c r="S149" s="26">
        <f t="shared" ref="S149" si="203">SUM(S150:S158)</f>
        <v>5036.9415529999997</v>
      </c>
      <c r="T149" s="26">
        <f t="shared" ref="T149" si="204">SUM(T150:T158)</f>
        <v>806.39112</v>
      </c>
      <c r="U149" s="26">
        <f t="shared" ref="U149" si="205">SUM(U150:U158)</f>
        <v>0</v>
      </c>
      <c r="V149" s="41">
        <f t="shared" ref="V149:V180" si="206">L149/C149</f>
        <v>1.9536147127442403</v>
      </c>
      <c r="W149" s="41">
        <f t="shared" ref="W149:W180" si="207">M149/D149</f>
        <v>1.5518522869822484</v>
      </c>
      <c r="X149" s="41">
        <f t="shared" ref="X149:X180" si="208">N149/E149</f>
        <v>29.667022857142854</v>
      </c>
      <c r="Y149" s="41">
        <f t="shared" ref="Y149:Y180" si="209">O149/F149</f>
        <v>4.0743437</v>
      </c>
      <c r="Z149" s="41">
        <f t="shared" ref="Z149:Z180" si="210">P149/G149</f>
        <v>0.9919960809523809</v>
      </c>
      <c r="AA149" s="41"/>
      <c r="AB149" s="41">
        <f t="shared" ref="AB149:AB179" si="211">R149/I149</f>
        <v>1.8152633342652997</v>
      </c>
      <c r="AC149" s="41">
        <f t="shared" ref="AC149:AC179" si="212">S149/J149</f>
        <v>1.5889405529968452</v>
      </c>
      <c r="AD149" s="41">
        <f t="shared" ref="AD149:AD179" si="213">T149/K149</f>
        <v>16.456961632653062</v>
      </c>
      <c r="AE149" s="27"/>
    </row>
    <row r="150" spans="1:31">
      <c r="A150" s="21" t="s">
        <v>44</v>
      </c>
      <c r="B150" s="28" t="s">
        <v>156</v>
      </c>
      <c r="C150" s="7">
        <f t="shared" ref="C150:C158" si="214">+D150+E150</f>
        <v>210</v>
      </c>
      <c r="D150" s="7">
        <f t="shared" ref="D150:D158" si="215">+G150+J150</f>
        <v>210</v>
      </c>
      <c r="E150" s="7">
        <f t="shared" ref="E150:E158" si="216">+H150+K150</f>
        <v>0</v>
      </c>
      <c r="F150" s="7">
        <f t="shared" si="132"/>
        <v>210</v>
      </c>
      <c r="G150" s="22">
        <v>210</v>
      </c>
      <c r="H150" s="22"/>
      <c r="I150" s="7">
        <f t="shared" si="194"/>
        <v>0</v>
      </c>
      <c r="J150" s="22"/>
      <c r="K150" s="22"/>
      <c r="L150" s="7">
        <f t="shared" ref="L150:L158" si="217">+M150+N150</f>
        <v>6698.9448499999999</v>
      </c>
      <c r="M150" s="7">
        <f t="shared" ref="M150:M158" si="218">P150+S150</f>
        <v>5245.26073</v>
      </c>
      <c r="N150" s="7">
        <f t="shared" ref="N150:N158" si="219">+Q150+T150</f>
        <v>1453.6841199999999</v>
      </c>
      <c r="O150" s="7">
        <f t="shared" ref="O150:O158" si="220">+P150+Q150</f>
        <v>855.61217699999997</v>
      </c>
      <c r="P150" s="22">
        <v>208.319177</v>
      </c>
      <c r="Q150" s="22">
        <v>647.29300000000001</v>
      </c>
      <c r="R150" s="7">
        <f t="shared" ref="R150:R158" si="221">+S150+T150</f>
        <v>5843.3326729999999</v>
      </c>
      <c r="S150" s="22">
        <v>5036.9415529999997</v>
      </c>
      <c r="T150" s="22">
        <v>806.39112</v>
      </c>
      <c r="U150" s="22"/>
      <c r="V150" s="41">
        <f t="shared" si="206"/>
        <v>31.899737380952381</v>
      </c>
      <c r="W150" s="41">
        <f t="shared" si="207"/>
        <v>24.977432047619047</v>
      </c>
      <c r="X150" s="41"/>
      <c r="Y150" s="41">
        <f t="shared" si="209"/>
        <v>4.0743437</v>
      </c>
      <c r="Z150" s="41">
        <f t="shared" si="210"/>
        <v>0.9919960809523809</v>
      </c>
      <c r="AA150" s="41"/>
      <c r="AB150" s="41"/>
      <c r="AC150" s="41"/>
      <c r="AD150" s="41"/>
      <c r="AE150" s="23"/>
    </row>
    <row r="151" spans="1:31">
      <c r="A151" s="21" t="s">
        <v>44</v>
      </c>
      <c r="B151" s="28" t="s">
        <v>157</v>
      </c>
      <c r="C151" s="7">
        <f t="shared" si="214"/>
        <v>754</v>
      </c>
      <c r="D151" s="7">
        <f t="shared" si="215"/>
        <v>750</v>
      </c>
      <c r="E151" s="7">
        <f t="shared" si="216"/>
        <v>4</v>
      </c>
      <c r="F151" s="7">
        <f t="shared" si="132"/>
        <v>0</v>
      </c>
      <c r="G151" s="22"/>
      <c r="H151" s="22"/>
      <c r="I151" s="7">
        <f t="shared" si="194"/>
        <v>754</v>
      </c>
      <c r="J151" s="22">
        <v>750</v>
      </c>
      <c r="K151" s="22">
        <v>4</v>
      </c>
      <c r="L151" s="7">
        <f t="shared" si="217"/>
        <v>0</v>
      </c>
      <c r="M151" s="7">
        <f t="shared" si="218"/>
        <v>0</v>
      </c>
      <c r="N151" s="7">
        <f t="shared" si="219"/>
        <v>0</v>
      </c>
      <c r="O151" s="7">
        <f t="shared" si="220"/>
        <v>0</v>
      </c>
      <c r="P151" s="22"/>
      <c r="Q151" s="22"/>
      <c r="R151" s="7">
        <f t="shared" si="221"/>
        <v>0</v>
      </c>
      <c r="S151" s="22"/>
      <c r="T151" s="22"/>
      <c r="U151" s="22"/>
      <c r="V151" s="41"/>
      <c r="W151" s="41"/>
      <c r="X151" s="41"/>
      <c r="Y151" s="41"/>
      <c r="Z151" s="41"/>
      <c r="AA151" s="41"/>
      <c r="AB151" s="41"/>
      <c r="AC151" s="41"/>
      <c r="AD151" s="41"/>
      <c r="AE151" s="23"/>
    </row>
    <row r="152" spans="1:31">
      <c r="A152" s="21" t="s">
        <v>44</v>
      </c>
      <c r="B152" s="28" t="s">
        <v>158</v>
      </c>
      <c r="C152" s="7">
        <f t="shared" si="214"/>
        <v>1144</v>
      </c>
      <c r="D152" s="7">
        <f t="shared" si="215"/>
        <v>1140</v>
      </c>
      <c r="E152" s="7">
        <f t="shared" si="216"/>
        <v>4</v>
      </c>
      <c r="F152" s="7">
        <f t="shared" si="132"/>
        <v>0</v>
      </c>
      <c r="G152" s="22"/>
      <c r="H152" s="22"/>
      <c r="I152" s="7">
        <f t="shared" si="194"/>
        <v>1144</v>
      </c>
      <c r="J152" s="22">
        <v>1140</v>
      </c>
      <c r="K152" s="22">
        <v>4</v>
      </c>
      <c r="L152" s="7">
        <f t="shared" si="217"/>
        <v>0</v>
      </c>
      <c r="M152" s="7">
        <f t="shared" si="218"/>
        <v>0</v>
      </c>
      <c r="N152" s="7">
        <f t="shared" si="219"/>
        <v>0</v>
      </c>
      <c r="O152" s="7">
        <f t="shared" si="220"/>
        <v>0</v>
      </c>
      <c r="P152" s="22"/>
      <c r="Q152" s="22"/>
      <c r="R152" s="7">
        <f t="shared" si="221"/>
        <v>0</v>
      </c>
      <c r="S152" s="22"/>
      <c r="T152" s="22"/>
      <c r="U152" s="22"/>
      <c r="V152" s="41"/>
      <c r="W152" s="41"/>
      <c r="X152" s="41"/>
      <c r="Y152" s="41"/>
      <c r="Z152" s="41"/>
      <c r="AA152" s="41"/>
      <c r="AB152" s="41"/>
      <c r="AC152" s="41"/>
      <c r="AD152" s="41"/>
      <c r="AE152" s="23"/>
    </row>
    <row r="153" spans="1:31">
      <c r="A153" s="21" t="s">
        <v>44</v>
      </c>
      <c r="B153" s="28" t="s">
        <v>159</v>
      </c>
      <c r="C153" s="7">
        <f t="shared" si="214"/>
        <v>1284</v>
      </c>
      <c r="D153" s="7">
        <f t="shared" si="215"/>
        <v>1280</v>
      </c>
      <c r="E153" s="7">
        <f t="shared" si="216"/>
        <v>4</v>
      </c>
      <c r="F153" s="7">
        <f t="shared" si="132"/>
        <v>0</v>
      </c>
      <c r="G153" s="22"/>
      <c r="H153" s="22"/>
      <c r="I153" s="7">
        <f t="shared" si="194"/>
        <v>1284</v>
      </c>
      <c r="J153" s="22">
        <v>1280</v>
      </c>
      <c r="K153" s="22">
        <v>4</v>
      </c>
      <c r="L153" s="7">
        <f t="shared" si="217"/>
        <v>0</v>
      </c>
      <c r="M153" s="7">
        <f t="shared" si="218"/>
        <v>0</v>
      </c>
      <c r="N153" s="7">
        <f t="shared" si="219"/>
        <v>0</v>
      </c>
      <c r="O153" s="7">
        <f t="shared" si="220"/>
        <v>0</v>
      </c>
      <c r="P153" s="22"/>
      <c r="Q153" s="22"/>
      <c r="R153" s="7">
        <f t="shared" si="221"/>
        <v>0</v>
      </c>
      <c r="S153" s="22"/>
      <c r="T153" s="22"/>
      <c r="U153" s="22"/>
      <c r="V153" s="41"/>
      <c r="W153" s="41"/>
      <c r="X153" s="41"/>
      <c r="Y153" s="41"/>
      <c r="Z153" s="41"/>
      <c r="AA153" s="41"/>
      <c r="AB153" s="41"/>
      <c r="AC153" s="41"/>
      <c r="AD153" s="41"/>
      <c r="AE153" s="23"/>
    </row>
    <row r="154" spans="1:31">
      <c r="A154" s="21" t="s">
        <v>44</v>
      </c>
      <c r="B154" s="28" t="s">
        <v>160</v>
      </c>
      <c r="C154" s="7">
        <f t="shared" si="214"/>
        <v>4</v>
      </c>
      <c r="D154" s="7">
        <f t="shared" si="215"/>
        <v>0</v>
      </c>
      <c r="E154" s="7">
        <f t="shared" si="216"/>
        <v>4</v>
      </c>
      <c r="F154" s="7">
        <f t="shared" si="132"/>
        <v>0</v>
      </c>
      <c r="G154" s="22"/>
      <c r="H154" s="22"/>
      <c r="I154" s="7">
        <f t="shared" si="194"/>
        <v>4</v>
      </c>
      <c r="J154" s="22"/>
      <c r="K154" s="22">
        <v>4</v>
      </c>
      <c r="L154" s="7">
        <f t="shared" si="217"/>
        <v>0</v>
      </c>
      <c r="M154" s="7">
        <f t="shared" si="218"/>
        <v>0</v>
      </c>
      <c r="N154" s="7">
        <f t="shared" si="219"/>
        <v>0</v>
      </c>
      <c r="O154" s="7">
        <f t="shared" si="220"/>
        <v>0</v>
      </c>
      <c r="P154" s="22"/>
      <c r="Q154" s="22"/>
      <c r="R154" s="7">
        <f t="shared" si="221"/>
        <v>0</v>
      </c>
      <c r="S154" s="22"/>
      <c r="T154" s="22"/>
      <c r="U154" s="22"/>
      <c r="V154" s="41"/>
      <c r="W154" s="41"/>
      <c r="X154" s="41"/>
      <c r="Y154" s="41"/>
      <c r="Z154" s="41"/>
      <c r="AA154" s="41"/>
      <c r="AB154" s="41"/>
      <c r="AC154" s="41"/>
      <c r="AD154" s="41"/>
      <c r="AE154" s="23"/>
    </row>
    <row r="155" spans="1:31">
      <c r="A155" s="21" t="s">
        <v>44</v>
      </c>
      <c r="B155" s="28" t="s">
        <v>161</v>
      </c>
      <c r="C155" s="7">
        <f t="shared" si="214"/>
        <v>4</v>
      </c>
      <c r="D155" s="7">
        <f t="shared" si="215"/>
        <v>0</v>
      </c>
      <c r="E155" s="7">
        <f t="shared" si="216"/>
        <v>4</v>
      </c>
      <c r="F155" s="7">
        <f t="shared" si="132"/>
        <v>0</v>
      </c>
      <c r="G155" s="22"/>
      <c r="H155" s="22"/>
      <c r="I155" s="7">
        <f t="shared" si="194"/>
        <v>4</v>
      </c>
      <c r="J155" s="22"/>
      <c r="K155" s="22">
        <v>4</v>
      </c>
      <c r="L155" s="7">
        <f t="shared" si="217"/>
        <v>0</v>
      </c>
      <c r="M155" s="7">
        <f t="shared" si="218"/>
        <v>0</v>
      </c>
      <c r="N155" s="7">
        <f t="shared" si="219"/>
        <v>0</v>
      </c>
      <c r="O155" s="7">
        <f t="shared" si="220"/>
        <v>0</v>
      </c>
      <c r="P155" s="22"/>
      <c r="Q155" s="22"/>
      <c r="R155" s="7">
        <f t="shared" si="221"/>
        <v>0</v>
      </c>
      <c r="S155" s="22"/>
      <c r="T155" s="22"/>
      <c r="U155" s="22"/>
      <c r="V155" s="41"/>
      <c r="W155" s="41"/>
      <c r="X155" s="41"/>
      <c r="Y155" s="41"/>
      <c r="Z155" s="41"/>
      <c r="AA155" s="41"/>
      <c r="AB155" s="41"/>
      <c r="AC155" s="41"/>
      <c r="AD155" s="41"/>
      <c r="AE155" s="23"/>
    </row>
    <row r="156" spans="1:31">
      <c r="A156" s="21" t="s">
        <v>44</v>
      </c>
      <c r="B156" s="28" t="s">
        <v>162</v>
      </c>
      <c r="C156" s="7">
        <f t="shared" si="214"/>
        <v>4</v>
      </c>
      <c r="D156" s="7">
        <f t="shared" si="215"/>
        <v>0</v>
      </c>
      <c r="E156" s="7">
        <f t="shared" si="216"/>
        <v>4</v>
      </c>
      <c r="F156" s="7">
        <f t="shared" ref="F156:F178" si="222">+G156+H156</f>
        <v>0</v>
      </c>
      <c r="G156" s="22"/>
      <c r="H156" s="22"/>
      <c r="I156" s="7">
        <f t="shared" si="194"/>
        <v>4</v>
      </c>
      <c r="J156" s="22"/>
      <c r="K156" s="22">
        <v>4</v>
      </c>
      <c r="L156" s="7">
        <f t="shared" si="217"/>
        <v>0</v>
      </c>
      <c r="M156" s="7">
        <f t="shared" si="218"/>
        <v>0</v>
      </c>
      <c r="N156" s="7">
        <f t="shared" si="219"/>
        <v>0</v>
      </c>
      <c r="O156" s="7">
        <f t="shared" si="220"/>
        <v>0</v>
      </c>
      <c r="P156" s="22"/>
      <c r="Q156" s="22"/>
      <c r="R156" s="7">
        <f t="shared" si="221"/>
        <v>0</v>
      </c>
      <c r="S156" s="22"/>
      <c r="T156" s="22"/>
      <c r="U156" s="22"/>
      <c r="V156" s="41"/>
      <c r="W156" s="41"/>
      <c r="X156" s="41"/>
      <c r="Y156" s="41"/>
      <c r="Z156" s="41"/>
      <c r="AA156" s="41"/>
      <c r="AB156" s="41"/>
      <c r="AC156" s="41"/>
      <c r="AD156" s="41"/>
      <c r="AE156" s="23"/>
    </row>
    <row r="157" spans="1:31">
      <c r="A157" s="21" t="s">
        <v>44</v>
      </c>
      <c r="B157" s="28" t="s">
        <v>163</v>
      </c>
      <c r="C157" s="7">
        <f t="shared" si="214"/>
        <v>4</v>
      </c>
      <c r="D157" s="7">
        <f t="shared" si="215"/>
        <v>0</v>
      </c>
      <c r="E157" s="7">
        <f t="shared" si="216"/>
        <v>4</v>
      </c>
      <c r="F157" s="7">
        <f t="shared" si="222"/>
        <v>0</v>
      </c>
      <c r="G157" s="22"/>
      <c r="H157" s="22"/>
      <c r="I157" s="7">
        <f t="shared" si="194"/>
        <v>4</v>
      </c>
      <c r="J157" s="22"/>
      <c r="K157" s="22">
        <v>4</v>
      </c>
      <c r="L157" s="7">
        <f t="shared" si="217"/>
        <v>0</v>
      </c>
      <c r="M157" s="7">
        <f t="shared" si="218"/>
        <v>0</v>
      </c>
      <c r="N157" s="7">
        <f t="shared" si="219"/>
        <v>0</v>
      </c>
      <c r="O157" s="7">
        <f t="shared" si="220"/>
        <v>0</v>
      </c>
      <c r="P157" s="22"/>
      <c r="Q157" s="22"/>
      <c r="R157" s="7">
        <f t="shared" si="221"/>
        <v>0</v>
      </c>
      <c r="S157" s="22"/>
      <c r="T157" s="22"/>
      <c r="U157" s="22"/>
      <c r="V157" s="41"/>
      <c r="W157" s="41"/>
      <c r="X157" s="41"/>
      <c r="Y157" s="41"/>
      <c r="Z157" s="41"/>
      <c r="AA157" s="41"/>
      <c r="AB157" s="41"/>
      <c r="AC157" s="41"/>
      <c r="AD157" s="41"/>
      <c r="AE157" s="23"/>
    </row>
    <row r="158" spans="1:31" ht="31.5">
      <c r="A158" s="21" t="s">
        <v>44</v>
      </c>
      <c r="B158" s="28" t="s">
        <v>43</v>
      </c>
      <c r="C158" s="7">
        <f t="shared" si="214"/>
        <v>21</v>
      </c>
      <c r="D158" s="7">
        <f t="shared" si="215"/>
        <v>0</v>
      </c>
      <c r="E158" s="7">
        <f t="shared" si="216"/>
        <v>21</v>
      </c>
      <c r="F158" s="7">
        <f t="shared" si="222"/>
        <v>0</v>
      </c>
      <c r="G158" s="22"/>
      <c r="H158" s="22"/>
      <c r="I158" s="7">
        <f t="shared" si="194"/>
        <v>21</v>
      </c>
      <c r="J158" s="22"/>
      <c r="K158" s="22">
        <v>21</v>
      </c>
      <c r="L158" s="7">
        <f t="shared" si="217"/>
        <v>0</v>
      </c>
      <c r="M158" s="7">
        <f t="shared" si="218"/>
        <v>0</v>
      </c>
      <c r="N158" s="7">
        <f t="shared" si="219"/>
        <v>0</v>
      </c>
      <c r="O158" s="7">
        <f t="shared" si="220"/>
        <v>0</v>
      </c>
      <c r="P158" s="22"/>
      <c r="Q158" s="22"/>
      <c r="R158" s="7">
        <f t="shared" si="221"/>
        <v>0</v>
      </c>
      <c r="S158" s="22"/>
      <c r="T158" s="22"/>
      <c r="U158" s="22"/>
      <c r="V158" s="41"/>
      <c r="W158" s="41"/>
      <c r="X158" s="41"/>
      <c r="Y158" s="41"/>
      <c r="Z158" s="41"/>
      <c r="AA158" s="41"/>
      <c r="AB158" s="41"/>
      <c r="AC158" s="41"/>
      <c r="AD158" s="41"/>
      <c r="AE158" s="23"/>
    </row>
    <row r="159" spans="1:31" s="2" customFormat="1">
      <c r="A159" s="24" t="s">
        <v>164</v>
      </c>
      <c r="B159" s="30" t="s">
        <v>165</v>
      </c>
      <c r="C159" s="26">
        <f>SUM(C160:C169)</f>
        <v>3516</v>
      </c>
      <c r="D159" s="26">
        <f t="shared" ref="D159:K159" si="223">SUM(D160:D169)</f>
        <v>3460</v>
      </c>
      <c r="E159" s="26">
        <f t="shared" si="223"/>
        <v>56</v>
      </c>
      <c r="F159" s="26">
        <f t="shared" si="223"/>
        <v>0</v>
      </c>
      <c r="G159" s="26">
        <f t="shared" si="223"/>
        <v>0</v>
      </c>
      <c r="H159" s="26">
        <f t="shared" si="223"/>
        <v>0</v>
      </c>
      <c r="I159" s="26">
        <f t="shared" si="223"/>
        <v>3516</v>
      </c>
      <c r="J159" s="26">
        <f t="shared" si="223"/>
        <v>3460</v>
      </c>
      <c r="K159" s="26">
        <f t="shared" si="223"/>
        <v>56</v>
      </c>
      <c r="L159" s="26">
        <f t="shared" ref="L159" si="224">SUM(L160:L169)</f>
        <v>4155.3533819999993</v>
      </c>
      <c r="M159" s="26">
        <f t="shared" ref="M159" si="225">SUM(M160:M169)</f>
        <v>4097.6493819999996</v>
      </c>
      <c r="N159" s="26">
        <f t="shared" ref="N159" si="226">SUM(N160:N169)</f>
        <v>57.704000000000001</v>
      </c>
      <c r="O159" s="26">
        <f t="shared" ref="O159" si="227">SUM(O160:O169)</f>
        <v>0</v>
      </c>
      <c r="P159" s="26">
        <f t="shared" ref="P159" si="228">SUM(P160:P169)</f>
        <v>0</v>
      </c>
      <c r="Q159" s="26">
        <f t="shared" ref="Q159" si="229">SUM(Q160:Q169)</f>
        <v>0</v>
      </c>
      <c r="R159" s="26">
        <f t="shared" ref="R159" si="230">SUM(R160:R169)</f>
        <v>4155.3533819999993</v>
      </c>
      <c r="S159" s="26">
        <f t="shared" ref="S159" si="231">SUM(S160:S169)</f>
        <v>4097.6493819999996</v>
      </c>
      <c r="T159" s="26">
        <f t="shared" ref="T159" si="232">SUM(T160:T169)</f>
        <v>57.704000000000001</v>
      </c>
      <c r="U159" s="26">
        <f t="shared" ref="U159" si="233">SUM(U160:U169)</f>
        <v>0</v>
      </c>
      <c r="V159" s="41">
        <f t="shared" si="206"/>
        <v>1.1818411211604094</v>
      </c>
      <c r="W159" s="41">
        <f t="shared" si="207"/>
        <v>1.1842917289017341</v>
      </c>
      <c r="X159" s="41">
        <f t="shared" si="208"/>
        <v>1.0304285714285715</v>
      </c>
      <c r="Y159" s="41"/>
      <c r="Z159" s="41"/>
      <c r="AA159" s="41"/>
      <c r="AB159" s="41">
        <f t="shared" si="211"/>
        <v>1.1818411211604094</v>
      </c>
      <c r="AC159" s="41">
        <f t="shared" si="212"/>
        <v>1.1842917289017341</v>
      </c>
      <c r="AD159" s="41">
        <f t="shared" si="213"/>
        <v>1.0304285714285715</v>
      </c>
      <c r="AE159" s="27"/>
    </row>
    <row r="160" spans="1:31">
      <c r="A160" s="21" t="s">
        <v>44</v>
      </c>
      <c r="B160" s="28" t="s">
        <v>166</v>
      </c>
      <c r="C160" s="7">
        <f t="shared" ref="C160:C169" si="234">+D160+E160</f>
        <v>0</v>
      </c>
      <c r="D160" s="7">
        <f t="shared" ref="D160:D169" si="235">+G160+J160</f>
        <v>0</v>
      </c>
      <c r="E160" s="7">
        <f t="shared" ref="E160:E169" si="236">+H160+K160</f>
        <v>0</v>
      </c>
      <c r="F160" s="7">
        <f t="shared" si="222"/>
        <v>0</v>
      </c>
      <c r="G160" s="22"/>
      <c r="H160" s="22"/>
      <c r="I160" s="7">
        <f t="shared" si="194"/>
        <v>0</v>
      </c>
      <c r="J160" s="22"/>
      <c r="K160" s="22"/>
      <c r="L160" s="7">
        <f t="shared" ref="L160:L169" si="237">+M160+N160</f>
        <v>4155.3533819999993</v>
      </c>
      <c r="M160" s="7">
        <f t="shared" ref="M160:M169" si="238">P160+S160</f>
        <v>4097.6493819999996</v>
      </c>
      <c r="N160" s="7">
        <f t="shared" ref="N160:N169" si="239">+Q160+T160</f>
        <v>57.704000000000001</v>
      </c>
      <c r="O160" s="7">
        <f t="shared" ref="O160:O169" si="240">+P160+Q160</f>
        <v>0</v>
      </c>
      <c r="P160" s="22"/>
      <c r="Q160" s="22"/>
      <c r="R160" s="7">
        <f t="shared" ref="R160:R169" si="241">+S160+T160</f>
        <v>4155.3533819999993</v>
      </c>
      <c r="S160" s="22">
        <v>4097.6493819999996</v>
      </c>
      <c r="T160" s="22">
        <v>57.704000000000001</v>
      </c>
      <c r="U160" s="22"/>
      <c r="V160" s="41"/>
      <c r="W160" s="41"/>
      <c r="X160" s="41"/>
      <c r="Y160" s="41"/>
      <c r="Z160" s="41"/>
      <c r="AA160" s="41"/>
      <c r="AB160" s="41"/>
      <c r="AC160" s="41"/>
      <c r="AD160" s="41"/>
      <c r="AE160" s="23"/>
    </row>
    <row r="161" spans="1:31">
      <c r="A161" s="21" t="s">
        <v>44</v>
      </c>
      <c r="B161" s="28" t="s">
        <v>167</v>
      </c>
      <c r="C161" s="7">
        <f t="shared" si="234"/>
        <v>674</v>
      </c>
      <c r="D161" s="7">
        <f t="shared" si="235"/>
        <v>670</v>
      </c>
      <c r="E161" s="7">
        <f t="shared" si="236"/>
        <v>4</v>
      </c>
      <c r="F161" s="7">
        <f t="shared" si="222"/>
        <v>0</v>
      </c>
      <c r="G161" s="22"/>
      <c r="H161" s="22"/>
      <c r="I161" s="7">
        <f t="shared" si="194"/>
        <v>674</v>
      </c>
      <c r="J161" s="22">
        <v>670</v>
      </c>
      <c r="K161" s="22">
        <v>4</v>
      </c>
      <c r="L161" s="7">
        <f t="shared" si="237"/>
        <v>0</v>
      </c>
      <c r="M161" s="7">
        <f t="shared" si="238"/>
        <v>0</v>
      </c>
      <c r="N161" s="7">
        <f t="shared" si="239"/>
        <v>0</v>
      </c>
      <c r="O161" s="7">
        <f t="shared" si="240"/>
        <v>0</v>
      </c>
      <c r="P161" s="22"/>
      <c r="Q161" s="22"/>
      <c r="R161" s="7">
        <f t="shared" si="241"/>
        <v>0</v>
      </c>
      <c r="S161" s="22"/>
      <c r="T161" s="22"/>
      <c r="U161" s="22"/>
      <c r="V161" s="41"/>
      <c r="W161" s="41"/>
      <c r="X161" s="41"/>
      <c r="Y161" s="41"/>
      <c r="Z161" s="41"/>
      <c r="AA161" s="41"/>
      <c r="AB161" s="41"/>
      <c r="AC161" s="41"/>
      <c r="AD161" s="41"/>
      <c r="AE161" s="23"/>
    </row>
    <row r="162" spans="1:31">
      <c r="A162" s="21" t="s">
        <v>44</v>
      </c>
      <c r="B162" s="28" t="s">
        <v>168</v>
      </c>
      <c r="C162" s="7">
        <f t="shared" si="234"/>
        <v>904</v>
      </c>
      <c r="D162" s="7">
        <f t="shared" si="235"/>
        <v>900</v>
      </c>
      <c r="E162" s="7">
        <f t="shared" si="236"/>
        <v>4</v>
      </c>
      <c r="F162" s="7">
        <f t="shared" si="222"/>
        <v>0</v>
      </c>
      <c r="G162" s="22"/>
      <c r="H162" s="22"/>
      <c r="I162" s="7">
        <f t="shared" si="194"/>
        <v>904</v>
      </c>
      <c r="J162" s="22">
        <v>900</v>
      </c>
      <c r="K162" s="22">
        <v>4</v>
      </c>
      <c r="L162" s="7">
        <f t="shared" si="237"/>
        <v>0</v>
      </c>
      <c r="M162" s="7">
        <f t="shared" si="238"/>
        <v>0</v>
      </c>
      <c r="N162" s="7">
        <f t="shared" si="239"/>
        <v>0</v>
      </c>
      <c r="O162" s="7">
        <f t="shared" si="240"/>
        <v>0</v>
      </c>
      <c r="P162" s="22"/>
      <c r="Q162" s="22"/>
      <c r="R162" s="7">
        <f t="shared" si="241"/>
        <v>0</v>
      </c>
      <c r="S162" s="22"/>
      <c r="T162" s="22"/>
      <c r="U162" s="22"/>
      <c r="V162" s="41"/>
      <c r="W162" s="41"/>
      <c r="X162" s="41"/>
      <c r="Y162" s="41"/>
      <c r="Z162" s="41"/>
      <c r="AA162" s="41"/>
      <c r="AB162" s="41"/>
      <c r="AC162" s="41"/>
      <c r="AD162" s="41"/>
      <c r="AE162" s="23"/>
    </row>
    <row r="163" spans="1:31">
      <c r="A163" s="21" t="s">
        <v>44</v>
      </c>
      <c r="B163" s="28" t="s">
        <v>169</v>
      </c>
      <c r="C163" s="7">
        <f t="shared" si="234"/>
        <v>534</v>
      </c>
      <c r="D163" s="7">
        <f t="shared" si="235"/>
        <v>530</v>
      </c>
      <c r="E163" s="7">
        <f t="shared" si="236"/>
        <v>4</v>
      </c>
      <c r="F163" s="7">
        <f t="shared" si="222"/>
        <v>0</v>
      </c>
      <c r="G163" s="22"/>
      <c r="H163" s="22"/>
      <c r="I163" s="7">
        <f t="shared" si="194"/>
        <v>534</v>
      </c>
      <c r="J163" s="22">
        <v>530</v>
      </c>
      <c r="K163" s="22">
        <v>4</v>
      </c>
      <c r="L163" s="7">
        <f t="shared" si="237"/>
        <v>0</v>
      </c>
      <c r="M163" s="7">
        <f t="shared" si="238"/>
        <v>0</v>
      </c>
      <c r="N163" s="7">
        <f t="shared" si="239"/>
        <v>0</v>
      </c>
      <c r="O163" s="7">
        <f t="shared" si="240"/>
        <v>0</v>
      </c>
      <c r="P163" s="22"/>
      <c r="Q163" s="22"/>
      <c r="R163" s="7">
        <f t="shared" si="241"/>
        <v>0</v>
      </c>
      <c r="S163" s="22"/>
      <c r="T163" s="22"/>
      <c r="U163" s="22"/>
      <c r="V163" s="41"/>
      <c r="W163" s="41"/>
      <c r="X163" s="41"/>
      <c r="Y163" s="41"/>
      <c r="Z163" s="41"/>
      <c r="AA163" s="41"/>
      <c r="AB163" s="41"/>
      <c r="AC163" s="41"/>
      <c r="AD163" s="41"/>
      <c r="AE163" s="23"/>
    </row>
    <row r="164" spans="1:31">
      <c r="A164" s="21" t="s">
        <v>44</v>
      </c>
      <c r="B164" s="28" t="s">
        <v>170</v>
      </c>
      <c r="C164" s="7">
        <f t="shared" si="234"/>
        <v>724</v>
      </c>
      <c r="D164" s="7">
        <f t="shared" si="235"/>
        <v>720</v>
      </c>
      <c r="E164" s="7">
        <f t="shared" si="236"/>
        <v>4</v>
      </c>
      <c r="F164" s="7">
        <f t="shared" si="222"/>
        <v>0</v>
      </c>
      <c r="G164" s="22"/>
      <c r="H164" s="22"/>
      <c r="I164" s="7">
        <f t="shared" si="194"/>
        <v>724</v>
      </c>
      <c r="J164" s="22">
        <v>720</v>
      </c>
      <c r="K164" s="22">
        <v>4</v>
      </c>
      <c r="L164" s="7">
        <f t="shared" si="237"/>
        <v>0</v>
      </c>
      <c r="M164" s="7">
        <f t="shared" si="238"/>
        <v>0</v>
      </c>
      <c r="N164" s="7">
        <f t="shared" si="239"/>
        <v>0</v>
      </c>
      <c r="O164" s="7">
        <f t="shared" si="240"/>
        <v>0</v>
      </c>
      <c r="P164" s="22"/>
      <c r="Q164" s="22"/>
      <c r="R164" s="7">
        <f t="shared" si="241"/>
        <v>0</v>
      </c>
      <c r="S164" s="22"/>
      <c r="T164" s="22"/>
      <c r="U164" s="22"/>
      <c r="V164" s="41"/>
      <c r="W164" s="41"/>
      <c r="X164" s="41"/>
      <c r="Y164" s="41"/>
      <c r="Z164" s="41"/>
      <c r="AA164" s="41"/>
      <c r="AB164" s="41"/>
      <c r="AC164" s="41"/>
      <c r="AD164" s="41"/>
      <c r="AE164" s="23"/>
    </row>
    <row r="165" spans="1:31">
      <c r="A165" s="21" t="s">
        <v>44</v>
      </c>
      <c r="B165" s="28" t="s">
        <v>171</v>
      </c>
      <c r="C165" s="7">
        <f t="shared" si="234"/>
        <v>164</v>
      </c>
      <c r="D165" s="7">
        <f t="shared" si="235"/>
        <v>160</v>
      </c>
      <c r="E165" s="7">
        <f t="shared" si="236"/>
        <v>4</v>
      </c>
      <c r="F165" s="7">
        <f t="shared" si="222"/>
        <v>0</v>
      </c>
      <c r="G165" s="22"/>
      <c r="H165" s="22"/>
      <c r="I165" s="7">
        <f t="shared" si="194"/>
        <v>164</v>
      </c>
      <c r="J165" s="22">
        <v>160</v>
      </c>
      <c r="K165" s="22">
        <v>4</v>
      </c>
      <c r="L165" s="7">
        <f t="shared" si="237"/>
        <v>0</v>
      </c>
      <c r="M165" s="7">
        <f t="shared" si="238"/>
        <v>0</v>
      </c>
      <c r="N165" s="7">
        <f t="shared" si="239"/>
        <v>0</v>
      </c>
      <c r="O165" s="7">
        <f t="shared" si="240"/>
        <v>0</v>
      </c>
      <c r="P165" s="22"/>
      <c r="Q165" s="22"/>
      <c r="R165" s="7">
        <f t="shared" si="241"/>
        <v>0</v>
      </c>
      <c r="S165" s="22"/>
      <c r="T165" s="22"/>
      <c r="U165" s="22"/>
      <c r="V165" s="41"/>
      <c r="W165" s="41"/>
      <c r="X165" s="41"/>
      <c r="Y165" s="41"/>
      <c r="Z165" s="41"/>
      <c r="AA165" s="41"/>
      <c r="AB165" s="41"/>
      <c r="AC165" s="41"/>
      <c r="AD165" s="41"/>
      <c r="AE165" s="23"/>
    </row>
    <row r="166" spans="1:31">
      <c r="A166" s="21" t="s">
        <v>44</v>
      </c>
      <c r="B166" s="28" t="s">
        <v>172</v>
      </c>
      <c r="C166" s="7">
        <f t="shared" si="234"/>
        <v>484</v>
      </c>
      <c r="D166" s="7">
        <f t="shared" si="235"/>
        <v>480</v>
      </c>
      <c r="E166" s="7">
        <f t="shared" si="236"/>
        <v>4</v>
      </c>
      <c r="F166" s="7">
        <f t="shared" si="222"/>
        <v>0</v>
      </c>
      <c r="G166" s="22"/>
      <c r="H166" s="22"/>
      <c r="I166" s="7">
        <f t="shared" si="194"/>
        <v>484</v>
      </c>
      <c r="J166" s="22">
        <v>480</v>
      </c>
      <c r="K166" s="22">
        <v>4</v>
      </c>
      <c r="L166" s="7">
        <f t="shared" si="237"/>
        <v>0</v>
      </c>
      <c r="M166" s="7">
        <f t="shared" si="238"/>
        <v>0</v>
      </c>
      <c r="N166" s="7">
        <f t="shared" si="239"/>
        <v>0</v>
      </c>
      <c r="O166" s="7">
        <f t="shared" si="240"/>
        <v>0</v>
      </c>
      <c r="P166" s="22"/>
      <c r="Q166" s="22"/>
      <c r="R166" s="7">
        <f t="shared" si="241"/>
        <v>0</v>
      </c>
      <c r="S166" s="22"/>
      <c r="T166" s="22"/>
      <c r="U166" s="22"/>
      <c r="V166" s="41"/>
      <c r="W166" s="41"/>
      <c r="X166" s="41"/>
      <c r="Y166" s="41"/>
      <c r="Z166" s="41"/>
      <c r="AA166" s="41"/>
      <c r="AB166" s="41"/>
      <c r="AC166" s="41"/>
      <c r="AD166" s="41"/>
      <c r="AE166" s="23"/>
    </row>
    <row r="167" spans="1:31">
      <c r="A167" s="21" t="s">
        <v>44</v>
      </c>
      <c r="B167" s="28" t="s">
        <v>173</v>
      </c>
      <c r="C167" s="7">
        <f t="shared" si="234"/>
        <v>4</v>
      </c>
      <c r="D167" s="7">
        <f t="shared" si="235"/>
        <v>0</v>
      </c>
      <c r="E167" s="7">
        <f t="shared" si="236"/>
        <v>4</v>
      </c>
      <c r="F167" s="7">
        <f t="shared" si="222"/>
        <v>0</v>
      </c>
      <c r="G167" s="22"/>
      <c r="H167" s="22"/>
      <c r="I167" s="7">
        <f t="shared" si="194"/>
        <v>4</v>
      </c>
      <c r="J167" s="22"/>
      <c r="K167" s="22">
        <v>4</v>
      </c>
      <c r="L167" s="7">
        <f t="shared" si="237"/>
        <v>0</v>
      </c>
      <c r="M167" s="7">
        <f t="shared" si="238"/>
        <v>0</v>
      </c>
      <c r="N167" s="7">
        <f t="shared" si="239"/>
        <v>0</v>
      </c>
      <c r="O167" s="7">
        <f t="shared" si="240"/>
        <v>0</v>
      </c>
      <c r="P167" s="22"/>
      <c r="Q167" s="22"/>
      <c r="R167" s="7">
        <f t="shared" si="241"/>
        <v>0</v>
      </c>
      <c r="S167" s="22"/>
      <c r="T167" s="22"/>
      <c r="U167" s="22"/>
      <c r="V167" s="41"/>
      <c r="W167" s="41"/>
      <c r="X167" s="41"/>
      <c r="Y167" s="41"/>
      <c r="Z167" s="41"/>
      <c r="AA167" s="41"/>
      <c r="AB167" s="41"/>
      <c r="AC167" s="41"/>
      <c r="AD167" s="41"/>
      <c r="AE167" s="23"/>
    </row>
    <row r="168" spans="1:31">
      <c r="A168" s="21" t="s">
        <v>44</v>
      </c>
      <c r="B168" s="28" t="s">
        <v>174</v>
      </c>
      <c r="C168" s="7">
        <f t="shared" si="234"/>
        <v>4</v>
      </c>
      <c r="D168" s="7">
        <f t="shared" si="235"/>
        <v>0</v>
      </c>
      <c r="E168" s="7">
        <f t="shared" si="236"/>
        <v>4</v>
      </c>
      <c r="F168" s="7">
        <f t="shared" si="222"/>
        <v>0</v>
      </c>
      <c r="G168" s="22"/>
      <c r="H168" s="22"/>
      <c r="I168" s="7">
        <f t="shared" si="194"/>
        <v>4</v>
      </c>
      <c r="J168" s="22"/>
      <c r="K168" s="22">
        <v>4</v>
      </c>
      <c r="L168" s="7">
        <f t="shared" si="237"/>
        <v>0</v>
      </c>
      <c r="M168" s="7">
        <f t="shared" si="238"/>
        <v>0</v>
      </c>
      <c r="N168" s="7">
        <f t="shared" si="239"/>
        <v>0</v>
      </c>
      <c r="O168" s="7">
        <f t="shared" si="240"/>
        <v>0</v>
      </c>
      <c r="P168" s="22"/>
      <c r="Q168" s="22"/>
      <c r="R168" s="7">
        <f t="shared" si="241"/>
        <v>0</v>
      </c>
      <c r="S168" s="22"/>
      <c r="T168" s="22"/>
      <c r="U168" s="22"/>
      <c r="V168" s="41"/>
      <c r="W168" s="41"/>
      <c r="X168" s="41"/>
      <c r="Y168" s="41"/>
      <c r="Z168" s="41"/>
      <c r="AA168" s="41"/>
      <c r="AB168" s="41"/>
      <c r="AC168" s="41"/>
      <c r="AD168" s="41"/>
      <c r="AE168" s="23"/>
    </row>
    <row r="169" spans="1:31" ht="31.5">
      <c r="A169" s="21" t="s">
        <v>44</v>
      </c>
      <c r="B169" s="28" t="s">
        <v>43</v>
      </c>
      <c r="C169" s="7">
        <f t="shared" si="234"/>
        <v>24</v>
      </c>
      <c r="D169" s="7">
        <f t="shared" si="235"/>
        <v>0</v>
      </c>
      <c r="E169" s="7">
        <f t="shared" si="236"/>
        <v>24</v>
      </c>
      <c r="F169" s="7">
        <f t="shared" si="222"/>
        <v>0</v>
      </c>
      <c r="G169" s="22"/>
      <c r="H169" s="22"/>
      <c r="I169" s="7">
        <f t="shared" si="194"/>
        <v>24</v>
      </c>
      <c r="J169" s="22"/>
      <c r="K169" s="22">
        <v>24</v>
      </c>
      <c r="L169" s="7">
        <f t="shared" si="237"/>
        <v>0</v>
      </c>
      <c r="M169" s="7">
        <f t="shared" si="238"/>
        <v>0</v>
      </c>
      <c r="N169" s="7">
        <f t="shared" si="239"/>
        <v>0</v>
      </c>
      <c r="O169" s="7">
        <f t="shared" si="240"/>
        <v>0</v>
      </c>
      <c r="P169" s="22"/>
      <c r="Q169" s="22"/>
      <c r="R169" s="7">
        <f t="shared" si="241"/>
        <v>0</v>
      </c>
      <c r="S169" s="22"/>
      <c r="T169" s="22"/>
      <c r="U169" s="22"/>
      <c r="V169" s="41"/>
      <c r="W169" s="41"/>
      <c r="X169" s="41"/>
      <c r="Y169" s="41"/>
      <c r="Z169" s="41"/>
      <c r="AA169" s="41"/>
      <c r="AB169" s="41"/>
      <c r="AC169" s="41"/>
      <c r="AD169" s="41"/>
      <c r="AE169" s="23"/>
    </row>
    <row r="170" spans="1:31" s="2" customFormat="1" ht="31.5">
      <c r="A170" s="24" t="s">
        <v>175</v>
      </c>
      <c r="B170" s="30" t="s">
        <v>176</v>
      </c>
      <c r="C170" s="26">
        <f>SUM(C171:C178)</f>
        <v>7032</v>
      </c>
      <c r="D170" s="26">
        <f t="shared" ref="D170:K170" si="242">SUM(D171:D178)</f>
        <v>5990</v>
      </c>
      <c r="E170" s="26">
        <f t="shared" si="242"/>
        <v>1042</v>
      </c>
      <c r="F170" s="26">
        <f t="shared" si="242"/>
        <v>2120</v>
      </c>
      <c r="G170" s="26">
        <f t="shared" si="242"/>
        <v>2120</v>
      </c>
      <c r="H170" s="26">
        <f t="shared" si="242"/>
        <v>0</v>
      </c>
      <c r="I170" s="26">
        <f t="shared" si="242"/>
        <v>4912</v>
      </c>
      <c r="J170" s="26">
        <f t="shared" si="242"/>
        <v>3870</v>
      </c>
      <c r="K170" s="26">
        <f t="shared" si="242"/>
        <v>1042</v>
      </c>
      <c r="L170" s="26">
        <f t="shared" ref="L170" si="243">SUM(L171:L178)</f>
        <v>7418.6235940000006</v>
      </c>
      <c r="M170" s="26">
        <f t="shared" ref="M170" si="244">SUM(M171:M178)</f>
        <v>4679.7915540000004</v>
      </c>
      <c r="N170" s="26">
        <f t="shared" ref="N170" si="245">SUM(N171:N178)</f>
        <v>2738.8320400000002</v>
      </c>
      <c r="O170" s="26">
        <f t="shared" ref="O170" si="246">SUM(O171:O178)</f>
        <v>2977.7650320000002</v>
      </c>
      <c r="P170" s="26">
        <f t="shared" ref="P170" si="247">SUM(P171:P178)</f>
        <v>1115.4718319999999</v>
      </c>
      <c r="Q170" s="26">
        <f t="shared" ref="Q170" si="248">SUM(Q171:Q178)</f>
        <v>1862.2932000000001</v>
      </c>
      <c r="R170" s="26">
        <f t="shared" ref="R170" si="249">SUM(R171:R178)</f>
        <v>4440.8585620000003</v>
      </c>
      <c r="S170" s="26">
        <f t="shared" ref="S170" si="250">SUM(S171:S178)</f>
        <v>3564.3197220000002</v>
      </c>
      <c r="T170" s="26">
        <f t="shared" ref="T170" si="251">SUM(T171:T178)</f>
        <v>876.53884000000005</v>
      </c>
      <c r="U170" s="26">
        <f t="shared" ref="U170" si="252">SUM(U171:U178)</f>
        <v>0</v>
      </c>
      <c r="V170" s="41">
        <f t="shared" si="206"/>
        <v>1.0549806021046644</v>
      </c>
      <c r="W170" s="41">
        <f t="shared" si="207"/>
        <v>0.78126737128547585</v>
      </c>
      <c r="X170" s="41">
        <f t="shared" si="208"/>
        <v>2.6284376583493283</v>
      </c>
      <c r="Y170" s="41">
        <f t="shared" si="209"/>
        <v>1.4046061471698115</v>
      </c>
      <c r="Z170" s="41">
        <f t="shared" si="210"/>
        <v>0.52616595849056602</v>
      </c>
      <c r="AA170" s="41"/>
      <c r="AB170" s="41">
        <f t="shared" si="211"/>
        <v>0.90408358346905549</v>
      </c>
      <c r="AC170" s="41">
        <f t="shared" si="212"/>
        <v>0.92101284806201555</v>
      </c>
      <c r="AD170" s="41">
        <f t="shared" si="213"/>
        <v>0.84120809980806144</v>
      </c>
      <c r="AE170" s="27"/>
    </row>
    <row r="171" spans="1:31">
      <c r="A171" s="21" t="s">
        <v>44</v>
      </c>
      <c r="B171" s="28" t="s">
        <v>177</v>
      </c>
      <c r="C171" s="7">
        <f t="shared" ref="C171:C178" si="253">+D171+E171</f>
        <v>2120</v>
      </c>
      <c r="D171" s="7">
        <f t="shared" ref="D171:D178" si="254">+G171+J171</f>
        <v>2120</v>
      </c>
      <c r="E171" s="7">
        <f t="shared" ref="E171:E178" si="255">+H171+K171</f>
        <v>0</v>
      </c>
      <c r="F171" s="7">
        <f t="shared" si="222"/>
        <v>2120</v>
      </c>
      <c r="G171" s="22">
        <v>2120</v>
      </c>
      <c r="H171" s="22"/>
      <c r="I171" s="7">
        <f t="shared" si="194"/>
        <v>0</v>
      </c>
      <c r="J171" s="22"/>
      <c r="K171" s="22"/>
      <c r="L171" s="7">
        <f t="shared" ref="L171:L178" si="256">+M171+N171</f>
        <v>7418.6235940000006</v>
      </c>
      <c r="M171" s="7">
        <f t="shared" ref="M171:M178" si="257">P171+S171</f>
        <v>4679.7915540000004</v>
      </c>
      <c r="N171" s="7">
        <f t="shared" ref="N171:N178" si="258">+Q171+T171</f>
        <v>2738.8320400000002</v>
      </c>
      <c r="O171" s="7">
        <f t="shared" ref="O171:O178" si="259">+P171+Q171</f>
        <v>2977.7650320000002</v>
      </c>
      <c r="P171" s="22">
        <v>1115.4718319999999</v>
      </c>
      <c r="Q171" s="22">
        <v>1862.2932000000001</v>
      </c>
      <c r="R171" s="7">
        <f t="shared" ref="R171:R178" si="260">+S171+T171</f>
        <v>4440.8585620000003</v>
      </c>
      <c r="S171" s="22">
        <v>3564.3197220000002</v>
      </c>
      <c r="T171" s="22">
        <v>876.53884000000005</v>
      </c>
      <c r="U171" s="22"/>
      <c r="V171" s="41">
        <f t="shared" si="206"/>
        <v>3.4993507518867926</v>
      </c>
      <c r="W171" s="41">
        <f t="shared" si="207"/>
        <v>2.2074488462264155</v>
      </c>
      <c r="X171" s="41"/>
      <c r="Y171" s="41">
        <f t="shared" si="209"/>
        <v>1.4046061471698115</v>
      </c>
      <c r="Z171" s="41">
        <f t="shared" si="210"/>
        <v>0.52616595849056602</v>
      </c>
      <c r="AA171" s="41"/>
      <c r="AB171" s="41"/>
      <c r="AC171" s="41"/>
      <c r="AD171" s="41"/>
      <c r="AE171" s="23"/>
    </row>
    <row r="172" spans="1:31">
      <c r="A172" s="21" t="s">
        <v>44</v>
      </c>
      <c r="B172" s="28" t="s">
        <v>178</v>
      </c>
      <c r="C172" s="7">
        <f t="shared" si="253"/>
        <v>804</v>
      </c>
      <c r="D172" s="7">
        <f t="shared" si="254"/>
        <v>800</v>
      </c>
      <c r="E172" s="7">
        <f t="shared" si="255"/>
        <v>4</v>
      </c>
      <c r="F172" s="7">
        <f t="shared" si="222"/>
        <v>0</v>
      </c>
      <c r="G172" s="22"/>
      <c r="H172" s="22"/>
      <c r="I172" s="7">
        <f t="shared" si="194"/>
        <v>804</v>
      </c>
      <c r="J172" s="22">
        <v>800</v>
      </c>
      <c r="K172" s="22">
        <v>4</v>
      </c>
      <c r="L172" s="7">
        <f t="shared" si="256"/>
        <v>0</v>
      </c>
      <c r="M172" s="7">
        <f t="shared" si="257"/>
        <v>0</v>
      </c>
      <c r="N172" s="7">
        <f t="shared" si="258"/>
        <v>0</v>
      </c>
      <c r="O172" s="7">
        <f t="shared" si="259"/>
        <v>0</v>
      </c>
      <c r="P172" s="22"/>
      <c r="Q172" s="22"/>
      <c r="R172" s="7">
        <f t="shared" si="260"/>
        <v>0</v>
      </c>
      <c r="S172" s="22"/>
      <c r="T172" s="22"/>
      <c r="U172" s="22"/>
      <c r="V172" s="41"/>
      <c r="W172" s="41"/>
      <c r="X172" s="41"/>
      <c r="Y172" s="41"/>
      <c r="Z172" s="41"/>
      <c r="AA172" s="41"/>
      <c r="AB172" s="41"/>
      <c r="AC172" s="41"/>
      <c r="AD172" s="41"/>
      <c r="AE172" s="23"/>
    </row>
    <row r="173" spans="1:31">
      <c r="A173" s="21" t="s">
        <v>44</v>
      </c>
      <c r="B173" s="28" t="s">
        <v>179</v>
      </c>
      <c r="C173" s="7">
        <f t="shared" si="253"/>
        <v>904</v>
      </c>
      <c r="D173" s="7">
        <f t="shared" si="254"/>
        <v>400</v>
      </c>
      <c r="E173" s="7">
        <f t="shared" si="255"/>
        <v>504</v>
      </c>
      <c r="F173" s="7">
        <f t="shared" si="222"/>
        <v>0</v>
      </c>
      <c r="G173" s="22"/>
      <c r="H173" s="22"/>
      <c r="I173" s="7">
        <f t="shared" si="194"/>
        <v>904</v>
      </c>
      <c r="J173" s="22">
        <v>400</v>
      </c>
      <c r="K173" s="22">
        <v>504</v>
      </c>
      <c r="L173" s="7">
        <f t="shared" si="256"/>
        <v>0</v>
      </c>
      <c r="M173" s="7">
        <f t="shared" si="257"/>
        <v>0</v>
      </c>
      <c r="N173" s="7">
        <f t="shared" si="258"/>
        <v>0</v>
      </c>
      <c r="O173" s="7">
        <f t="shared" si="259"/>
        <v>0</v>
      </c>
      <c r="P173" s="22"/>
      <c r="Q173" s="22"/>
      <c r="R173" s="7">
        <f t="shared" si="260"/>
        <v>0</v>
      </c>
      <c r="S173" s="22"/>
      <c r="T173" s="22"/>
      <c r="U173" s="22"/>
      <c r="V173" s="41"/>
      <c r="W173" s="41"/>
      <c r="X173" s="41"/>
      <c r="Y173" s="41"/>
      <c r="Z173" s="41"/>
      <c r="AA173" s="41"/>
      <c r="AB173" s="41"/>
      <c r="AC173" s="41"/>
      <c r="AD173" s="41"/>
      <c r="AE173" s="23"/>
    </row>
    <row r="174" spans="1:31">
      <c r="A174" s="21" t="s">
        <v>44</v>
      </c>
      <c r="B174" s="28" t="s">
        <v>180</v>
      </c>
      <c r="C174" s="7">
        <f t="shared" si="253"/>
        <v>1004</v>
      </c>
      <c r="D174" s="7">
        <f t="shared" si="254"/>
        <v>1000</v>
      </c>
      <c r="E174" s="7">
        <f t="shared" si="255"/>
        <v>4</v>
      </c>
      <c r="F174" s="7">
        <f t="shared" si="222"/>
        <v>0</v>
      </c>
      <c r="G174" s="22"/>
      <c r="H174" s="22"/>
      <c r="I174" s="7">
        <f t="shared" si="194"/>
        <v>1004</v>
      </c>
      <c r="J174" s="22">
        <v>1000</v>
      </c>
      <c r="K174" s="22">
        <v>4</v>
      </c>
      <c r="L174" s="7">
        <f t="shared" si="256"/>
        <v>0</v>
      </c>
      <c r="M174" s="7">
        <f t="shared" si="257"/>
        <v>0</v>
      </c>
      <c r="N174" s="7">
        <f t="shared" si="258"/>
        <v>0</v>
      </c>
      <c r="O174" s="7">
        <f t="shared" si="259"/>
        <v>0</v>
      </c>
      <c r="P174" s="22"/>
      <c r="Q174" s="22"/>
      <c r="R174" s="7">
        <f t="shared" si="260"/>
        <v>0</v>
      </c>
      <c r="S174" s="22"/>
      <c r="T174" s="22"/>
      <c r="U174" s="22"/>
      <c r="V174" s="41"/>
      <c r="W174" s="41"/>
      <c r="X174" s="41"/>
      <c r="Y174" s="41"/>
      <c r="Z174" s="41"/>
      <c r="AA174" s="41"/>
      <c r="AB174" s="41"/>
      <c r="AC174" s="41"/>
      <c r="AD174" s="41"/>
      <c r="AE174" s="23"/>
    </row>
    <row r="175" spans="1:31">
      <c r="A175" s="21" t="s">
        <v>44</v>
      </c>
      <c r="B175" s="28" t="s">
        <v>181</v>
      </c>
      <c r="C175" s="7">
        <f t="shared" si="253"/>
        <v>824</v>
      </c>
      <c r="D175" s="7">
        <f t="shared" si="254"/>
        <v>820</v>
      </c>
      <c r="E175" s="7">
        <f t="shared" si="255"/>
        <v>4</v>
      </c>
      <c r="F175" s="7">
        <f t="shared" si="222"/>
        <v>0</v>
      </c>
      <c r="G175" s="22"/>
      <c r="H175" s="22"/>
      <c r="I175" s="7">
        <f t="shared" si="194"/>
        <v>824</v>
      </c>
      <c r="J175" s="22">
        <v>820</v>
      </c>
      <c r="K175" s="22">
        <v>4</v>
      </c>
      <c r="L175" s="7">
        <f t="shared" si="256"/>
        <v>0</v>
      </c>
      <c r="M175" s="7">
        <f t="shared" si="257"/>
        <v>0</v>
      </c>
      <c r="N175" s="7">
        <f t="shared" si="258"/>
        <v>0</v>
      </c>
      <c r="O175" s="7">
        <f t="shared" si="259"/>
        <v>0</v>
      </c>
      <c r="P175" s="22"/>
      <c r="Q175" s="22"/>
      <c r="R175" s="7">
        <f t="shared" si="260"/>
        <v>0</v>
      </c>
      <c r="S175" s="22"/>
      <c r="T175" s="22"/>
      <c r="U175" s="22"/>
      <c r="V175" s="41"/>
      <c r="W175" s="41"/>
      <c r="X175" s="41"/>
      <c r="Y175" s="41"/>
      <c r="Z175" s="41"/>
      <c r="AA175" s="41"/>
      <c r="AB175" s="41"/>
      <c r="AC175" s="41"/>
      <c r="AD175" s="41"/>
      <c r="AE175" s="23"/>
    </row>
    <row r="176" spans="1:31">
      <c r="A176" s="21" t="s">
        <v>44</v>
      </c>
      <c r="B176" s="28" t="s">
        <v>182</v>
      </c>
      <c r="C176" s="7">
        <f t="shared" si="253"/>
        <v>404</v>
      </c>
      <c r="D176" s="7">
        <f t="shared" si="254"/>
        <v>400</v>
      </c>
      <c r="E176" s="7">
        <f t="shared" si="255"/>
        <v>4</v>
      </c>
      <c r="F176" s="7">
        <f t="shared" si="222"/>
        <v>0</v>
      </c>
      <c r="G176" s="22"/>
      <c r="H176" s="22"/>
      <c r="I176" s="7">
        <f t="shared" si="194"/>
        <v>404</v>
      </c>
      <c r="J176" s="22">
        <v>400</v>
      </c>
      <c r="K176" s="22">
        <v>4</v>
      </c>
      <c r="L176" s="7">
        <f t="shared" si="256"/>
        <v>0</v>
      </c>
      <c r="M176" s="7">
        <f t="shared" si="257"/>
        <v>0</v>
      </c>
      <c r="N176" s="7">
        <f t="shared" si="258"/>
        <v>0</v>
      </c>
      <c r="O176" s="7">
        <f t="shared" si="259"/>
        <v>0</v>
      </c>
      <c r="P176" s="22"/>
      <c r="Q176" s="22"/>
      <c r="R176" s="7">
        <f t="shared" si="260"/>
        <v>0</v>
      </c>
      <c r="S176" s="22"/>
      <c r="T176" s="22"/>
      <c r="U176" s="22"/>
      <c r="V176" s="41"/>
      <c r="W176" s="41"/>
      <c r="X176" s="41"/>
      <c r="Y176" s="41"/>
      <c r="Z176" s="41"/>
      <c r="AA176" s="41"/>
      <c r="AB176" s="41"/>
      <c r="AC176" s="41"/>
      <c r="AD176" s="41"/>
      <c r="AE176" s="23"/>
    </row>
    <row r="177" spans="1:32">
      <c r="A177" s="21" t="s">
        <v>44</v>
      </c>
      <c r="B177" s="28" t="s">
        <v>183</v>
      </c>
      <c r="C177" s="7">
        <f t="shared" si="253"/>
        <v>954</v>
      </c>
      <c r="D177" s="7">
        <f t="shared" si="254"/>
        <v>450</v>
      </c>
      <c r="E177" s="7">
        <f t="shared" si="255"/>
        <v>504</v>
      </c>
      <c r="F177" s="7">
        <f t="shared" si="222"/>
        <v>0</v>
      </c>
      <c r="G177" s="22"/>
      <c r="H177" s="22"/>
      <c r="I177" s="7">
        <f t="shared" si="194"/>
        <v>954</v>
      </c>
      <c r="J177" s="22">
        <v>450</v>
      </c>
      <c r="K177" s="22">
        <v>504</v>
      </c>
      <c r="L177" s="7">
        <f t="shared" si="256"/>
        <v>0</v>
      </c>
      <c r="M177" s="7">
        <f t="shared" si="257"/>
        <v>0</v>
      </c>
      <c r="N177" s="7">
        <f t="shared" si="258"/>
        <v>0</v>
      </c>
      <c r="O177" s="7">
        <f t="shared" si="259"/>
        <v>0</v>
      </c>
      <c r="P177" s="22"/>
      <c r="Q177" s="22"/>
      <c r="R177" s="7">
        <f t="shared" si="260"/>
        <v>0</v>
      </c>
      <c r="S177" s="22"/>
      <c r="T177" s="22"/>
      <c r="U177" s="22"/>
      <c r="V177" s="41"/>
      <c r="W177" s="41"/>
      <c r="X177" s="41"/>
      <c r="Y177" s="41"/>
      <c r="Z177" s="41"/>
      <c r="AA177" s="41"/>
      <c r="AB177" s="41"/>
      <c r="AC177" s="41"/>
      <c r="AD177" s="41"/>
      <c r="AE177" s="23"/>
    </row>
    <row r="178" spans="1:32" ht="31.5">
      <c r="A178" s="21" t="s">
        <v>44</v>
      </c>
      <c r="B178" s="28" t="s">
        <v>43</v>
      </c>
      <c r="C178" s="7">
        <f t="shared" si="253"/>
        <v>18</v>
      </c>
      <c r="D178" s="7">
        <f t="shared" si="254"/>
        <v>0</v>
      </c>
      <c r="E178" s="7">
        <f t="shared" si="255"/>
        <v>18</v>
      </c>
      <c r="F178" s="7">
        <f t="shared" si="222"/>
        <v>0</v>
      </c>
      <c r="G178" s="22"/>
      <c r="H178" s="22"/>
      <c r="I178" s="7">
        <f t="shared" si="194"/>
        <v>18</v>
      </c>
      <c r="J178" s="22"/>
      <c r="K178" s="22">
        <v>18</v>
      </c>
      <c r="L178" s="7">
        <f t="shared" si="256"/>
        <v>0</v>
      </c>
      <c r="M178" s="7">
        <f t="shared" si="257"/>
        <v>0</v>
      </c>
      <c r="N178" s="7">
        <f t="shared" si="258"/>
        <v>0</v>
      </c>
      <c r="O178" s="7">
        <f t="shared" si="259"/>
        <v>0</v>
      </c>
      <c r="P178" s="22"/>
      <c r="Q178" s="22"/>
      <c r="R178" s="7">
        <f t="shared" si="260"/>
        <v>0</v>
      </c>
      <c r="S178" s="22"/>
      <c r="T178" s="22"/>
      <c r="U178" s="22"/>
      <c r="V178" s="41"/>
      <c r="W178" s="41"/>
      <c r="X178" s="41"/>
      <c r="Y178" s="41"/>
      <c r="Z178" s="41"/>
      <c r="AA178" s="41"/>
      <c r="AB178" s="41"/>
      <c r="AC178" s="41"/>
      <c r="AD178" s="41"/>
      <c r="AE178" s="23"/>
    </row>
    <row r="179" spans="1:32" s="2" customFormat="1" ht="31.5">
      <c r="A179" s="24" t="s">
        <v>184</v>
      </c>
      <c r="B179" s="30" t="s">
        <v>185</v>
      </c>
      <c r="C179" s="26">
        <f>SUM(C180:C186)</f>
        <v>15065</v>
      </c>
      <c r="D179" s="26">
        <f t="shared" ref="D179:K179" si="261">SUM(D180:D186)</f>
        <v>14332</v>
      </c>
      <c r="E179" s="26">
        <f t="shared" si="261"/>
        <v>733</v>
      </c>
      <c r="F179" s="26">
        <f t="shared" si="261"/>
        <v>6700</v>
      </c>
      <c r="G179" s="26">
        <f t="shared" si="261"/>
        <v>6002</v>
      </c>
      <c r="H179" s="26">
        <f t="shared" si="261"/>
        <v>698</v>
      </c>
      <c r="I179" s="26">
        <f t="shared" si="261"/>
        <v>8365</v>
      </c>
      <c r="J179" s="26">
        <f t="shared" si="261"/>
        <v>8330</v>
      </c>
      <c r="K179" s="26">
        <f t="shared" si="261"/>
        <v>35</v>
      </c>
      <c r="L179" s="26">
        <f t="shared" ref="L179" si="262">SUM(L180:L186)</f>
        <v>17471.727776</v>
      </c>
      <c r="M179" s="26">
        <f t="shared" ref="M179" si="263">SUM(M180:M186)</f>
        <v>12712.663275999999</v>
      </c>
      <c r="N179" s="26">
        <f t="shared" ref="N179" si="264">SUM(N180:N186)</f>
        <v>4759.0645000000004</v>
      </c>
      <c r="O179" s="26">
        <f t="shared" ref="O179" si="265">SUM(O180:O186)</f>
        <v>8988.0225219999993</v>
      </c>
      <c r="P179" s="26">
        <f t="shared" ref="P179" si="266">SUM(P180:P186)</f>
        <v>4586.0085220000001</v>
      </c>
      <c r="Q179" s="26">
        <f t="shared" ref="Q179" si="267">SUM(Q180:Q186)</f>
        <v>4402.0140000000001</v>
      </c>
      <c r="R179" s="26">
        <f t="shared" ref="R179" si="268">SUM(R180:R186)</f>
        <v>8483.7052540000004</v>
      </c>
      <c r="S179" s="26">
        <f t="shared" ref="S179" si="269">SUM(S180:S186)</f>
        <v>8126.6547540000001</v>
      </c>
      <c r="T179" s="26">
        <f t="shared" ref="T179" si="270">SUM(T180:T186)</f>
        <v>357.0505</v>
      </c>
      <c r="U179" s="26">
        <f t="shared" ref="U179" si="271">SUM(U180:U186)</f>
        <v>0</v>
      </c>
      <c r="V179" s="41">
        <f t="shared" si="206"/>
        <v>1.159756241354132</v>
      </c>
      <c r="W179" s="41">
        <f t="shared" si="207"/>
        <v>0.8870125087915155</v>
      </c>
      <c r="X179" s="41">
        <f t="shared" si="208"/>
        <v>6.492584583901774</v>
      </c>
      <c r="Y179" s="41">
        <f t="shared" si="209"/>
        <v>1.34149589880597</v>
      </c>
      <c r="Z179" s="41">
        <f t="shared" si="210"/>
        <v>0.76408006031322895</v>
      </c>
      <c r="AA179" s="41">
        <f t="shared" ref="AA179:AA180" si="272">Q179/H179</f>
        <v>6.3066103151862469</v>
      </c>
      <c r="AB179" s="41">
        <f t="shared" si="211"/>
        <v>1.0141907057979678</v>
      </c>
      <c r="AC179" s="41">
        <f t="shared" si="212"/>
        <v>0.97558880600240094</v>
      </c>
      <c r="AD179" s="41">
        <f t="shared" si="213"/>
        <v>10.201442857142856</v>
      </c>
      <c r="AE179" s="27"/>
    </row>
    <row r="180" spans="1:32">
      <c r="A180" s="21" t="s">
        <v>44</v>
      </c>
      <c r="B180" s="28" t="s">
        <v>186</v>
      </c>
      <c r="C180" s="7">
        <f t="shared" ref="C180:C186" si="273">+D180+E180</f>
        <v>6700</v>
      </c>
      <c r="D180" s="7">
        <f t="shared" ref="D180:D186" si="274">+G180+J180</f>
        <v>6002</v>
      </c>
      <c r="E180" s="7">
        <f t="shared" ref="E180:E186" si="275">+H180+K180</f>
        <v>698</v>
      </c>
      <c r="F180" s="7">
        <f t="shared" ref="F180:F186" si="276">+G180+H180</f>
        <v>6700</v>
      </c>
      <c r="G180" s="22">
        <v>6002</v>
      </c>
      <c r="H180" s="22">
        <v>698</v>
      </c>
      <c r="I180" s="7">
        <f t="shared" si="194"/>
        <v>0</v>
      </c>
      <c r="J180" s="22"/>
      <c r="K180" s="22"/>
      <c r="L180" s="7">
        <f t="shared" ref="L180:L186" si="277">+M180+N180</f>
        <v>17471.727776</v>
      </c>
      <c r="M180" s="7">
        <f t="shared" ref="M180:M186" si="278">P180+S180</f>
        <v>12712.663275999999</v>
      </c>
      <c r="N180" s="7">
        <f t="shared" ref="N180:N186" si="279">+Q180+T180</f>
        <v>4759.0645000000004</v>
      </c>
      <c r="O180" s="7">
        <f t="shared" ref="O180:O186" si="280">+P180+Q180</f>
        <v>8988.0225219999993</v>
      </c>
      <c r="P180" s="22">
        <v>4586.0085220000001</v>
      </c>
      <c r="Q180" s="22">
        <v>4402.0140000000001</v>
      </c>
      <c r="R180" s="7">
        <f t="shared" ref="R180:R186" si="281">+S180+T180</f>
        <v>8483.7052540000004</v>
      </c>
      <c r="S180" s="22">
        <v>8126.6547540000001</v>
      </c>
      <c r="T180" s="22">
        <v>357.0505</v>
      </c>
      <c r="U180" s="22"/>
      <c r="V180" s="41">
        <f t="shared" si="206"/>
        <v>2.6077205635820895</v>
      </c>
      <c r="W180" s="41">
        <f t="shared" si="207"/>
        <v>2.1180711889370207</v>
      </c>
      <c r="X180" s="41">
        <f t="shared" si="208"/>
        <v>6.8181439828080235</v>
      </c>
      <c r="Y180" s="41">
        <f t="shared" si="209"/>
        <v>1.34149589880597</v>
      </c>
      <c r="Z180" s="41">
        <f t="shared" si="210"/>
        <v>0.76408006031322895</v>
      </c>
      <c r="AA180" s="41">
        <f t="shared" si="272"/>
        <v>6.3066103151862469</v>
      </c>
      <c r="AB180" s="41"/>
      <c r="AC180" s="41"/>
      <c r="AD180" s="41"/>
      <c r="AE180" s="23"/>
      <c r="AF180" s="23"/>
    </row>
    <row r="181" spans="1:32">
      <c r="A181" s="21" t="s">
        <v>44</v>
      </c>
      <c r="B181" s="28" t="s">
        <v>187</v>
      </c>
      <c r="C181" s="7">
        <f t="shared" si="273"/>
        <v>904</v>
      </c>
      <c r="D181" s="7">
        <f t="shared" si="274"/>
        <v>900</v>
      </c>
      <c r="E181" s="7">
        <f t="shared" si="275"/>
        <v>4</v>
      </c>
      <c r="F181" s="7">
        <f t="shared" si="276"/>
        <v>0</v>
      </c>
      <c r="G181" s="22"/>
      <c r="H181" s="22"/>
      <c r="I181" s="7">
        <f t="shared" si="194"/>
        <v>904</v>
      </c>
      <c r="J181" s="22">
        <v>900</v>
      </c>
      <c r="K181" s="22">
        <v>4</v>
      </c>
      <c r="L181" s="7">
        <f t="shared" si="277"/>
        <v>0</v>
      </c>
      <c r="M181" s="7">
        <f t="shared" si="278"/>
        <v>0</v>
      </c>
      <c r="N181" s="7">
        <f t="shared" si="279"/>
        <v>0</v>
      </c>
      <c r="O181" s="7">
        <f t="shared" si="280"/>
        <v>0</v>
      </c>
      <c r="P181" s="22"/>
      <c r="Q181" s="22"/>
      <c r="R181" s="7">
        <f t="shared" si="281"/>
        <v>0</v>
      </c>
      <c r="S181" s="22"/>
      <c r="T181" s="22"/>
      <c r="U181" s="22"/>
      <c r="V181" s="41"/>
      <c r="W181" s="41"/>
      <c r="X181" s="41"/>
      <c r="Y181" s="41"/>
      <c r="Z181" s="41"/>
      <c r="AA181" s="41"/>
      <c r="AB181" s="41"/>
      <c r="AC181" s="41"/>
      <c r="AD181" s="41"/>
      <c r="AE181" s="23"/>
      <c r="AF181" s="23"/>
    </row>
    <row r="182" spans="1:32">
      <c r="A182" s="21" t="s">
        <v>44</v>
      </c>
      <c r="B182" s="28" t="s">
        <v>109</v>
      </c>
      <c r="C182" s="7">
        <f t="shared" si="273"/>
        <v>1354</v>
      </c>
      <c r="D182" s="7">
        <f t="shared" si="274"/>
        <v>1350</v>
      </c>
      <c r="E182" s="7">
        <f t="shared" si="275"/>
        <v>4</v>
      </c>
      <c r="F182" s="7">
        <f t="shared" si="276"/>
        <v>0</v>
      </c>
      <c r="G182" s="22"/>
      <c r="H182" s="22"/>
      <c r="I182" s="7">
        <f t="shared" si="194"/>
        <v>1354</v>
      </c>
      <c r="J182" s="22">
        <v>1350</v>
      </c>
      <c r="K182" s="22">
        <v>4</v>
      </c>
      <c r="L182" s="7">
        <f t="shared" si="277"/>
        <v>0</v>
      </c>
      <c r="M182" s="7">
        <f t="shared" si="278"/>
        <v>0</v>
      </c>
      <c r="N182" s="7">
        <f t="shared" si="279"/>
        <v>0</v>
      </c>
      <c r="O182" s="7">
        <f t="shared" si="280"/>
        <v>0</v>
      </c>
      <c r="P182" s="22"/>
      <c r="Q182" s="22"/>
      <c r="R182" s="7">
        <f t="shared" si="281"/>
        <v>0</v>
      </c>
      <c r="S182" s="22"/>
      <c r="T182" s="22"/>
      <c r="U182" s="22"/>
      <c r="V182" s="41"/>
      <c r="W182" s="41"/>
      <c r="X182" s="41"/>
      <c r="Y182" s="41"/>
      <c r="Z182" s="41"/>
      <c r="AA182" s="41"/>
      <c r="AB182" s="41"/>
      <c r="AC182" s="41"/>
      <c r="AD182" s="41"/>
      <c r="AE182" s="23"/>
      <c r="AF182" s="23"/>
    </row>
    <row r="183" spans="1:32">
      <c r="A183" s="21" t="s">
        <v>44</v>
      </c>
      <c r="B183" s="28" t="s">
        <v>188</v>
      </c>
      <c r="C183" s="7">
        <f t="shared" si="273"/>
        <v>1339</v>
      </c>
      <c r="D183" s="7">
        <f t="shared" si="274"/>
        <v>1335</v>
      </c>
      <c r="E183" s="7">
        <f t="shared" si="275"/>
        <v>4</v>
      </c>
      <c r="F183" s="7">
        <f t="shared" si="276"/>
        <v>0</v>
      </c>
      <c r="G183" s="22"/>
      <c r="H183" s="22"/>
      <c r="I183" s="7">
        <f t="shared" si="194"/>
        <v>1339</v>
      </c>
      <c r="J183" s="22">
        <v>1335</v>
      </c>
      <c r="K183" s="22">
        <v>4</v>
      </c>
      <c r="L183" s="7">
        <f t="shared" si="277"/>
        <v>0</v>
      </c>
      <c r="M183" s="7">
        <f t="shared" si="278"/>
        <v>0</v>
      </c>
      <c r="N183" s="7">
        <f t="shared" si="279"/>
        <v>0</v>
      </c>
      <c r="O183" s="7">
        <f t="shared" si="280"/>
        <v>0</v>
      </c>
      <c r="P183" s="22"/>
      <c r="Q183" s="22"/>
      <c r="R183" s="7">
        <f t="shared" si="281"/>
        <v>0</v>
      </c>
      <c r="S183" s="22"/>
      <c r="T183" s="22"/>
      <c r="U183" s="22"/>
      <c r="V183" s="41"/>
      <c r="W183" s="41"/>
      <c r="X183" s="41"/>
      <c r="Y183" s="41"/>
      <c r="Z183" s="41"/>
      <c r="AA183" s="41"/>
      <c r="AB183" s="41"/>
      <c r="AC183" s="41"/>
      <c r="AD183" s="41"/>
      <c r="AE183" s="23"/>
      <c r="AF183" s="23"/>
    </row>
    <row r="184" spans="1:32">
      <c r="A184" s="21" t="s">
        <v>44</v>
      </c>
      <c r="B184" s="28" t="s">
        <v>189</v>
      </c>
      <c r="C184" s="7">
        <f t="shared" si="273"/>
        <v>1209</v>
      </c>
      <c r="D184" s="7">
        <f t="shared" si="274"/>
        <v>1205</v>
      </c>
      <c r="E184" s="7">
        <f t="shared" si="275"/>
        <v>4</v>
      </c>
      <c r="F184" s="7">
        <f t="shared" si="276"/>
        <v>0</v>
      </c>
      <c r="G184" s="22"/>
      <c r="H184" s="22"/>
      <c r="I184" s="7">
        <f t="shared" si="194"/>
        <v>1209</v>
      </c>
      <c r="J184" s="22">
        <v>1205</v>
      </c>
      <c r="K184" s="22">
        <v>4</v>
      </c>
      <c r="L184" s="7">
        <f t="shared" si="277"/>
        <v>0</v>
      </c>
      <c r="M184" s="7">
        <f t="shared" si="278"/>
        <v>0</v>
      </c>
      <c r="N184" s="7">
        <f t="shared" si="279"/>
        <v>0</v>
      </c>
      <c r="O184" s="7">
        <f t="shared" si="280"/>
        <v>0</v>
      </c>
      <c r="P184" s="22"/>
      <c r="Q184" s="22"/>
      <c r="R184" s="7">
        <f t="shared" si="281"/>
        <v>0</v>
      </c>
      <c r="S184" s="22"/>
      <c r="T184" s="22"/>
      <c r="U184" s="22"/>
      <c r="V184" s="41"/>
      <c r="W184" s="41"/>
      <c r="X184" s="41"/>
      <c r="Y184" s="41"/>
      <c r="Z184" s="41"/>
      <c r="AA184" s="41"/>
      <c r="AB184" s="41"/>
      <c r="AC184" s="41"/>
      <c r="AD184" s="41"/>
      <c r="AE184" s="23"/>
      <c r="AF184" s="23"/>
    </row>
    <row r="185" spans="1:32">
      <c r="A185" s="21" t="s">
        <v>44</v>
      </c>
      <c r="B185" s="28" t="s">
        <v>190</v>
      </c>
      <c r="C185" s="7">
        <f t="shared" si="273"/>
        <v>3544</v>
      </c>
      <c r="D185" s="7">
        <f t="shared" si="274"/>
        <v>3540</v>
      </c>
      <c r="E185" s="7">
        <f t="shared" si="275"/>
        <v>4</v>
      </c>
      <c r="F185" s="7">
        <f t="shared" si="276"/>
        <v>0</v>
      </c>
      <c r="G185" s="22"/>
      <c r="H185" s="22"/>
      <c r="I185" s="7">
        <f t="shared" si="194"/>
        <v>3544</v>
      </c>
      <c r="J185" s="22">
        <v>3540</v>
      </c>
      <c r="K185" s="22">
        <v>4</v>
      </c>
      <c r="L185" s="7">
        <f t="shared" si="277"/>
        <v>0</v>
      </c>
      <c r="M185" s="7">
        <f t="shared" si="278"/>
        <v>0</v>
      </c>
      <c r="N185" s="7">
        <f t="shared" si="279"/>
        <v>0</v>
      </c>
      <c r="O185" s="7">
        <f t="shared" si="280"/>
        <v>0</v>
      </c>
      <c r="P185" s="22"/>
      <c r="Q185" s="22"/>
      <c r="R185" s="7">
        <f t="shared" si="281"/>
        <v>0</v>
      </c>
      <c r="S185" s="22"/>
      <c r="T185" s="22"/>
      <c r="U185" s="22"/>
      <c r="V185" s="41"/>
      <c r="W185" s="41"/>
      <c r="X185" s="41"/>
      <c r="Y185" s="41"/>
      <c r="Z185" s="41"/>
      <c r="AA185" s="41"/>
      <c r="AB185" s="41"/>
      <c r="AC185" s="41"/>
      <c r="AD185" s="41"/>
      <c r="AE185" s="23"/>
      <c r="AF185" s="23"/>
    </row>
    <row r="186" spans="1:32" ht="31.5">
      <c r="A186" s="21" t="s">
        <v>44</v>
      </c>
      <c r="B186" s="28" t="s">
        <v>43</v>
      </c>
      <c r="C186" s="7">
        <f t="shared" si="273"/>
        <v>15</v>
      </c>
      <c r="D186" s="7">
        <f t="shared" si="274"/>
        <v>0</v>
      </c>
      <c r="E186" s="7">
        <f t="shared" si="275"/>
        <v>15</v>
      </c>
      <c r="F186" s="7">
        <f t="shared" si="276"/>
        <v>0</v>
      </c>
      <c r="G186" s="22"/>
      <c r="H186" s="22"/>
      <c r="I186" s="7">
        <f t="shared" si="194"/>
        <v>15</v>
      </c>
      <c r="J186" s="22"/>
      <c r="K186" s="22">
        <v>15</v>
      </c>
      <c r="L186" s="7">
        <f t="shared" si="277"/>
        <v>0</v>
      </c>
      <c r="M186" s="7">
        <f t="shared" si="278"/>
        <v>0</v>
      </c>
      <c r="N186" s="7">
        <f t="shared" si="279"/>
        <v>0</v>
      </c>
      <c r="O186" s="7">
        <f t="shared" si="280"/>
        <v>0</v>
      </c>
      <c r="P186" s="22"/>
      <c r="Q186" s="22"/>
      <c r="R186" s="7">
        <f t="shared" si="281"/>
        <v>0</v>
      </c>
      <c r="S186" s="22"/>
      <c r="T186" s="22"/>
      <c r="U186" s="22"/>
      <c r="V186" s="41"/>
      <c r="W186" s="41"/>
      <c r="X186" s="41"/>
      <c r="Y186" s="41"/>
      <c r="Z186" s="41"/>
      <c r="AA186" s="41"/>
      <c r="AB186" s="41"/>
      <c r="AC186" s="41"/>
      <c r="AD186" s="41"/>
      <c r="AE186" s="23"/>
      <c r="AF186" s="23"/>
    </row>
    <row r="187" spans="1:32" s="2" customFormat="1">
      <c r="A187" s="24">
        <v>15</v>
      </c>
      <c r="B187" s="30" t="s">
        <v>191</v>
      </c>
      <c r="C187" s="26">
        <f>SUM(C188:C193)</f>
        <v>2198</v>
      </c>
      <c r="D187" s="26">
        <f t="shared" ref="D187:K187" si="282">SUM(D188:D193)</f>
        <v>1670</v>
      </c>
      <c r="E187" s="26">
        <f t="shared" si="282"/>
        <v>528</v>
      </c>
      <c r="F187" s="26">
        <f t="shared" si="282"/>
        <v>0</v>
      </c>
      <c r="G187" s="26">
        <f t="shared" si="282"/>
        <v>0</v>
      </c>
      <c r="H187" s="26">
        <f t="shared" si="282"/>
        <v>0</v>
      </c>
      <c r="I187" s="26">
        <f t="shared" si="282"/>
        <v>2198</v>
      </c>
      <c r="J187" s="26">
        <f t="shared" si="282"/>
        <v>1670</v>
      </c>
      <c r="K187" s="26">
        <f t="shared" si="282"/>
        <v>528</v>
      </c>
      <c r="L187" s="26">
        <f t="shared" ref="L187" si="283">SUM(L188:L193)</f>
        <v>0</v>
      </c>
      <c r="M187" s="26">
        <f t="shared" ref="M187" si="284">SUM(M188:M193)</f>
        <v>0</v>
      </c>
      <c r="N187" s="26">
        <f t="shared" ref="N187" si="285">SUM(N188:N193)</f>
        <v>0</v>
      </c>
      <c r="O187" s="26">
        <f t="shared" ref="O187" si="286">SUM(O188:O193)</f>
        <v>0</v>
      </c>
      <c r="P187" s="26">
        <f t="shared" ref="P187" si="287">SUM(P188:P193)</f>
        <v>0</v>
      </c>
      <c r="Q187" s="26">
        <f t="shared" ref="Q187" si="288">SUM(Q188:Q193)</f>
        <v>0</v>
      </c>
      <c r="R187" s="26">
        <f t="shared" ref="R187" si="289">SUM(R188:R193)</f>
        <v>0</v>
      </c>
      <c r="S187" s="26">
        <f t="shared" ref="S187" si="290">SUM(S188:S193)</f>
        <v>0</v>
      </c>
      <c r="T187" s="26">
        <f t="shared" ref="T187" si="291">SUM(T188:T193)</f>
        <v>0</v>
      </c>
      <c r="U187" s="26">
        <f t="shared" ref="U187" si="292">SUM(U188:U193)</f>
        <v>0</v>
      </c>
      <c r="V187" s="41"/>
      <c r="W187" s="41"/>
      <c r="X187" s="41"/>
      <c r="Y187" s="41"/>
      <c r="Z187" s="41"/>
      <c r="AA187" s="41"/>
      <c r="AB187" s="41"/>
      <c r="AC187" s="41"/>
      <c r="AD187" s="41"/>
      <c r="AE187" s="27"/>
    </row>
    <row r="188" spans="1:32">
      <c r="A188" s="21" t="s">
        <v>44</v>
      </c>
      <c r="B188" s="28" t="s">
        <v>192</v>
      </c>
      <c r="C188" s="7">
        <f t="shared" ref="C188:C193" si="293">+D188+E188</f>
        <v>0</v>
      </c>
      <c r="D188" s="7">
        <f t="shared" ref="D188:D193" si="294">+G188+J188</f>
        <v>0</v>
      </c>
      <c r="E188" s="7">
        <f t="shared" ref="E188:E193" si="295">+H188+K188</f>
        <v>0</v>
      </c>
      <c r="F188" s="7">
        <f t="shared" ref="F188:F193" si="296">+G188+H188</f>
        <v>0</v>
      </c>
      <c r="G188" s="22"/>
      <c r="H188" s="22"/>
      <c r="I188" s="7">
        <f t="shared" si="194"/>
        <v>0</v>
      </c>
      <c r="J188" s="22"/>
      <c r="K188" s="22"/>
      <c r="L188" s="7">
        <f t="shared" ref="L188:L193" si="297">+M188+N188</f>
        <v>0</v>
      </c>
      <c r="M188" s="7">
        <f t="shared" ref="M188:M193" si="298">P188+S188</f>
        <v>0</v>
      </c>
      <c r="N188" s="7">
        <f t="shared" ref="N188:N193" si="299">+Q188+T188</f>
        <v>0</v>
      </c>
      <c r="O188" s="7">
        <f t="shared" ref="O188:O193" si="300">+P188+Q188</f>
        <v>0</v>
      </c>
      <c r="P188" s="22"/>
      <c r="Q188" s="22"/>
      <c r="R188" s="7">
        <f t="shared" ref="R188:R193" si="301">+S188+T188</f>
        <v>0</v>
      </c>
      <c r="S188" s="22"/>
      <c r="T188" s="22"/>
      <c r="U188" s="22"/>
      <c r="V188" s="41"/>
      <c r="W188" s="41"/>
      <c r="X188" s="41"/>
      <c r="Y188" s="41"/>
      <c r="Z188" s="41"/>
      <c r="AA188" s="41"/>
      <c r="AB188" s="41"/>
      <c r="AC188" s="41"/>
      <c r="AD188" s="41"/>
      <c r="AE188" s="23"/>
    </row>
    <row r="189" spans="1:32">
      <c r="A189" s="21" t="s">
        <v>44</v>
      </c>
      <c r="B189" s="28" t="s">
        <v>193</v>
      </c>
      <c r="C189" s="7">
        <f t="shared" si="293"/>
        <v>1139</v>
      </c>
      <c r="D189" s="7">
        <f t="shared" si="294"/>
        <v>635</v>
      </c>
      <c r="E189" s="7">
        <f t="shared" si="295"/>
        <v>504</v>
      </c>
      <c r="F189" s="7">
        <f t="shared" si="296"/>
        <v>0</v>
      </c>
      <c r="G189" s="22"/>
      <c r="H189" s="22"/>
      <c r="I189" s="7">
        <f t="shared" si="194"/>
        <v>1139</v>
      </c>
      <c r="J189" s="22">
        <v>635</v>
      </c>
      <c r="K189" s="22">
        <v>504</v>
      </c>
      <c r="L189" s="7">
        <f t="shared" si="297"/>
        <v>0</v>
      </c>
      <c r="M189" s="7">
        <f t="shared" si="298"/>
        <v>0</v>
      </c>
      <c r="N189" s="7">
        <f t="shared" si="299"/>
        <v>0</v>
      </c>
      <c r="O189" s="7">
        <f t="shared" si="300"/>
        <v>0</v>
      </c>
      <c r="P189" s="22"/>
      <c r="Q189" s="22"/>
      <c r="R189" s="7">
        <f t="shared" si="301"/>
        <v>0</v>
      </c>
      <c r="S189" s="22"/>
      <c r="T189" s="22"/>
      <c r="U189" s="22"/>
      <c r="V189" s="41"/>
      <c r="W189" s="41"/>
      <c r="X189" s="41"/>
      <c r="Y189" s="41"/>
      <c r="Z189" s="41"/>
      <c r="AA189" s="41"/>
      <c r="AB189" s="41"/>
      <c r="AC189" s="41"/>
      <c r="AD189" s="41"/>
      <c r="AE189" s="23"/>
    </row>
    <row r="190" spans="1:32">
      <c r="A190" s="21" t="s">
        <v>44</v>
      </c>
      <c r="B190" s="28" t="s">
        <v>194</v>
      </c>
      <c r="C190" s="7">
        <f t="shared" si="293"/>
        <v>1039</v>
      </c>
      <c r="D190" s="7">
        <f t="shared" si="294"/>
        <v>1035</v>
      </c>
      <c r="E190" s="7">
        <f t="shared" si="295"/>
        <v>4</v>
      </c>
      <c r="F190" s="7">
        <f t="shared" si="296"/>
        <v>0</v>
      </c>
      <c r="G190" s="22"/>
      <c r="H190" s="22"/>
      <c r="I190" s="7">
        <f t="shared" si="194"/>
        <v>1039</v>
      </c>
      <c r="J190" s="22">
        <v>1035</v>
      </c>
      <c r="K190" s="22">
        <v>4</v>
      </c>
      <c r="L190" s="7">
        <f t="shared" si="297"/>
        <v>0</v>
      </c>
      <c r="M190" s="7">
        <f t="shared" si="298"/>
        <v>0</v>
      </c>
      <c r="N190" s="7">
        <f t="shared" si="299"/>
        <v>0</v>
      </c>
      <c r="O190" s="7">
        <f t="shared" si="300"/>
        <v>0</v>
      </c>
      <c r="P190" s="22"/>
      <c r="Q190" s="22"/>
      <c r="R190" s="7">
        <f t="shared" si="301"/>
        <v>0</v>
      </c>
      <c r="S190" s="22"/>
      <c r="T190" s="22"/>
      <c r="U190" s="22"/>
      <c r="V190" s="41"/>
      <c r="W190" s="41"/>
      <c r="X190" s="41"/>
      <c r="Y190" s="41"/>
      <c r="Z190" s="41"/>
      <c r="AA190" s="41"/>
      <c r="AB190" s="41"/>
      <c r="AC190" s="41"/>
      <c r="AD190" s="41"/>
      <c r="AE190" s="23"/>
    </row>
    <row r="191" spans="1:32">
      <c r="A191" s="21" t="s">
        <v>44</v>
      </c>
      <c r="B191" s="28" t="s">
        <v>195</v>
      </c>
      <c r="C191" s="7">
        <f t="shared" si="293"/>
        <v>4</v>
      </c>
      <c r="D191" s="7">
        <f t="shared" si="294"/>
        <v>0</v>
      </c>
      <c r="E191" s="7">
        <f t="shared" si="295"/>
        <v>4</v>
      </c>
      <c r="F191" s="7">
        <f t="shared" si="296"/>
        <v>0</v>
      </c>
      <c r="G191" s="22"/>
      <c r="H191" s="22"/>
      <c r="I191" s="7">
        <f t="shared" si="194"/>
        <v>4</v>
      </c>
      <c r="J191" s="22"/>
      <c r="K191" s="22">
        <v>4</v>
      </c>
      <c r="L191" s="7">
        <f t="shared" si="297"/>
        <v>0</v>
      </c>
      <c r="M191" s="7">
        <f t="shared" si="298"/>
        <v>0</v>
      </c>
      <c r="N191" s="7">
        <f t="shared" si="299"/>
        <v>0</v>
      </c>
      <c r="O191" s="7">
        <f t="shared" si="300"/>
        <v>0</v>
      </c>
      <c r="P191" s="22"/>
      <c r="Q191" s="22"/>
      <c r="R191" s="7">
        <f t="shared" si="301"/>
        <v>0</v>
      </c>
      <c r="S191" s="22"/>
      <c r="T191" s="22"/>
      <c r="U191" s="22"/>
      <c r="V191" s="41"/>
      <c r="W191" s="41"/>
      <c r="X191" s="41"/>
      <c r="Y191" s="41"/>
      <c r="Z191" s="41"/>
      <c r="AA191" s="41"/>
      <c r="AB191" s="41"/>
      <c r="AC191" s="41"/>
      <c r="AD191" s="41"/>
      <c r="AE191" s="23"/>
    </row>
    <row r="192" spans="1:32">
      <c r="A192" s="21" t="s">
        <v>44</v>
      </c>
      <c r="B192" s="28" t="s">
        <v>196</v>
      </c>
      <c r="C192" s="7">
        <f t="shared" si="293"/>
        <v>4</v>
      </c>
      <c r="D192" s="7">
        <f t="shared" si="294"/>
        <v>0</v>
      </c>
      <c r="E192" s="7">
        <f t="shared" si="295"/>
        <v>4</v>
      </c>
      <c r="F192" s="7">
        <f t="shared" si="296"/>
        <v>0</v>
      </c>
      <c r="G192" s="22"/>
      <c r="H192" s="22"/>
      <c r="I192" s="7">
        <f t="shared" si="194"/>
        <v>4</v>
      </c>
      <c r="J192" s="22"/>
      <c r="K192" s="22">
        <v>4</v>
      </c>
      <c r="L192" s="7">
        <f t="shared" si="297"/>
        <v>0</v>
      </c>
      <c r="M192" s="7">
        <f t="shared" si="298"/>
        <v>0</v>
      </c>
      <c r="N192" s="7">
        <f t="shared" si="299"/>
        <v>0</v>
      </c>
      <c r="O192" s="7">
        <f t="shared" si="300"/>
        <v>0</v>
      </c>
      <c r="P192" s="22"/>
      <c r="Q192" s="22"/>
      <c r="R192" s="7">
        <f t="shared" si="301"/>
        <v>0</v>
      </c>
      <c r="S192" s="22"/>
      <c r="T192" s="22"/>
      <c r="U192" s="22"/>
      <c r="V192" s="41"/>
      <c r="W192" s="41"/>
      <c r="X192" s="41"/>
      <c r="Y192" s="41"/>
      <c r="Z192" s="41"/>
      <c r="AA192" s="41"/>
      <c r="AB192" s="41"/>
      <c r="AC192" s="41"/>
      <c r="AD192" s="41"/>
      <c r="AE192" s="23"/>
    </row>
    <row r="193" spans="1:31" ht="31.5">
      <c r="A193" s="21" t="s">
        <v>44</v>
      </c>
      <c r="B193" s="28" t="s">
        <v>43</v>
      </c>
      <c r="C193" s="7">
        <f t="shared" si="293"/>
        <v>12</v>
      </c>
      <c r="D193" s="7">
        <f t="shared" si="294"/>
        <v>0</v>
      </c>
      <c r="E193" s="7">
        <f t="shared" si="295"/>
        <v>12</v>
      </c>
      <c r="F193" s="7">
        <f t="shared" si="296"/>
        <v>0</v>
      </c>
      <c r="G193" s="22"/>
      <c r="H193" s="22"/>
      <c r="I193" s="7">
        <f t="shared" si="194"/>
        <v>12</v>
      </c>
      <c r="J193" s="22"/>
      <c r="K193" s="22">
        <v>12</v>
      </c>
      <c r="L193" s="7">
        <f t="shared" si="297"/>
        <v>0</v>
      </c>
      <c r="M193" s="7">
        <f t="shared" si="298"/>
        <v>0</v>
      </c>
      <c r="N193" s="7">
        <f t="shared" si="299"/>
        <v>0</v>
      </c>
      <c r="O193" s="7">
        <f t="shared" si="300"/>
        <v>0</v>
      </c>
      <c r="P193" s="22"/>
      <c r="Q193" s="22"/>
      <c r="R193" s="7">
        <f t="shared" si="301"/>
        <v>0</v>
      </c>
      <c r="S193" s="22"/>
      <c r="T193" s="22"/>
      <c r="U193" s="22"/>
      <c r="V193" s="41"/>
      <c r="W193" s="41"/>
      <c r="X193" s="41"/>
      <c r="Y193" s="41"/>
      <c r="Z193" s="41"/>
      <c r="AA193" s="41"/>
      <c r="AB193" s="41"/>
      <c r="AC193" s="41"/>
      <c r="AD193" s="41"/>
      <c r="AE193" s="23"/>
    </row>
    <row r="194" spans="1:31">
      <c r="A194" s="11"/>
      <c r="B194" s="31"/>
      <c r="C194" s="11"/>
      <c r="D194" s="12"/>
      <c r="E194" s="12"/>
      <c r="F194" s="12"/>
      <c r="G194" s="12"/>
      <c r="H194" s="12"/>
      <c r="I194" s="12"/>
      <c r="J194" s="12"/>
      <c r="K194" s="12"/>
      <c r="L194" s="12"/>
      <c r="M194" s="12"/>
      <c r="N194" s="12"/>
      <c r="O194" s="12"/>
      <c r="P194" s="12"/>
      <c r="Q194" s="12"/>
      <c r="R194" s="12"/>
      <c r="S194" s="12"/>
      <c r="T194" s="12"/>
      <c r="U194" s="12"/>
      <c r="V194" s="12"/>
      <c r="W194" s="11"/>
      <c r="X194" s="11"/>
      <c r="Y194" s="11"/>
      <c r="Z194" s="11"/>
      <c r="AA194" s="11"/>
      <c r="AB194" s="11"/>
      <c r="AC194" s="11"/>
      <c r="AD194" s="11"/>
      <c r="AE194" s="11"/>
    </row>
    <row r="195" spans="1:31" ht="23.25" hidden="1" customHeight="1">
      <c r="A195" s="13" t="s">
        <v>208</v>
      </c>
      <c r="B195" s="13"/>
      <c r="C195" s="14"/>
      <c r="V195" s="15"/>
    </row>
    <row r="196" spans="1:31" ht="15.75" hidden="1" customHeight="1">
      <c r="A196" s="13"/>
      <c r="B196" s="13"/>
      <c r="C196" s="13" t="s">
        <v>24</v>
      </c>
      <c r="D196" s="74"/>
      <c r="V196" s="15"/>
    </row>
    <row r="197" spans="1:31" hidden="1">
      <c r="A197" s="13"/>
      <c r="B197" s="13"/>
      <c r="C197" s="13"/>
      <c r="V197" s="15"/>
    </row>
    <row r="198" spans="1:31" hidden="1">
      <c r="C198" s="3"/>
      <c r="V198" s="15"/>
    </row>
    <row r="206" spans="1:31" ht="22.5" customHeight="1"/>
  </sheetData>
  <mergeCells count="51">
    <mergeCell ref="A5:AD5"/>
    <mergeCell ref="A4:AD4"/>
    <mergeCell ref="C8:K8"/>
    <mergeCell ref="I9:K9"/>
    <mergeCell ref="F9:H9"/>
    <mergeCell ref="S7:U7"/>
    <mergeCell ref="V7:AD7"/>
    <mergeCell ref="A8:A14"/>
    <mergeCell ref="B8:B14"/>
    <mergeCell ref="L8:U8"/>
    <mergeCell ref="V8:AD8"/>
    <mergeCell ref="C9:C14"/>
    <mergeCell ref="D9:E9"/>
    <mergeCell ref="F10:F14"/>
    <mergeCell ref="K10:K14"/>
    <mergeCell ref="J10:J14"/>
    <mergeCell ref="A1:B1"/>
    <mergeCell ref="L1:U1"/>
    <mergeCell ref="V1:AD1"/>
    <mergeCell ref="A2:B2"/>
    <mergeCell ref="L2:U2"/>
    <mergeCell ref="I10:I14"/>
    <mergeCell ref="D10:D14"/>
    <mergeCell ref="E10:E14"/>
    <mergeCell ref="G10:G14"/>
    <mergeCell ref="H10:H14"/>
    <mergeCell ref="T10:T14"/>
    <mergeCell ref="R9:T9"/>
    <mergeCell ref="L9:L14"/>
    <mergeCell ref="M9:N9"/>
    <mergeCell ref="N10:N14"/>
    <mergeCell ref="M10:M14"/>
    <mergeCell ref="O9:Q9"/>
    <mergeCell ref="R10:R14"/>
    <mergeCell ref="O10:O14"/>
    <mergeCell ref="S10:S14"/>
    <mergeCell ref="Q10:Q14"/>
    <mergeCell ref="P10:P14"/>
    <mergeCell ref="U9:U14"/>
    <mergeCell ref="X10:X14"/>
    <mergeCell ref="W9:X9"/>
    <mergeCell ref="AB9:AD9"/>
    <mergeCell ref="Y9:AA9"/>
    <mergeCell ref="Y10:Y14"/>
    <mergeCell ref="Z10:Z14"/>
    <mergeCell ref="AA10:AA14"/>
    <mergeCell ref="AB10:AB14"/>
    <mergeCell ref="AC10:AC14"/>
    <mergeCell ref="V9:V14"/>
    <mergeCell ref="AD10:AD14"/>
    <mergeCell ref="W10:W14"/>
  </mergeCells>
  <printOptions horizontalCentered="1"/>
  <pageMargins left="0.3" right="0.3" top="0.6" bottom="0.5" header="0.3" footer="0.3"/>
  <pageSetup scale="48" orientation="landscape" horizontalDpi="4294967295" verticalDpi="4294967295" r:id="rId1"/>
  <headerFooter>
    <oddHeader>&amp;RBiểu số 68/CK-NSNN</oddHeader>
    <oddFooter>&amp;R&amp;P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2FA2A2-596C-42BD-96F0-E6B4A59FC4DC}"/>
</file>

<file path=customXml/itemProps2.xml><?xml version="1.0" encoding="utf-8"?>
<ds:datastoreItem xmlns:ds="http://schemas.openxmlformats.org/officeDocument/2006/customXml" ds:itemID="{44C165DC-C8B8-4114-B12B-69A10D50BAF3}"/>
</file>

<file path=customXml/itemProps3.xml><?xml version="1.0" encoding="utf-8"?>
<ds:datastoreItem xmlns:ds="http://schemas.openxmlformats.org/officeDocument/2006/customXml" ds:itemID="{54EA5489-F475-49E7-A077-10FCEBDA28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Le Loan Thao</dc:creator>
  <cp:lastModifiedBy>Phan Le Loan Thao</cp:lastModifiedBy>
  <cp:lastPrinted>2020-01-13T09:18:49Z</cp:lastPrinted>
  <dcterms:created xsi:type="dcterms:W3CDTF">2019-03-25T03:47:18Z</dcterms:created>
  <dcterms:modified xsi:type="dcterms:W3CDTF">2020-01-13T09:20:46Z</dcterms:modified>
</cp:coreProperties>
</file>